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225" windowWidth="15840" windowHeight="12075"/>
  </bookViews>
  <sheets>
    <sheet name="Итого по видам(с учет нераспр.)" sheetId="7" r:id="rId1"/>
    <sheet name="Всего (с выдел. нераспред)" sheetId="8" r:id="rId2"/>
    <sheet name="Дотации" sheetId="9" r:id="rId3"/>
    <sheet name="Субсидии" sheetId="10" r:id="rId4"/>
    <sheet name="Субвенции " sheetId="11" r:id="rId5"/>
    <sheet name="Иные" sheetId="12" r:id="rId6"/>
  </sheets>
  <definedNames>
    <definedName name="_xlnm.Print_Titles" localSheetId="1">'Всего (с выдел. нераспред)'!$A:$P,'Всего (с выдел. нераспред)'!$3:$6</definedName>
    <definedName name="_xlnm.Print_Titles" localSheetId="5">Иные!$A:$A,Иные!$5:$7</definedName>
    <definedName name="_xlnm.Print_Titles" localSheetId="0">'Итого по видам(с учет нераспр.)'!$4:$6</definedName>
    <definedName name="_xlnm.Print_Titles" localSheetId="4">'Субвенции '!$A:$A,'Субвенции '!$7:$9</definedName>
    <definedName name="_xlnm.Print_Titles" localSheetId="3">Субсидии!$A:$A,Субсидии!$5:$7</definedName>
    <definedName name="_xlnm.Print_Area" localSheetId="1">'Всего (с выдел. нераспред)'!$A$1:$P$423</definedName>
    <definedName name="_xlnm.Print_Area" localSheetId="2">Дотации!$A$1:$S$55</definedName>
    <definedName name="_xlnm.Print_Area" localSheetId="5">Иные!$A$1:$FV$429</definedName>
    <definedName name="_xlnm.Print_Area" localSheetId="0">'Итого по видам(с учет нераспр.)'!$A$1:$F$185</definedName>
    <definedName name="_xlnm.Print_Area" localSheetId="4">'Субвенции '!$A$1:$BU$411</definedName>
    <definedName name="_xlnm.Print_Area" localSheetId="3">Субсидии!$A$1:$DZ$408</definedName>
  </definedNames>
  <calcPr calcId="145621"/>
</workbook>
</file>

<file path=xl/calcChain.xml><?xml version="1.0" encoding="utf-8"?>
<calcChain xmlns="http://schemas.openxmlformats.org/spreadsheetml/2006/main">
  <c r="CS45" i="12" l="1"/>
  <c r="CS47" i="12"/>
  <c r="BO400" i="10"/>
  <c r="BL400" i="10"/>
  <c r="BI400" i="10"/>
  <c r="AT400" i="10"/>
  <c r="AQ400" i="10"/>
  <c r="AN400" i="10"/>
  <c r="AK400" i="10"/>
  <c r="AE400" i="10"/>
  <c r="AB400" i="10"/>
  <c r="Y400" i="10"/>
  <c r="V400" i="10"/>
  <c r="S400" i="10"/>
  <c r="G400" i="10"/>
  <c r="AW400" i="10"/>
  <c r="AZ400" i="10"/>
  <c r="BC400" i="10"/>
  <c r="BF400" i="10"/>
  <c r="J145" i="8" l="1"/>
  <c r="I144" i="8"/>
  <c r="I145" i="8"/>
  <c r="I170" i="8"/>
  <c r="I193" i="8"/>
  <c r="I194" i="8"/>
  <c r="I197" i="8"/>
  <c r="I237" i="8"/>
  <c r="I259" i="8"/>
  <c r="I266" i="8"/>
  <c r="I277" i="8"/>
  <c r="I278" i="8"/>
  <c r="I279" i="8"/>
  <c r="I304" i="8"/>
  <c r="I306" i="8"/>
  <c r="I307" i="8"/>
  <c r="I308" i="8"/>
  <c r="I309" i="8"/>
  <c r="I310" i="8"/>
  <c r="I311" i="8"/>
  <c r="I312" i="8"/>
  <c r="I317" i="8"/>
  <c r="I318" i="8"/>
  <c r="I319" i="8"/>
  <c r="I320" i="8"/>
  <c r="I321" i="8"/>
  <c r="I334" i="8"/>
  <c r="I335" i="8"/>
  <c r="I336" i="8"/>
  <c r="I337" i="8"/>
  <c r="I338" i="8"/>
  <c r="I339" i="8"/>
  <c r="I343" i="8"/>
  <c r="I344" i="8"/>
  <c r="I345" i="8"/>
  <c r="I359" i="8"/>
  <c r="I362" i="8"/>
  <c r="I368" i="8"/>
  <c r="I376" i="8"/>
  <c r="I378" i="8"/>
  <c r="I379" i="8"/>
  <c r="I380" i="8"/>
  <c r="I381" i="8"/>
  <c r="I382" i="8"/>
  <c r="I385" i="8"/>
  <c r="I386" i="8"/>
  <c r="I387" i="8"/>
  <c r="I388" i="8"/>
  <c r="I389" i="8"/>
  <c r="I390" i="8"/>
  <c r="I392" i="8"/>
  <c r="I393" i="8"/>
  <c r="I395" i="8"/>
  <c r="I396" i="8"/>
  <c r="I398" i="8"/>
  <c r="I399" i="8"/>
  <c r="I400" i="8"/>
  <c r="I401" i="8"/>
  <c r="I402" i="8"/>
  <c r="I404" i="8"/>
  <c r="I405" i="8"/>
  <c r="I407" i="8"/>
  <c r="I408" i="8"/>
  <c r="I409" i="8"/>
  <c r="I410" i="8"/>
  <c r="I411" i="8"/>
  <c r="I412" i="8"/>
  <c r="P408" i="8"/>
  <c r="P410" i="8"/>
  <c r="P411" i="8"/>
  <c r="P412" i="8"/>
  <c r="P404" i="8"/>
  <c r="P399" i="8"/>
  <c r="P400" i="8"/>
  <c r="P401" i="8"/>
  <c r="P402" i="8"/>
  <c r="P403" i="8"/>
  <c r="P386" i="8"/>
  <c r="P387" i="8"/>
  <c r="P388" i="8"/>
  <c r="P389" i="8"/>
  <c r="P390" i="8"/>
  <c r="P379" i="8"/>
  <c r="P369" i="8"/>
  <c r="P370" i="8"/>
  <c r="P371" i="8"/>
  <c r="P372" i="8"/>
  <c r="P373" i="8"/>
  <c r="P357" i="8"/>
  <c r="P359" i="8"/>
  <c r="P360" i="8"/>
  <c r="P362" i="8"/>
  <c r="P363" i="8"/>
  <c r="P364" i="8"/>
  <c r="P324" i="8"/>
  <c r="P325" i="8"/>
  <c r="P326" i="8"/>
  <c r="P327" i="8"/>
  <c r="P328" i="8"/>
  <c r="P329" i="8"/>
  <c r="P330" i="8"/>
  <c r="P316" i="8"/>
  <c r="P317" i="8"/>
  <c r="P318" i="8"/>
  <c r="P319" i="8"/>
  <c r="P320" i="8"/>
  <c r="P321" i="8"/>
  <c r="P305" i="8"/>
  <c r="P306" i="8"/>
  <c r="P307" i="8"/>
  <c r="P308" i="8"/>
  <c r="P309" i="8"/>
  <c r="P310" i="8"/>
  <c r="P311" i="8"/>
  <c r="P312" i="8"/>
  <c r="P294" i="8"/>
  <c r="P295" i="8"/>
  <c r="P296" i="8"/>
  <c r="P297" i="8"/>
  <c r="P298" i="8"/>
  <c r="P299" i="8"/>
  <c r="P300" i="8"/>
  <c r="P301" i="8"/>
  <c r="P302" i="8"/>
  <c r="P284" i="8"/>
  <c r="P285" i="8"/>
  <c r="P286" i="8"/>
  <c r="P287" i="8"/>
  <c r="P288" i="8"/>
  <c r="P289" i="8"/>
  <c r="P290" i="8"/>
  <c r="P276" i="8"/>
  <c r="P277" i="8"/>
  <c r="P278" i="8"/>
  <c r="P279" i="8"/>
  <c r="P280" i="8"/>
  <c r="P281" i="8"/>
  <c r="P262" i="8"/>
  <c r="P263" i="8"/>
  <c r="P264" i="8"/>
  <c r="P265" i="8"/>
  <c r="P266" i="8"/>
  <c r="P267" i="8"/>
  <c r="P268" i="8"/>
  <c r="P269" i="8"/>
  <c r="P270" i="8"/>
  <c r="P271" i="8"/>
  <c r="P272" i="8"/>
  <c r="P273" i="8"/>
  <c r="P249" i="8"/>
  <c r="P250" i="8"/>
  <c r="P251" i="8"/>
  <c r="P252" i="8"/>
  <c r="P253" i="8"/>
  <c r="P254" i="8"/>
  <c r="P255" i="8"/>
  <c r="P256" i="8"/>
  <c r="P257" i="8"/>
  <c r="P258" i="8"/>
  <c r="P259" i="8"/>
  <c r="P237" i="8"/>
  <c r="P238" i="8"/>
  <c r="P239" i="8"/>
  <c r="P240" i="8"/>
  <c r="P241" i="8"/>
  <c r="P242" i="8"/>
  <c r="P243" i="8"/>
  <c r="P244" i="8"/>
  <c r="P245" i="8"/>
  <c r="P246" i="8"/>
  <c r="P229" i="8"/>
  <c r="P232" i="8"/>
  <c r="P233" i="8"/>
  <c r="P221" i="8"/>
  <c r="P222" i="8"/>
  <c r="P223" i="8"/>
  <c r="P224" i="8"/>
  <c r="P225" i="8"/>
  <c r="P226" i="8"/>
  <c r="P208" i="8"/>
  <c r="P209" i="8"/>
  <c r="P210" i="8"/>
  <c r="P211" i="8"/>
  <c r="P212" i="8"/>
  <c r="P213" i="8"/>
  <c r="P214" i="8"/>
  <c r="P215" i="8"/>
  <c r="P216" i="8"/>
  <c r="P217" i="8"/>
  <c r="P204" i="8"/>
  <c r="P205" i="8"/>
  <c r="P191" i="8"/>
  <c r="P192" i="8"/>
  <c r="P193" i="8"/>
  <c r="P194" i="8"/>
  <c r="P196" i="8"/>
  <c r="P197" i="8"/>
  <c r="P198" i="8"/>
  <c r="P199" i="8"/>
  <c r="P200" i="8"/>
  <c r="P201" i="8"/>
  <c r="P177" i="8"/>
  <c r="P178" i="8"/>
  <c r="P179" i="8"/>
  <c r="P180" i="8"/>
  <c r="P181" i="8"/>
  <c r="P182" i="8"/>
  <c r="P183" i="8"/>
  <c r="P184" i="8"/>
  <c r="P185" i="8"/>
  <c r="P186" i="8"/>
  <c r="P187" i="8"/>
  <c r="P165" i="8"/>
  <c r="P166" i="8"/>
  <c r="P167" i="8"/>
  <c r="P168" i="8"/>
  <c r="P169" i="8"/>
  <c r="P170" i="8"/>
  <c r="P171" i="8"/>
  <c r="P172" i="8"/>
  <c r="P173" i="8"/>
  <c r="P174" i="8"/>
  <c r="P153" i="8"/>
  <c r="P154" i="8"/>
  <c r="P155" i="8"/>
  <c r="P157" i="8"/>
  <c r="P158" i="8"/>
  <c r="P159" i="8"/>
  <c r="P160" i="8"/>
  <c r="P141" i="8"/>
  <c r="P142" i="8"/>
  <c r="P143" i="8"/>
  <c r="P144" i="8"/>
  <c r="P145" i="8"/>
  <c r="P146" i="8"/>
  <c r="P147" i="8"/>
  <c r="P148" i="8"/>
  <c r="P149" i="8"/>
  <c r="P150" i="8"/>
  <c r="P126" i="8"/>
  <c r="P127" i="8"/>
  <c r="P128" i="8"/>
  <c r="P129" i="8"/>
  <c r="P130" i="8"/>
  <c r="P132" i="8"/>
  <c r="P133" i="8"/>
  <c r="P134" i="8"/>
  <c r="P135" i="8"/>
  <c r="P137" i="8"/>
  <c r="P117" i="8"/>
  <c r="P118" i="8"/>
  <c r="P119" i="8"/>
  <c r="P120" i="8"/>
  <c r="P122" i="8"/>
  <c r="P123" i="8"/>
  <c r="P105" i="8"/>
  <c r="P106" i="8"/>
  <c r="P107" i="8"/>
  <c r="P109" i="8"/>
  <c r="P110" i="8"/>
  <c r="P111" i="8"/>
  <c r="P112" i="8"/>
  <c r="P113" i="8"/>
  <c r="P114" i="8"/>
  <c r="P101" i="8"/>
  <c r="P102" i="8"/>
  <c r="P84" i="8"/>
  <c r="P85" i="8"/>
  <c r="P86" i="8"/>
  <c r="P87" i="8"/>
  <c r="P88" i="8"/>
  <c r="P89" i="8"/>
  <c r="P90" i="8"/>
  <c r="P91" i="8"/>
  <c r="P92" i="8"/>
  <c r="P93" i="8"/>
  <c r="P94" i="8"/>
  <c r="P95" i="8"/>
  <c r="P96" i="8"/>
  <c r="P97" i="8"/>
  <c r="P77" i="8"/>
  <c r="P78" i="8"/>
  <c r="P79" i="8"/>
  <c r="P80" i="8"/>
  <c r="P60" i="8"/>
  <c r="P61" i="8"/>
  <c r="P62" i="8"/>
  <c r="P63" i="8"/>
  <c r="P64" i="8"/>
  <c r="P65" i="8"/>
  <c r="P66" i="8"/>
  <c r="P67" i="8"/>
  <c r="P68" i="8"/>
  <c r="P69" i="8"/>
  <c r="P70" i="8"/>
  <c r="P71" i="8"/>
  <c r="P72" i="8"/>
  <c r="P73" i="8"/>
  <c r="P74" i="8"/>
  <c r="P39" i="8"/>
  <c r="P40" i="8"/>
  <c r="P41" i="8"/>
  <c r="P43" i="8"/>
  <c r="P44" i="8"/>
  <c r="P45" i="8"/>
  <c r="P46" i="8"/>
  <c r="P47" i="8"/>
  <c r="P50" i="8"/>
  <c r="P51" i="8"/>
  <c r="O77" i="8"/>
  <c r="N77" i="8"/>
  <c r="B324" i="12"/>
  <c r="O353" i="8"/>
  <c r="N341" i="8"/>
  <c r="D14" i="12"/>
  <c r="D17" i="12"/>
  <c r="D18" i="12"/>
  <c r="D19" i="12"/>
  <c r="D20" i="12"/>
  <c r="D21" i="12"/>
  <c r="D22" i="12"/>
  <c r="D23" i="12"/>
  <c r="D26" i="12"/>
  <c r="D27" i="12"/>
  <c r="D28" i="12"/>
  <c r="D29" i="12"/>
  <c r="D30" i="12"/>
  <c r="D31" i="12"/>
  <c r="D32" i="12"/>
  <c r="D35" i="12"/>
  <c r="D36" i="12"/>
  <c r="D37" i="12"/>
  <c r="D38" i="12"/>
  <c r="D39" i="12"/>
  <c r="D40" i="12"/>
  <c r="D41" i="12"/>
  <c r="D42" i="12"/>
  <c r="D43" i="12"/>
  <c r="D44" i="12"/>
  <c r="D52" i="12"/>
  <c r="D53" i="12"/>
  <c r="D54" i="12"/>
  <c r="D55" i="12"/>
  <c r="D56" i="12"/>
  <c r="D57" i="12"/>
  <c r="D58" i="12"/>
  <c r="D59" i="12"/>
  <c r="D60" i="12"/>
  <c r="D61" i="12"/>
  <c r="D62" i="12"/>
  <c r="D63" i="12"/>
  <c r="D64" i="12"/>
  <c r="D65" i="12"/>
  <c r="D66" i="12"/>
  <c r="D69" i="12"/>
  <c r="D70" i="12"/>
  <c r="D71" i="12"/>
  <c r="D72" i="12"/>
  <c r="D76" i="12"/>
  <c r="D77" i="12"/>
  <c r="D78" i="12"/>
  <c r="D79" i="12"/>
  <c r="D80" i="12"/>
  <c r="D81" i="12"/>
  <c r="D82" i="12"/>
  <c r="D83" i="12"/>
  <c r="D84" i="12"/>
  <c r="D85" i="12"/>
  <c r="D86" i="12"/>
  <c r="D87" i="12"/>
  <c r="D88" i="12"/>
  <c r="D89" i="12"/>
  <c r="D93" i="12"/>
  <c r="D94" i="12"/>
  <c r="D97" i="12"/>
  <c r="D98" i="12"/>
  <c r="D99" i="12"/>
  <c r="D101" i="12"/>
  <c r="D102" i="12"/>
  <c r="D103" i="12"/>
  <c r="D104" i="12"/>
  <c r="D105" i="12"/>
  <c r="D106" i="12"/>
  <c r="D109" i="12"/>
  <c r="D110" i="12"/>
  <c r="D111" i="12"/>
  <c r="D112" i="12"/>
  <c r="D114" i="12"/>
  <c r="D115" i="12"/>
  <c r="D118" i="12"/>
  <c r="D119" i="12"/>
  <c r="D120" i="12"/>
  <c r="D121" i="12"/>
  <c r="D122" i="12"/>
  <c r="D123" i="12"/>
  <c r="D124" i="12"/>
  <c r="D125" i="12"/>
  <c r="D126" i="12"/>
  <c r="D127" i="12"/>
  <c r="D130" i="12"/>
  <c r="D131" i="12"/>
  <c r="D132" i="12"/>
  <c r="D133" i="12"/>
  <c r="D134" i="12"/>
  <c r="D135" i="12"/>
  <c r="D136" i="12"/>
  <c r="D137" i="12"/>
  <c r="D138" i="12"/>
  <c r="D142" i="12"/>
  <c r="D143" i="12"/>
  <c r="D144" i="12"/>
  <c r="D145" i="12"/>
  <c r="D146" i="12"/>
  <c r="D147" i="12"/>
  <c r="D148" i="12"/>
  <c r="D149" i="12"/>
  <c r="D153" i="12"/>
  <c r="D154" i="12"/>
  <c r="D155" i="12"/>
  <c r="D156" i="12"/>
  <c r="D157" i="12"/>
  <c r="D158" i="12"/>
  <c r="D159" i="12"/>
  <c r="D160" i="12"/>
  <c r="D161" i="12"/>
  <c r="D162" i="12"/>
  <c r="D165" i="12"/>
  <c r="D166" i="12"/>
  <c r="D167" i="12"/>
  <c r="D168" i="12"/>
  <c r="D169" i="12"/>
  <c r="D170" i="12"/>
  <c r="D171" i="12"/>
  <c r="D172" i="12"/>
  <c r="D173" i="12"/>
  <c r="D174" i="12"/>
  <c r="D175" i="12"/>
  <c r="D191" i="12"/>
  <c r="D192" i="12"/>
  <c r="D195" i="12"/>
  <c r="D196" i="12"/>
  <c r="D197" i="12"/>
  <c r="D198" i="12"/>
  <c r="D199" i="12"/>
  <c r="D200" i="12"/>
  <c r="D201" i="12"/>
  <c r="D202" i="12"/>
  <c r="D203" i="12"/>
  <c r="D204" i="12"/>
  <c r="D216" i="12"/>
  <c r="D217" i="12"/>
  <c r="D218" i="12"/>
  <c r="D222" i="12"/>
  <c r="D223" i="12"/>
  <c r="D224" i="12"/>
  <c r="D225" i="12"/>
  <c r="D226" i="12"/>
  <c r="D227" i="12"/>
  <c r="D228" i="12"/>
  <c r="D229" i="12"/>
  <c r="D230" i="12"/>
  <c r="D234" i="12"/>
  <c r="D235" i="12"/>
  <c r="D236" i="12"/>
  <c r="D237" i="12"/>
  <c r="D238" i="12"/>
  <c r="D239" i="12"/>
  <c r="D240" i="12"/>
  <c r="D241" i="12"/>
  <c r="D242" i="12"/>
  <c r="D243" i="12"/>
  <c r="D244" i="12"/>
  <c r="D247" i="12"/>
  <c r="D248" i="12"/>
  <c r="D249" i="12"/>
  <c r="D250" i="12"/>
  <c r="D251" i="12"/>
  <c r="D252" i="12"/>
  <c r="D253" i="12"/>
  <c r="D254" i="12"/>
  <c r="D255" i="12"/>
  <c r="D256" i="12"/>
  <c r="D257" i="12"/>
  <c r="D258" i="12"/>
  <c r="D261" i="12"/>
  <c r="D262" i="12"/>
  <c r="D263" i="12"/>
  <c r="D264" i="12"/>
  <c r="D265" i="12"/>
  <c r="D266" i="12"/>
  <c r="D269" i="12"/>
  <c r="D270" i="12"/>
  <c r="D271" i="12"/>
  <c r="D272" i="12"/>
  <c r="D273" i="12"/>
  <c r="D274" i="12"/>
  <c r="D275" i="12"/>
  <c r="D278" i="12"/>
  <c r="D279" i="12"/>
  <c r="D280" i="12"/>
  <c r="D281" i="12"/>
  <c r="D282" i="12"/>
  <c r="D283" i="12"/>
  <c r="D284" i="12"/>
  <c r="D285" i="12"/>
  <c r="D286" i="12"/>
  <c r="D289" i="12"/>
  <c r="D290" i="12"/>
  <c r="D291" i="12"/>
  <c r="D292" i="12"/>
  <c r="D293" i="12"/>
  <c r="D294" i="12"/>
  <c r="D295" i="12"/>
  <c r="D296" i="12"/>
  <c r="D299" i="12"/>
  <c r="D300" i="12"/>
  <c r="D301" i="12"/>
  <c r="D302" i="12"/>
  <c r="D303" i="12"/>
  <c r="D304" i="12"/>
  <c r="D307" i="12"/>
  <c r="D308" i="12"/>
  <c r="D309" i="12"/>
  <c r="D310" i="12"/>
  <c r="D311" i="12"/>
  <c r="D312" i="12"/>
  <c r="D313" i="12"/>
  <c r="D316" i="12"/>
  <c r="D317" i="12"/>
  <c r="D318" i="12"/>
  <c r="D319" i="12"/>
  <c r="D320" i="12"/>
  <c r="D321" i="12"/>
  <c r="D322" i="12"/>
  <c r="D323" i="12"/>
  <c r="D326" i="12"/>
  <c r="D327" i="12"/>
  <c r="D328" i="12"/>
  <c r="D331" i="12"/>
  <c r="D335" i="12"/>
  <c r="D336" i="12"/>
  <c r="D337" i="12"/>
  <c r="D338" i="12"/>
  <c r="D340" i="12"/>
  <c r="D341" i="12"/>
  <c r="D344" i="12"/>
  <c r="D345" i="12"/>
  <c r="D346" i="12"/>
  <c r="D347" i="12"/>
  <c r="D348" i="12"/>
  <c r="D352" i="12"/>
  <c r="D353" i="12"/>
  <c r="D354" i="12"/>
  <c r="D358" i="12"/>
  <c r="D359" i="12"/>
  <c r="D360" i="12"/>
  <c r="D361" i="12"/>
  <c r="D362" i="12"/>
  <c r="D363" i="12"/>
  <c r="D364" i="12"/>
  <c r="D365" i="12"/>
  <c r="D366" i="12"/>
  <c r="D370" i="12"/>
  <c r="D371" i="12"/>
  <c r="D372" i="12"/>
  <c r="D373" i="12"/>
  <c r="D374" i="12"/>
  <c r="D375" i="12"/>
  <c r="B13" i="12"/>
  <c r="C13" i="12"/>
  <c r="B14" i="12"/>
  <c r="C14" i="12"/>
  <c r="B15" i="12"/>
  <c r="C15" i="12"/>
  <c r="B16" i="12"/>
  <c r="C16" i="12"/>
  <c r="B17" i="12"/>
  <c r="C17" i="12"/>
  <c r="B18" i="12"/>
  <c r="C18" i="12"/>
  <c r="B19" i="12"/>
  <c r="C19" i="12"/>
  <c r="B20" i="12"/>
  <c r="C20" i="12"/>
  <c r="B21" i="12"/>
  <c r="C21" i="12"/>
  <c r="B22" i="12"/>
  <c r="C22" i="12"/>
  <c r="B23" i="12"/>
  <c r="C23" i="12"/>
  <c r="B24" i="12"/>
  <c r="C24" i="12"/>
  <c r="B25" i="12"/>
  <c r="C25" i="12"/>
  <c r="B26" i="12"/>
  <c r="C26" i="12"/>
  <c r="B27" i="12"/>
  <c r="C27" i="12"/>
  <c r="B28" i="12"/>
  <c r="C28" i="12"/>
  <c r="B29" i="12"/>
  <c r="C29" i="12"/>
  <c r="B30" i="12"/>
  <c r="C30" i="12"/>
  <c r="B31" i="12"/>
  <c r="C31" i="12"/>
  <c r="B32" i="12"/>
  <c r="C32" i="12"/>
  <c r="B33" i="12"/>
  <c r="C33" i="12"/>
  <c r="B34" i="12"/>
  <c r="C34" i="12"/>
  <c r="B35" i="12"/>
  <c r="C35" i="12"/>
  <c r="B36" i="12"/>
  <c r="C36" i="12"/>
  <c r="B37" i="12"/>
  <c r="C37" i="12"/>
  <c r="B38" i="12"/>
  <c r="C38" i="12"/>
  <c r="B39" i="12"/>
  <c r="C39" i="12"/>
  <c r="B40" i="12"/>
  <c r="C40" i="12"/>
  <c r="B41" i="12"/>
  <c r="C41" i="12"/>
  <c r="B42" i="12"/>
  <c r="C42" i="12"/>
  <c r="B43" i="12"/>
  <c r="C43" i="12"/>
  <c r="B44" i="12"/>
  <c r="C44" i="12"/>
  <c r="B46" i="12"/>
  <c r="C46" i="12"/>
  <c r="B47" i="12"/>
  <c r="C47" i="12"/>
  <c r="B48" i="12"/>
  <c r="C48" i="12"/>
  <c r="B49" i="12"/>
  <c r="C49" i="12"/>
  <c r="B50" i="12"/>
  <c r="C50" i="12"/>
  <c r="B51" i="12"/>
  <c r="C51" i="12"/>
  <c r="B52" i="12"/>
  <c r="C52" i="12"/>
  <c r="B53" i="12"/>
  <c r="C53" i="12"/>
  <c r="B54" i="12"/>
  <c r="C54" i="12"/>
  <c r="B55" i="12"/>
  <c r="C55" i="12"/>
  <c r="B56" i="12"/>
  <c r="C56" i="12"/>
  <c r="B57" i="12"/>
  <c r="C57" i="12"/>
  <c r="B58" i="12"/>
  <c r="C58" i="12"/>
  <c r="B59" i="12"/>
  <c r="C59" i="12"/>
  <c r="B60" i="12"/>
  <c r="C60" i="12"/>
  <c r="B61" i="12"/>
  <c r="C61" i="12"/>
  <c r="B62" i="12"/>
  <c r="C62" i="12"/>
  <c r="B63" i="12"/>
  <c r="C63" i="12"/>
  <c r="B64" i="12"/>
  <c r="C64" i="12"/>
  <c r="B65" i="12"/>
  <c r="C65" i="12"/>
  <c r="B66" i="12"/>
  <c r="C66" i="12"/>
  <c r="B67" i="12"/>
  <c r="C67" i="12"/>
  <c r="B68" i="12"/>
  <c r="C68" i="12"/>
  <c r="B69" i="12"/>
  <c r="C69" i="12"/>
  <c r="B70" i="12"/>
  <c r="C70" i="12"/>
  <c r="B71" i="12"/>
  <c r="C71" i="12"/>
  <c r="B72" i="12"/>
  <c r="C72" i="12"/>
  <c r="B73" i="12"/>
  <c r="C73" i="12"/>
  <c r="B74" i="12"/>
  <c r="C74" i="12"/>
  <c r="B75" i="12"/>
  <c r="C75" i="12"/>
  <c r="B76" i="12"/>
  <c r="C76" i="12"/>
  <c r="B77" i="12"/>
  <c r="C77" i="12"/>
  <c r="B78" i="12"/>
  <c r="C78" i="12"/>
  <c r="B79" i="12"/>
  <c r="C79" i="12"/>
  <c r="B80" i="12"/>
  <c r="C80" i="12"/>
  <c r="B81" i="12"/>
  <c r="C81" i="12"/>
  <c r="B82" i="12"/>
  <c r="C82" i="12"/>
  <c r="B83" i="12"/>
  <c r="C83" i="12"/>
  <c r="B84" i="12"/>
  <c r="C84" i="12"/>
  <c r="B85" i="12"/>
  <c r="C85" i="12"/>
  <c r="B86" i="12"/>
  <c r="C86" i="12"/>
  <c r="B87" i="12"/>
  <c r="C87" i="12"/>
  <c r="B88" i="12"/>
  <c r="C88" i="12"/>
  <c r="B89" i="12"/>
  <c r="C89" i="12"/>
  <c r="B90" i="12"/>
  <c r="C90" i="12"/>
  <c r="B91" i="12"/>
  <c r="C91" i="12"/>
  <c r="B92" i="12"/>
  <c r="C92" i="12"/>
  <c r="B93" i="12"/>
  <c r="C93" i="12"/>
  <c r="B94" i="12"/>
  <c r="C94" i="12"/>
  <c r="B95" i="12"/>
  <c r="C95" i="12"/>
  <c r="B96" i="12"/>
  <c r="C96" i="12"/>
  <c r="B97" i="12"/>
  <c r="C97" i="12"/>
  <c r="B98" i="12"/>
  <c r="C98" i="12"/>
  <c r="B99" i="12"/>
  <c r="C99" i="12"/>
  <c r="B100" i="12"/>
  <c r="C100" i="12"/>
  <c r="B101" i="12"/>
  <c r="C101" i="12"/>
  <c r="B102" i="12"/>
  <c r="C102" i="12"/>
  <c r="B103" i="12"/>
  <c r="C103" i="12"/>
  <c r="B104" i="12"/>
  <c r="C104" i="12"/>
  <c r="B105" i="12"/>
  <c r="C105" i="12"/>
  <c r="B106" i="12"/>
  <c r="C106" i="12"/>
  <c r="B107" i="12"/>
  <c r="C107" i="12"/>
  <c r="B108" i="12"/>
  <c r="C108" i="12"/>
  <c r="B109" i="12"/>
  <c r="C109" i="12"/>
  <c r="B110" i="12"/>
  <c r="C110" i="12"/>
  <c r="B111" i="12"/>
  <c r="C111" i="12"/>
  <c r="B112" i="12"/>
  <c r="C112" i="12"/>
  <c r="B113" i="12"/>
  <c r="C113" i="12"/>
  <c r="B114" i="12"/>
  <c r="C114" i="12"/>
  <c r="B115" i="12"/>
  <c r="C115" i="12"/>
  <c r="B116" i="12"/>
  <c r="C116" i="12"/>
  <c r="B117" i="12"/>
  <c r="C117" i="12"/>
  <c r="B118" i="12"/>
  <c r="C118" i="12"/>
  <c r="B119" i="12"/>
  <c r="C119" i="12"/>
  <c r="B120" i="12"/>
  <c r="C120" i="12"/>
  <c r="B121" i="12"/>
  <c r="C121" i="12"/>
  <c r="B122" i="12"/>
  <c r="C122" i="12"/>
  <c r="B123" i="12"/>
  <c r="C123" i="12"/>
  <c r="B124" i="12"/>
  <c r="C124" i="12"/>
  <c r="B125" i="12"/>
  <c r="C125" i="12"/>
  <c r="B126" i="12"/>
  <c r="C126" i="12"/>
  <c r="B127" i="12"/>
  <c r="C127" i="12"/>
  <c r="B128" i="12"/>
  <c r="C128" i="12"/>
  <c r="B129" i="12"/>
  <c r="C129" i="12"/>
  <c r="B130" i="12"/>
  <c r="C130" i="12"/>
  <c r="B131" i="12"/>
  <c r="C131" i="12"/>
  <c r="B132" i="12"/>
  <c r="C132" i="12"/>
  <c r="B133" i="12"/>
  <c r="C133" i="12"/>
  <c r="B134" i="12"/>
  <c r="C134" i="12"/>
  <c r="B135" i="12"/>
  <c r="C135" i="12"/>
  <c r="B136" i="12"/>
  <c r="C136" i="12"/>
  <c r="B137" i="12"/>
  <c r="C137" i="12"/>
  <c r="B138" i="12"/>
  <c r="C138" i="12"/>
  <c r="B139" i="12"/>
  <c r="C139" i="12"/>
  <c r="B140" i="12"/>
  <c r="C140" i="12"/>
  <c r="B141" i="12"/>
  <c r="C141" i="12"/>
  <c r="B142" i="12"/>
  <c r="C142" i="12"/>
  <c r="B143" i="12"/>
  <c r="C143" i="12"/>
  <c r="B144" i="12"/>
  <c r="C144" i="12"/>
  <c r="B145" i="12"/>
  <c r="C145" i="12"/>
  <c r="B146" i="12"/>
  <c r="C146" i="12"/>
  <c r="B147" i="12"/>
  <c r="C147" i="12"/>
  <c r="B148" i="12"/>
  <c r="C148" i="12"/>
  <c r="B149" i="12"/>
  <c r="C149" i="12"/>
  <c r="B150" i="12"/>
  <c r="C150" i="12"/>
  <c r="B151" i="12"/>
  <c r="C151" i="12"/>
  <c r="B152" i="12"/>
  <c r="C152" i="12"/>
  <c r="B153" i="12"/>
  <c r="C153" i="12"/>
  <c r="B154" i="12"/>
  <c r="C154" i="12"/>
  <c r="B155" i="12"/>
  <c r="C155" i="12"/>
  <c r="B156" i="12"/>
  <c r="C156" i="12"/>
  <c r="B157" i="12"/>
  <c r="C157" i="12"/>
  <c r="B158" i="12"/>
  <c r="C158" i="12"/>
  <c r="B159" i="12"/>
  <c r="C159" i="12"/>
  <c r="B160" i="12"/>
  <c r="C160" i="12"/>
  <c r="B161" i="12"/>
  <c r="C161" i="12"/>
  <c r="B162" i="12"/>
  <c r="C162" i="12"/>
  <c r="B163" i="12"/>
  <c r="C163" i="12"/>
  <c r="B164" i="12"/>
  <c r="C164" i="12"/>
  <c r="B165" i="12"/>
  <c r="C165" i="12"/>
  <c r="B166" i="12"/>
  <c r="C166" i="12"/>
  <c r="B167" i="12"/>
  <c r="C167" i="12"/>
  <c r="B168" i="12"/>
  <c r="C168" i="12"/>
  <c r="B169" i="12"/>
  <c r="C169" i="12"/>
  <c r="B170" i="12"/>
  <c r="C170" i="12"/>
  <c r="B171" i="12"/>
  <c r="C171" i="12"/>
  <c r="B172" i="12"/>
  <c r="C172" i="12"/>
  <c r="B173" i="12"/>
  <c r="C173" i="12"/>
  <c r="B174" i="12"/>
  <c r="C174" i="12"/>
  <c r="B175" i="12"/>
  <c r="C175" i="12"/>
  <c r="B176" i="12"/>
  <c r="C176" i="12"/>
  <c r="B177" i="12"/>
  <c r="C177" i="12"/>
  <c r="B178" i="12"/>
  <c r="C178" i="12"/>
  <c r="B179" i="12"/>
  <c r="C179" i="12"/>
  <c r="B180" i="12"/>
  <c r="C180" i="12"/>
  <c r="B181" i="12"/>
  <c r="C181" i="12"/>
  <c r="B182" i="12"/>
  <c r="C182" i="12"/>
  <c r="B183" i="12"/>
  <c r="C183" i="12"/>
  <c r="B184" i="12"/>
  <c r="C184" i="12"/>
  <c r="B185" i="12"/>
  <c r="C185" i="12"/>
  <c r="B186" i="12"/>
  <c r="C186" i="12"/>
  <c r="B187" i="12"/>
  <c r="C187" i="12"/>
  <c r="B188" i="12"/>
  <c r="C188" i="12"/>
  <c r="B189" i="12"/>
  <c r="C189" i="12"/>
  <c r="B190" i="12"/>
  <c r="C190" i="12"/>
  <c r="B191" i="12"/>
  <c r="C191" i="12"/>
  <c r="B192" i="12"/>
  <c r="C192" i="12"/>
  <c r="B193" i="12"/>
  <c r="C193" i="12"/>
  <c r="B194" i="12"/>
  <c r="C194" i="12"/>
  <c r="B195" i="12"/>
  <c r="C195" i="12"/>
  <c r="B196" i="12"/>
  <c r="C196" i="12"/>
  <c r="B197" i="12"/>
  <c r="C197" i="12"/>
  <c r="B198" i="12"/>
  <c r="C198" i="12"/>
  <c r="B199" i="12"/>
  <c r="C199" i="12"/>
  <c r="B200" i="12"/>
  <c r="C200" i="12"/>
  <c r="B201" i="12"/>
  <c r="C201" i="12"/>
  <c r="B202" i="12"/>
  <c r="C202" i="12"/>
  <c r="B203" i="12"/>
  <c r="C203" i="12"/>
  <c r="B204" i="12"/>
  <c r="C204" i="12"/>
  <c r="B205" i="12"/>
  <c r="C205" i="12"/>
  <c r="B206" i="12"/>
  <c r="C206" i="12"/>
  <c r="B207" i="12"/>
  <c r="C207" i="12"/>
  <c r="B208" i="12"/>
  <c r="C208" i="12"/>
  <c r="B209" i="12"/>
  <c r="C209" i="12"/>
  <c r="B210" i="12"/>
  <c r="C210" i="12"/>
  <c r="B211" i="12"/>
  <c r="C211" i="12"/>
  <c r="B212" i="12"/>
  <c r="C212" i="12"/>
  <c r="B213" i="12"/>
  <c r="C213" i="12"/>
  <c r="B214" i="12"/>
  <c r="C214" i="12"/>
  <c r="B215" i="12"/>
  <c r="C215" i="12"/>
  <c r="B216" i="12"/>
  <c r="C216" i="12"/>
  <c r="B217" i="12"/>
  <c r="C217" i="12"/>
  <c r="B218" i="12"/>
  <c r="C218" i="12"/>
  <c r="B219" i="12"/>
  <c r="C219" i="12"/>
  <c r="B220" i="12"/>
  <c r="C220" i="12"/>
  <c r="B221" i="12"/>
  <c r="C221" i="12"/>
  <c r="B222" i="12"/>
  <c r="C222" i="12"/>
  <c r="B223" i="12"/>
  <c r="C223" i="12"/>
  <c r="B224" i="12"/>
  <c r="C224" i="12"/>
  <c r="B225" i="12"/>
  <c r="C225" i="12"/>
  <c r="B226" i="12"/>
  <c r="C226" i="12"/>
  <c r="B227" i="12"/>
  <c r="C227" i="12"/>
  <c r="B228" i="12"/>
  <c r="C228" i="12"/>
  <c r="B229" i="12"/>
  <c r="C229" i="12"/>
  <c r="B230" i="12"/>
  <c r="C230" i="12"/>
  <c r="B231" i="12"/>
  <c r="C231" i="12"/>
  <c r="B232" i="12"/>
  <c r="C232" i="12"/>
  <c r="B233" i="12"/>
  <c r="C233" i="12"/>
  <c r="B234" i="12"/>
  <c r="C234" i="12"/>
  <c r="B235" i="12"/>
  <c r="C235" i="12"/>
  <c r="B236" i="12"/>
  <c r="C236" i="12"/>
  <c r="B237" i="12"/>
  <c r="C237" i="12"/>
  <c r="B238" i="12"/>
  <c r="C238" i="12"/>
  <c r="B239" i="12"/>
  <c r="C239" i="12"/>
  <c r="B240" i="12"/>
  <c r="C240" i="12"/>
  <c r="B241" i="12"/>
  <c r="C241" i="12"/>
  <c r="B242" i="12"/>
  <c r="C242" i="12"/>
  <c r="B243" i="12"/>
  <c r="C243" i="12"/>
  <c r="B244" i="12"/>
  <c r="C244" i="12"/>
  <c r="B245" i="12"/>
  <c r="C245" i="12"/>
  <c r="B246" i="12"/>
  <c r="C246" i="12"/>
  <c r="B247" i="12"/>
  <c r="C247" i="12"/>
  <c r="B248" i="12"/>
  <c r="C248" i="12"/>
  <c r="B249" i="12"/>
  <c r="C249" i="12"/>
  <c r="B250" i="12"/>
  <c r="C250" i="12"/>
  <c r="B251" i="12"/>
  <c r="C251" i="12"/>
  <c r="B252" i="12"/>
  <c r="C252" i="12"/>
  <c r="B253" i="12"/>
  <c r="C253" i="12"/>
  <c r="B254" i="12"/>
  <c r="C254" i="12"/>
  <c r="B255" i="12"/>
  <c r="C255" i="12"/>
  <c r="B256" i="12"/>
  <c r="C256" i="12"/>
  <c r="B257" i="12"/>
  <c r="C257" i="12"/>
  <c r="B258" i="12"/>
  <c r="C258" i="12"/>
  <c r="C259" i="12"/>
  <c r="B260" i="12"/>
  <c r="C260" i="12"/>
  <c r="B261" i="12"/>
  <c r="C261" i="12"/>
  <c r="B262" i="12"/>
  <c r="C262" i="12"/>
  <c r="B263" i="12"/>
  <c r="C263" i="12"/>
  <c r="B264" i="12"/>
  <c r="C264" i="12"/>
  <c r="B265" i="12"/>
  <c r="C265" i="12"/>
  <c r="B266" i="12"/>
  <c r="C266" i="12"/>
  <c r="B267" i="12"/>
  <c r="C267" i="12"/>
  <c r="B268" i="12"/>
  <c r="C268" i="12"/>
  <c r="B269" i="12"/>
  <c r="C269" i="12"/>
  <c r="B270" i="12"/>
  <c r="C270" i="12"/>
  <c r="B271" i="12"/>
  <c r="C271" i="12"/>
  <c r="B272" i="12"/>
  <c r="C272" i="12"/>
  <c r="B273" i="12"/>
  <c r="C273" i="12"/>
  <c r="B274" i="12"/>
  <c r="C274" i="12"/>
  <c r="B275" i="12"/>
  <c r="C275" i="12"/>
  <c r="C276" i="12"/>
  <c r="B277" i="12"/>
  <c r="C277" i="12"/>
  <c r="B278" i="12"/>
  <c r="C278" i="12"/>
  <c r="B279" i="12"/>
  <c r="C279" i="12"/>
  <c r="B280" i="12"/>
  <c r="C280" i="12"/>
  <c r="B281" i="12"/>
  <c r="C281" i="12"/>
  <c r="B282" i="12"/>
  <c r="C282" i="12"/>
  <c r="B283" i="12"/>
  <c r="C283" i="12"/>
  <c r="B284" i="12"/>
  <c r="C284" i="12"/>
  <c r="B285" i="12"/>
  <c r="C285" i="12"/>
  <c r="B286" i="12"/>
  <c r="C286" i="12"/>
  <c r="B287" i="12"/>
  <c r="C287" i="12"/>
  <c r="B288" i="12"/>
  <c r="C288" i="12"/>
  <c r="B289" i="12"/>
  <c r="C289" i="12"/>
  <c r="B290" i="12"/>
  <c r="C290" i="12"/>
  <c r="B291" i="12"/>
  <c r="C291" i="12"/>
  <c r="B292" i="12"/>
  <c r="C292" i="12"/>
  <c r="B293" i="12"/>
  <c r="C293" i="12"/>
  <c r="B294" i="12"/>
  <c r="C294" i="12"/>
  <c r="B295" i="12"/>
  <c r="C295" i="12"/>
  <c r="B296" i="12"/>
  <c r="C296" i="12"/>
  <c r="B297" i="12"/>
  <c r="C297" i="12"/>
  <c r="B298" i="12"/>
  <c r="C298" i="12"/>
  <c r="B299" i="12"/>
  <c r="C299" i="12"/>
  <c r="B300" i="12"/>
  <c r="C300" i="12"/>
  <c r="B301" i="12"/>
  <c r="C301" i="12"/>
  <c r="B302" i="12"/>
  <c r="C302" i="12"/>
  <c r="B303" i="12"/>
  <c r="C303" i="12"/>
  <c r="B304" i="12"/>
  <c r="C304" i="12"/>
  <c r="B305" i="12"/>
  <c r="C305" i="12"/>
  <c r="B306" i="12"/>
  <c r="C306" i="12"/>
  <c r="B307" i="12"/>
  <c r="C307" i="12"/>
  <c r="B308" i="12"/>
  <c r="C308" i="12"/>
  <c r="B309" i="12"/>
  <c r="C309" i="12"/>
  <c r="B310" i="12"/>
  <c r="C310" i="12"/>
  <c r="B311" i="12"/>
  <c r="C311" i="12"/>
  <c r="B312" i="12"/>
  <c r="C312" i="12"/>
  <c r="B313" i="12"/>
  <c r="C313" i="12"/>
  <c r="B314" i="12"/>
  <c r="C314" i="12"/>
  <c r="B315" i="12"/>
  <c r="C315" i="12"/>
  <c r="B316" i="12"/>
  <c r="C316" i="12"/>
  <c r="B317" i="12"/>
  <c r="C317" i="12"/>
  <c r="B318" i="12"/>
  <c r="C318" i="12"/>
  <c r="B319" i="12"/>
  <c r="C319" i="12"/>
  <c r="B320" i="12"/>
  <c r="C320" i="12"/>
  <c r="B321" i="12"/>
  <c r="C321" i="12"/>
  <c r="B322" i="12"/>
  <c r="C322" i="12"/>
  <c r="B323" i="12"/>
  <c r="C323" i="12"/>
  <c r="C324" i="12"/>
  <c r="B325" i="12"/>
  <c r="C325" i="12"/>
  <c r="B326" i="12"/>
  <c r="C326" i="12"/>
  <c r="B327" i="12"/>
  <c r="C327" i="12"/>
  <c r="B328" i="12"/>
  <c r="C328" i="12"/>
  <c r="B329" i="12"/>
  <c r="C329" i="12"/>
  <c r="B330" i="12"/>
  <c r="C330" i="12"/>
  <c r="B331" i="12"/>
  <c r="C331" i="12"/>
  <c r="B332" i="12"/>
  <c r="C332" i="12"/>
  <c r="B333" i="12"/>
  <c r="C333" i="12"/>
  <c r="B334" i="12"/>
  <c r="C334" i="12"/>
  <c r="B335" i="12"/>
  <c r="C335" i="12"/>
  <c r="B336" i="12"/>
  <c r="C336" i="12"/>
  <c r="B337" i="12"/>
  <c r="C337" i="12"/>
  <c r="B338" i="12"/>
  <c r="C338" i="12"/>
  <c r="B339" i="12"/>
  <c r="C339" i="12"/>
  <c r="B340" i="12"/>
  <c r="C340" i="12"/>
  <c r="B341" i="12"/>
  <c r="C341" i="12"/>
  <c r="B342" i="12"/>
  <c r="C342" i="12"/>
  <c r="B343" i="12"/>
  <c r="C343" i="12"/>
  <c r="B344" i="12"/>
  <c r="C344" i="12"/>
  <c r="B345" i="12"/>
  <c r="C345" i="12"/>
  <c r="B346" i="12"/>
  <c r="C346" i="12"/>
  <c r="B347" i="12"/>
  <c r="C347" i="12"/>
  <c r="B348" i="12"/>
  <c r="C348" i="12"/>
  <c r="B349" i="12"/>
  <c r="C349" i="12"/>
  <c r="B350" i="12"/>
  <c r="C350" i="12"/>
  <c r="B351" i="12"/>
  <c r="C351" i="12"/>
  <c r="B352" i="12"/>
  <c r="C352" i="12"/>
  <c r="B353" i="12"/>
  <c r="C353" i="12"/>
  <c r="B354" i="12"/>
  <c r="C354" i="12"/>
  <c r="B355" i="12"/>
  <c r="C355" i="12"/>
  <c r="B356" i="12"/>
  <c r="C356" i="12"/>
  <c r="B357" i="12"/>
  <c r="C357" i="12"/>
  <c r="B358" i="12"/>
  <c r="C358" i="12"/>
  <c r="B359" i="12"/>
  <c r="C359" i="12"/>
  <c r="B360" i="12"/>
  <c r="C360" i="12"/>
  <c r="B361" i="12"/>
  <c r="C361" i="12"/>
  <c r="B362" i="12"/>
  <c r="C362" i="12"/>
  <c r="B363" i="12"/>
  <c r="C363" i="12"/>
  <c r="B364" i="12"/>
  <c r="C364" i="12"/>
  <c r="B365" i="12"/>
  <c r="C365" i="12"/>
  <c r="B366" i="12"/>
  <c r="C366" i="12"/>
  <c r="B367" i="12"/>
  <c r="C367" i="12"/>
  <c r="B368" i="12"/>
  <c r="C368" i="12"/>
  <c r="B369" i="12"/>
  <c r="C369" i="12"/>
  <c r="B370" i="12"/>
  <c r="C370" i="12"/>
  <c r="B371" i="12"/>
  <c r="C371" i="12"/>
  <c r="B372" i="12"/>
  <c r="C372" i="12"/>
  <c r="B373" i="12"/>
  <c r="C373" i="12"/>
  <c r="B374" i="12"/>
  <c r="C374" i="12"/>
  <c r="B375" i="12"/>
  <c r="C375" i="12"/>
  <c r="B376" i="12"/>
  <c r="C376" i="12"/>
  <c r="B377" i="12"/>
  <c r="C377" i="12"/>
  <c r="B378" i="12"/>
  <c r="C378" i="12"/>
  <c r="B379" i="12"/>
  <c r="C379" i="12"/>
  <c r="B380" i="12"/>
  <c r="C380" i="12"/>
  <c r="B381" i="12"/>
  <c r="C381" i="12"/>
  <c r="B382" i="12"/>
  <c r="C382" i="12"/>
  <c r="B383" i="12"/>
  <c r="C383" i="12"/>
  <c r="B384" i="12"/>
  <c r="C384" i="12"/>
  <c r="B385" i="12"/>
  <c r="C385" i="12"/>
  <c r="B386" i="12"/>
  <c r="C386" i="12"/>
  <c r="B387" i="12"/>
  <c r="C387" i="12"/>
  <c r="C12" i="12"/>
  <c r="B12" i="12"/>
  <c r="C11" i="12"/>
  <c r="B11" i="12"/>
  <c r="EF8" i="12"/>
  <c r="EG8" i="12"/>
  <c r="EH8" i="12"/>
  <c r="EE8" i="12"/>
  <c r="FV47" i="12"/>
  <c r="FV45" i="12"/>
  <c r="FU45" i="12"/>
  <c r="FT45" i="12"/>
  <c r="FS9" i="12"/>
  <c r="FS368" i="12"/>
  <c r="FS367" i="12"/>
  <c r="FR367" i="12"/>
  <c r="FQ367" i="12"/>
  <c r="D138" i="7"/>
  <c r="E137" i="7"/>
  <c r="FU382" i="12"/>
  <c r="FT382" i="12"/>
  <c r="FU24" i="12"/>
  <c r="FT24" i="12"/>
  <c r="FT8" i="12" s="1"/>
  <c r="FT388" i="12" s="1"/>
  <c r="FU15" i="12"/>
  <c r="FU8" i="12" s="1"/>
  <c r="FT15" i="12"/>
  <c r="FU10" i="12"/>
  <c r="FT10" i="12"/>
  <c r="FU9" i="12"/>
  <c r="FT9" i="12"/>
  <c r="FR382" i="12"/>
  <c r="FQ382" i="12"/>
  <c r="FR24" i="12"/>
  <c r="FQ24" i="12"/>
  <c r="FQ8" i="12" s="1"/>
  <c r="FQ388" i="12" s="1"/>
  <c r="D137" i="7" s="1"/>
  <c r="FR15" i="12"/>
  <c r="FQ15" i="12"/>
  <c r="FR10" i="12"/>
  <c r="FQ10" i="12"/>
  <c r="FR9" i="12"/>
  <c r="FQ9" i="12"/>
  <c r="FR8" i="12"/>
  <c r="FR388" i="12" s="1"/>
  <c r="FO382" i="12"/>
  <c r="FN382" i="12"/>
  <c r="FO8" i="12"/>
  <c r="FO24" i="12"/>
  <c r="FN24" i="12"/>
  <c r="FO15" i="12"/>
  <c r="FN15" i="12"/>
  <c r="FO10" i="12"/>
  <c r="FN10" i="12"/>
  <c r="FO9" i="12"/>
  <c r="FN9" i="12"/>
  <c r="FN8" i="12"/>
  <c r="FN388" i="12" s="1"/>
  <c r="D136" i="7" s="1"/>
  <c r="F136" i="7" s="1"/>
  <c r="D135" i="7"/>
  <c r="FM370" i="12"/>
  <c r="FL382" i="12"/>
  <c r="FK382" i="12"/>
  <c r="FL367" i="12"/>
  <c r="FK367" i="12"/>
  <c r="FL24" i="12"/>
  <c r="FK24" i="12"/>
  <c r="FL15" i="12"/>
  <c r="FK15" i="12"/>
  <c r="FK8" i="12"/>
  <c r="FL10" i="12"/>
  <c r="FK10" i="12"/>
  <c r="FL9" i="12"/>
  <c r="FK9" i="12"/>
  <c r="FI205" i="12"/>
  <c r="FI176" i="12"/>
  <c r="FJ176" i="12"/>
  <c r="FJ107" i="12"/>
  <c r="FJ108" i="12"/>
  <c r="FJ128" i="12"/>
  <c r="FJ129" i="12"/>
  <c r="FJ140" i="12"/>
  <c r="FJ152" i="12"/>
  <c r="FJ164" i="12"/>
  <c r="FJ178" i="12"/>
  <c r="FJ194" i="12"/>
  <c r="FJ205" i="12"/>
  <c r="FJ206" i="12"/>
  <c r="FJ233" i="12"/>
  <c r="FJ276" i="12"/>
  <c r="FJ277" i="12"/>
  <c r="FJ288" i="12"/>
  <c r="FJ298" i="12"/>
  <c r="FJ306" i="12"/>
  <c r="FJ314" i="12"/>
  <c r="FJ315" i="12"/>
  <c r="FJ324" i="12"/>
  <c r="FJ325" i="12"/>
  <c r="FJ334" i="12"/>
  <c r="FJ351" i="12"/>
  <c r="FJ356" i="12"/>
  <c r="FJ357" i="12"/>
  <c r="FJ368" i="12"/>
  <c r="FJ369" i="12"/>
  <c r="FJ376" i="12"/>
  <c r="FJ377" i="12"/>
  <c r="FJ381" i="12"/>
  <c r="FJ382" i="12"/>
  <c r="FJ383" i="12"/>
  <c r="FJ385" i="12"/>
  <c r="FJ386" i="12"/>
  <c r="FJ74" i="12"/>
  <c r="FJ90" i="12"/>
  <c r="FJ91" i="12"/>
  <c r="FJ95" i="12"/>
  <c r="FJ96" i="12"/>
  <c r="FJ73" i="12"/>
  <c r="FJ49" i="12"/>
  <c r="FJ50" i="12"/>
  <c r="FJ45" i="12"/>
  <c r="FJ46" i="12"/>
  <c r="FJ47" i="12"/>
  <c r="FJ11" i="12"/>
  <c r="FJ12" i="12"/>
  <c r="FI11" i="12"/>
  <c r="FI193" i="12"/>
  <c r="FJ193" i="12" s="1"/>
  <c r="FH193" i="12"/>
  <c r="FI382" i="12"/>
  <c r="FH382" i="12"/>
  <c r="FI376" i="12"/>
  <c r="FH376" i="12"/>
  <c r="FI367" i="12"/>
  <c r="FJ367" i="12" s="1"/>
  <c r="FH367" i="12"/>
  <c r="FI356" i="12"/>
  <c r="FH356" i="12"/>
  <c r="FI350" i="12"/>
  <c r="FJ350" i="12" s="1"/>
  <c r="FH350" i="12"/>
  <c r="FI333" i="12"/>
  <c r="FJ333" i="12" s="1"/>
  <c r="FH333" i="12"/>
  <c r="FI324" i="12"/>
  <c r="FH324" i="12"/>
  <c r="FI314" i="12"/>
  <c r="FH314" i="12"/>
  <c r="FI297" i="12"/>
  <c r="FJ297" i="12" s="1"/>
  <c r="FH297" i="12"/>
  <c r="FI287" i="12"/>
  <c r="FJ287" i="12" s="1"/>
  <c r="FH287" i="12"/>
  <c r="FI276" i="12"/>
  <c r="FH276" i="12"/>
  <c r="FI232" i="12"/>
  <c r="FJ232" i="12" s="1"/>
  <c r="FH232" i="12"/>
  <c r="FH205" i="12"/>
  <c r="FH176" i="12"/>
  <c r="FI139" i="12"/>
  <c r="FJ139" i="12" s="1"/>
  <c r="FH139" i="12"/>
  <c r="FI128" i="12"/>
  <c r="FH128" i="12"/>
  <c r="FI107" i="12"/>
  <c r="FH107" i="12"/>
  <c r="FI95" i="12"/>
  <c r="FH95" i="12"/>
  <c r="FI90" i="12"/>
  <c r="FH90" i="12"/>
  <c r="FI73" i="12"/>
  <c r="FH73" i="12"/>
  <c r="FI45" i="12"/>
  <c r="FH45" i="12"/>
  <c r="FH11" i="12"/>
  <c r="FI305" i="12"/>
  <c r="FJ305" i="12" s="1"/>
  <c r="FH305" i="12"/>
  <c r="FI163" i="12"/>
  <c r="FJ163" i="12" s="1"/>
  <c r="FH163" i="12"/>
  <c r="FI150" i="12"/>
  <c r="FJ150" i="12" s="1"/>
  <c r="FH150" i="12"/>
  <c r="FI49" i="12"/>
  <c r="FH49" i="12"/>
  <c r="FI24" i="12"/>
  <c r="FH24" i="12"/>
  <c r="FI15" i="12"/>
  <c r="FH15" i="12"/>
  <c r="FI10" i="12"/>
  <c r="FJ10" i="12" s="1"/>
  <c r="FH10" i="12"/>
  <c r="FI9" i="12"/>
  <c r="FH9" i="12"/>
  <c r="FV10" i="12" l="1"/>
  <c r="F137" i="7"/>
  <c r="FV8" i="12"/>
  <c r="FU388" i="12"/>
  <c r="FS388" i="12"/>
  <c r="FS8" i="12"/>
  <c r="FO388" i="12"/>
  <c r="FP388" i="12" s="1"/>
  <c r="FK388" i="12"/>
  <c r="FM367" i="12"/>
  <c r="FM10" i="12"/>
  <c r="FL8" i="12"/>
  <c r="FJ9" i="12"/>
  <c r="FI8" i="12"/>
  <c r="FI388" i="12" s="1"/>
  <c r="FH8" i="12"/>
  <c r="FH388" i="12" s="1"/>
  <c r="D134" i="7" s="1"/>
  <c r="FV388" i="12" l="1"/>
  <c r="E138" i="7"/>
  <c r="F138" i="7" s="1"/>
  <c r="FL388" i="12"/>
  <c r="FM8" i="12"/>
  <c r="FJ8" i="12"/>
  <c r="FJ388" i="12"/>
  <c r="E134" i="7"/>
  <c r="F134" i="7" s="1"/>
  <c r="DW9" i="12"/>
  <c r="DW8" i="12"/>
  <c r="DW388" i="12"/>
  <c r="DW45" i="12"/>
  <c r="DW46" i="12"/>
  <c r="FG307" i="12"/>
  <c r="FG305" i="12"/>
  <c r="FF305" i="12"/>
  <c r="FE305" i="12"/>
  <c r="FF163" i="12"/>
  <c r="FE163" i="12"/>
  <c r="FF150" i="12"/>
  <c r="FE150" i="12"/>
  <c r="FF49" i="12"/>
  <c r="FE49" i="12"/>
  <c r="FF24" i="12"/>
  <c r="FE24" i="12"/>
  <c r="FF73" i="12"/>
  <c r="FF8" i="12" s="1"/>
  <c r="FF15" i="12"/>
  <c r="FE15" i="12"/>
  <c r="FE8" i="12" s="1"/>
  <c r="FE388" i="12" s="1"/>
  <c r="D133" i="7" s="1"/>
  <c r="FF10" i="12"/>
  <c r="FE10" i="12"/>
  <c r="FF9" i="12"/>
  <c r="FE9" i="12"/>
  <c r="E132" i="7"/>
  <c r="D132" i="7"/>
  <c r="FD382" i="12"/>
  <c r="FD383" i="12"/>
  <c r="FC382" i="12"/>
  <c r="FB382" i="12"/>
  <c r="FC73" i="12"/>
  <c r="FC8" i="12" s="1"/>
  <c r="FC15" i="12"/>
  <c r="FB15" i="12"/>
  <c r="FC10" i="12"/>
  <c r="FB10" i="12"/>
  <c r="FC9" i="12"/>
  <c r="FB9" i="12"/>
  <c r="FB8" i="12"/>
  <c r="FB388" i="12" s="1"/>
  <c r="FA9" i="12"/>
  <c r="FA267" i="12"/>
  <c r="FA268" i="12"/>
  <c r="EZ267" i="12"/>
  <c r="EY267" i="12"/>
  <c r="EX10" i="12"/>
  <c r="EZ382" i="12"/>
  <c r="EY382" i="12"/>
  <c r="EZ73" i="12"/>
  <c r="EZ15" i="12"/>
  <c r="EY15" i="12"/>
  <c r="EZ10" i="12"/>
  <c r="EY10" i="12"/>
  <c r="EZ9" i="12"/>
  <c r="EY9" i="12"/>
  <c r="EZ8" i="12"/>
  <c r="EY8" i="12"/>
  <c r="E130" i="7"/>
  <c r="D130" i="7"/>
  <c r="EX381" i="12"/>
  <c r="EX382" i="12"/>
  <c r="EX383" i="12"/>
  <c r="EX376" i="12"/>
  <c r="EW376" i="12"/>
  <c r="EV376" i="12"/>
  <c r="EW382" i="12"/>
  <c r="EV382" i="12"/>
  <c r="EW73" i="12"/>
  <c r="EW15" i="12"/>
  <c r="EV15" i="12"/>
  <c r="EW10" i="12"/>
  <c r="EV10" i="12"/>
  <c r="EW9" i="12"/>
  <c r="EV9" i="12"/>
  <c r="EV8" i="12"/>
  <c r="EV388" i="12" s="1"/>
  <c r="E129" i="7"/>
  <c r="D129" i="7"/>
  <c r="EU11" i="12"/>
  <c r="EU12" i="12"/>
  <c r="EU220" i="12"/>
  <c r="EU219" i="12"/>
  <c r="ET219" i="12"/>
  <c r="ES219" i="12"/>
  <c r="ET382" i="12"/>
  <c r="ES382" i="12"/>
  <c r="ET73" i="12"/>
  <c r="ET15" i="12"/>
  <c r="ES15" i="12"/>
  <c r="ET11" i="12"/>
  <c r="ES11" i="12"/>
  <c r="ET10" i="12"/>
  <c r="ES10" i="12"/>
  <c r="ET9" i="12"/>
  <c r="ES9" i="12"/>
  <c r="ET8" i="12"/>
  <c r="ET388" i="12" s="1"/>
  <c r="E128" i="7"/>
  <c r="D128" i="7"/>
  <c r="ER9" i="12"/>
  <c r="ER33" i="12"/>
  <c r="ER34" i="12"/>
  <c r="EQ33" i="12"/>
  <c r="EP33" i="12"/>
  <c r="EQ382" i="12"/>
  <c r="EP382" i="12"/>
  <c r="EQ73" i="12"/>
  <c r="EQ15" i="12"/>
  <c r="EP15" i="12"/>
  <c r="EP8" i="12" s="1"/>
  <c r="EP388" i="12" s="1"/>
  <c r="EQ11" i="12"/>
  <c r="EP11" i="12"/>
  <c r="EQ10" i="12"/>
  <c r="EP10" i="12"/>
  <c r="EQ9" i="12"/>
  <c r="EP9" i="12"/>
  <c r="EQ8" i="12"/>
  <c r="EQ388" i="12" s="1"/>
  <c r="EO10" i="12"/>
  <c r="EO382" i="12"/>
  <c r="EO383" i="12"/>
  <c r="EO261" i="12"/>
  <c r="EO278" i="12"/>
  <c r="EO130" i="12"/>
  <c r="EO128" i="12"/>
  <c r="EN259" i="12"/>
  <c r="EO259" i="12" s="1"/>
  <c r="EM259" i="12"/>
  <c r="EN276" i="12"/>
  <c r="EO276" i="12" s="1"/>
  <c r="EM276" i="12"/>
  <c r="EN128" i="12"/>
  <c r="EM128" i="12"/>
  <c r="EN73" i="12"/>
  <c r="EM73" i="12"/>
  <c r="EN382" i="12"/>
  <c r="EM382" i="12"/>
  <c r="EN15" i="12"/>
  <c r="EM15" i="12"/>
  <c r="EM8" i="12" s="1"/>
  <c r="EM388" i="12" s="1"/>
  <c r="D127" i="7" s="1"/>
  <c r="EN11" i="12"/>
  <c r="EM11" i="12"/>
  <c r="EN10" i="12"/>
  <c r="EM10" i="12"/>
  <c r="EN9" i="12"/>
  <c r="EM9" i="12"/>
  <c r="AQ385" i="12"/>
  <c r="AQ368" i="12"/>
  <c r="AQ377" i="12"/>
  <c r="AQ351" i="12"/>
  <c r="AQ357" i="12"/>
  <c r="AQ343" i="12"/>
  <c r="AQ325" i="12"/>
  <c r="AQ334" i="12"/>
  <c r="AQ298" i="12"/>
  <c r="AQ306" i="12"/>
  <c r="AQ288" i="12"/>
  <c r="AQ260" i="12"/>
  <c r="AQ268" i="12"/>
  <c r="AQ233" i="12"/>
  <c r="AQ194" i="12"/>
  <c r="AQ164" i="12"/>
  <c r="AQ177" i="12"/>
  <c r="AQ117" i="12"/>
  <c r="AQ129" i="12"/>
  <c r="AQ91" i="12"/>
  <c r="AQ90" i="12"/>
  <c r="AQ67" i="12"/>
  <c r="AQ68" i="12"/>
  <c r="AQ73" i="12"/>
  <c r="AQ74" i="12"/>
  <c r="AQ49" i="12"/>
  <c r="AQ50" i="12"/>
  <c r="AQ33" i="12"/>
  <c r="AQ34" i="12"/>
  <c r="AQ11" i="12"/>
  <c r="AQ12" i="12"/>
  <c r="AQ15" i="12"/>
  <c r="AQ16" i="12"/>
  <c r="DQ24" i="12"/>
  <c r="DQ26" i="12"/>
  <c r="DK45" i="12"/>
  <c r="DK47" i="12"/>
  <c r="DE45" i="12"/>
  <c r="DE47" i="12"/>
  <c r="FM388" i="12" l="1"/>
  <c r="E135" i="7"/>
  <c r="F135" i="7" s="1"/>
  <c r="F132" i="7"/>
  <c r="F129" i="7"/>
  <c r="FF388" i="12"/>
  <c r="FG8" i="12"/>
  <c r="F130" i="7"/>
  <c r="FC388" i="12"/>
  <c r="FD388" i="12" s="1"/>
  <c r="EY388" i="12"/>
  <c r="D131" i="7" s="1"/>
  <c r="EZ388" i="12"/>
  <c r="E131" i="7" s="1"/>
  <c r="FA388" i="12"/>
  <c r="FA8" i="12"/>
  <c r="F128" i="7"/>
  <c r="EW8" i="12"/>
  <c r="EU9" i="12"/>
  <c r="ES8" i="12"/>
  <c r="ES388" i="12" s="1"/>
  <c r="EU388" i="12" s="1"/>
  <c r="ER388" i="12"/>
  <c r="ER8" i="12"/>
  <c r="EN8" i="12"/>
  <c r="EN388" i="12"/>
  <c r="EO8" i="12"/>
  <c r="DA214" i="12"/>
  <c r="DB10" i="12"/>
  <c r="DB33" i="12"/>
  <c r="DB36" i="12"/>
  <c r="DB73" i="12"/>
  <c r="DB75" i="12"/>
  <c r="DB214" i="12"/>
  <c r="DB216" i="12"/>
  <c r="DB217" i="12"/>
  <c r="DB276" i="12"/>
  <c r="DB278" i="12"/>
  <c r="DB347" i="12"/>
  <c r="DB348" i="12"/>
  <c r="DB342" i="12"/>
  <c r="DB386" i="12"/>
  <c r="DB382" i="12"/>
  <c r="CV245" i="12"/>
  <c r="CV246" i="12"/>
  <c r="F131" i="7" l="1"/>
  <c r="FG388" i="12"/>
  <c r="E133" i="7"/>
  <c r="F133" i="7" s="1"/>
  <c r="EX8" i="12"/>
  <c r="EW388" i="12"/>
  <c r="EX388" i="12" s="1"/>
  <c r="EU8" i="12"/>
  <c r="EO388" i="12"/>
  <c r="E127" i="7"/>
  <c r="F127" i="7" s="1"/>
  <c r="CG163" i="12"/>
  <c r="CG164" i="12"/>
  <c r="CG315" i="12"/>
  <c r="CF314" i="12"/>
  <c r="CG314" i="12" s="1"/>
  <c r="CE314" i="12"/>
  <c r="BO383" i="12"/>
  <c r="AN268" i="12"/>
  <c r="AN385" i="12"/>
  <c r="AN386" i="12"/>
  <c r="AK268" i="12"/>
  <c r="AK176" i="12"/>
  <c r="AK177" i="12"/>
  <c r="AK150" i="12"/>
  <c r="AK151" i="12"/>
  <c r="AE233" i="12" l="1"/>
  <c r="AE232" i="12"/>
  <c r="AE150" i="12"/>
  <c r="AE151" i="12"/>
  <c r="E126" i="7" l="1"/>
  <c r="D126" i="7"/>
  <c r="EF15" i="12"/>
  <c r="EG15" i="12"/>
  <c r="EH15" i="12"/>
  <c r="EI15" i="12"/>
  <c r="EJ15" i="12"/>
  <c r="EK15" i="12"/>
  <c r="EK382" i="12"/>
  <c r="EJ382" i="12"/>
  <c r="EK11" i="12"/>
  <c r="EJ11" i="12"/>
  <c r="EK10" i="12"/>
  <c r="EJ10" i="12"/>
  <c r="EK9" i="12"/>
  <c r="EJ9" i="12"/>
  <c r="EK8" i="12"/>
  <c r="EK388" i="12" s="1"/>
  <c r="EJ8" i="12"/>
  <c r="EI385" i="12"/>
  <c r="EH382" i="12"/>
  <c r="EG382" i="12"/>
  <c r="EI382" i="12" s="1"/>
  <c r="EG388" i="12"/>
  <c r="D125" i="7" s="1"/>
  <c r="EH11" i="12"/>
  <c r="EG11" i="12"/>
  <c r="EH10" i="12"/>
  <c r="EG10" i="12"/>
  <c r="EH9" i="12"/>
  <c r="EG9" i="12"/>
  <c r="EF10" i="12"/>
  <c r="EE9" i="12"/>
  <c r="ED9" i="12"/>
  <c r="N353" i="8"/>
  <c r="EE324" i="12"/>
  <c r="ED324" i="12"/>
  <c r="EF307" i="12"/>
  <c r="EF305" i="12"/>
  <c r="EF261" i="12"/>
  <c r="EF216" i="12"/>
  <c r="EF195" i="12"/>
  <c r="EF178" i="12"/>
  <c r="EF130" i="12"/>
  <c r="EF122" i="12"/>
  <c r="EF69" i="12"/>
  <c r="EF67" i="12"/>
  <c r="EF51" i="12"/>
  <c r="EF47" i="12"/>
  <c r="EF17" i="12"/>
  <c r="EF382" i="12"/>
  <c r="EF383" i="12"/>
  <c r="EE382" i="12"/>
  <c r="ED382" i="12"/>
  <c r="EE376" i="12"/>
  <c r="ED376" i="12"/>
  <c r="EE367" i="12"/>
  <c r="ED367" i="12"/>
  <c r="EE356" i="12"/>
  <c r="ED356" i="12"/>
  <c r="EE350" i="12"/>
  <c r="ED350" i="12"/>
  <c r="EF342" i="12"/>
  <c r="EE342" i="12"/>
  <c r="ED342" i="12"/>
  <c r="EE333" i="12"/>
  <c r="ED333" i="12"/>
  <c r="EE314" i="12"/>
  <c r="ED314" i="12"/>
  <c r="EE305" i="12"/>
  <c r="ED305" i="12"/>
  <c r="EE297" i="12"/>
  <c r="ED297" i="12"/>
  <c r="EE287" i="12"/>
  <c r="ED287" i="12"/>
  <c r="EE276" i="12"/>
  <c r="ED276" i="12"/>
  <c r="EE267" i="12"/>
  <c r="ED267" i="12"/>
  <c r="EE259" i="12"/>
  <c r="ED259" i="12"/>
  <c r="EE245" i="12"/>
  <c r="ED245" i="12"/>
  <c r="EE232" i="12"/>
  <c r="ED232" i="12"/>
  <c r="EE219" i="12"/>
  <c r="ED219" i="12"/>
  <c r="EE214" i="12"/>
  <c r="ED214" i="12"/>
  <c r="EF214" i="12" s="1"/>
  <c r="EE205" i="12"/>
  <c r="ED205" i="12"/>
  <c r="EE193" i="12"/>
  <c r="EF193" i="12" s="1"/>
  <c r="ED193" i="12"/>
  <c r="EF190" i="12"/>
  <c r="EE189" i="12"/>
  <c r="ED189" i="12"/>
  <c r="EE176" i="12"/>
  <c r="ED176" i="12"/>
  <c r="EF176" i="12" s="1"/>
  <c r="EE163" i="12"/>
  <c r="ED163" i="12"/>
  <c r="EE150" i="12"/>
  <c r="ED150" i="12"/>
  <c r="EE139" i="12"/>
  <c r="ED139" i="12"/>
  <c r="EE128" i="12"/>
  <c r="ED128" i="12"/>
  <c r="EE116" i="12"/>
  <c r="ED116" i="12"/>
  <c r="EE107" i="12"/>
  <c r="ED107" i="12"/>
  <c r="EE95" i="12"/>
  <c r="ED95" i="12"/>
  <c r="EE90" i="12"/>
  <c r="ED90" i="12"/>
  <c r="EE73" i="12"/>
  <c r="ED73" i="12"/>
  <c r="EE67" i="12"/>
  <c r="ED67" i="12"/>
  <c r="EE49" i="12"/>
  <c r="ED49" i="12"/>
  <c r="EE45" i="12"/>
  <c r="EE388" i="12" s="1"/>
  <c r="ED45" i="12"/>
  <c r="EE33" i="12"/>
  <c r="ED33" i="12"/>
  <c r="EE24" i="12"/>
  <c r="ED24" i="12"/>
  <c r="EE15" i="12"/>
  <c r="ED15" i="12"/>
  <c r="EE11" i="12"/>
  <c r="ED11" i="12"/>
  <c r="EE10" i="12"/>
  <c r="ED10" i="12"/>
  <c r="E123" i="7"/>
  <c r="EA139" i="12"/>
  <c r="EB382" i="12"/>
  <c r="EA382" i="12"/>
  <c r="EC377" i="12"/>
  <c r="EB376" i="12"/>
  <c r="EA376" i="12"/>
  <c r="EC368" i="12"/>
  <c r="EB367" i="12"/>
  <c r="EA367" i="12"/>
  <c r="EC357" i="12"/>
  <c r="EB356" i="12"/>
  <c r="EA356" i="12"/>
  <c r="EC351" i="12"/>
  <c r="EB350" i="12"/>
  <c r="EC350" i="12" s="1"/>
  <c r="EA350" i="12"/>
  <c r="EC343" i="12"/>
  <c r="EB342" i="12"/>
  <c r="EA342" i="12"/>
  <c r="EB333" i="12"/>
  <c r="EA333" i="12"/>
  <c r="EC325" i="12"/>
  <c r="EB324" i="12"/>
  <c r="EA324" i="12"/>
  <c r="EB314" i="12"/>
  <c r="EA314" i="12"/>
  <c r="EB305" i="12"/>
  <c r="EA305" i="12"/>
  <c r="EB297" i="12"/>
  <c r="EA297" i="12"/>
  <c r="EB287" i="12"/>
  <c r="EA287" i="12"/>
  <c r="EC277" i="12"/>
  <c r="EC276" i="12" s="1"/>
  <c r="EB276" i="12"/>
  <c r="EA276" i="12"/>
  <c r="EC268" i="12"/>
  <c r="EB267" i="12"/>
  <c r="EA267" i="12"/>
  <c r="EC260" i="12"/>
  <c r="EB259" i="12"/>
  <c r="EA259" i="12"/>
  <c r="EC246" i="12"/>
  <c r="EB245" i="12"/>
  <c r="EA245" i="12"/>
  <c r="EB232" i="12"/>
  <c r="EA232" i="12"/>
  <c r="EC220" i="12"/>
  <c r="EB219" i="12"/>
  <c r="EC219" i="12" s="1"/>
  <c r="EA219" i="12"/>
  <c r="EC215" i="12"/>
  <c r="EB214" i="12"/>
  <c r="EA214" i="12"/>
  <c r="EC206" i="12"/>
  <c r="EC205" i="12" s="1"/>
  <c r="EB205" i="12"/>
  <c r="EA205" i="12"/>
  <c r="EC194" i="12"/>
  <c r="EC193" i="12" s="1"/>
  <c r="EB193" i="12"/>
  <c r="EA193" i="12"/>
  <c r="EC190" i="12"/>
  <c r="EB189" i="12"/>
  <c r="EA189" i="12"/>
  <c r="EC177" i="12"/>
  <c r="EB176" i="12"/>
  <c r="EA176" i="12"/>
  <c r="EC164" i="12"/>
  <c r="EB163" i="12"/>
  <c r="EA163" i="12"/>
  <c r="EC151" i="12"/>
  <c r="EB150" i="12"/>
  <c r="EA150" i="12"/>
  <c r="EB139" i="12"/>
  <c r="EC129" i="12"/>
  <c r="EB128" i="12"/>
  <c r="EA128" i="12"/>
  <c r="EC117" i="12"/>
  <c r="EB116" i="12"/>
  <c r="EA116" i="12"/>
  <c r="EC108" i="12"/>
  <c r="EB107" i="12"/>
  <c r="EA107" i="12"/>
  <c r="EC96" i="12"/>
  <c r="EB95" i="12"/>
  <c r="EA95" i="12"/>
  <c r="EC91" i="12"/>
  <c r="EB90" i="12"/>
  <c r="EA90" i="12"/>
  <c r="EB73" i="12"/>
  <c r="EA73" i="12"/>
  <c r="EB67" i="12"/>
  <c r="EA67" i="12"/>
  <c r="EC50" i="12"/>
  <c r="EB49" i="12"/>
  <c r="EC49" i="12" s="1"/>
  <c r="EA49" i="12"/>
  <c r="EC46" i="12"/>
  <c r="EB45" i="12"/>
  <c r="EA45" i="12"/>
  <c r="EB33" i="12"/>
  <c r="EA33" i="12"/>
  <c r="EB24" i="12"/>
  <c r="EA24" i="12"/>
  <c r="EC16" i="12"/>
  <c r="EB15" i="12"/>
  <c r="EA15" i="12"/>
  <c r="EC12" i="12"/>
  <c r="EB11" i="12"/>
  <c r="EA11" i="12"/>
  <c r="EB10" i="12"/>
  <c r="EA10" i="12"/>
  <c r="EB9" i="12"/>
  <c r="EA9" i="12"/>
  <c r="BH314" i="12"/>
  <c r="BH214" i="12"/>
  <c r="BG214" i="12"/>
  <c r="BI289" i="12"/>
  <c r="BI290" i="12"/>
  <c r="BI291" i="12"/>
  <c r="BI292" i="12"/>
  <c r="BI293" i="12"/>
  <c r="BI294" i="12"/>
  <c r="BI295" i="12"/>
  <c r="BI296" i="12"/>
  <c r="BI300" i="12"/>
  <c r="BI301" i="12"/>
  <c r="BI302" i="12"/>
  <c r="BI303" i="12"/>
  <c r="BI304" i="12"/>
  <c r="BI308" i="12"/>
  <c r="BI309" i="12"/>
  <c r="BI310" i="12"/>
  <c r="BI311" i="12"/>
  <c r="BI312" i="12"/>
  <c r="BI313" i="12"/>
  <c r="BI317" i="12"/>
  <c r="BI318" i="12"/>
  <c r="BI319" i="12"/>
  <c r="BI320" i="12"/>
  <c r="BI321" i="12"/>
  <c r="BI322" i="12"/>
  <c r="BI323" i="12"/>
  <c r="BI326" i="12"/>
  <c r="BI327" i="12"/>
  <c r="BI328" i="12"/>
  <c r="BI335" i="12"/>
  <c r="BI336" i="12"/>
  <c r="BI337" i="12"/>
  <c r="BI338" i="12"/>
  <c r="BI340" i="12"/>
  <c r="BI341" i="12"/>
  <c r="BI352" i="12"/>
  <c r="BI357" i="12"/>
  <c r="BI359" i="12"/>
  <c r="BI360" i="12"/>
  <c r="BI361" i="12"/>
  <c r="BI362" i="12"/>
  <c r="BI363" i="12"/>
  <c r="BI364" i="12"/>
  <c r="BI365" i="12"/>
  <c r="BI366" i="12"/>
  <c r="BI358" i="12"/>
  <c r="BI370" i="12"/>
  <c r="BI371" i="12"/>
  <c r="BI372" i="12"/>
  <c r="BI373" i="12"/>
  <c r="BI374" i="12"/>
  <c r="BI375" i="12"/>
  <c r="BI378" i="12"/>
  <c r="BI379" i="12"/>
  <c r="BI380" i="12"/>
  <c r="BI279" i="12"/>
  <c r="BI280" i="12"/>
  <c r="BI281" i="12"/>
  <c r="BI282" i="12"/>
  <c r="BI283" i="12"/>
  <c r="BI284" i="12"/>
  <c r="BI285" i="12"/>
  <c r="BI286" i="12"/>
  <c r="BI269" i="12"/>
  <c r="BI270" i="12"/>
  <c r="BI271" i="12"/>
  <c r="BI272" i="12"/>
  <c r="BI273" i="12"/>
  <c r="BI274" i="12"/>
  <c r="BI275" i="12"/>
  <c r="BI262" i="12"/>
  <c r="BI263" i="12"/>
  <c r="BI264" i="12"/>
  <c r="BI265" i="12"/>
  <c r="BI266" i="12"/>
  <c r="BI247" i="12"/>
  <c r="BI248" i="12"/>
  <c r="BI249" i="12"/>
  <c r="BI250" i="12"/>
  <c r="BI251" i="12"/>
  <c r="BI252" i="12"/>
  <c r="BI253" i="12"/>
  <c r="BI254" i="12"/>
  <c r="BI255" i="12"/>
  <c r="BI256" i="12"/>
  <c r="BI257" i="12"/>
  <c r="BI258" i="12"/>
  <c r="BI234" i="12"/>
  <c r="BI235" i="12"/>
  <c r="BI236" i="12"/>
  <c r="BI237" i="12"/>
  <c r="BI238" i="12"/>
  <c r="BI239" i="12"/>
  <c r="BI240" i="12"/>
  <c r="BI241" i="12"/>
  <c r="BI242" i="12"/>
  <c r="BI243" i="12"/>
  <c r="BI244" i="12"/>
  <c r="BI222" i="12"/>
  <c r="BI223" i="12"/>
  <c r="BI224" i="12"/>
  <c r="BI225" i="12"/>
  <c r="BI226" i="12"/>
  <c r="BI227" i="12"/>
  <c r="BI228" i="12"/>
  <c r="BI229" i="12"/>
  <c r="BI230" i="12"/>
  <c r="BI231" i="12"/>
  <c r="BI217" i="12"/>
  <c r="BI218" i="12"/>
  <c r="BI208" i="12"/>
  <c r="BI209" i="12"/>
  <c r="BI210" i="12"/>
  <c r="BI211" i="12"/>
  <c r="BI212" i="12"/>
  <c r="BI213" i="12"/>
  <c r="BI196" i="12"/>
  <c r="BI197" i="12"/>
  <c r="BI198" i="12"/>
  <c r="BI199" i="12"/>
  <c r="BI200" i="12"/>
  <c r="BI201" i="12"/>
  <c r="BI202" i="12"/>
  <c r="BI203" i="12"/>
  <c r="BI204" i="12"/>
  <c r="BI191" i="12"/>
  <c r="BI179" i="12"/>
  <c r="BI180" i="12"/>
  <c r="BI181" i="12"/>
  <c r="BI182" i="12"/>
  <c r="BI183" i="12"/>
  <c r="BI184" i="12"/>
  <c r="BI185" i="12"/>
  <c r="BI186" i="12"/>
  <c r="BI187" i="12"/>
  <c r="BI188" i="12"/>
  <c r="BI164" i="12"/>
  <c r="BI166" i="12"/>
  <c r="BI167" i="12"/>
  <c r="BI168" i="12"/>
  <c r="BI169" i="12"/>
  <c r="BI170" i="12"/>
  <c r="BI171" i="12"/>
  <c r="BI172" i="12"/>
  <c r="BI173" i="12"/>
  <c r="BI174" i="12"/>
  <c r="BI175" i="12"/>
  <c r="BI153" i="12"/>
  <c r="BI154" i="12"/>
  <c r="BI155" i="12"/>
  <c r="BI156" i="12"/>
  <c r="BI157" i="12"/>
  <c r="BI158" i="12"/>
  <c r="BI159" i="12"/>
  <c r="BI160" i="12"/>
  <c r="BI161" i="12"/>
  <c r="BI162" i="12"/>
  <c r="BI142" i="12"/>
  <c r="BI143" i="12"/>
  <c r="BI144" i="12"/>
  <c r="BI145" i="12"/>
  <c r="BI146" i="12"/>
  <c r="BI147" i="12"/>
  <c r="BI148" i="12"/>
  <c r="BI149" i="12"/>
  <c r="BI131" i="12"/>
  <c r="BI132" i="12"/>
  <c r="BI133" i="12"/>
  <c r="BI134" i="12"/>
  <c r="BI135" i="12"/>
  <c r="BI136" i="12"/>
  <c r="BI137" i="12"/>
  <c r="BI138" i="12"/>
  <c r="BI118" i="12"/>
  <c r="BI119" i="12"/>
  <c r="BI120" i="12"/>
  <c r="BI121" i="12"/>
  <c r="BI123" i="12"/>
  <c r="BI124" i="12"/>
  <c r="BI125" i="12"/>
  <c r="BI126" i="12"/>
  <c r="BI127" i="12"/>
  <c r="BI109" i="12"/>
  <c r="BI110" i="12"/>
  <c r="BI111" i="12"/>
  <c r="BI112" i="12"/>
  <c r="BI114" i="12"/>
  <c r="BI115" i="12"/>
  <c r="BI97" i="12"/>
  <c r="BI98" i="12"/>
  <c r="BI99" i="12"/>
  <c r="BI101" i="12"/>
  <c r="BI102" i="12"/>
  <c r="BI103" i="12"/>
  <c r="BI104" i="12"/>
  <c r="BI105" i="12"/>
  <c r="BI106" i="12"/>
  <c r="BI93" i="12"/>
  <c r="BI94" i="12"/>
  <c r="BI76" i="12"/>
  <c r="BI77" i="12"/>
  <c r="BI78" i="12"/>
  <c r="BI79" i="12"/>
  <c r="BI80" i="12"/>
  <c r="BI81" i="12"/>
  <c r="BI82" i="12"/>
  <c r="BI83" i="12"/>
  <c r="BI84" i="12"/>
  <c r="BI85" i="12"/>
  <c r="BI86" i="12"/>
  <c r="BI87" i="12"/>
  <c r="BI88" i="12"/>
  <c r="BI89" i="12"/>
  <c r="BI70" i="12"/>
  <c r="BI71" i="12"/>
  <c r="BI72" i="12"/>
  <c r="BI52" i="12"/>
  <c r="BI53" i="12"/>
  <c r="BI54" i="12"/>
  <c r="BI55" i="12"/>
  <c r="BI56" i="12"/>
  <c r="BI57" i="12"/>
  <c r="BI58" i="12"/>
  <c r="BI59" i="12"/>
  <c r="BI60" i="12"/>
  <c r="BI61" i="12"/>
  <c r="BI62" i="12"/>
  <c r="BI63" i="12"/>
  <c r="BI64" i="12"/>
  <c r="BI65" i="12"/>
  <c r="BI35" i="12"/>
  <c r="BI37" i="12"/>
  <c r="BI38" i="12"/>
  <c r="BI39" i="12"/>
  <c r="BI40" i="12"/>
  <c r="BI41" i="12"/>
  <c r="BI42" i="12"/>
  <c r="BI43" i="12"/>
  <c r="BI44" i="12"/>
  <c r="BI27" i="12"/>
  <c r="BI28" i="12"/>
  <c r="BI29" i="12"/>
  <c r="BI30" i="12"/>
  <c r="BI31" i="12"/>
  <c r="BI32" i="12"/>
  <c r="BI18" i="12"/>
  <c r="BI19" i="12"/>
  <c r="BI20" i="12"/>
  <c r="BI21" i="12"/>
  <c r="BI22" i="12"/>
  <c r="BI23" i="12"/>
  <c r="Y261" i="12"/>
  <c r="V369" i="12"/>
  <c r="V367" i="12"/>
  <c r="M315" i="12"/>
  <c r="M314" i="12"/>
  <c r="M220" i="12"/>
  <c r="M219" i="12"/>
  <c r="BR17" i="11"/>
  <c r="BR18" i="11"/>
  <c r="BR26" i="11"/>
  <c r="BR27" i="11"/>
  <c r="BR40" i="11"/>
  <c r="BR41" i="11"/>
  <c r="BR54" i="11"/>
  <c r="BR55" i="11"/>
  <c r="BR58" i="11"/>
  <c r="BR59" i="11"/>
  <c r="BR75" i="11"/>
  <c r="BR76" i="11"/>
  <c r="BR81" i="11"/>
  <c r="BR82" i="11"/>
  <c r="BR97" i="11"/>
  <c r="BR98" i="11"/>
  <c r="BR102" i="11"/>
  <c r="BR103" i="11"/>
  <c r="BR114" i="11"/>
  <c r="BR115" i="11"/>
  <c r="BR123" i="11"/>
  <c r="BR124" i="11"/>
  <c r="BR137" i="11"/>
  <c r="BR138" i="11"/>
  <c r="BR149" i="11"/>
  <c r="BR150" i="11"/>
  <c r="BR160" i="11"/>
  <c r="BR161" i="11"/>
  <c r="BR172" i="11"/>
  <c r="BR173" i="11"/>
  <c r="BR184" i="11"/>
  <c r="BR185" i="11"/>
  <c r="BR197" i="11"/>
  <c r="BR198" i="11"/>
  <c r="BR201" i="11"/>
  <c r="BR202" i="11"/>
  <c r="BR213" i="11"/>
  <c r="BR214" i="11"/>
  <c r="BR221" i="11"/>
  <c r="BR222" i="11"/>
  <c r="BR228" i="11"/>
  <c r="BR229" i="11"/>
  <c r="BR240" i="11"/>
  <c r="BR241" i="11"/>
  <c r="BR253" i="11"/>
  <c r="BR254" i="11"/>
  <c r="BR267" i="11"/>
  <c r="BR268" i="11"/>
  <c r="BR274" i="11"/>
  <c r="BR275" i="11"/>
  <c r="BR284" i="11"/>
  <c r="BR285" i="11"/>
  <c r="BR294" i="11"/>
  <c r="BR295" i="11"/>
  <c r="BR304" i="11"/>
  <c r="BR305" i="11"/>
  <c r="BR313" i="11"/>
  <c r="BR314" i="11"/>
  <c r="BR321" i="11"/>
  <c r="BR322" i="11"/>
  <c r="BR331" i="11"/>
  <c r="BR332" i="11"/>
  <c r="BR345" i="11"/>
  <c r="BR346" i="11"/>
  <c r="BR356" i="11"/>
  <c r="BR357" i="11"/>
  <c r="BR364" i="11"/>
  <c r="BR365" i="11"/>
  <c r="BR373" i="11"/>
  <c r="BR374" i="11"/>
  <c r="BR386" i="11"/>
  <c r="BR387" i="11"/>
  <c r="BR395" i="11"/>
  <c r="BR396" i="11"/>
  <c r="BR402" i="11"/>
  <c r="BR403" i="11"/>
  <c r="BR404" i="11"/>
  <c r="BR405" i="11"/>
  <c r="BR406" i="11"/>
  <c r="BR14" i="11"/>
  <c r="BR13" i="11"/>
  <c r="BR11" i="11"/>
  <c r="BR10" i="11"/>
  <c r="BN54" i="11"/>
  <c r="BP54" i="11"/>
  <c r="BQ54" i="11"/>
  <c r="BN58" i="11"/>
  <c r="BP58" i="11"/>
  <c r="BQ58" i="11"/>
  <c r="BO75" i="11"/>
  <c r="BP75" i="11"/>
  <c r="BQ75" i="11"/>
  <c r="BN81" i="11"/>
  <c r="BP81" i="11"/>
  <c r="BQ81" i="11"/>
  <c r="BO97" i="11"/>
  <c r="BP97" i="11"/>
  <c r="BQ97" i="11"/>
  <c r="BN102" i="11"/>
  <c r="BP102" i="11"/>
  <c r="BQ102" i="11"/>
  <c r="BN114" i="11"/>
  <c r="BP114" i="11"/>
  <c r="BQ114" i="11"/>
  <c r="BO123" i="11"/>
  <c r="BP123" i="11"/>
  <c r="BQ123" i="11"/>
  <c r="BN137" i="11"/>
  <c r="BP137" i="11"/>
  <c r="BQ137" i="11"/>
  <c r="BN149" i="11"/>
  <c r="BP149" i="11"/>
  <c r="BQ149" i="11"/>
  <c r="BO160" i="11"/>
  <c r="BP160" i="11"/>
  <c r="BQ160" i="11"/>
  <c r="BN172" i="11"/>
  <c r="BP172" i="11"/>
  <c r="BQ172" i="11"/>
  <c r="BO184" i="11"/>
  <c r="BP184" i="11"/>
  <c r="BQ184" i="11"/>
  <c r="BN197" i="11"/>
  <c r="BP197" i="11"/>
  <c r="BQ197" i="11"/>
  <c r="BN201" i="11"/>
  <c r="BP201" i="11"/>
  <c r="BQ201" i="11"/>
  <c r="BN213" i="11"/>
  <c r="BP213" i="11"/>
  <c r="BQ213" i="11"/>
  <c r="BN221" i="11"/>
  <c r="BP221" i="11"/>
  <c r="BQ221" i="11"/>
  <c r="BN228" i="11"/>
  <c r="BP228" i="11"/>
  <c r="BQ228" i="11"/>
  <c r="BN240" i="11"/>
  <c r="BP240" i="11"/>
  <c r="BQ240" i="11"/>
  <c r="BN253" i="11"/>
  <c r="BP253" i="11"/>
  <c r="BQ253" i="11"/>
  <c r="BO267" i="11"/>
  <c r="BP267" i="11"/>
  <c r="BQ267" i="11"/>
  <c r="BN274" i="11"/>
  <c r="BP274" i="11"/>
  <c r="BQ274" i="11"/>
  <c r="BN284" i="11"/>
  <c r="BP284" i="11"/>
  <c r="BQ284" i="11"/>
  <c r="BN294" i="11"/>
  <c r="BP294" i="11"/>
  <c r="BQ294" i="11"/>
  <c r="BN304" i="11"/>
  <c r="BP304" i="11"/>
  <c r="BQ304" i="11"/>
  <c r="BO313" i="11"/>
  <c r="BP313" i="11"/>
  <c r="BQ313" i="11"/>
  <c r="BN321" i="11"/>
  <c r="BP321" i="11"/>
  <c r="BQ321" i="11"/>
  <c r="BO331" i="11"/>
  <c r="BP331" i="11"/>
  <c r="BQ331" i="11"/>
  <c r="BO345" i="11"/>
  <c r="BP345" i="11"/>
  <c r="BQ345" i="11"/>
  <c r="BN356" i="11"/>
  <c r="BP356" i="11"/>
  <c r="BQ356" i="11"/>
  <c r="BN364" i="11"/>
  <c r="BP364" i="11"/>
  <c r="BQ364" i="11"/>
  <c r="BN373" i="11"/>
  <c r="BP373" i="11"/>
  <c r="BQ373" i="11"/>
  <c r="BO386" i="11"/>
  <c r="BP386" i="11"/>
  <c r="BQ386" i="11"/>
  <c r="BO395" i="11"/>
  <c r="BP395" i="11"/>
  <c r="BQ395" i="11"/>
  <c r="BO402" i="11"/>
  <c r="BP402" i="11"/>
  <c r="BQ402" i="11"/>
  <c r="BO40" i="11"/>
  <c r="BO41" i="11"/>
  <c r="BP40" i="11"/>
  <c r="BQ40" i="11"/>
  <c r="BN26" i="11"/>
  <c r="BP26" i="11"/>
  <c r="BQ26" i="11"/>
  <c r="BN17" i="11"/>
  <c r="BP17" i="11"/>
  <c r="BQ17" i="11"/>
  <c r="BN13" i="11"/>
  <c r="BP13" i="11"/>
  <c r="BQ13" i="11"/>
  <c r="BU402" i="11"/>
  <c r="BU403" i="11"/>
  <c r="BB274" i="11"/>
  <c r="BB284" i="11"/>
  <c r="BB294" i="11"/>
  <c r="BB304" i="11"/>
  <c r="BB313" i="11"/>
  <c r="BB321" i="11"/>
  <c r="BB331" i="11"/>
  <c r="BB345" i="11"/>
  <c r="BB356" i="11"/>
  <c r="BB364" i="11"/>
  <c r="BB373" i="11"/>
  <c r="BB386" i="11"/>
  <c r="BB395" i="11"/>
  <c r="BB402" i="11"/>
  <c r="F402" i="11"/>
  <c r="E124" i="7" l="1"/>
  <c r="F126" i="7"/>
  <c r="EJ388" i="12"/>
  <c r="EL388" i="12"/>
  <c r="EL8" i="12"/>
  <c r="EF49" i="12"/>
  <c r="EF259" i="12"/>
  <c r="EF189" i="12"/>
  <c r="EF128" i="12"/>
  <c r="EF116" i="12"/>
  <c r="EF45" i="12"/>
  <c r="EF324" i="12"/>
  <c r="EF350" i="12"/>
  <c r="EF367" i="12"/>
  <c r="ED8" i="12"/>
  <c r="ED388" i="12" s="1"/>
  <c r="EC342" i="12"/>
  <c r="EC11" i="12"/>
  <c r="EC15" i="12"/>
  <c r="EC45" i="12"/>
  <c r="EC90" i="12"/>
  <c r="EC95" i="12"/>
  <c r="EC107" i="12"/>
  <c r="EC116" i="12"/>
  <c r="EC128" i="12"/>
  <c r="EC150" i="12"/>
  <c r="EC163" i="12"/>
  <c r="EC176" i="12"/>
  <c r="EC189" i="12"/>
  <c r="EC214" i="12"/>
  <c r="EC245" i="12"/>
  <c r="EC259" i="12"/>
  <c r="EC267" i="12"/>
  <c r="EC324" i="12"/>
  <c r="EB8" i="12"/>
  <c r="EB388" i="12" s="1"/>
  <c r="EC356" i="12"/>
  <c r="EC367" i="12"/>
  <c r="EC376" i="12"/>
  <c r="EA8" i="12"/>
  <c r="EA388" i="12" s="1"/>
  <c r="D123" i="7" s="1"/>
  <c r="F123" i="7" s="1"/>
  <c r="EC9" i="12"/>
  <c r="BP10" i="11"/>
  <c r="B13" i="10"/>
  <c r="C13" i="10"/>
  <c r="B14" i="10"/>
  <c r="C14" i="10"/>
  <c r="B15" i="10"/>
  <c r="C15" i="10"/>
  <c r="B16" i="10"/>
  <c r="C16" i="10"/>
  <c r="B17" i="10"/>
  <c r="C17" i="10"/>
  <c r="B18" i="10"/>
  <c r="C18" i="10"/>
  <c r="B19" i="10"/>
  <c r="C19" i="10"/>
  <c r="B20" i="10"/>
  <c r="C20" i="10"/>
  <c r="B21" i="10"/>
  <c r="C21" i="10"/>
  <c r="B22" i="10"/>
  <c r="C22" i="10"/>
  <c r="B23" i="10"/>
  <c r="C23" i="10"/>
  <c r="B24" i="10"/>
  <c r="C24" i="10"/>
  <c r="B25" i="10"/>
  <c r="C25" i="10"/>
  <c r="B26" i="10"/>
  <c r="C26" i="10"/>
  <c r="B27" i="10"/>
  <c r="C27" i="10"/>
  <c r="B28" i="10"/>
  <c r="C28" i="10"/>
  <c r="B29" i="10"/>
  <c r="C29" i="10"/>
  <c r="B30" i="10"/>
  <c r="C30" i="10"/>
  <c r="B31" i="10"/>
  <c r="C31" i="10"/>
  <c r="B32" i="10"/>
  <c r="C32" i="10"/>
  <c r="B33" i="10"/>
  <c r="C33" i="10"/>
  <c r="B34" i="10"/>
  <c r="C34" i="10"/>
  <c r="B35" i="10"/>
  <c r="C35" i="10"/>
  <c r="B36" i="10"/>
  <c r="C36" i="10"/>
  <c r="B37" i="10"/>
  <c r="C37" i="10"/>
  <c r="B38" i="10"/>
  <c r="C38" i="10"/>
  <c r="B39" i="10"/>
  <c r="C39" i="10"/>
  <c r="B40" i="10"/>
  <c r="C40" i="10"/>
  <c r="B41" i="10"/>
  <c r="C41" i="10"/>
  <c r="B42" i="10"/>
  <c r="C42" i="10"/>
  <c r="B43" i="10"/>
  <c r="C43" i="10"/>
  <c r="B44" i="10"/>
  <c r="C44" i="10"/>
  <c r="B45" i="10"/>
  <c r="C45" i="10"/>
  <c r="B46" i="10"/>
  <c r="C46" i="10"/>
  <c r="B47" i="10"/>
  <c r="C47" i="10"/>
  <c r="B48" i="10"/>
  <c r="C48" i="10"/>
  <c r="B49" i="10"/>
  <c r="C49" i="10"/>
  <c r="B50" i="10"/>
  <c r="C50" i="10"/>
  <c r="B51" i="10"/>
  <c r="C51" i="10"/>
  <c r="B52" i="10"/>
  <c r="C52" i="10"/>
  <c r="B53" i="10"/>
  <c r="C53" i="10"/>
  <c r="B54" i="10"/>
  <c r="C54" i="10"/>
  <c r="B55" i="10"/>
  <c r="C55" i="10"/>
  <c r="B56" i="10"/>
  <c r="C56" i="10"/>
  <c r="B57" i="10"/>
  <c r="C57" i="10"/>
  <c r="B58" i="10"/>
  <c r="C58" i="10"/>
  <c r="B59" i="10"/>
  <c r="C59" i="10"/>
  <c r="B60" i="10"/>
  <c r="C60" i="10"/>
  <c r="B61" i="10"/>
  <c r="C61" i="10"/>
  <c r="B62" i="10"/>
  <c r="C62" i="10"/>
  <c r="B63" i="10"/>
  <c r="C63" i="10"/>
  <c r="B64" i="10"/>
  <c r="C64" i="10"/>
  <c r="B65" i="10"/>
  <c r="C65" i="10"/>
  <c r="B66" i="10"/>
  <c r="C66" i="10"/>
  <c r="B67" i="10"/>
  <c r="C67" i="10"/>
  <c r="B68" i="10"/>
  <c r="C68" i="10"/>
  <c r="B69" i="10"/>
  <c r="C69" i="10"/>
  <c r="B70" i="10"/>
  <c r="C70" i="10"/>
  <c r="B71" i="10"/>
  <c r="C71" i="10"/>
  <c r="B72" i="10"/>
  <c r="C72" i="10"/>
  <c r="B73" i="10"/>
  <c r="C73" i="10"/>
  <c r="B74" i="10"/>
  <c r="C74" i="10"/>
  <c r="B75" i="10"/>
  <c r="C75" i="10"/>
  <c r="B76" i="10"/>
  <c r="C76" i="10"/>
  <c r="B77" i="10"/>
  <c r="C77" i="10"/>
  <c r="B78" i="10"/>
  <c r="C78" i="10"/>
  <c r="B79" i="10"/>
  <c r="C79" i="10"/>
  <c r="B80" i="10"/>
  <c r="C80" i="10"/>
  <c r="B81" i="10"/>
  <c r="C81" i="10"/>
  <c r="B82" i="10"/>
  <c r="C82" i="10"/>
  <c r="B83" i="10"/>
  <c r="C83" i="10"/>
  <c r="B84" i="10"/>
  <c r="C84" i="10"/>
  <c r="B85" i="10"/>
  <c r="C85" i="10"/>
  <c r="B86" i="10"/>
  <c r="C86" i="10"/>
  <c r="B87" i="10"/>
  <c r="C87" i="10"/>
  <c r="B88" i="10"/>
  <c r="C88" i="10"/>
  <c r="B89" i="10"/>
  <c r="C89" i="10"/>
  <c r="B90" i="10"/>
  <c r="C90" i="10"/>
  <c r="B91" i="10"/>
  <c r="C91" i="10"/>
  <c r="B92" i="10"/>
  <c r="C92" i="10"/>
  <c r="B93" i="10"/>
  <c r="C93" i="10"/>
  <c r="B94" i="10"/>
  <c r="C94" i="10"/>
  <c r="B95" i="10"/>
  <c r="C95" i="10"/>
  <c r="B96" i="10"/>
  <c r="C96" i="10"/>
  <c r="B97" i="10"/>
  <c r="C97" i="10"/>
  <c r="B98" i="10"/>
  <c r="C98" i="10"/>
  <c r="B99" i="10"/>
  <c r="C99" i="10"/>
  <c r="B100" i="10"/>
  <c r="C100" i="10"/>
  <c r="B101" i="10"/>
  <c r="C101" i="10"/>
  <c r="B102" i="10"/>
  <c r="C102" i="10"/>
  <c r="B103" i="10"/>
  <c r="C103" i="10"/>
  <c r="B104" i="10"/>
  <c r="C104" i="10"/>
  <c r="B105" i="10"/>
  <c r="C105" i="10"/>
  <c r="B106" i="10"/>
  <c r="C106" i="10"/>
  <c r="B107" i="10"/>
  <c r="C107" i="10"/>
  <c r="B108" i="10"/>
  <c r="C108" i="10"/>
  <c r="B109" i="10"/>
  <c r="C109" i="10"/>
  <c r="B110" i="10"/>
  <c r="C110" i="10"/>
  <c r="B111" i="10"/>
  <c r="C111" i="10"/>
  <c r="B112" i="10"/>
  <c r="C112" i="10"/>
  <c r="B113" i="10"/>
  <c r="C113" i="10"/>
  <c r="B114" i="10"/>
  <c r="C114" i="10"/>
  <c r="B115" i="10"/>
  <c r="C115" i="10"/>
  <c r="B116" i="10"/>
  <c r="C116" i="10"/>
  <c r="B117" i="10"/>
  <c r="C117" i="10"/>
  <c r="B118" i="10"/>
  <c r="C118" i="10"/>
  <c r="B119" i="10"/>
  <c r="C119" i="10"/>
  <c r="B120" i="10"/>
  <c r="C120" i="10"/>
  <c r="B121" i="10"/>
  <c r="C121" i="10"/>
  <c r="B122" i="10"/>
  <c r="C122" i="10"/>
  <c r="B123" i="10"/>
  <c r="C123" i="10"/>
  <c r="B124" i="10"/>
  <c r="C124" i="10"/>
  <c r="B125" i="10"/>
  <c r="C125" i="10"/>
  <c r="B126" i="10"/>
  <c r="C126" i="10"/>
  <c r="B127" i="10"/>
  <c r="C127" i="10"/>
  <c r="I132" i="8" s="1"/>
  <c r="B128" i="10"/>
  <c r="C128" i="10"/>
  <c r="B129" i="10"/>
  <c r="C129" i="10"/>
  <c r="B130" i="10"/>
  <c r="C130" i="10"/>
  <c r="B131" i="10"/>
  <c r="C131" i="10"/>
  <c r="B132" i="10"/>
  <c r="C132" i="10"/>
  <c r="B133" i="10"/>
  <c r="C133" i="10"/>
  <c r="B134" i="10"/>
  <c r="C134" i="10"/>
  <c r="B135" i="10"/>
  <c r="C135" i="10"/>
  <c r="B136" i="10"/>
  <c r="C136" i="10"/>
  <c r="B137" i="10"/>
  <c r="C137" i="10"/>
  <c r="B138" i="10"/>
  <c r="C138" i="10"/>
  <c r="B139" i="10"/>
  <c r="C139" i="10"/>
  <c r="B140" i="10"/>
  <c r="C140" i="10"/>
  <c r="B141" i="10"/>
  <c r="C141" i="10"/>
  <c r="B142" i="10"/>
  <c r="C142" i="10"/>
  <c r="B143" i="10"/>
  <c r="C143" i="10"/>
  <c r="B144" i="10"/>
  <c r="C144" i="10"/>
  <c r="B145" i="10"/>
  <c r="C145" i="10"/>
  <c r="B146" i="10"/>
  <c r="C146" i="10"/>
  <c r="B147" i="10"/>
  <c r="C147" i="10"/>
  <c r="B148" i="10"/>
  <c r="C148" i="10"/>
  <c r="B149" i="10"/>
  <c r="C149" i="10"/>
  <c r="B150" i="10"/>
  <c r="C150" i="10"/>
  <c r="B151" i="10"/>
  <c r="C151" i="10"/>
  <c r="B152" i="10"/>
  <c r="C152" i="10"/>
  <c r="B153" i="10"/>
  <c r="C153" i="10"/>
  <c r="B154" i="10"/>
  <c r="C154" i="10"/>
  <c r="B155" i="10"/>
  <c r="C155" i="10"/>
  <c r="B156" i="10"/>
  <c r="C156" i="10"/>
  <c r="B157" i="10"/>
  <c r="C157" i="10"/>
  <c r="B158" i="10"/>
  <c r="C158" i="10"/>
  <c r="B159" i="10"/>
  <c r="C159" i="10"/>
  <c r="B160" i="10"/>
  <c r="C160" i="10"/>
  <c r="B161" i="10"/>
  <c r="C161" i="10"/>
  <c r="B162" i="10"/>
  <c r="C162" i="10"/>
  <c r="B163" i="10"/>
  <c r="C163" i="10"/>
  <c r="B164" i="10"/>
  <c r="C164" i="10"/>
  <c r="B165" i="10"/>
  <c r="C165" i="10"/>
  <c r="B166" i="10"/>
  <c r="C166" i="10"/>
  <c r="B167" i="10"/>
  <c r="C167" i="10"/>
  <c r="B168" i="10"/>
  <c r="C168" i="10"/>
  <c r="B169" i="10"/>
  <c r="C169" i="10"/>
  <c r="B170" i="10"/>
  <c r="C170" i="10"/>
  <c r="B171" i="10"/>
  <c r="C171" i="10"/>
  <c r="B172" i="10"/>
  <c r="C172" i="10"/>
  <c r="B173" i="10"/>
  <c r="C173" i="10"/>
  <c r="B174" i="10"/>
  <c r="C174" i="10"/>
  <c r="B175" i="10"/>
  <c r="C175" i="10"/>
  <c r="B176" i="10"/>
  <c r="C176" i="10"/>
  <c r="B177" i="10"/>
  <c r="C177" i="10"/>
  <c r="B178" i="10"/>
  <c r="C178" i="10"/>
  <c r="B179" i="10"/>
  <c r="C179" i="10"/>
  <c r="B180" i="10"/>
  <c r="C180" i="10"/>
  <c r="B181" i="10"/>
  <c r="C181" i="10"/>
  <c r="B182" i="10"/>
  <c r="C182" i="10"/>
  <c r="B183" i="10"/>
  <c r="C183" i="10"/>
  <c r="B184" i="10"/>
  <c r="C184" i="10"/>
  <c r="B185" i="10"/>
  <c r="C185" i="10"/>
  <c r="B186" i="10"/>
  <c r="C186" i="10"/>
  <c r="B187" i="10"/>
  <c r="C187" i="10"/>
  <c r="B188" i="10"/>
  <c r="C188" i="10"/>
  <c r="B189" i="10"/>
  <c r="C189" i="10"/>
  <c r="B190" i="10"/>
  <c r="C190" i="10"/>
  <c r="B191" i="10"/>
  <c r="C191" i="10"/>
  <c r="B192" i="10"/>
  <c r="C192" i="10"/>
  <c r="B193" i="10"/>
  <c r="C193" i="10"/>
  <c r="B194" i="10"/>
  <c r="C194" i="10"/>
  <c r="B195" i="10"/>
  <c r="C195" i="10"/>
  <c r="B196" i="10"/>
  <c r="C196" i="10"/>
  <c r="B197" i="10"/>
  <c r="C197" i="10"/>
  <c r="B198" i="10"/>
  <c r="C198" i="10"/>
  <c r="B199" i="10"/>
  <c r="C199" i="10"/>
  <c r="B200" i="10"/>
  <c r="C200" i="10"/>
  <c r="B201" i="10"/>
  <c r="C201" i="10"/>
  <c r="B202" i="10"/>
  <c r="C202" i="10"/>
  <c r="B203" i="10"/>
  <c r="C203" i="10"/>
  <c r="B204" i="10"/>
  <c r="C204" i="10"/>
  <c r="B205" i="10"/>
  <c r="C205" i="10"/>
  <c r="B206" i="10"/>
  <c r="C206" i="10"/>
  <c r="B207" i="10"/>
  <c r="C207" i="10"/>
  <c r="B208" i="10"/>
  <c r="C208" i="10"/>
  <c r="B209" i="10"/>
  <c r="C209" i="10"/>
  <c r="B210" i="10"/>
  <c r="C210" i="10"/>
  <c r="B211" i="10"/>
  <c r="C211" i="10"/>
  <c r="B212" i="10"/>
  <c r="C212" i="10"/>
  <c r="B213" i="10"/>
  <c r="C213" i="10"/>
  <c r="B214" i="10"/>
  <c r="C214" i="10"/>
  <c r="B215" i="10"/>
  <c r="C215" i="10"/>
  <c r="B216" i="10"/>
  <c r="C216" i="10"/>
  <c r="B217" i="10"/>
  <c r="C217" i="10"/>
  <c r="B218" i="10"/>
  <c r="C218" i="10"/>
  <c r="B219" i="10"/>
  <c r="C219" i="10"/>
  <c r="B220" i="10"/>
  <c r="C220" i="10"/>
  <c r="B221" i="10"/>
  <c r="C221" i="10"/>
  <c r="B222" i="10"/>
  <c r="C222" i="10"/>
  <c r="B223" i="10"/>
  <c r="C223" i="10"/>
  <c r="B224" i="10"/>
  <c r="C224" i="10"/>
  <c r="B225" i="10"/>
  <c r="C225" i="10"/>
  <c r="B226" i="10"/>
  <c r="C226" i="10"/>
  <c r="B227" i="10"/>
  <c r="C227" i="10"/>
  <c r="B228" i="10"/>
  <c r="C228" i="10"/>
  <c r="B229" i="10"/>
  <c r="C229" i="10"/>
  <c r="B230" i="10"/>
  <c r="C230" i="10"/>
  <c r="B231" i="10"/>
  <c r="C231" i="10"/>
  <c r="B232" i="10"/>
  <c r="C232" i="10"/>
  <c r="B233" i="10"/>
  <c r="C233" i="10"/>
  <c r="B234" i="10"/>
  <c r="C234" i="10"/>
  <c r="B235" i="10"/>
  <c r="C235" i="10"/>
  <c r="B236" i="10"/>
  <c r="C236" i="10"/>
  <c r="B237" i="10"/>
  <c r="C237" i="10"/>
  <c r="B238" i="10"/>
  <c r="C238" i="10"/>
  <c r="B239" i="10"/>
  <c r="C239" i="10"/>
  <c r="B240" i="10"/>
  <c r="C240" i="10"/>
  <c r="B241" i="10"/>
  <c r="C241" i="10"/>
  <c r="B242" i="10"/>
  <c r="C242" i="10"/>
  <c r="B243" i="10"/>
  <c r="C243" i="10"/>
  <c r="B244" i="10"/>
  <c r="C244" i="10"/>
  <c r="B245" i="10"/>
  <c r="C245" i="10"/>
  <c r="B246" i="10"/>
  <c r="C246" i="10"/>
  <c r="B247" i="10"/>
  <c r="C247" i="10"/>
  <c r="B248" i="10"/>
  <c r="C248" i="10"/>
  <c r="B249" i="10"/>
  <c r="C249" i="10"/>
  <c r="B250" i="10"/>
  <c r="C250" i="10"/>
  <c r="B251" i="10"/>
  <c r="C251" i="10"/>
  <c r="B252" i="10"/>
  <c r="C252" i="10"/>
  <c r="B253" i="10"/>
  <c r="C253" i="10"/>
  <c r="B254" i="10"/>
  <c r="C254" i="10"/>
  <c r="B255" i="10"/>
  <c r="C255" i="10"/>
  <c r="B256" i="10"/>
  <c r="C256" i="10"/>
  <c r="B257" i="10"/>
  <c r="C257" i="10"/>
  <c r="B258" i="10"/>
  <c r="C258" i="10"/>
  <c r="B259" i="10"/>
  <c r="C259" i="10"/>
  <c r="B260" i="10"/>
  <c r="C260" i="10"/>
  <c r="B261" i="10"/>
  <c r="C261" i="10"/>
  <c r="B262" i="10"/>
  <c r="C262" i="10"/>
  <c r="B263" i="10"/>
  <c r="C263" i="10"/>
  <c r="B264" i="10"/>
  <c r="C264" i="10"/>
  <c r="B265" i="10"/>
  <c r="C265" i="10"/>
  <c r="B266" i="10"/>
  <c r="C266" i="10"/>
  <c r="B267" i="10"/>
  <c r="C267" i="10"/>
  <c r="B268" i="10"/>
  <c r="C268" i="10"/>
  <c r="B269" i="10"/>
  <c r="C269" i="10"/>
  <c r="B270" i="10"/>
  <c r="C270" i="10"/>
  <c r="B271" i="10"/>
  <c r="C271" i="10"/>
  <c r="B272" i="10"/>
  <c r="C272" i="10"/>
  <c r="B273" i="10"/>
  <c r="C273" i="10"/>
  <c r="B274" i="10"/>
  <c r="C274" i="10"/>
  <c r="B275" i="10"/>
  <c r="C275" i="10"/>
  <c r="B276" i="10"/>
  <c r="C276" i="10"/>
  <c r="B277" i="10"/>
  <c r="C277" i="10"/>
  <c r="B278" i="10"/>
  <c r="C278" i="10"/>
  <c r="B279" i="10"/>
  <c r="C279" i="10"/>
  <c r="B280" i="10"/>
  <c r="C280" i="10"/>
  <c r="B281" i="10"/>
  <c r="C281" i="10"/>
  <c r="B282" i="10"/>
  <c r="C282" i="10"/>
  <c r="B283" i="10"/>
  <c r="C283" i="10"/>
  <c r="B284" i="10"/>
  <c r="C284" i="10"/>
  <c r="B285" i="10"/>
  <c r="C285" i="10"/>
  <c r="B286" i="10"/>
  <c r="C286" i="10"/>
  <c r="B287" i="10"/>
  <c r="C287" i="10"/>
  <c r="B288" i="10"/>
  <c r="C288" i="10"/>
  <c r="B289" i="10"/>
  <c r="C289" i="10"/>
  <c r="B290" i="10"/>
  <c r="C290" i="10"/>
  <c r="B291" i="10"/>
  <c r="C291" i="10"/>
  <c r="B292" i="10"/>
  <c r="C292" i="10"/>
  <c r="B293" i="10"/>
  <c r="C293" i="10"/>
  <c r="B294" i="10"/>
  <c r="C294" i="10"/>
  <c r="B295" i="10"/>
  <c r="C295" i="10"/>
  <c r="B296" i="10"/>
  <c r="C296" i="10"/>
  <c r="B297" i="10"/>
  <c r="C297" i="10"/>
  <c r="B298" i="10"/>
  <c r="C298" i="10"/>
  <c r="B299" i="10"/>
  <c r="C299" i="10"/>
  <c r="B300" i="10"/>
  <c r="C300" i="10"/>
  <c r="B301" i="10"/>
  <c r="C301" i="10"/>
  <c r="B302" i="10"/>
  <c r="C302" i="10"/>
  <c r="B303" i="10"/>
  <c r="C303" i="10"/>
  <c r="B304" i="10"/>
  <c r="C304" i="10"/>
  <c r="B305" i="10"/>
  <c r="C305" i="10"/>
  <c r="B306" i="10"/>
  <c r="C306" i="10"/>
  <c r="B307" i="10"/>
  <c r="C307" i="10"/>
  <c r="B308" i="10"/>
  <c r="C308" i="10"/>
  <c r="B309" i="10"/>
  <c r="C309" i="10"/>
  <c r="B310" i="10"/>
  <c r="C310" i="10"/>
  <c r="B311" i="10"/>
  <c r="C311" i="10"/>
  <c r="B312" i="10"/>
  <c r="C312" i="10"/>
  <c r="B313" i="10"/>
  <c r="C313" i="10"/>
  <c r="B314" i="10"/>
  <c r="C314" i="10"/>
  <c r="B315" i="10"/>
  <c r="C315" i="10"/>
  <c r="B316" i="10"/>
  <c r="C316" i="10"/>
  <c r="B317" i="10"/>
  <c r="C317" i="10"/>
  <c r="B318" i="10"/>
  <c r="C318" i="10"/>
  <c r="B319" i="10"/>
  <c r="C319" i="10"/>
  <c r="B320" i="10"/>
  <c r="C320" i="10"/>
  <c r="B321" i="10"/>
  <c r="C321" i="10"/>
  <c r="B322" i="10"/>
  <c r="C322" i="10"/>
  <c r="B323" i="10"/>
  <c r="C323" i="10"/>
  <c r="B324" i="10"/>
  <c r="C324" i="10"/>
  <c r="B325" i="10"/>
  <c r="C325" i="10"/>
  <c r="B326" i="10"/>
  <c r="C326" i="10"/>
  <c r="B327" i="10"/>
  <c r="C327" i="10"/>
  <c r="B328" i="10"/>
  <c r="C328" i="10"/>
  <c r="B329" i="10"/>
  <c r="C329" i="10"/>
  <c r="B330" i="10"/>
  <c r="C330" i="10"/>
  <c r="B331" i="10"/>
  <c r="C331" i="10"/>
  <c r="B332" i="10"/>
  <c r="C332" i="10"/>
  <c r="B333" i="10"/>
  <c r="C333" i="10"/>
  <c r="B334" i="10"/>
  <c r="C334" i="10"/>
  <c r="B335" i="10"/>
  <c r="C335" i="10"/>
  <c r="B336" i="10"/>
  <c r="C336" i="10"/>
  <c r="B337" i="10"/>
  <c r="C337" i="10"/>
  <c r="B338" i="10"/>
  <c r="C338" i="10"/>
  <c r="B339" i="10"/>
  <c r="C339" i="10"/>
  <c r="B340" i="10"/>
  <c r="C340" i="10"/>
  <c r="B341" i="10"/>
  <c r="C341" i="10"/>
  <c r="B342" i="10"/>
  <c r="C342" i="10"/>
  <c r="B343" i="10"/>
  <c r="C343" i="10"/>
  <c r="B344" i="10"/>
  <c r="C344" i="10"/>
  <c r="B345" i="10"/>
  <c r="C345" i="10"/>
  <c r="B346" i="10"/>
  <c r="C346" i="10"/>
  <c r="B347" i="10"/>
  <c r="C347" i="10"/>
  <c r="B348" i="10"/>
  <c r="C348" i="10"/>
  <c r="B349" i="10"/>
  <c r="C349" i="10"/>
  <c r="B350" i="10"/>
  <c r="C350" i="10"/>
  <c r="B351" i="10"/>
  <c r="C351" i="10"/>
  <c r="B352" i="10"/>
  <c r="C352" i="10"/>
  <c r="B353" i="10"/>
  <c r="C353" i="10"/>
  <c r="B354" i="10"/>
  <c r="C354" i="10"/>
  <c r="B355" i="10"/>
  <c r="C355" i="10"/>
  <c r="B356" i="10"/>
  <c r="C356" i="10"/>
  <c r="B357" i="10"/>
  <c r="C357" i="10"/>
  <c r="B358" i="10"/>
  <c r="C358" i="10"/>
  <c r="B359" i="10"/>
  <c r="C359" i="10"/>
  <c r="B360" i="10"/>
  <c r="C360" i="10"/>
  <c r="B361" i="10"/>
  <c r="C361" i="10"/>
  <c r="B362" i="10"/>
  <c r="C362" i="10"/>
  <c r="B363" i="10"/>
  <c r="C363" i="10"/>
  <c r="B364" i="10"/>
  <c r="C364" i="10"/>
  <c r="B365" i="10"/>
  <c r="C365" i="10"/>
  <c r="B366" i="10"/>
  <c r="C366" i="10"/>
  <c r="B367" i="10"/>
  <c r="C367" i="10"/>
  <c r="B368" i="10"/>
  <c r="C368" i="10"/>
  <c r="B369" i="10"/>
  <c r="C369" i="10"/>
  <c r="B370" i="10"/>
  <c r="C370" i="10"/>
  <c r="B371" i="10"/>
  <c r="C371" i="10"/>
  <c r="B372" i="10"/>
  <c r="C372" i="10"/>
  <c r="B373" i="10"/>
  <c r="C373" i="10"/>
  <c r="B374" i="10"/>
  <c r="C374" i="10"/>
  <c r="B375" i="10"/>
  <c r="C375" i="10"/>
  <c r="B376" i="10"/>
  <c r="C376" i="10"/>
  <c r="B377" i="10"/>
  <c r="C377" i="10"/>
  <c r="B378" i="10"/>
  <c r="C378" i="10"/>
  <c r="B379" i="10"/>
  <c r="C379" i="10"/>
  <c r="B380" i="10"/>
  <c r="C380" i="10"/>
  <c r="B381" i="10"/>
  <c r="C381" i="10"/>
  <c r="B382" i="10"/>
  <c r="C382" i="10"/>
  <c r="B383" i="10"/>
  <c r="C383" i="10"/>
  <c r="B384" i="10"/>
  <c r="C384" i="10"/>
  <c r="B385" i="10"/>
  <c r="C385" i="10"/>
  <c r="B386" i="10"/>
  <c r="C386" i="10"/>
  <c r="B387" i="10"/>
  <c r="C387" i="10"/>
  <c r="B388" i="10"/>
  <c r="C388" i="10"/>
  <c r="B389" i="10"/>
  <c r="C389" i="10"/>
  <c r="B390" i="10"/>
  <c r="C390" i="10"/>
  <c r="B391" i="10"/>
  <c r="C391" i="10"/>
  <c r="B392" i="10"/>
  <c r="C392" i="10"/>
  <c r="B393" i="10"/>
  <c r="C393" i="10"/>
  <c r="B394" i="10"/>
  <c r="C394" i="10"/>
  <c r="B395" i="10"/>
  <c r="C395" i="10"/>
  <c r="B396" i="10"/>
  <c r="C396" i="10"/>
  <c r="B397" i="10"/>
  <c r="C397" i="10"/>
  <c r="B398" i="10"/>
  <c r="C398" i="10"/>
  <c r="B399" i="10"/>
  <c r="C399" i="10"/>
  <c r="C400" i="10"/>
  <c r="B12" i="10"/>
  <c r="C12" i="10"/>
  <c r="C11" i="10"/>
  <c r="C8" i="10"/>
  <c r="C9" i="10"/>
  <c r="C10" i="10"/>
  <c r="B9" i="10"/>
  <c r="B10" i="10"/>
  <c r="B11" i="10"/>
  <c r="DY394" i="10"/>
  <c r="DX394" i="10"/>
  <c r="DZ145" i="10"/>
  <c r="DY144" i="10"/>
  <c r="DX144" i="10"/>
  <c r="DY71" i="10"/>
  <c r="DY54" i="10"/>
  <c r="DX54" i="10"/>
  <c r="DZ50" i="10"/>
  <c r="DY49" i="10"/>
  <c r="DX49" i="10"/>
  <c r="DY38" i="10"/>
  <c r="DX38" i="10"/>
  <c r="DY24" i="10"/>
  <c r="DX24" i="10"/>
  <c r="DY15" i="10"/>
  <c r="DX15" i="10"/>
  <c r="DY11" i="10"/>
  <c r="DX11" i="10"/>
  <c r="DY10" i="10"/>
  <c r="DY9" i="10"/>
  <c r="DX9" i="10"/>
  <c r="E54" i="7"/>
  <c r="D54" i="7"/>
  <c r="DW267" i="10"/>
  <c r="DW268" i="10"/>
  <c r="DW269" i="10"/>
  <c r="H132" i="8"/>
  <c r="DV120" i="10"/>
  <c r="DU120" i="10"/>
  <c r="DW14" i="10"/>
  <c r="DV394" i="10"/>
  <c r="DU394" i="10"/>
  <c r="DV387" i="10"/>
  <c r="DU387" i="10"/>
  <c r="DV378" i="10"/>
  <c r="DU378" i="10"/>
  <c r="DV366" i="10"/>
  <c r="DU366" i="10"/>
  <c r="DV359" i="10"/>
  <c r="DU359" i="10"/>
  <c r="DV350" i="10"/>
  <c r="DU350" i="10"/>
  <c r="DV341" i="10"/>
  <c r="DU341" i="10"/>
  <c r="DV327" i="10"/>
  <c r="DU327" i="10"/>
  <c r="DV317" i="10"/>
  <c r="DU317" i="10"/>
  <c r="DV308" i="10"/>
  <c r="DU308" i="10"/>
  <c r="DV301" i="10"/>
  <c r="DU301" i="10"/>
  <c r="DV291" i="10"/>
  <c r="DU291" i="10"/>
  <c r="DV280" i="10"/>
  <c r="DU280" i="10"/>
  <c r="DV271" i="10"/>
  <c r="DU271" i="10"/>
  <c r="DV263" i="10"/>
  <c r="DU263" i="10"/>
  <c r="DV251" i="10"/>
  <c r="DU251" i="10"/>
  <c r="DV238" i="10"/>
  <c r="DU238" i="10"/>
  <c r="DV225" i="10"/>
  <c r="DU225" i="10"/>
  <c r="DV218" i="10"/>
  <c r="DU218" i="10"/>
  <c r="DV209" i="10"/>
  <c r="DU209" i="10"/>
  <c r="DV197" i="10"/>
  <c r="DU197" i="10"/>
  <c r="DV193" i="10"/>
  <c r="DU193" i="10"/>
  <c r="DV179" i="10"/>
  <c r="DU179" i="10"/>
  <c r="DV167" i="10"/>
  <c r="DU167" i="10"/>
  <c r="DV155" i="10"/>
  <c r="DU155" i="10"/>
  <c r="DV144" i="10"/>
  <c r="DU144" i="10"/>
  <c r="DV133" i="10"/>
  <c r="DU133" i="10"/>
  <c r="DV111" i="10"/>
  <c r="DU111" i="10"/>
  <c r="DV99" i="10"/>
  <c r="DU99" i="10"/>
  <c r="DV94" i="10"/>
  <c r="DU94" i="10"/>
  <c r="DV77" i="10"/>
  <c r="DU77" i="10"/>
  <c r="DV71" i="10"/>
  <c r="DU71" i="10"/>
  <c r="DV54" i="10"/>
  <c r="DU54" i="10"/>
  <c r="DV49" i="10"/>
  <c r="DU49" i="10"/>
  <c r="DV38" i="10"/>
  <c r="DU38" i="10"/>
  <c r="DV24" i="10"/>
  <c r="DU24" i="10"/>
  <c r="DV15" i="10"/>
  <c r="DU15" i="10"/>
  <c r="DV11" i="10"/>
  <c r="DU11" i="10"/>
  <c r="DV10" i="10"/>
  <c r="DU10" i="10"/>
  <c r="DW10" i="10" s="1"/>
  <c r="DV9" i="10"/>
  <c r="DU9" i="10"/>
  <c r="AG167" i="10"/>
  <c r="AF167" i="10"/>
  <c r="AG8" i="10"/>
  <c r="AH207" i="10"/>
  <c r="AH208" i="10"/>
  <c r="AH14" i="10"/>
  <c r="AH19" i="10"/>
  <c r="AH20" i="10"/>
  <c r="AH21" i="10"/>
  <c r="AH24" i="10"/>
  <c r="AH29" i="10"/>
  <c r="AH31" i="10"/>
  <c r="AH33" i="10"/>
  <c r="AH40" i="10"/>
  <c r="AH42" i="10"/>
  <c r="AH44" i="10"/>
  <c r="AH51" i="10"/>
  <c r="AH52" i="10"/>
  <c r="AH53" i="10"/>
  <c r="AH56" i="10"/>
  <c r="AH68" i="10"/>
  <c r="AH70" i="10"/>
  <c r="AH73" i="10"/>
  <c r="AH80" i="10"/>
  <c r="AH83" i="10"/>
  <c r="AH84" i="10"/>
  <c r="AH86" i="10"/>
  <c r="AH87" i="10"/>
  <c r="AH89" i="10"/>
  <c r="AH96" i="10"/>
  <c r="AH97" i="10"/>
  <c r="AH98" i="10"/>
  <c r="AH99" i="10"/>
  <c r="AH103" i="10"/>
  <c r="AH104" i="10"/>
  <c r="AH113" i="10"/>
  <c r="AH117" i="10"/>
  <c r="AH118" i="10"/>
  <c r="AH122" i="10"/>
  <c r="AH123" i="10"/>
  <c r="AH128" i="10"/>
  <c r="AH132" i="10"/>
  <c r="AH135" i="10"/>
  <c r="AH138" i="10"/>
  <c r="AH139" i="10"/>
  <c r="AH141" i="10"/>
  <c r="AH142" i="10"/>
  <c r="AH143" i="10"/>
  <c r="AH146" i="10"/>
  <c r="AH149" i="10"/>
  <c r="AH150" i="10"/>
  <c r="AH152" i="10"/>
  <c r="AH154" i="10"/>
  <c r="AH158" i="10"/>
  <c r="AH160" i="10"/>
  <c r="AH162" i="10"/>
  <c r="AH164" i="10"/>
  <c r="AH171" i="10"/>
  <c r="AH174" i="10"/>
  <c r="AH175" i="10"/>
  <c r="AH177" i="10"/>
  <c r="AH178" i="10"/>
  <c r="AH182" i="10"/>
  <c r="AH185" i="10"/>
  <c r="AH186" i="10"/>
  <c r="AH188" i="10"/>
  <c r="AH190" i="10"/>
  <c r="AH191" i="10"/>
  <c r="AH193" i="10"/>
  <c r="AH195" i="10"/>
  <c r="AH196" i="10"/>
  <c r="AH200" i="10"/>
  <c r="AH202" i="10"/>
  <c r="AH203" i="10"/>
  <c r="AH204" i="10"/>
  <c r="AH206" i="10"/>
  <c r="AH212" i="10"/>
  <c r="AH214" i="10"/>
  <c r="AH215" i="10"/>
  <c r="AH216" i="10"/>
  <c r="AH217" i="10"/>
  <c r="AH220" i="10"/>
  <c r="AH223" i="10"/>
  <c r="AH224" i="10"/>
  <c r="AH228" i="10"/>
  <c r="AH229" i="10"/>
  <c r="AH235" i="10"/>
  <c r="AH236" i="10"/>
  <c r="AH240" i="10"/>
  <c r="AH243" i="10"/>
  <c r="AH247" i="10"/>
  <c r="AH249" i="10"/>
  <c r="AH250" i="10"/>
  <c r="AH254" i="10"/>
  <c r="AH256" i="10"/>
  <c r="AH258" i="10"/>
  <c r="AH260" i="10"/>
  <c r="AH266" i="10"/>
  <c r="AH267" i="10"/>
  <c r="AH269" i="10"/>
  <c r="AH270" i="10"/>
  <c r="AH275" i="10"/>
  <c r="AH276" i="10"/>
  <c r="AH278" i="10"/>
  <c r="AH279" i="10"/>
  <c r="AH287" i="10"/>
  <c r="AH288" i="10"/>
  <c r="AH289" i="10"/>
  <c r="AH296" i="10"/>
  <c r="AH297" i="10"/>
  <c r="AH300" i="10"/>
  <c r="AH303" i="10"/>
  <c r="AH304" i="10"/>
  <c r="AH306" i="10"/>
  <c r="AH307" i="10"/>
  <c r="AH310" i="10"/>
  <c r="AH312" i="10"/>
  <c r="AH314" i="10"/>
  <c r="AH315" i="10"/>
  <c r="AH316" i="10"/>
  <c r="AH320" i="10"/>
  <c r="AH322" i="10"/>
  <c r="AH323" i="10"/>
  <c r="AH325" i="10"/>
  <c r="AH327" i="10"/>
  <c r="AH329" i="10"/>
  <c r="AH331" i="10"/>
  <c r="AH332" i="10"/>
  <c r="AH341" i="10"/>
  <c r="AH344" i="10"/>
  <c r="AH346" i="10"/>
  <c r="AH347" i="10"/>
  <c r="AH352" i="10"/>
  <c r="AH355" i="10"/>
  <c r="AH356" i="10"/>
  <c r="AH357" i="10"/>
  <c r="AH358" i="10"/>
  <c r="AH362" i="10"/>
  <c r="AH363" i="10"/>
  <c r="AH364" i="10"/>
  <c r="AH365" i="10"/>
  <c r="AH368" i="10"/>
  <c r="AH369" i="10"/>
  <c r="AH371" i="10"/>
  <c r="AH372" i="10"/>
  <c r="AH377" i="10"/>
  <c r="AH378" i="10"/>
  <c r="AH381" i="10"/>
  <c r="AH382" i="10"/>
  <c r="AH386" i="10"/>
  <c r="AH387" i="10"/>
  <c r="AH390" i="10"/>
  <c r="AH392" i="10"/>
  <c r="AH393" i="10"/>
  <c r="AH396" i="10"/>
  <c r="AH397" i="10"/>
  <c r="AH398" i="10"/>
  <c r="AH399" i="10"/>
  <c r="AH13" i="10"/>
  <c r="DS394" i="10"/>
  <c r="DR394" i="10"/>
  <c r="DS387" i="10"/>
  <c r="DR387" i="10"/>
  <c r="DS378" i="10"/>
  <c r="DR378" i="10"/>
  <c r="DS366" i="10"/>
  <c r="DR366" i="10"/>
  <c r="DS359" i="10"/>
  <c r="DR359" i="10"/>
  <c r="DS350" i="10"/>
  <c r="DR350" i="10"/>
  <c r="DS341" i="10"/>
  <c r="DR341" i="10"/>
  <c r="DS327" i="10"/>
  <c r="DR327" i="10"/>
  <c r="DS317" i="10"/>
  <c r="DR317" i="10"/>
  <c r="DS308" i="10"/>
  <c r="DR308" i="10"/>
  <c r="DS301" i="10"/>
  <c r="DR301" i="10"/>
  <c r="DS291" i="10"/>
  <c r="DR291" i="10"/>
  <c r="DS280" i="10"/>
  <c r="DR280" i="10"/>
  <c r="DS271" i="10"/>
  <c r="DR271" i="10"/>
  <c r="DS263" i="10"/>
  <c r="DR263" i="10"/>
  <c r="DS251" i="10"/>
  <c r="DR251" i="10"/>
  <c r="DS238" i="10"/>
  <c r="DR238" i="10"/>
  <c r="DS225" i="10"/>
  <c r="DR225" i="10"/>
  <c r="DS218" i="10"/>
  <c r="DR218" i="10"/>
  <c r="DS209" i="10"/>
  <c r="DR209" i="10"/>
  <c r="DS197" i="10"/>
  <c r="DR197" i="10"/>
  <c r="DS193" i="10"/>
  <c r="DR193" i="10"/>
  <c r="DS179" i="10"/>
  <c r="DR179" i="10"/>
  <c r="DS167" i="10"/>
  <c r="DR167" i="10"/>
  <c r="DS155" i="10"/>
  <c r="DR155" i="10"/>
  <c r="DS144" i="10"/>
  <c r="DR144" i="10"/>
  <c r="DS133" i="10"/>
  <c r="DR133" i="10"/>
  <c r="DS120" i="10"/>
  <c r="DR120" i="10"/>
  <c r="DS111" i="10"/>
  <c r="DR111" i="10"/>
  <c r="DS99" i="10"/>
  <c r="DR99" i="10"/>
  <c r="DS94" i="10"/>
  <c r="DR94" i="10"/>
  <c r="DS77" i="10"/>
  <c r="DR77" i="10"/>
  <c r="DS71" i="10"/>
  <c r="DR71" i="10"/>
  <c r="DS54" i="10"/>
  <c r="DR54" i="10"/>
  <c r="DS49" i="10"/>
  <c r="DR49" i="10"/>
  <c r="DS38" i="10"/>
  <c r="DR38" i="10"/>
  <c r="DS24" i="10"/>
  <c r="DR24" i="10"/>
  <c r="DS15" i="10"/>
  <c r="DS8" i="10" s="1"/>
  <c r="DR15" i="10"/>
  <c r="DS11" i="10"/>
  <c r="DR11" i="10"/>
  <c r="DS10" i="10"/>
  <c r="DR10" i="10"/>
  <c r="DS9" i="10"/>
  <c r="DR9" i="10"/>
  <c r="DK292" i="10"/>
  <c r="DP394" i="10"/>
  <c r="DO394" i="10"/>
  <c r="DQ388" i="10"/>
  <c r="DP387" i="10"/>
  <c r="DO387" i="10"/>
  <c r="DP378" i="10"/>
  <c r="DO378" i="10"/>
  <c r="DP366" i="10"/>
  <c r="DO366" i="10"/>
  <c r="DP359" i="10"/>
  <c r="DO359" i="10"/>
  <c r="DP350" i="10"/>
  <c r="DO350" i="10"/>
  <c r="DP341" i="10"/>
  <c r="DO341" i="10"/>
  <c r="DP327" i="10"/>
  <c r="DO327" i="10"/>
  <c r="DP317" i="10"/>
  <c r="DO317" i="10"/>
  <c r="DP308" i="10"/>
  <c r="DO308" i="10"/>
  <c r="DP301" i="10"/>
  <c r="DO301" i="10"/>
  <c r="DP291" i="10"/>
  <c r="DO291" i="10"/>
  <c r="DP280" i="10"/>
  <c r="DO280" i="10"/>
  <c r="DP271" i="10"/>
  <c r="DO271" i="10"/>
  <c r="DP263" i="10"/>
  <c r="DO263" i="10"/>
  <c r="DP251" i="10"/>
  <c r="DO251" i="10"/>
  <c r="DP238" i="10"/>
  <c r="DO238" i="10"/>
  <c r="DP225" i="10"/>
  <c r="DO225" i="10"/>
  <c r="DP218" i="10"/>
  <c r="DO218" i="10"/>
  <c r="DP209" i="10"/>
  <c r="DO209" i="10"/>
  <c r="DP197" i="10"/>
  <c r="DO197" i="10"/>
  <c r="DP193" i="10"/>
  <c r="DO193" i="10"/>
  <c r="DP179" i="10"/>
  <c r="DO179" i="10"/>
  <c r="DP167" i="10"/>
  <c r="DO167" i="10"/>
  <c r="DP155" i="10"/>
  <c r="DO155" i="10"/>
  <c r="DP144" i="10"/>
  <c r="DO144" i="10"/>
  <c r="DP133" i="10"/>
  <c r="DO133" i="10"/>
  <c r="DP120" i="10"/>
  <c r="DO120" i="10"/>
  <c r="DP111" i="10"/>
  <c r="DO111" i="10"/>
  <c r="DP99" i="10"/>
  <c r="DO99" i="10"/>
  <c r="DP94" i="10"/>
  <c r="DO94" i="10"/>
  <c r="DP77" i="10"/>
  <c r="DO77" i="10"/>
  <c r="DP71" i="10"/>
  <c r="DO71" i="10"/>
  <c r="DP54" i="10"/>
  <c r="DO54" i="10"/>
  <c r="DP49" i="10"/>
  <c r="DO49" i="10"/>
  <c r="DP38" i="10"/>
  <c r="DO38" i="10"/>
  <c r="DP24" i="10"/>
  <c r="DO24" i="10"/>
  <c r="DP15" i="10"/>
  <c r="DO15" i="10"/>
  <c r="DP11" i="10"/>
  <c r="DO11" i="10"/>
  <c r="DP10" i="10"/>
  <c r="DO10" i="10"/>
  <c r="DP9" i="10"/>
  <c r="DO9" i="10"/>
  <c r="DM394" i="10"/>
  <c r="DL394" i="10"/>
  <c r="DN388" i="10"/>
  <c r="DM387" i="10"/>
  <c r="DL387" i="10"/>
  <c r="DM378" i="10"/>
  <c r="DL378" i="10"/>
  <c r="DM366" i="10"/>
  <c r="DL366" i="10"/>
  <c r="DM359" i="10"/>
  <c r="DL359" i="10"/>
  <c r="DM350" i="10"/>
  <c r="DL350" i="10"/>
  <c r="DM341" i="10"/>
  <c r="DL341" i="10"/>
  <c r="DM327" i="10"/>
  <c r="DL327" i="10"/>
  <c r="DM317" i="10"/>
  <c r="DL317" i="10"/>
  <c r="DM308" i="10"/>
  <c r="DL308" i="10"/>
  <c r="DM301" i="10"/>
  <c r="DL301" i="10"/>
  <c r="DM291" i="10"/>
  <c r="DL291" i="10"/>
  <c r="DM280" i="10"/>
  <c r="DL280" i="10"/>
  <c r="DM271" i="10"/>
  <c r="DL271" i="10"/>
  <c r="DM263" i="10"/>
  <c r="DL263" i="10"/>
  <c r="DM251" i="10"/>
  <c r="DL251" i="10"/>
  <c r="DM238" i="10"/>
  <c r="DL238" i="10"/>
  <c r="DM225" i="10"/>
  <c r="DL225" i="10"/>
  <c r="DM218" i="10"/>
  <c r="DL218" i="10"/>
  <c r="DM209" i="10"/>
  <c r="DL209" i="10"/>
  <c r="DM197" i="10"/>
  <c r="DL197" i="10"/>
  <c r="DM193" i="10"/>
  <c r="DL193" i="10"/>
  <c r="DM179" i="10"/>
  <c r="DL179" i="10"/>
  <c r="DM167" i="10"/>
  <c r="DL167" i="10"/>
  <c r="DM155" i="10"/>
  <c r="DL155" i="10"/>
  <c r="DM144" i="10"/>
  <c r="DL144" i="10"/>
  <c r="DM133" i="10"/>
  <c r="DL133" i="10"/>
  <c r="DM120" i="10"/>
  <c r="DL120" i="10"/>
  <c r="DM111" i="10"/>
  <c r="DL111" i="10"/>
  <c r="DM99" i="10"/>
  <c r="DL99" i="10"/>
  <c r="DM94" i="10"/>
  <c r="DL94" i="10"/>
  <c r="DM77" i="10"/>
  <c r="DL77" i="10"/>
  <c r="DM71" i="10"/>
  <c r="DL71" i="10"/>
  <c r="DM54" i="10"/>
  <c r="DL54" i="10"/>
  <c r="DM49" i="10"/>
  <c r="DL49" i="10"/>
  <c r="DM38" i="10"/>
  <c r="DL38" i="10"/>
  <c r="DM24" i="10"/>
  <c r="DL24" i="10"/>
  <c r="DM15" i="10"/>
  <c r="DL15" i="10"/>
  <c r="DM11" i="10"/>
  <c r="DL11" i="10"/>
  <c r="DM10" i="10"/>
  <c r="DL10" i="10"/>
  <c r="DM9" i="10"/>
  <c r="DL9" i="10"/>
  <c r="DB11" i="10"/>
  <c r="DB12" i="10"/>
  <c r="CZ400" i="10"/>
  <c r="D47" i="7" s="1"/>
  <c r="DA9" i="10"/>
  <c r="DB9" i="10" s="1"/>
  <c r="CZ9" i="10"/>
  <c r="DA11" i="10"/>
  <c r="CZ11" i="10"/>
  <c r="CZ8" i="10"/>
  <c r="DA8" i="10"/>
  <c r="DB8" i="10" s="1"/>
  <c r="CV280" i="10"/>
  <c r="CV282" i="10"/>
  <c r="CV49" i="10"/>
  <c r="CV51" i="10"/>
  <c r="CJ394" i="10"/>
  <c r="CJ395" i="10"/>
  <c r="CJ397" i="10"/>
  <c r="CJ12" i="10"/>
  <c r="CJ15" i="10"/>
  <c r="CJ16" i="10"/>
  <c r="CJ24" i="10"/>
  <c r="CJ25" i="10"/>
  <c r="CJ38" i="10"/>
  <c r="CJ39" i="10"/>
  <c r="CJ50" i="10"/>
  <c r="CJ55" i="10"/>
  <c r="CJ78" i="10"/>
  <c r="CJ121" i="10"/>
  <c r="CJ156" i="10"/>
  <c r="CJ168" i="10"/>
  <c r="CJ180" i="10"/>
  <c r="CJ194" i="10"/>
  <c r="CJ198" i="10"/>
  <c r="CJ210" i="10"/>
  <c r="CJ239" i="10"/>
  <c r="CJ264" i="10"/>
  <c r="CJ281" i="10"/>
  <c r="CJ309" i="10"/>
  <c r="CJ328" i="10"/>
  <c r="CJ342" i="10"/>
  <c r="CJ351" i="10"/>
  <c r="CJ367" i="10"/>
  <c r="CJ388" i="10"/>
  <c r="CJ11" i="10"/>
  <c r="DK378" i="10"/>
  <c r="DK379" i="10"/>
  <c r="DK387" i="10"/>
  <c r="DK388" i="10"/>
  <c r="DK367" i="10"/>
  <c r="DK359" i="10"/>
  <c r="DK360" i="10"/>
  <c r="DK366" i="10"/>
  <c r="DK342" i="10"/>
  <c r="DK351" i="10"/>
  <c r="DK327" i="10"/>
  <c r="DK328" i="10"/>
  <c r="DK271" i="10"/>
  <c r="DK272" i="10"/>
  <c r="DK280" i="10"/>
  <c r="DK281" i="10"/>
  <c r="DK238" i="10"/>
  <c r="DK239" i="10"/>
  <c r="DK251" i="10"/>
  <c r="DK252" i="10"/>
  <c r="DK197" i="10"/>
  <c r="DK198" i="10"/>
  <c r="DK180" i="10"/>
  <c r="DK167" i="10"/>
  <c r="DK168" i="10"/>
  <c r="DK111" i="10"/>
  <c r="DK112" i="10"/>
  <c r="DK120" i="10"/>
  <c r="DK121" i="10"/>
  <c r="DK134" i="10"/>
  <c r="DK71" i="10"/>
  <c r="DK72" i="10"/>
  <c r="DK11" i="10"/>
  <c r="DK12" i="10"/>
  <c r="DK15" i="10"/>
  <c r="DK16" i="10"/>
  <c r="DK24" i="10"/>
  <c r="DK25" i="10"/>
  <c r="DK38" i="10"/>
  <c r="DK39" i="10"/>
  <c r="EH388" i="12" l="1"/>
  <c r="EF388" i="12"/>
  <c r="D124" i="7"/>
  <c r="F124" i="7" s="1"/>
  <c r="EC388" i="12"/>
  <c r="EC8" i="12"/>
  <c r="DY8" i="10"/>
  <c r="F54" i="7"/>
  <c r="DZ144" i="10"/>
  <c r="DX8" i="10"/>
  <c r="DZ49" i="10"/>
  <c r="DY400" i="10"/>
  <c r="DZ8" i="10"/>
  <c r="DW387" i="10"/>
  <c r="DW308" i="10"/>
  <c r="DW144" i="10"/>
  <c r="DW359" i="10"/>
  <c r="DW271" i="10"/>
  <c r="DW291" i="10"/>
  <c r="DW263" i="10"/>
  <c r="DW251" i="10"/>
  <c r="DW179" i="10"/>
  <c r="DW155" i="10"/>
  <c r="DW133" i="10"/>
  <c r="DW111" i="10"/>
  <c r="DU8" i="10"/>
  <c r="DU400" i="10" s="1"/>
  <c r="DW120" i="10"/>
  <c r="DW99" i="10"/>
  <c r="DW77" i="10"/>
  <c r="DW71" i="10"/>
  <c r="DW49" i="10"/>
  <c r="DW38" i="10"/>
  <c r="DW11" i="10"/>
  <c r="DV8" i="10"/>
  <c r="DR8" i="10"/>
  <c r="DR400" i="10" s="1"/>
  <c r="D53" i="7" s="1"/>
  <c r="F53" i="7" s="1"/>
  <c r="DS400" i="10"/>
  <c r="DT400" i="10" s="1"/>
  <c r="DQ387" i="10"/>
  <c r="DN387" i="10"/>
  <c r="DO8" i="10"/>
  <c r="DO400" i="10" s="1"/>
  <c r="D52" i="7" s="1"/>
  <c r="DM8" i="10"/>
  <c r="DM400" i="10" s="1"/>
  <c r="E51" i="7" s="1"/>
  <c r="DL8" i="10"/>
  <c r="DL400" i="10" s="1"/>
  <c r="D51" i="7" s="1"/>
  <c r="DQ9" i="10"/>
  <c r="DN9" i="10"/>
  <c r="DP8" i="10"/>
  <c r="DA400" i="10"/>
  <c r="DB400" i="10" s="1"/>
  <c r="G318" i="10"/>
  <c r="G328" i="10"/>
  <c r="G264" i="10"/>
  <c r="G238" i="10"/>
  <c r="G193" i="10"/>
  <c r="G194" i="10"/>
  <c r="G133" i="10"/>
  <c r="G134" i="10"/>
  <c r="G112" i="10"/>
  <c r="G49" i="10"/>
  <c r="G50" i="10"/>
  <c r="DH317" i="10"/>
  <c r="DH318" i="10"/>
  <c r="DH308" i="10"/>
  <c r="DH309" i="10"/>
  <c r="DH280" i="10"/>
  <c r="DH281" i="10"/>
  <c r="DH271" i="10"/>
  <c r="DH272" i="10"/>
  <c r="DH238" i="10"/>
  <c r="DH239" i="10"/>
  <c r="DH225" i="10"/>
  <c r="DH226" i="10"/>
  <c r="DH168" i="10"/>
  <c r="DH156" i="10"/>
  <c r="DH144" i="10"/>
  <c r="DH145" i="10"/>
  <c r="DH133" i="10"/>
  <c r="DH134" i="10"/>
  <c r="DH94" i="10"/>
  <c r="DH95" i="10"/>
  <c r="DH77" i="10"/>
  <c r="DH78" i="10"/>
  <c r="DH71" i="10"/>
  <c r="DH72" i="10"/>
  <c r="DH49" i="10"/>
  <c r="DH50" i="10"/>
  <c r="DH38" i="10"/>
  <c r="DH39" i="10"/>
  <c r="DH16" i="10"/>
  <c r="J218" i="10"/>
  <c r="J219" i="10"/>
  <c r="AK167" i="10"/>
  <c r="M39" i="10"/>
  <c r="BC193" i="10"/>
  <c r="BC388" i="10"/>
  <c r="BC387" i="10"/>
  <c r="AZ193" i="10"/>
  <c r="AZ195" i="10"/>
  <c r="AZ388" i="10"/>
  <c r="Y388" i="10"/>
  <c r="Y12" i="10"/>
  <c r="AW180" i="10"/>
  <c r="BO64" i="10"/>
  <c r="BI259" i="10"/>
  <c r="BI263" i="10"/>
  <c r="CA390" i="10"/>
  <c r="CA391" i="10"/>
  <c r="CA392" i="10"/>
  <c r="CA387" i="10"/>
  <c r="CA365" i="10"/>
  <c r="CA332" i="10"/>
  <c r="CA306" i="10"/>
  <c r="CA284" i="10"/>
  <c r="CA295" i="10"/>
  <c r="CA279" i="10"/>
  <c r="CA259" i="10"/>
  <c r="CA261" i="10"/>
  <c r="CA238" i="10"/>
  <c r="CA245" i="10"/>
  <c r="CA197" i="10"/>
  <c r="CA199" i="10"/>
  <c r="CA212" i="10"/>
  <c r="CA193" i="10"/>
  <c r="CA196" i="10"/>
  <c r="CA144" i="10"/>
  <c r="CA146" i="10"/>
  <c r="CA142" i="10"/>
  <c r="CA143" i="10"/>
  <c r="CA120" i="10"/>
  <c r="CA131" i="10"/>
  <c r="CA94" i="10"/>
  <c r="CA97" i="10"/>
  <c r="CA85" i="10"/>
  <c r="CA92" i="10"/>
  <c r="CA13" i="10"/>
  <c r="E26" i="7"/>
  <c r="D26" i="7"/>
  <c r="AO11" i="10"/>
  <c r="AQ398" i="10"/>
  <c r="AQ397" i="10"/>
  <c r="AQ396" i="10"/>
  <c r="AQ395" i="10"/>
  <c r="AP394" i="10"/>
  <c r="AQ394" i="10" s="1"/>
  <c r="AO394" i="10"/>
  <c r="AQ388" i="10"/>
  <c r="AP387" i="10"/>
  <c r="AO387" i="10"/>
  <c r="AQ379" i="10"/>
  <c r="AP378" i="10"/>
  <c r="AQ378" i="10" s="1"/>
  <c r="AO378" i="10"/>
  <c r="AQ367" i="10"/>
  <c r="AP366" i="10"/>
  <c r="AO366" i="10"/>
  <c r="AQ366" i="10" s="1"/>
  <c r="AQ360" i="10"/>
  <c r="AP359" i="10"/>
  <c r="AQ359" i="10" s="1"/>
  <c r="AO359" i="10"/>
  <c r="AQ351" i="10"/>
  <c r="AP350" i="10"/>
  <c r="AO350" i="10"/>
  <c r="AQ350" i="10" s="1"/>
  <c r="AQ342" i="10"/>
  <c r="AP341" i="10"/>
  <c r="AQ341" i="10" s="1"/>
  <c r="AO341" i="10"/>
  <c r="AQ328" i="10"/>
  <c r="AP327" i="10"/>
  <c r="AO327" i="10"/>
  <c r="AQ327" i="10" s="1"/>
  <c r="AQ318" i="10"/>
  <c r="AP317" i="10"/>
  <c r="AO317" i="10"/>
  <c r="AQ317" i="10" s="1"/>
  <c r="AQ309" i="10"/>
  <c r="AP308" i="10"/>
  <c r="AO308" i="10"/>
  <c r="AQ308" i="10" s="1"/>
  <c r="AQ302" i="10"/>
  <c r="AP301" i="10"/>
  <c r="AO301" i="10"/>
  <c r="AQ301" i="10" s="1"/>
  <c r="AQ292" i="10"/>
  <c r="AP291" i="10"/>
  <c r="AO291" i="10"/>
  <c r="AQ281" i="10"/>
  <c r="AP280" i="10"/>
  <c r="AQ280" i="10" s="1"/>
  <c r="AO280" i="10"/>
  <c r="AQ272" i="10"/>
  <c r="AP271" i="10"/>
  <c r="AO271" i="10"/>
  <c r="AQ271" i="10" s="1"/>
  <c r="AQ264" i="10"/>
  <c r="AP263" i="10"/>
  <c r="AQ263" i="10" s="1"/>
  <c r="AO263" i="10"/>
  <c r="AQ252" i="10"/>
  <c r="AP251" i="10"/>
  <c r="AO251" i="10"/>
  <c r="AQ251" i="10" s="1"/>
  <c r="AQ239" i="10"/>
  <c r="AP238" i="10"/>
  <c r="AQ238" i="10" s="1"/>
  <c r="AO238" i="10"/>
  <c r="AQ226" i="10"/>
  <c r="AP225" i="10"/>
  <c r="AO225" i="10"/>
  <c r="AQ225" i="10" s="1"/>
  <c r="AQ219" i="10"/>
  <c r="AP218" i="10"/>
  <c r="AQ218" i="10" s="1"/>
  <c r="AO218" i="10"/>
  <c r="AQ210" i="10"/>
  <c r="AP209" i="10"/>
  <c r="AO209" i="10"/>
  <c r="AQ198" i="10"/>
  <c r="AP197" i="10"/>
  <c r="AQ197" i="10" s="1"/>
  <c r="AO197" i="10"/>
  <c r="AQ194" i="10"/>
  <c r="AP193" i="10"/>
  <c r="AO193" i="10"/>
  <c r="AQ180" i="10"/>
  <c r="AP179" i="10"/>
  <c r="AQ179" i="10" s="1"/>
  <c r="AO179" i="10"/>
  <c r="AQ168" i="10"/>
  <c r="AP167" i="10"/>
  <c r="AO167" i="10"/>
  <c r="AQ167" i="10" s="1"/>
  <c r="AQ156" i="10"/>
  <c r="AP155" i="10"/>
  <c r="AQ155" i="10" s="1"/>
  <c r="AO155" i="10"/>
  <c r="AQ145" i="10"/>
  <c r="AP144" i="10"/>
  <c r="AO144" i="10"/>
  <c r="AQ144" i="10" s="1"/>
  <c r="AQ134" i="10"/>
  <c r="AP133" i="10"/>
  <c r="AO133" i="10"/>
  <c r="AQ121" i="10"/>
  <c r="AP120" i="10"/>
  <c r="AO120" i="10"/>
  <c r="AQ120" i="10" s="1"/>
  <c r="AQ112" i="10"/>
  <c r="AP111" i="10"/>
  <c r="AO111" i="10"/>
  <c r="AQ111" i="10" s="1"/>
  <c r="AQ100" i="10"/>
  <c r="AP99" i="10"/>
  <c r="AO99" i="10"/>
  <c r="AQ99" i="10" s="1"/>
  <c r="AQ95" i="10"/>
  <c r="AP94" i="10"/>
  <c r="AO94" i="10"/>
  <c r="AQ78" i="10"/>
  <c r="AP77" i="10"/>
  <c r="AO77" i="10"/>
  <c r="AQ77" i="10" s="1"/>
  <c r="AQ72" i="10"/>
  <c r="AP71" i="10"/>
  <c r="AO71" i="10"/>
  <c r="AQ71" i="10" s="1"/>
  <c r="AQ55" i="10"/>
  <c r="AP54" i="10"/>
  <c r="AQ54" i="10" s="1"/>
  <c r="AO54" i="10"/>
  <c r="AQ50" i="10"/>
  <c r="AP49" i="10"/>
  <c r="AO49" i="10"/>
  <c r="AQ39" i="10"/>
  <c r="AP38" i="10"/>
  <c r="AO38" i="10"/>
  <c r="AQ25" i="10"/>
  <c r="AP24" i="10"/>
  <c r="AO24" i="10"/>
  <c r="AQ24" i="10" s="1"/>
  <c r="AQ16" i="10"/>
  <c r="AP15" i="10"/>
  <c r="AO15" i="10"/>
  <c r="AQ12" i="10"/>
  <c r="AP11" i="10"/>
  <c r="AQ11" i="10"/>
  <c r="AP10" i="10"/>
  <c r="AO10" i="10"/>
  <c r="AP9" i="10"/>
  <c r="AO9" i="10"/>
  <c r="EI388" i="12" l="1"/>
  <c r="E125" i="7"/>
  <c r="F51" i="7"/>
  <c r="DX400" i="10"/>
  <c r="B8" i="10"/>
  <c r="DZ400" i="10"/>
  <c r="E55" i="7"/>
  <c r="DV400" i="10"/>
  <c r="DW400" i="10" s="1"/>
  <c r="DW8" i="10"/>
  <c r="F26" i="7"/>
  <c r="DN400" i="10"/>
  <c r="DN8" i="10"/>
  <c r="DP400" i="10"/>
  <c r="DQ8" i="10"/>
  <c r="AQ387" i="10"/>
  <c r="AQ291" i="10"/>
  <c r="AQ209" i="10"/>
  <c r="AQ193" i="10"/>
  <c r="AQ9" i="10"/>
  <c r="AQ133" i="10"/>
  <c r="AQ94" i="10"/>
  <c r="AQ49" i="10"/>
  <c r="AQ38" i="10"/>
  <c r="AO8" i="10"/>
  <c r="AO400" i="10" s="1"/>
  <c r="AP8" i="10"/>
  <c r="AP400" i="10" s="1"/>
  <c r="AQ15" i="10"/>
  <c r="E122" i="7"/>
  <c r="O13" i="8"/>
  <c r="N17" i="8"/>
  <c r="O17" i="8"/>
  <c r="O18" i="8"/>
  <c r="O19" i="8"/>
  <c r="O20" i="8"/>
  <c r="N21" i="8"/>
  <c r="O21" i="8"/>
  <c r="N22" i="8"/>
  <c r="O22" i="8"/>
  <c r="O26" i="8"/>
  <c r="O29" i="8"/>
  <c r="O30" i="8"/>
  <c r="O31" i="8"/>
  <c r="O32" i="8"/>
  <c r="N39" i="8"/>
  <c r="O39" i="8"/>
  <c r="O40" i="8"/>
  <c r="O43" i="8"/>
  <c r="N44" i="8"/>
  <c r="O45" i="8"/>
  <c r="O47" i="8"/>
  <c r="N50" i="8"/>
  <c r="O51" i="8"/>
  <c r="O54" i="8"/>
  <c r="D51" i="12"/>
  <c r="N60" i="8"/>
  <c r="O60" i="8"/>
  <c r="O61" i="8"/>
  <c r="O62" i="8"/>
  <c r="N63" i="8"/>
  <c r="N67" i="8"/>
  <c r="O66" i="8"/>
  <c r="N69" i="8"/>
  <c r="N70" i="8"/>
  <c r="O70" i="8"/>
  <c r="O71" i="8"/>
  <c r="N72" i="8"/>
  <c r="O72" i="8"/>
  <c r="N73" i="8"/>
  <c r="N74" i="8"/>
  <c r="N78" i="8"/>
  <c r="N79" i="8"/>
  <c r="O79" i="8"/>
  <c r="O80" i="8"/>
  <c r="O83" i="8"/>
  <c r="O84" i="8"/>
  <c r="N86" i="8"/>
  <c r="O86" i="8"/>
  <c r="N88" i="8"/>
  <c r="O87" i="8"/>
  <c r="O90" i="8"/>
  <c r="N91" i="8"/>
  <c r="O91" i="8"/>
  <c r="O92" i="8"/>
  <c r="N94" i="8"/>
  <c r="O94" i="8"/>
  <c r="N95" i="8"/>
  <c r="O96" i="8"/>
  <c r="N97" i="8"/>
  <c r="N101" i="8"/>
  <c r="O101" i="8"/>
  <c r="O102" i="8"/>
  <c r="O105" i="8"/>
  <c r="N106" i="8"/>
  <c r="O106" i="8"/>
  <c r="O107" i="8"/>
  <c r="O109" i="8"/>
  <c r="N111" i="8"/>
  <c r="O111" i="8"/>
  <c r="O112" i="8"/>
  <c r="O114" i="8"/>
  <c r="N118" i="8"/>
  <c r="O118" i="8"/>
  <c r="O119" i="8"/>
  <c r="N120" i="8"/>
  <c r="O121" i="8"/>
  <c r="O122" i="8"/>
  <c r="N123" i="8"/>
  <c r="O123" i="8"/>
  <c r="O127" i="8"/>
  <c r="N126" i="8"/>
  <c r="O126" i="8"/>
  <c r="O128" i="8"/>
  <c r="O132" i="8"/>
  <c r="N133" i="8"/>
  <c r="O133" i="8"/>
  <c r="O135" i="8"/>
  <c r="N137" i="8"/>
  <c r="O137" i="8"/>
  <c r="N141" i="8"/>
  <c r="O141" i="8"/>
  <c r="O142" i="8"/>
  <c r="O145" i="8"/>
  <c r="N146" i="8"/>
  <c r="O146" i="8"/>
  <c r="O147" i="8"/>
  <c r="N148" i="8"/>
  <c r="O149" i="8"/>
  <c r="O153" i="8"/>
  <c r="O154" i="8"/>
  <c r="O155" i="8"/>
  <c r="N157" i="8"/>
  <c r="O157" i="8"/>
  <c r="N159" i="8"/>
  <c r="O159" i="8"/>
  <c r="N160" i="8"/>
  <c r="O160" i="8"/>
  <c r="O161" i="8"/>
  <c r="O165" i="8"/>
  <c r="N166" i="8"/>
  <c r="O166" i="8"/>
  <c r="N167" i="8"/>
  <c r="O167" i="8"/>
  <c r="N168" i="8"/>
  <c r="O168" i="8"/>
  <c r="O169" i="8"/>
  <c r="N170" i="8"/>
  <c r="O170" i="8"/>
  <c r="N171" i="8"/>
  <c r="O172" i="8"/>
  <c r="O173" i="8"/>
  <c r="N174" i="8"/>
  <c r="O174" i="8"/>
  <c r="O177" i="8"/>
  <c r="O178" i="8"/>
  <c r="N179" i="8"/>
  <c r="O179" i="8"/>
  <c r="O181" i="8"/>
  <c r="N182" i="8"/>
  <c r="O182" i="8"/>
  <c r="N183" i="8"/>
  <c r="O184" i="8"/>
  <c r="N187" i="8"/>
  <c r="O187" i="8"/>
  <c r="N186" i="8"/>
  <c r="O186" i="8"/>
  <c r="N185" i="8"/>
  <c r="O185" i="8"/>
  <c r="D178" i="12"/>
  <c r="N191" i="8"/>
  <c r="O191" i="8"/>
  <c r="O192" i="8"/>
  <c r="D181" i="12"/>
  <c r="D182" i="12"/>
  <c r="N196" i="8"/>
  <c r="O197" i="8"/>
  <c r="O198" i="8"/>
  <c r="O199" i="8"/>
  <c r="N200" i="8"/>
  <c r="O200" i="8"/>
  <c r="O204" i="8"/>
  <c r="O205" i="8"/>
  <c r="N208" i="8"/>
  <c r="N210" i="8"/>
  <c r="O210" i="8"/>
  <c r="N211" i="8"/>
  <c r="O211" i="8"/>
  <c r="O212" i="8"/>
  <c r="N215" i="8"/>
  <c r="O215" i="8"/>
  <c r="N216" i="8"/>
  <c r="O216" i="8"/>
  <c r="D208" i="12"/>
  <c r="D210" i="12"/>
  <c r="O224" i="8"/>
  <c r="D212" i="12"/>
  <c r="O232" i="8"/>
  <c r="N229" i="8"/>
  <c r="O229" i="8"/>
  <c r="O233" i="8"/>
  <c r="O237" i="8"/>
  <c r="N238" i="8"/>
  <c r="O238" i="8"/>
  <c r="N239" i="8"/>
  <c r="N240" i="8"/>
  <c r="O240" i="8"/>
  <c r="O241" i="8"/>
  <c r="O242" i="8"/>
  <c r="O243" i="8"/>
  <c r="O244" i="8"/>
  <c r="O245" i="8"/>
  <c r="O246" i="8"/>
  <c r="N249" i="8"/>
  <c r="O250" i="8"/>
  <c r="N251" i="8"/>
  <c r="O251" i="8"/>
  <c r="O252" i="8"/>
  <c r="N253" i="8"/>
  <c r="O254" i="8"/>
  <c r="O255" i="8"/>
  <c r="O256" i="8"/>
  <c r="N258" i="8"/>
  <c r="N259" i="8"/>
  <c r="O259" i="8"/>
  <c r="O262" i="8"/>
  <c r="O263" i="8"/>
  <c r="O264" i="8"/>
  <c r="O265" i="8"/>
  <c r="O266" i="8"/>
  <c r="O267" i="8"/>
  <c r="O268" i="8"/>
  <c r="O269" i="8"/>
  <c r="O270" i="8"/>
  <c r="O272" i="8"/>
  <c r="O273" i="8"/>
  <c r="O276" i="8"/>
  <c r="O277" i="8"/>
  <c r="N278" i="8"/>
  <c r="O278" i="8"/>
  <c r="O279" i="8"/>
  <c r="N280" i="8"/>
  <c r="O280" i="8"/>
  <c r="O281" i="8"/>
  <c r="O284" i="8"/>
  <c r="N286" i="8"/>
  <c r="O286" i="8"/>
  <c r="O287" i="8"/>
  <c r="O288" i="8"/>
  <c r="N289" i="8"/>
  <c r="O289" i="8"/>
  <c r="N290" i="8"/>
  <c r="O290" i="8"/>
  <c r="O295" i="8"/>
  <c r="N296" i="8"/>
  <c r="N298" i="8"/>
  <c r="O298" i="8"/>
  <c r="N299" i="8"/>
  <c r="O299" i="8"/>
  <c r="N300" i="8"/>
  <c r="O300" i="8"/>
  <c r="O302" i="8"/>
  <c r="O305" i="8"/>
  <c r="N306" i="8"/>
  <c r="O306" i="8"/>
  <c r="N307" i="8"/>
  <c r="O307" i="8"/>
  <c r="O309" i="8"/>
  <c r="N310" i="8"/>
  <c r="O310" i="8"/>
  <c r="N312" i="8"/>
  <c r="O312" i="8"/>
  <c r="O317" i="8"/>
  <c r="O316" i="8"/>
  <c r="N319" i="8"/>
  <c r="O319" i="8"/>
  <c r="O321" i="8"/>
  <c r="N325" i="8"/>
  <c r="O325" i="8"/>
  <c r="N326" i="8"/>
  <c r="O326" i="8"/>
  <c r="O328" i="8"/>
  <c r="N329" i="8"/>
  <c r="O329" i="8"/>
  <c r="N330" i="8"/>
  <c r="O330" i="8"/>
  <c r="N334" i="8"/>
  <c r="O334" i="8"/>
  <c r="P334" i="8" s="1"/>
  <c r="N336" i="8"/>
  <c r="O336" i="8"/>
  <c r="O335" i="8"/>
  <c r="N339" i="8"/>
  <c r="O339" i="8"/>
  <c r="P339" i="8" s="1"/>
  <c r="N340" i="8"/>
  <c r="O340" i="8"/>
  <c r="O347" i="8"/>
  <c r="O349" i="8"/>
  <c r="O357" i="8"/>
  <c r="N359" i="8"/>
  <c r="O359" i="8"/>
  <c r="O360" i="8"/>
  <c r="O364" i="8"/>
  <c r="O362" i="8"/>
  <c r="O363" i="8"/>
  <c r="N369" i="8"/>
  <c r="O369" i="8"/>
  <c r="O370" i="8"/>
  <c r="O372" i="8"/>
  <c r="O373" i="8"/>
  <c r="N379" i="8"/>
  <c r="O379" i="8"/>
  <c r="O380" i="8"/>
  <c r="O390" i="8"/>
  <c r="N387" i="8"/>
  <c r="O387" i="8"/>
  <c r="O388" i="8"/>
  <c r="O391" i="8"/>
  <c r="N392" i="8"/>
  <c r="O392" i="8"/>
  <c r="O393" i="8"/>
  <c r="O405" i="8"/>
  <c r="O399" i="8"/>
  <c r="O400" i="8"/>
  <c r="N401" i="8"/>
  <c r="O401" i="8"/>
  <c r="O403" i="8"/>
  <c r="O404" i="8"/>
  <c r="D378" i="12"/>
  <c r="D379" i="12"/>
  <c r="DY382" i="12"/>
  <c r="DX382" i="12"/>
  <c r="DY376" i="12"/>
  <c r="DX376" i="12"/>
  <c r="DY367" i="12"/>
  <c r="DX367" i="12"/>
  <c r="DY356" i="12"/>
  <c r="DX356" i="12"/>
  <c r="DY350" i="12"/>
  <c r="DX350" i="12"/>
  <c r="DY342" i="12"/>
  <c r="DX342" i="12"/>
  <c r="DY333" i="12"/>
  <c r="DX333" i="12"/>
  <c r="DY324" i="12"/>
  <c r="DX324" i="12"/>
  <c r="DY305" i="12"/>
  <c r="DX305" i="12"/>
  <c r="DY297" i="12"/>
  <c r="DX297" i="12"/>
  <c r="DY287" i="12"/>
  <c r="DX287" i="12"/>
  <c r="DY276" i="12"/>
  <c r="DX276" i="12"/>
  <c r="DY267" i="12"/>
  <c r="DX267" i="12"/>
  <c r="DY259" i="12"/>
  <c r="DX259" i="12"/>
  <c r="DY245" i="12"/>
  <c r="DX245" i="12"/>
  <c r="DY232" i="12"/>
  <c r="DX232" i="12"/>
  <c r="DY219" i="12"/>
  <c r="DX219" i="12"/>
  <c r="DY214" i="12"/>
  <c r="DX214" i="12"/>
  <c r="DY205" i="12"/>
  <c r="DX205" i="12"/>
  <c r="DY193" i="12"/>
  <c r="DX193" i="12"/>
  <c r="DY189" i="12"/>
  <c r="DX189" i="12"/>
  <c r="DY176" i="12"/>
  <c r="DX176" i="12"/>
  <c r="DY163" i="12"/>
  <c r="DX163" i="12"/>
  <c r="DY150" i="12"/>
  <c r="DX150" i="12"/>
  <c r="DY139" i="12"/>
  <c r="DX139" i="12"/>
  <c r="DY128" i="12"/>
  <c r="DX128" i="12"/>
  <c r="DY116" i="12"/>
  <c r="DX116" i="12"/>
  <c r="DY107" i="12"/>
  <c r="DX107" i="12"/>
  <c r="DY95" i="12"/>
  <c r="DX95" i="12"/>
  <c r="DY90" i="12"/>
  <c r="DX90" i="12"/>
  <c r="DY73" i="12"/>
  <c r="DX73" i="12"/>
  <c r="DY67" i="12"/>
  <c r="DX67" i="12"/>
  <c r="DY49" i="12"/>
  <c r="DX49" i="12"/>
  <c r="DY45" i="12"/>
  <c r="DX45" i="12"/>
  <c r="DY33" i="12"/>
  <c r="DX33" i="12"/>
  <c r="DY24" i="12"/>
  <c r="DX24" i="12"/>
  <c r="DY15" i="12"/>
  <c r="DX15" i="12"/>
  <c r="DY11" i="12"/>
  <c r="DY8" i="12" s="1"/>
  <c r="DY388" i="12" s="1"/>
  <c r="DX11" i="12"/>
  <c r="DY10" i="12"/>
  <c r="DX10" i="12"/>
  <c r="DY9" i="12"/>
  <c r="DX9" i="12"/>
  <c r="N19" i="8"/>
  <c r="O28" i="8"/>
  <c r="N30" i="8"/>
  <c r="N32" i="8"/>
  <c r="O41" i="8"/>
  <c r="O46" i="8"/>
  <c r="N47" i="8"/>
  <c r="O50" i="8"/>
  <c r="N51" i="8"/>
  <c r="N64" i="8"/>
  <c r="N68" i="8"/>
  <c r="O69" i="8"/>
  <c r="N71" i="8"/>
  <c r="O73" i="8"/>
  <c r="O65" i="8"/>
  <c r="O78" i="8"/>
  <c r="N80" i="8"/>
  <c r="O85" i="8"/>
  <c r="O88" i="8"/>
  <c r="O89" i="8"/>
  <c r="N92" i="8"/>
  <c r="O95" i="8"/>
  <c r="N96" i="8"/>
  <c r="O97" i="8"/>
  <c r="O110" i="8"/>
  <c r="N113" i="8"/>
  <c r="O120" i="8"/>
  <c r="N122" i="8"/>
  <c r="O134" i="8"/>
  <c r="N135" i="8"/>
  <c r="O144" i="8"/>
  <c r="N145" i="8"/>
  <c r="N147" i="8"/>
  <c r="N149" i="8"/>
  <c r="O158" i="8"/>
  <c r="O171" i="8"/>
  <c r="N180" i="8"/>
  <c r="O180" i="8"/>
  <c r="O183" i="8"/>
  <c r="N194" i="8"/>
  <c r="N201" i="8"/>
  <c r="O201" i="8"/>
  <c r="N205" i="8"/>
  <c r="O208" i="8"/>
  <c r="O214" i="8"/>
  <c r="N217" i="8"/>
  <c r="O217" i="8"/>
  <c r="O226" i="8"/>
  <c r="N237" i="8"/>
  <c r="O239" i="8"/>
  <c r="N243" i="8"/>
  <c r="O249" i="8"/>
  <c r="O253" i="8"/>
  <c r="N255" i="8"/>
  <c r="O257" i="8"/>
  <c r="O258" i="8"/>
  <c r="O271" i="8"/>
  <c r="N277" i="8"/>
  <c r="N281" i="8"/>
  <c r="O285" i="8"/>
  <c r="O296" i="8"/>
  <c r="O297" i="8"/>
  <c r="O301" i="8"/>
  <c r="N302" i="8"/>
  <c r="O311" i="8"/>
  <c r="N309" i="8"/>
  <c r="N317" i="8"/>
  <c r="O318" i="8"/>
  <c r="N316" i="8"/>
  <c r="N327" i="8"/>
  <c r="O327" i="8"/>
  <c r="N345" i="8"/>
  <c r="O345" i="8"/>
  <c r="N349" i="8"/>
  <c r="N357" i="8"/>
  <c r="N360" i="8"/>
  <c r="N363" i="8"/>
  <c r="O371" i="8"/>
  <c r="O374" i="8"/>
  <c r="N380" i="8"/>
  <c r="N388" i="8"/>
  <c r="O389" i="8"/>
  <c r="N393" i="8"/>
  <c r="O394" i="8"/>
  <c r="N400" i="8"/>
  <c r="N402" i="8"/>
  <c r="O402" i="8"/>
  <c r="DV382" i="12"/>
  <c r="DU382" i="12"/>
  <c r="DV376" i="12"/>
  <c r="DU376" i="12"/>
  <c r="DV367" i="12"/>
  <c r="DU367" i="12"/>
  <c r="DV356" i="12"/>
  <c r="DU356" i="12"/>
  <c r="DV350" i="12"/>
  <c r="DU350" i="12"/>
  <c r="DV342" i="12"/>
  <c r="DU342" i="12"/>
  <c r="DV333" i="12"/>
  <c r="DU333" i="12"/>
  <c r="DV324" i="12"/>
  <c r="DU324" i="12"/>
  <c r="DV305" i="12"/>
  <c r="DU305" i="12"/>
  <c r="DV297" i="12"/>
  <c r="DU297" i="12"/>
  <c r="DV287" i="12"/>
  <c r="DU287" i="12"/>
  <c r="DV276" i="12"/>
  <c r="DU276" i="12"/>
  <c r="DV267" i="12"/>
  <c r="DU267" i="12"/>
  <c r="DV259" i="12"/>
  <c r="DU259" i="12"/>
  <c r="DV245" i="12"/>
  <c r="DU245" i="12"/>
  <c r="DV232" i="12"/>
  <c r="DU232" i="12"/>
  <c r="DV219" i="12"/>
  <c r="DU219" i="12"/>
  <c r="DV214" i="12"/>
  <c r="DU214" i="12"/>
  <c r="DV205" i="12"/>
  <c r="DU205" i="12"/>
  <c r="DV193" i="12"/>
  <c r="DU193" i="12"/>
  <c r="DV189" i="12"/>
  <c r="DU189" i="12"/>
  <c r="DV176" i="12"/>
  <c r="DU176" i="12"/>
  <c r="DV163" i="12"/>
  <c r="DU163" i="12"/>
  <c r="DV150" i="12"/>
  <c r="DU150" i="12"/>
  <c r="DV139" i="12"/>
  <c r="DU139" i="12"/>
  <c r="DV128" i="12"/>
  <c r="DU128" i="12"/>
  <c r="DV116" i="12"/>
  <c r="DU116" i="12"/>
  <c r="DV107" i="12"/>
  <c r="DU107" i="12"/>
  <c r="DV95" i="12"/>
  <c r="DU95" i="12"/>
  <c r="DV90" i="12"/>
  <c r="DU90" i="12"/>
  <c r="DV73" i="12"/>
  <c r="DU73" i="12"/>
  <c r="DV67" i="12"/>
  <c r="DU67" i="12"/>
  <c r="DV49" i="12"/>
  <c r="DU49" i="12"/>
  <c r="DV45" i="12"/>
  <c r="DU45" i="12"/>
  <c r="DV33" i="12"/>
  <c r="DU33" i="12"/>
  <c r="DV24" i="12"/>
  <c r="DU24" i="12"/>
  <c r="DV15" i="12"/>
  <c r="DU15" i="12"/>
  <c r="DV11" i="12"/>
  <c r="DU11" i="12"/>
  <c r="DV10" i="12"/>
  <c r="DU10" i="12"/>
  <c r="DV9" i="12"/>
  <c r="DU9" i="12"/>
  <c r="O44" i="8"/>
  <c r="O93" i="8"/>
  <c r="O113" i="8"/>
  <c r="O117" i="8"/>
  <c r="O129" i="8"/>
  <c r="O148" i="8"/>
  <c r="O209" i="8"/>
  <c r="O222" i="8"/>
  <c r="O223" i="8"/>
  <c r="O308" i="8"/>
  <c r="O333" i="8"/>
  <c r="O337" i="8"/>
  <c r="O386" i="8"/>
  <c r="N65" i="8"/>
  <c r="N404" i="8"/>
  <c r="N403" i="8"/>
  <c r="N399" i="8"/>
  <c r="N394" i="8"/>
  <c r="N391" i="8"/>
  <c r="N389" i="8"/>
  <c r="N374" i="8"/>
  <c r="N371" i="8"/>
  <c r="N372" i="8"/>
  <c r="N370" i="8"/>
  <c r="N347" i="8"/>
  <c r="N337" i="8"/>
  <c r="N335" i="8"/>
  <c r="N333" i="8"/>
  <c r="N328" i="8"/>
  <c r="N321" i="8"/>
  <c r="N318" i="8"/>
  <c r="N308" i="8"/>
  <c r="N305" i="8"/>
  <c r="N301" i="8"/>
  <c r="N297" i="8"/>
  <c r="N295" i="8"/>
  <c r="N287" i="8"/>
  <c r="N288" i="8"/>
  <c r="N285" i="8"/>
  <c r="N284" i="8"/>
  <c r="N279" i="8"/>
  <c r="N256" i="8"/>
  <c r="N252" i="8"/>
  <c r="N246" i="8"/>
  <c r="N245" i="8"/>
  <c r="N241" i="8"/>
  <c r="N233" i="8"/>
  <c r="N224" i="8"/>
  <c r="N214" i="8"/>
  <c r="N212" i="8"/>
  <c r="N209" i="8"/>
  <c r="N199" i="8"/>
  <c r="N198" i="8"/>
  <c r="N197" i="8"/>
  <c r="N192" i="8"/>
  <c r="N193" i="8"/>
  <c r="N184" i="8"/>
  <c r="N178" i="8"/>
  <c r="N173" i="8"/>
  <c r="N172" i="8"/>
  <c r="N169" i="8"/>
  <c r="N158" i="8"/>
  <c r="N154" i="8"/>
  <c r="N155" i="8"/>
  <c r="N153" i="8"/>
  <c r="N144" i="8"/>
  <c r="N142" i="8"/>
  <c r="N134" i="8"/>
  <c r="N132" i="8"/>
  <c r="N129" i="8"/>
  <c r="N128" i="8"/>
  <c r="N127" i="8"/>
  <c r="N117" i="8"/>
  <c r="N121" i="8"/>
  <c r="N114" i="8"/>
  <c r="N110" i="8"/>
  <c r="N109" i="8"/>
  <c r="N107" i="8"/>
  <c r="N105" i="8"/>
  <c r="N102" i="8"/>
  <c r="N90" i="8"/>
  <c r="N89" i="8"/>
  <c r="N87" i="8"/>
  <c r="N85" i="8"/>
  <c r="N84" i="8"/>
  <c r="N61" i="8"/>
  <c r="N62" i="8"/>
  <c r="N46" i="8"/>
  <c r="N43" i="8"/>
  <c r="N41" i="8"/>
  <c r="N31" i="8"/>
  <c r="N29" i="8"/>
  <c r="N20" i="8"/>
  <c r="N18" i="8"/>
  <c r="N13" i="8"/>
  <c r="D213" i="12"/>
  <c r="AQ315" i="12"/>
  <c r="AQ277" i="12"/>
  <c r="AQ215" i="12"/>
  <c r="AQ220" i="12"/>
  <c r="AQ206" i="12"/>
  <c r="AQ190" i="12"/>
  <c r="AQ140" i="12"/>
  <c r="AQ108" i="12"/>
  <c r="AQ46" i="12"/>
  <c r="AQ25" i="12"/>
  <c r="AQ383" i="12"/>
  <c r="DT246" i="12"/>
  <c r="DT68" i="12"/>
  <c r="DQ220" i="12"/>
  <c r="DQ178" i="12"/>
  <c r="DS382" i="12"/>
  <c r="DR382" i="12"/>
  <c r="DS376" i="12"/>
  <c r="DR376" i="12"/>
  <c r="DS367" i="12"/>
  <c r="DR367" i="12"/>
  <c r="DS356" i="12"/>
  <c r="DR356" i="12"/>
  <c r="DS350" i="12"/>
  <c r="DR350" i="12"/>
  <c r="DS342" i="12"/>
  <c r="DR342" i="12"/>
  <c r="DS333" i="12"/>
  <c r="DR333" i="12"/>
  <c r="DS324" i="12"/>
  <c r="DR324" i="12"/>
  <c r="DS305" i="12"/>
  <c r="DR305" i="12"/>
  <c r="DS297" i="12"/>
  <c r="DR297" i="12"/>
  <c r="DS287" i="12"/>
  <c r="DR287" i="12"/>
  <c r="DS276" i="12"/>
  <c r="DR276" i="12"/>
  <c r="DS267" i="12"/>
  <c r="DR267" i="12"/>
  <c r="DS259" i="12"/>
  <c r="DR259" i="12"/>
  <c r="DS245" i="12"/>
  <c r="DT245" i="12" s="1"/>
  <c r="DR245" i="12"/>
  <c r="DS232" i="12"/>
  <c r="DR232" i="12"/>
  <c r="DS219" i="12"/>
  <c r="DR219" i="12"/>
  <c r="DS214" i="12"/>
  <c r="DR214" i="12"/>
  <c r="DS205" i="12"/>
  <c r="DR205" i="12"/>
  <c r="DS193" i="12"/>
  <c r="DR193" i="12"/>
  <c r="DS189" i="12"/>
  <c r="DR189" i="12"/>
  <c r="DS176" i="12"/>
  <c r="DR176" i="12"/>
  <c r="DS163" i="12"/>
  <c r="DR163" i="12"/>
  <c r="DS150" i="12"/>
  <c r="DR150" i="12"/>
  <c r="DS139" i="12"/>
  <c r="DR139" i="12"/>
  <c r="DS128" i="12"/>
  <c r="DR128" i="12"/>
  <c r="DS116" i="12"/>
  <c r="DR116" i="12"/>
  <c r="DS107" i="12"/>
  <c r="DR107" i="12"/>
  <c r="DS95" i="12"/>
  <c r="DR95" i="12"/>
  <c r="DS90" i="12"/>
  <c r="DR90" i="12"/>
  <c r="DS73" i="12"/>
  <c r="DR73" i="12"/>
  <c r="DS67" i="12"/>
  <c r="DR67" i="12"/>
  <c r="DS49" i="12"/>
  <c r="DR49" i="12"/>
  <c r="DS45" i="12"/>
  <c r="DR45" i="12"/>
  <c r="DS33" i="12"/>
  <c r="DR33" i="12"/>
  <c r="DS24" i="12"/>
  <c r="DR24" i="12"/>
  <c r="DS15" i="12"/>
  <c r="DR15" i="12"/>
  <c r="DS11" i="12"/>
  <c r="DR11" i="12"/>
  <c r="DS10" i="12"/>
  <c r="DR10" i="12"/>
  <c r="DS9" i="12"/>
  <c r="DR9" i="12"/>
  <c r="DP382" i="12"/>
  <c r="DO382" i="12"/>
  <c r="DP376" i="12"/>
  <c r="DO376" i="12"/>
  <c r="DP367" i="12"/>
  <c r="DO367" i="12"/>
  <c r="DP356" i="12"/>
  <c r="DO356" i="12"/>
  <c r="DP350" i="12"/>
  <c r="DO350" i="12"/>
  <c r="DP342" i="12"/>
  <c r="DO342" i="12"/>
  <c r="DP333" i="12"/>
  <c r="DO333" i="12"/>
  <c r="DP324" i="12"/>
  <c r="DO324" i="12"/>
  <c r="DP305" i="12"/>
  <c r="DO305" i="12"/>
  <c r="DP297" i="12"/>
  <c r="DO297" i="12"/>
  <c r="DP287" i="12"/>
  <c r="DO287" i="12"/>
  <c r="DP276" i="12"/>
  <c r="DO276" i="12"/>
  <c r="DP267" i="12"/>
  <c r="DO267" i="12"/>
  <c r="DP259" i="12"/>
  <c r="DO259" i="12"/>
  <c r="DP245" i="12"/>
  <c r="DO245" i="12"/>
  <c r="DP232" i="12"/>
  <c r="DO232" i="12"/>
  <c r="DP219" i="12"/>
  <c r="DQ219" i="12" s="1"/>
  <c r="DO219" i="12"/>
  <c r="DP214" i="12"/>
  <c r="DO214" i="12"/>
  <c r="DP205" i="12"/>
  <c r="DO205" i="12"/>
  <c r="DP193" i="12"/>
  <c r="DO193" i="12"/>
  <c r="DP189" i="12"/>
  <c r="DO189" i="12"/>
  <c r="DP176" i="12"/>
  <c r="DO176" i="12"/>
  <c r="DQ176" i="12" s="1"/>
  <c r="DP163" i="12"/>
  <c r="DO163" i="12"/>
  <c r="DP150" i="12"/>
  <c r="DO150" i="12"/>
  <c r="DP139" i="12"/>
  <c r="DO139" i="12"/>
  <c r="DP128" i="12"/>
  <c r="DO128" i="12"/>
  <c r="DP116" i="12"/>
  <c r="DO116" i="12"/>
  <c r="DP107" i="12"/>
  <c r="DO107" i="12"/>
  <c r="DP95" i="12"/>
  <c r="DO95" i="12"/>
  <c r="DP90" i="12"/>
  <c r="DO90" i="12"/>
  <c r="DP73" i="12"/>
  <c r="DO73" i="12"/>
  <c r="DP67" i="12"/>
  <c r="DO67" i="12"/>
  <c r="DP49" i="12"/>
  <c r="DO49" i="12"/>
  <c r="DP45" i="12"/>
  <c r="DO45" i="12"/>
  <c r="DP33" i="12"/>
  <c r="DO33" i="12"/>
  <c r="DP24" i="12"/>
  <c r="DO24" i="12"/>
  <c r="DP15" i="12"/>
  <c r="DO15" i="12"/>
  <c r="DP11" i="12"/>
  <c r="DO11" i="12"/>
  <c r="DP10" i="12"/>
  <c r="DO10" i="12"/>
  <c r="DP9" i="12"/>
  <c r="DO9" i="12"/>
  <c r="DM382" i="12"/>
  <c r="DL382" i="12"/>
  <c r="DM376" i="12"/>
  <c r="DL376" i="12"/>
  <c r="DM367" i="12"/>
  <c r="DL367" i="12"/>
  <c r="DM356" i="12"/>
  <c r="DL356" i="12"/>
  <c r="DM350" i="12"/>
  <c r="DL350" i="12"/>
  <c r="DM342" i="12"/>
  <c r="DL342" i="12"/>
  <c r="DM333" i="12"/>
  <c r="DL333" i="12"/>
  <c r="DM324" i="12"/>
  <c r="DL324" i="12"/>
  <c r="DM305" i="12"/>
  <c r="DL305" i="12"/>
  <c r="DM297" i="12"/>
  <c r="DL297" i="12"/>
  <c r="DM287" i="12"/>
  <c r="DL287" i="12"/>
  <c r="DM276" i="12"/>
  <c r="DL276" i="12"/>
  <c r="DM267" i="12"/>
  <c r="DL267" i="12"/>
  <c r="DM259" i="12"/>
  <c r="DL259" i="12"/>
  <c r="DM245" i="12"/>
  <c r="DL245" i="12"/>
  <c r="DM232" i="12"/>
  <c r="DL232" i="12"/>
  <c r="DM219" i="12"/>
  <c r="DL219" i="12"/>
  <c r="DM214" i="12"/>
  <c r="DL214" i="12"/>
  <c r="DM205" i="12"/>
  <c r="DL205" i="12"/>
  <c r="DM193" i="12"/>
  <c r="DL193" i="12"/>
  <c r="DM189" i="12"/>
  <c r="DL189" i="12"/>
  <c r="DM176" i="12"/>
  <c r="DL176" i="12"/>
  <c r="DM163" i="12"/>
  <c r="DL163" i="12"/>
  <c r="DM150" i="12"/>
  <c r="DL150" i="12"/>
  <c r="DM139" i="12"/>
  <c r="DL139" i="12"/>
  <c r="DM128" i="12"/>
  <c r="DL128" i="12"/>
  <c r="DM116" i="12"/>
  <c r="DL116" i="12"/>
  <c r="DM107" i="12"/>
  <c r="DL107" i="12"/>
  <c r="DM95" i="12"/>
  <c r="DL95" i="12"/>
  <c r="DM90" i="12"/>
  <c r="DL90" i="12"/>
  <c r="DM73" i="12"/>
  <c r="DL73" i="12"/>
  <c r="DM67" i="12"/>
  <c r="DL67" i="12"/>
  <c r="DM49" i="12"/>
  <c r="DL49" i="12"/>
  <c r="DM45" i="12"/>
  <c r="DL45" i="12"/>
  <c r="DM33" i="12"/>
  <c r="DL33" i="12"/>
  <c r="DM24" i="12"/>
  <c r="DL24" i="12"/>
  <c r="DM15" i="12"/>
  <c r="DL15" i="12"/>
  <c r="DM11" i="12"/>
  <c r="DL11" i="12"/>
  <c r="DM10" i="12"/>
  <c r="DL10" i="12"/>
  <c r="DM9" i="12"/>
  <c r="DL9" i="12"/>
  <c r="DJ382" i="12"/>
  <c r="DI382" i="12"/>
  <c r="DJ376" i="12"/>
  <c r="DI376" i="12"/>
  <c r="DJ367" i="12"/>
  <c r="DI367" i="12"/>
  <c r="DJ356" i="12"/>
  <c r="DI356" i="12"/>
  <c r="DJ350" i="12"/>
  <c r="DI350" i="12"/>
  <c r="DJ342" i="12"/>
  <c r="DI342" i="12"/>
  <c r="DJ333" i="12"/>
  <c r="DI333" i="12"/>
  <c r="DJ324" i="12"/>
  <c r="DI324" i="12"/>
  <c r="DJ305" i="12"/>
  <c r="DI305" i="12"/>
  <c r="DJ297" i="12"/>
  <c r="DI297" i="12"/>
  <c r="DJ287" i="12"/>
  <c r="DI287" i="12"/>
  <c r="DJ276" i="12"/>
  <c r="DI276" i="12"/>
  <c r="DJ267" i="12"/>
  <c r="DI267" i="12"/>
  <c r="DJ259" i="12"/>
  <c r="DI259" i="12"/>
  <c r="DJ245" i="12"/>
  <c r="DI245" i="12"/>
  <c r="DJ232" i="12"/>
  <c r="DI232" i="12"/>
  <c r="DJ219" i="12"/>
  <c r="DI219" i="12"/>
  <c r="DJ214" i="12"/>
  <c r="DI214" i="12"/>
  <c r="DJ205" i="12"/>
  <c r="DI205" i="12"/>
  <c r="DJ193" i="12"/>
  <c r="DI193" i="12"/>
  <c r="DJ189" i="12"/>
  <c r="DI189" i="12"/>
  <c r="DJ176" i="12"/>
  <c r="DI176" i="12"/>
  <c r="DJ163" i="12"/>
  <c r="DI163" i="12"/>
  <c r="DJ150" i="12"/>
  <c r="DI150" i="12"/>
  <c r="DJ139" i="12"/>
  <c r="DI139" i="12"/>
  <c r="DJ128" i="12"/>
  <c r="DI128" i="12"/>
  <c r="DJ116" i="12"/>
  <c r="DI116" i="12"/>
  <c r="DJ107" i="12"/>
  <c r="DI107" i="12"/>
  <c r="DJ95" i="12"/>
  <c r="DI95" i="12"/>
  <c r="DJ90" i="12"/>
  <c r="DI90" i="12"/>
  <c r="DJ73" i="12"/>
  <c r="DI73" i="12"/>
  <c r="DJ67" i="12"/>
  <c r="DI67" i="12"/>
  <c r="DJ49" i="12"/>
  <c r="DI49" i="12"/>
  <c r="DJ45" i="12"/>
  <c r="DI45" i="12"/>
  <c r="DJ33" i="12"/>
  <c r="DI33" i="12"/>
  <c r="DJ24" i="12"/>
  <c r="DI24" i="12"/>
  <c r="DJ15" i="12"/>
  <c r="DI15" i="12"/>
  <c r="DJ11" i="12"/>
  <c r="DI11" i="12"/>
  <c r="DJ10" i="12"/>
  <c r="DI10" i="12"/>
  <c r="DJ9" i="12"/>
  <c r="DI9" i="12"/>
  <c r="DG382" i="12"/>
  <c r="DF382" i="12"/>
  <c r="DG376" i="12"/>
  <c r="DF376" i="12"/>
  <c r="DG367" i="12"/>
  <c r="DF367" i="12"/>
  <c r="DG356" i="12"/>
  <c r="DF356" i="12"/>
  <c r="DG350" i="12"/>
  <c r="DF350" i="12"/>
  <c r="DG342" i="12"/>
  <c r="DF342" i="12"/>
  <c r="DG333" i="12"/>
  <c r="DF333" i="12"/>
  <c r="DG324" i="12"/>
  <c r="DF324" i="12"/>
  <c r="DG305" i="12"/>
  <c r="DF305" i="12"/>
  <c r="DG297" i="12"/>
  <c r="DF297" i="12"/>
  <c r="DG287" i="12"/>
  <c r="DF287" i="12"/>
  <c r="DG276" i="12"/>
  <c r="DF276" i="12"/>
  <c r="DG267" i="12"/>
  <c r="DF267" i="12"/>
  <c r="DG259" i="12"/>
  <c r="DF259" i="12"/>
  <c r="DG245" i="12"/>
  <c r="DF245" i="12"/>
  <c r="DG232" i="12"/>
  <c r="DF232" i="12"/>
  <c r="DG219" i="12"/>
  <c r="DF219" i="12"/>
  <c r="DG214" i="12"/>
  <c r="DF214" i="12"/>
  <c r="DG205" i="12"/>
  <c r="DF205" i="12"/>
  <c r="DG193" i="12"/>
  <c r="DF193" i="12"/>
  <c r="DG189" i="12"/>
  <c r="DF189" i="12"/>
  <c r="DG176" i="12"/>
  <c r="DF176" i="12"/>
  <c r="DG163" i="12"/>
  <c r="DF163" i="12"/>
  <c r="DG150" i="12"/>
  <c r="DF150" i="12"/>
  <c r="DG139" i="12"/>
  <c r="DF139" i="12"/>
  <c r="DG128" i="12"/>
  <c r="DF128" i="12"/>
  <c r="DG116" i="12"/>
  <c r="DF116" i="12"/>
  <c r="DG107" i="12"/>
  <c r="DF107" i="12"/>
  <c r="DG95" i="12"/>
  <c r="DF95" i="12"/>
  <c r="DG90" i="12"/>
  <c r="DF90" i="12"/>
  <c r="DG73" i="12"/>
  <c r="DF73" i="12"/>
  <c r="DG67" i="12"/>
  <c r="DF67" i="12"/>
  <c r="DG49" i="12"/>
  <c r="DF49" i="12"/>
  <c r="DG45" i="12"/>
  <c r="DF45" i="12"/>
  <c r="DG33" i="12"/>
  <c r="DF33" i="12"/>
  <c r="DG24" i="12"/>
  <c r="DF24" i="12"/>
  <c r="DG15" i="12"/>
  <c r="DF15" i="12"/>
  <c r="DG11" i="12"/>
  <c r="DF11" i="12"/>
  <c r="DG10" i="12"/>
  <c r="DF10" i="12"/>
  <c r="DG9" i="12"/>
  <c r="DF9" i="12"/>
  <c r="DD382" i="12"/>
  <c r="DC382" i="12"/>
  <c r="DD376" i="12"/>
  <c r="DC376" i="12"/>
  <c r="DD367" i="12"/>
  <c r="DC367" i="12"/>
  <c r="DD356" i="12"/>
  <c r="DC356" i="12"/>
  <c r="DD350" i="12"/>
  <c r="DC350" i="12"/>
  <c r="DD342" i="12"/>
  <c r="DC342" i="12"/>
  <c r="DD333" i="12"/>
  <c r="DC333" i="12"/>
  <c r="DD324" i="12"/>
  <c r="DC324" i="12"/>
  <c r="DD305" i="12"/>
  <c r="DC305" i="12"/>
  <c r="DD297" i="12"/>
  <c r="DC297" i="12"/>
  <c r="DD287" i="12"/>
  <c r="DC287" i="12"/>
  <c r="DD276" i="12"/>
  <c r="DC276" i="12"/>
  <c r="DD267" i="12"/>
  <c r="DC267" i="12"/>
  <c r="DD259" i="12"/>
  <c r="DC259" i="12"/>
  <c r="DD245" i="12"/>
  <c r="DC245" i="12"/>
  <c r="DD232" i="12"/>
  <c r="DC232" i="12"/>
  <c r="DD219" i="12"/>
  <c r="DC219" i="12"/>
  <c r="DD214" i="12"/>
  <c r="DC214" i="12"/>
  <c r="DD205" i="12"/>
  <c r="DC205" i="12"/>
  <c r="DD193" i="12"/>
  <c r="DC193" i="12"/>
  <c r="DD189" i="12"/>
  <c r="DC189" i="12"/>
  <c r="DD176" i="12"/>
  <c r="DC176" i="12"/>
  <c r="DD163" i="12"/>
  <c r="DC163" i="12"/>
  <c r="DD150" i="12"/>
  <c r="DC150" i="12"/>
  <c r="DD139" i="12"/>
  <c r="DC139" i="12"/>
  <c r="DD128" i="12"/>
  <c r="DC128" i="12"/>
  <c r="DD116" i="12"/>
  <c r="DC116" i="12"/>
  <c r="DD107" i="12"/>
  <c r="DC107" i="12"/>
  <c r="DD95" i="12"/>
  <c r="DC95" i="12"/>
  <c r="DD90" i="12"/>
  <c r="DC90" i="12"/>
  <c r="DD73" i="12"/>
  <c r="DC73" i="12"/>
  <c r="DD67" i="12"/>
  <c r="DC67" i="12"/>
  <c r="DD49" i="12"/>
  <c r="DC49" i="12"/>
  <c r="DD45" i="12"/>
  <c r="DC45" i="12"/>
  <c r="DD33" i="12"/>
  <c r="DC33" i="12"/>
  <c r="DD24" i="12"/>
  <c r="DC24" i="12"/>
  <c r="DD15" i="12"/>
  <c r="DC15" i="12"/>
  <c r="DD11" i="12"/>
  <c r="DC11" i="12"/>
  <c r="DD10" i="12"/>
  <c r="DC10" i="12"/>
  <c r="DD9" i="12"/>
  <c r="DC9" i="12"/>
  <c r="DA382" i="12"/>
  <c r="CZ382" i="12"/>
  <c r="DA376" i="12"/>
  <c r="CZ376" i="12"/>
  <c r="DA367" i="12"/>
  <c r="CZ367" i="12"/>
  <c r="DA356" i="12"/>
  <c r="CZ356" i="12"/>
  <c r="DA350" i="12"/>
  <c r="CZ350" i="12"/>
  <c r="DA342" i="12"/>
  <c r="CZ342" i="12"/>
  <c r="DA333" i="12"/>
  <c r="CZ333" i="12"/>
  <c r="DA324" i="12"/>
  <c r="CZ324" i="12"/>
  <c r="DA305" i="12"/>
  <c r="CZ305" i="12"/>
  <c r="DA297" i="12"/>
  <c r="CZ297" i="12"/>
  <c r="DA287" i="12"/>
  <c r="CZ287" i="12"/>
  <c r="DA276" i="12"/>
  <c r="CZ276" i="12"/>
  <c r="DA267" i="12"/>
  <c r="CZ267" i="12"/>
  <c r="DA259" i="12"/>
  <c r="CZ259" i="12"/>
  <c r="DA245" i="12"/>
  <c r="CZ245" i="12"/>
  <c r="DA232" i="12"/>
  <c r="CZ232" i="12"/>
  <c r="DA219" i="12"/>
  <c r="CZ219" i="12"/>
  <c r="CZ214" i="12"/>
  <c r="DA205" i="12"/>
  <c r="CZ205" i="12"/>
  <c r="DA193" i="12"/>
  <c r="CZ193" i="12"/>
  <c r="DA189" i="12"/>
  <c r="CZ189" i="12"/>
  <c r="DA176" i="12"/>
  <c r="CZ176" i="12"/>
  <c r="DA163" i="12"/>
  <c r="CZ163" i="12"/>
  <c r="DA150" i="12"/>
  <c r="CZ150" i="12"/>
  <c r="DA139" i="12"/>
  <c r="CZ139" i="12"/>
  <c r="DA128" i="12"/>
  <c r="CZ128" i="12"/>
  <c r="DA116" i="12"/>
  <c r="CZ116" i="12"/>
  <c r="DA107" i="12"/>
  <c r="CZ107" i="12"/>
  <c r="DA95" i="12"/>
  <c r="CZ95" i="12"/>
  <c r="DA90" i="12"/>
  <c r="CZ90" i="12"/>
  <c r="DA73" i="12"/>
  <c r="CZ73" i="12"/>
  <c r="DA67" i="12"/>
  <c r="CZ67" i="12"/>
  <c r="DA49" i="12"/>
  <c r="CZ49" i="12"/>
  <c r="DA45" i="12"/>
  <c r="CZ45" i="12"/>
  <c r="DA33" i="12"/>
  <c r="CZ33" i="12"/>
  <c r="DA24" i="12"/>
  <c r="CZ24" i="12"/>
  <c r="DA15" i="12"/>
  <c r="CZ15" i="12"/>
  <c r="DA11" i="12"/>
  <c r="CZ11" i="12"/>
  <c r="DA10" i="12"/>
  <c r="CZ10" i="12"/>
  <c r="DA9" i="12"/>
  <c r="CZ9" i="12"/>
  <c r="CX382" i="12"/>
  <c r="CW382" i="12"/>
  <c r="CX376" i="12"/>
  <c r="CW376" i="12"/>
  <c r="CX367" i="12"/>
  <c r="CW367" i="12"/>
  <c r="CX356" i="12"/>
  <c r="CW356" i="12"/>
  <c r="CX350" i="12"/>
  <c r="CW350" i="12"/>
  <c r="CX342" i="12"/>
  <c r="CW342" i="12"/>
  <c r="CX333" i="12"/>
  <c r="CW333" i="12"/>
  <c r="CX324" i="12"/>
  <c r="CW324" i="12"/>
  <c r="CX305" i="12"/>
  <c r="CW305" i="12"/>
  <c r="CX297" i="12"/>
  <c r="CW297" i="12"/>
  <c r="CX287" i="12"/>
  <c r="CW287" i="12"/>
  <c r="CX276" i="12"/>
  <c r="CW276" i="12"/>
  <c r="CX267" i="12"/>
  <c r="CW267" i="12"/>
  <c r="CX259" i="12"/>
  <c r="CW259" i="12"/>
  <c r="CX245" i="12"/>
  <c r="CW245" i="12"/>
  <c r="CX232" i="12"/>
  <c r="CW232" i="12"/>
  <c r="CX219" i="12"/>
  <c r="CW219" i="12"/>
  <c r="CX214" i="12"/>
  <c r="CW214" i="12"/>
  <c r="CX205" i="12"/>
  <c r="CW205" i="12"/>
  <c r="CX193" i="12"/>
  <c r="CW193" i="12"/>
  <c r="CX189" i="12"/>
  <c r="CW189" i="12"/>
  <c r="CX176" i="12"/>
  <c r="CW176" i="12"/>
  <c r="CX163" i="12"/>
  <c r="CW163" i="12"/>
  <c r="CX150" i="12"/>
  <c r="CW150" i="12"/>
  <c r="CX139" i="12"/>
  <c r="CW139" i="12"/>
  <c r="CX128" i="12"/>
  <c r="CW128" i="12"/>
  <c r="CX116" i="12"/>
  <c r="CW116" i="12"/>
  <c r="CX107" i="12"/>
  <c r="CW107" i="12"/>
  <c r="CX95" i="12"/>
  <c r="CW95" i="12"/>
  <c r="CX90" i="12"/>
  <c r="CW90" i="12"/>
  <c r="CX73" i="12"/>
  <c r="CW73" i="12"/>
  <c r="CX67" i="12"/>
  <c r="CW67" i="12"/>
  <c r="CX49" i="12"/>
  <c r="CW49" i="12"/>
  <c r="CX45" i="12"/>
  <c r="CW45" i="12"/>
  <c r="CX33" i="12"/>
  <c r="CW33" i="12"/>
  <c r="CX24" i="12"/>
  <c r="CW24" i="12"/>
  <c r="CX15" i="12"/>
  <c r="CW15" i="12"/>
  <c r="CX11" i="12"/>
  <c r="CW11" i="12"/>
  <c r="CX10" i="12"/>
  <c r="CW10" i="12"/>
  <c r="CX9" i="12"/>
  <c r="CW9" i="12"/>
  <c r="CU382" i="12"/>
  <c r="CT382" i="12"/>
  <c r="CU376" i="12"/>
  <c r="CT376" i="12"/>
  <c r="CU367" i="12"/>
  <c r="CT367" i="12"/>
  <c r="CU356" i="12"/>
  <c r="CT356" i="12"/>
  <c r="CU350" i="12"/>
  <c r="CT350" i="12"/>
  <c r="CU342" i="12"/>
  <c r="CT342" i="12"/>
  <c r="CU333" i="12"/>
  <c r="CT333" i="12"/>
  <c r="CU324" i="12"/>
  <c r="CT324" i="12"/>
  <c r="CU305" i="12"/>
  <c r="CT305" i="12"/>
  <c r="CU297" i="12"/>
  <c r="CT297" i="12"/>
  <c r="CU287" i="12"/>
  <c r="CT287" i="12"/>
  <c r="CU276" i="12"/>
  <c r="CT276" i="12"/>
  <c r="CU267" i="12"/>
  <c r="CT267" i="12"/>
  <c r="CU259" i="12"/>
  <c r="CT259" i="12"/>
  <c r="CU245" i="12"/>
  <c r="CT245" i="12"/>
  <c r="CU232" i="12"/>
  <c r="CT232" i="12"/>
  <c r="CU219" i="12"/>
  <c r="CT219" i="12"/>
  <c r="CU214" i="12"/>
  <c r="CT214" i="12"/>
  <c r="CU205" i="12"/>
  <c r="CT205" i="12"/>
  <c r="CU193" i="12"/>
  <c r="CT193" i="12"/>
  <c r="CU189" i="12"/>
  <c r="CT189" i="12"/>
  <c r="CU176" i="12"/>
  <c r="CT176" i="12"/>
  <c r="CU163" i="12"/>
  <c r="CT163" i="12"/>
  <c r="CU150" i="12"/>
  <c r="CT150" i="12"/>
  <c r="CU139" i="12"/>
  <c r="CT139" i="12"/>
  <c r="CU128" i="12"/>
  <c r="CT128" i="12"/>
  <c r="CU116" i="12"/>
  <c r="CT116" i="12"/>
  <c r="CU107" i="12"/>
  <c r="CT107" i="12"/>
  <c r="CU95" i="12"/>
  <c r="CT95" i="12"/>
  <c r="CU90" i="12"/>
  <c r="CT90" i="12"/>
  <c r="CU73" i="12"/>
  <c r="CT73" i="12"/>
  <c r="CU67" i="12"/>
  <c r="CT67" i="12"/>
  <c r="CU49" i="12"/>
  <c r="CT49" i="12"/>
  <c r="CU45" i="12"/>
  <c r="CT45" i="12"/>
  <c r="CU33" i="12"/>
  <c r="CT33" i="12"/>
  <c r="CU24" i="12"/>
  <c r="CT24" i="12"/>
  <c r="CU15" i="12"/>
  <c r="CT15" i="12"/>
  <c r="CU11" i="12"/>
  <c r="CT11" i="12"/>
  <c r="CU10" i="12"/>
  <c r="CT10" i="12"/>
  <c r="CU9" i="12"/>
  <c r="CT9" i="12"/>
  <c r="F125" i="7" l="1"/>
  <c r="DX8" i="12"/>
  <c r="DX388" i="12" s="1"/>
  <c r="D122" i="7" s="1"/>
  <c r="F122" i="7" s="1"/>
  <c r="P337" i="8"/>
  <c r="P345" i="8"/>
  <c r="P349" i="8"/>
  <c r="P340" i="8"/>
  <c r="P336" i="8"/>
  <c r="P335" i="8"/>
  <c r="P333" i="8"/>
  <c r="P347" i="8"/>
  <c r="DQ10" i="12"/>
  <c r="D207" i="12"/>
  <c r="P17" i="8"/>
  <c r="O74" i="8"/>
  <c r="D209" i="12"/>
  <c r="D179" i="12"/>
  <c r="O59" i="8"/>
  <c r="D183" i="12"/>
  <c r="O411" i="8"/>
  <c r="O408" i="8"/>
  <c r="D55" i="7"/>
  <c r="F55" i="7" s="1"/>
  <c r="B400" i="10"/>
  <c r="DQ400" i="10"/>
  <c r="E52" i="7"/>
  <c r="F52" i="7" s="1"/>
  <c r="AQ8" i="10"/>
  <c r="D187" i="12"/>
  <c r="O68" i="8"/>
  <c r="P29" i="8"/>
  <c r="O225" i="8"/>
  <c r="D211" i="12"/>
  <c r="D185" i="12"/>
  <c r="O196" i="8"/>
  <c r="P19" i="8"/>
  <c r="D184" i="12"/>
  <c r="O193" i="8"/>
  <c r="O67" i="8"/>
  <c r="P21" i="8"/>
  <c r="O64" i="8"/>
  <c r="D380" i="12"/>
  <c r="P31" i="8"/>
  <c r="P20" i="8"/>
  <c r="P18" i="8"/>
  <c r="P13" i="8"/>
  <c r="P22" i="8"/>
  <c r="D188" i="12"/>
  <c r="D180" i="12"/>
  <c r="O194" i="8"/>
  <c r="O63" i="8"/>
  <c r="P30" i="8"/>
  <c r="P32" i="8"/>
  <c r="D186" i="12"/>
  <c r="O221" i="8"/>
  <c r="DU8" i="12"/>
  <c r="DU388" i="12" s="1"/>
  <c r="D121" i="7" s="1"/>
  <c r="DV8" i="12"/>
  <c r="DV388" i="12" s="1"/>
  <c r="E121" i="7" s="1"/>
  <c r="DT67" i="12"/>
  <c r="DQ9" i="12"/>
  <c r="DG8" i="12"/>
  <c r="DT9" i="12"/>
  <c r="CU8" i="12"/>
  <c r="CU388" i="12" s="1"/>
  <c r="E112" i="7" s="1"/>
  <c r="CZ8" i="12"/>
  <c r="CZ388" i="12" s="1"/>
  <c r="D114" i="7" s="1"/>
  <c r="CX8" i="12"/>
  <c r="CX388" i="12" s="1"/>
  <c r="E113" i="7" s="1"/>
  <c r="DL8" i="12"/>
  <c r="DL388" i="12" s="1"/>
  <c r="D118" i="7" s="1"/>
  <c r="DJ8" i="12"/>
  <c r="DJ388" i="12" s="1"/>
  <c r="E117" i="7" s="1"/>
  <c r="DM8" i="12"/>
  <c r="DD8" i="12"/>
  <c r="DD388" i="12" s="1"/>
  <c r="E115" i="7" s="1"/>
  <c r="DA8" i="12"/>
  <c r="DS8" i="12"/>
  <c r="DS388" i="12" s="1"/>
  <c r="E120" i="7" s="1"/>
  <c r="DP8" i="12"/>
  <c r="DO8" i="12"/>
  <c r="DO388" i="12" s="1"/>
  <c r="D119" i="7" s="1"/>
  <c r="DR8" i="12"/>
  <c r="DR388" i="12" s="1"/>
  <c r="D120" i="7" s="1"/>
  <c r="DI8" i="12"/>
  <c r="DI388" i="12" s="1"/>
  <c r="D117" i="7" s="1"/>
  <c r="DF8" i="12"/>
  <c r="DF388" i="12" s="1"/>
  <c r="D116" i="7" s="1"/>
  <c r="DG388" i="12"/>
  <c r="E116" i="7" s="1"/>
  <c r="DH8" i="12"/>
  <c r="DC8" i="12"/>
  <c r="DC388" i="12" s="1"/>
  <c r="D115" i="7" s="1"/>
  <c r="CW8" i="12"/>
  <c r="CW388" i="12" s="1"/>
  <c r="D113" i="7" s="1"/>
  <c r="CT8" i="12"/>
  <c r="CT388" i="12" s="1"/>
  <c r="F121" i="7" l="1"/>
  <c r="DA388" i="12"/>
  <c r="E114" i="7" s="1"/>
  <c r="F114" i="7" s="1"/>
  <c r="DB8" i="12"/>
  <c r="F115" i="7"/>
  <c r="DN8" i="12"/>
  <c r="F113" i="7"/>
  <c r="F116" i="7"/>
  <c r="DB388" i="12"/>
  <c r="CV388" i="12"/>
  <c r="D112" i="7"/>
  <c r="F112" i="7" s="1"/>
  <c r="F117" i="7"/>
  <c r="DM388" i="12"/>
  <c r="E118" i="7" s="1"/>
  <c r="F120" i="7"/>
  <c r="DT8" i="12"/>
  <c r="DT388" i="12"/>
  <c r="DQ8" i="12"/>
  <c r="DP388" i="12"/>
  <c r="DK8" i="12"/>
  <c r="DK388" i="12"/>
  <c r="DH388" i="12"/>
  <c r="DE8" i="12"/>
  <c r="DE388" i="12"/>
  <c r="CY8" i="12"/>
  <c r="CY388" i="12"/>
  <c r="CV8" i="12"/>
  <c r="CR382" i="12"/>
  <c r="CQ382" i="12"/>
  <c r="CR376" i="12"/>
  <c r="CQ376" i="12"/>
  <c r="CR367" i="12"/>
  <c r="CQ367" i="12"/>
  <c r="CR356" i="12"/>
  <c r="CQ356" i="12"/>
  <c r="CR350" i="12"/>
  <c r="CQ350" i="12"/>
  <c r="CR342" i="12"/>
  <c r="CQ342" i="12"/>
  <c r="CR333" i="12"/>
  <c r="CQ333" i="12"/>
  <c r="CR324" i="12"/>
  <c r="CQ324" i="12"/>
  <c r="CR305" i="12"/>
  <c r="CQ305" i="12"/>
  <c r="CR297" i="12"/>
  <c r="CQ297" i="12"/>
  <c r="CR287" i="12"/>
  <c r="CQ287" i="12"/>
  <c r="CR276" i="12"/>
  <c r="CQ276" i="12"/>
  <c r="CR267" i="12"/>
  <c r="CQ267" i="12"/>
  <c r="CR259" i="12"/>
  <c r="CQ259" i="12"/>
  <c r="CR245" i="12"/>
  <c r="CQ245" i="12"/>
  <c r="CR232" i="12"/>
  <c r="CQ232" i="12"/>
  <c r="CR219" i="12"/>
  <c r="CQ219" i="12"/>
  <c r="CR214" i="12"/>
  <c r="CQ214" i="12"/>
  <c r="CR205" i="12"/>
  <c r="CQ205" i="12"/>
  <c r="CR193" i="12"/>
  <c r="CQ193" i="12"/>
  <c r="CR189" i="12"/>
  <c r="CQ189" i="12"/>
  <c r="CR176" i="12"/>
  <c r="CQ176" i="12"/>
  <c r="CR163" i="12"/>
  <c r="CQ163" i="12"/>
  <c r="CR150" i="12"/>
  <c r="CQ150" i="12"/>
  <c r="CR139" i="12"/>
  <c r="CQ139" i="12"/>
  <c r="CR128" i="12"/>
  <c r="CQ128" i="12"/>
  <c r="CR116" i="12"/>
  <c r="CQ116" i="12"/>
  <c r="CR107" i="12"/>
  <c r="CQ107" i="12"/>
  <c r="CR95" i="12"/>
  <c r="CQ95" i="12"/>
  <c r="CR90" i="12"/>
  <c r="CQ90" i="12"/>
  <c r="CR73" i="12"/>
  <c r="CQ73" i="12"/>
  <c r="CR67" i="12"/>
  <c r="CQ67" i="12"/>
  <c r="CR45" i="12"/>
  <c r="C45" i="12" s="1"/>
  <c r="CQ45" i="12"/>
  <c r="B45" i="12" s="1"/>
  <c r="CR33" i="12"/>
  <c r="CQ33" i="12"/>
  <c r="CR24" i="12"/>
  <c r="CQ24" i="12"/>
  <c r="CR15" i="12"/>
  <c r="CQ15" i="12"/>
  <c r="CR11" i="12"/>
  <c r="CQ11" i="12"/>
  <c r="CR10" i="12"/>
  <c r="C10" i="12" s="1"/>
  <c r="CQ10" i="12"/>
  <c r="B10" i="12" s="1"/>
  <c r="CR9" i="12"/>
  <c r="C9" i="12" s="1"/>
  <c r="CQ9" i="12"/>
  <c r="CP383" i="12"/>
  <c r="CO382" i="12"/>
  <c r="CN382" i="12"/>
  <c r="CO376" i="12"/>
  <c r="CN376" i="12"/>
  <c r="CO367" i="12"/>
  <c r="CN367" i="12"/>
  <c r="CP357" i="12"/>
  <c r="CO356" i="12"/>
  <c r="CN356" i="12"/>
  <c r="CO350" i="12"/>
  <c r="CN350" i="12"/>
  <c r="CO342" i="12"/>
  <c r="CN342" i="12"/>
  <c r="CP334" i="12"/>
  <c r="CO333" i="12"/>
  <c r="CN333" i="12"/>
  <c r="CO324" i="12"/>
  <c r="CN324" i="12"/>
  <c r="CO305" i="12"/>
  <c r="CN305" i="12"/>
  <c r="CO297" i="12"/>
  <c r="CN297" i="12"/>
  <c r="CO287" i="12"/>
  <c r="CN287" i="12"/>
  <c r="CO276" i="12"/>
  <c r="CN276" i="12"/>
  <c r="CO267" i="12"/>
  <c r="CN267" i="12"/>
  <c r="CO259" i="12"/>
  <c r="CN259" i="12"/>
  <c r="CO245" i="12"/>
  <c r="CN245" i="12"/>
  <c r="CP233" i="12"/>
  <c r="CO232" i="12"/>
  <c r="CN232" i="12"/>
  <c r="CO219" i="12"/>
  <c r="CN219" i="12"/>
  <c r="CO214" i="12"/>
  <c r="CN214" i="12"/>
  <c r="CO205" i="12"/>
  <c r="CN205" i="12"/>
  <c r="CO193" i="12"/>
  <c r="CN193" i="12"/>
  <c r="CO189" i="12"/>
  <c r="CN189" i="12"/>
  <c r="CP177" i="12"/>
  <c r="CO176" i="12"/>
  <c r="CN176" i="12"/>
  <c r="CO163" i="12"/>
  <c r="CN163" i="12"/>
  <c r="CO150" i="12"/>
  <c r="CN150" i="12"/>
  <c r="CO139" i="12"/>
  <c r="CN139" i="12"/>
  <c r="CP129" i="12"/>
  <c r="CO128" i="12"/>
  <c r="CN128" i="12"/>
  <c r="CO116" i="12"/>
  <c r="CN116" i="12"/>
  <c r="CO107" i="12"/>
  <c r="CN107" i="12"/>
  <c r="CP96" i="12"/>
  <c r="CO95" i="12"/>
  <c r="CN95" i="12"/>
  <c r="CO90" i="12"/>
  <c r="CN90" i="12"/>
  <c r="CP74" i="12"/>
  <c r="CO73" i="12"/>
  <c r="CN73" i="12"/>
  <c r="CO67" i="12"/>
  <c r="CN67" i="12"/>
  <c r="CP50" i="12"/>
  <c r="CO49" i="12"/>
  <c r="CN49" i="12"/>
  <c r="CP46" i="12"/>
  <c r="CO45" i="12"/>
  <c r="CN45" i="12"/>
  <c r="CO33" i="12"/>
  <c r="CN33" i="12"/>
  <c r="CO24" i="12"/>
  <c r="CN24" i="12"/>
  <c r="CO15" i="12"/>
  <c r="CN15" i="12"/>
  <c r="CO11" i="12"/>
  <c r="CN11" i="12"/>
  <c r="CO10" i="12"/>
  <c r="CN10" i="12"/>
  <c r="CO9" i="12"/>
  <c r="CN9" i="12"/>
  <c r="CM74" i="12"/>
  <c r="CM73" i="12"/>
  <c r="CK205" i="12"/>
  <c r="CL382" i="12"/>
  <c r="CK382" i="12"/>
  <c r="CL376" i="12"/>
  <c r="CK376" i="12"/>
  <c r="CL367" i="12"/>
  <c r="CK367" i="12"/>
  <c r="CL356" i="12"/>
  <c r="CK356" i="12"/>
  <c r="CL350" i="12"/>
  <c r="CK350" i="12"/>
  <c r="CL342" i="12"/>
  <c r="CK342" i="12"/>
  <c r="CL333" i="12"/>
  <c r="CK333" i="12"/>
  <c r="CL324" i="12"/>
  <c r="CK324" i="12"/>
  <c r="CL305" i="12"/>
  <c r="CK305" i="12"/>
  <c r="CL297" i="12"/>
  <c r="CK297" i="12"/>
  <c r="CL287" i="12"/>
  <c r="CK287" i="12"/>
  <c r="CL276" i="12"/>
  <c r="CK276" i="12"/>
  <c r="CL267" i="12"/>
  <c r="CK267" i="12"/>
  <c r="CL259" i="12"/>
  <c r="CK259" i="12"/>
  <c r="CL245" i="12"/>
  <c r="CK245" i="12"/>
  <c r="CL232" i="12"/>
  <c r="CK232" i="12"/>
  <c r="CL219" i="12"/>
  <c r="CK219" i="12"/>
  <c r="CL214" i="12"/>
  <c r="CK214" i="12"/>
  <c r="CL205" i="12"/>
  <c r="CL193" i="12"/>
  <c r="CK193" i="12"/>
  <c r="CL189" i="12"/>
  <c r="CK189" i="12"/>
  <c r="CL176" i="12"/>
  <c r="CK176" i="12"/>
  <c r="CL163" i="12"/>
  <c r="CK163" i="12"/>
  <c r="CL150" i="12"/>
  <c r="CK150" i="12"/>
  <c r="CL139" i="12"/>
  <c r="CK139" i="12"/>
  <c r="CL128" i="12"/>
  <c r="CK128" i="12"/>
  <c r="CL116" i="12"/>
  <c r="CK116" i="12"/>
  <c r="CL107" i="12"/>
  <c r="CK107" i="12"/>
  <c r="CL95" i="12"/>
  <c r="CK95" i="12"/>
  <c r="CL90" i="12"/>
  <c r="CK90" i="12"/>
  <c r="CL73" i="12"/>
  <c r="CK73" i="12"/>
  <c r="CL67" i="12"/>
  <c r="CK67" i="12"/>
  <c r="CL49" i="12"/>
  <c r="CK49" i="12"/>
  <c r="CL45" i="12"/>
  <c r="CK45" i="12"/>
  <c r="CL33" i="12"/>
  <c r="CK33" i="12"/>
  <c r="CL24" i="12"/>
  <c r="CK24" i="12"/>
  <c r="CL15" i="12"/>
  <c r="CK15" i="12"/>
  <c r="CL11" i="12"/>
  <c r="CK11" i="12"/>
  <c r="CL10" i="12"/>
  <c r="CK10" i="12"/>
  <c r="CL9" i="12"/>
  <c r="CK9" i="12"/>
  <c r="CJ383" i="12"/>
  <c r="CI382" i="12"/>
  <c r="CH382" i="12"/>
  <c r="CJ377" i="12"/>
  <c r="CI376" i="12"/>
  <c r="CH376" i="12"/>
  <c r="CI367" i="12"/>
  <c r="CH367" i="12"/>
  <c r="CI356" i="12"/>
  <c r="CH356" i="12"/>
  <c r="CI350" i="12"/>
  <c r="CH350" i="12"/>
  <c r="CI342" i="12"/>
  <c r="CH342" i="12"/>
  <c r="CI333" i="12"/>
  <c r="CH333" i="12"/>
  <c r="CI324" i="12"/>
  <c r="CH324" i="12"/>
  <c r="CI305" i="12"/>
  <c r="CH305" i="12"/>
  <c r="CI297" i="12"/>
  <c r="CH297" i="12"/>
  <c r="CI287" i="12"/>
  <c r="CH287" i="12"/>
  <c r="CI276" i="12"/>
  <c r="CH276" i="12"/>
  <c r="CI267" i="12"/>
  <c r="CH267" i="12"/>
  <c r="CI259" i="12"/>
  <c r="CH259" i="12"/>
  <c r="CI245" i="12"/>
  <c r="CH245" i="12"/>
  <c r="CI232" i="12"/>
  <c r="CH232" i="12"/>
  <c r="CI219" i="12"/>
  <c r="CH219" i="12"/>
  <c r="CI214" i="12"/>
  <c r="CH214" i="12"/>
  <c r="CJ206" i="12"/>
  <c r="CI205" i="12"/>
  <c r="CH205" i="12"/>
  <c r="CI193" i="12"/>
  <c r="CH193" i="12"/>
  <c r="CI189" i="12"/>
  <c r="CH189" i="12"/>
  <c r="CI176" i="12"/>
  <c r="CH176" i="12"/>
  <c r="CI163" i="12"/>
  <c r="CH163" i="12"/>
  <c r="CI150" i="12"/>
  <c r="CH150" i="12"/>
  <c r="CI139" i="12"/>
  <c r="CH139" i="12"/>
  <c r="CI128" i="12"/>
  <c r="CH128" i="12"/>
  <c r="CI116" i="12"/>
  <c r="CH116" i="12"/>
  <c r="CI107" i="12"/>
  <c r="CH107" i="12"/>
  <c r="CI95" i="12"/>
  <c r="CH95" i="12"/>
  <c r="CI90" i="12"/>
  <c r="CH90" i="12"/>
  <c r="CI73" i="12"/>
  <c r="CH73" i="12"/>
  <c r="CI67" i="12"/>
  <c r="CH67" i="12"/>
  <c r="CI49" i="12"/>
  <c r="CH49" i="12"/>
  <c r="CI45" i="12"/>
  <c r="CH45" i="12"/>
  <c r="CI33" i="12"/>
  <c r="CH33" i="12"/>
  <c r="CI24" i="12"/>
  <c r="CH24" i="12"/>
  <c r="CI15" i="12"/>
  <c r="CH15" i="12"/>
  <c r="CI11" i="12"/>
  <c r="CH11" i="12"/>
  <c r="CI10" i="12"/>
  <c r="CH10" i="12"/>
  <c r="CI9" i="12"/>
  <c r="CH9" i="12"/>
  <c r="CG383" i="12"/>
  <c r="CG385" i="12"/>
  <c r="CG386" i="12"/>
  <c r="CG16" i="12"/>
  <c r="CG25" i="12"/>
  <c r="CG34" i="12"/>
  <c r="CG46" i="12"/>
  <c r="CG50" i="12"/>
  <c r="CG68" i="12"/>
  <c r="CG74" i="12"/>
  <c r="CG91" i="12"/>
  <c r="CG96" i="12"/>
  <c r="CG108" i="12"/>
  <c r="CG117" i="12"/>
  <c r="CG129" i="12"/>
  <c r="CG151" i="12"/>
  <c r="CG177" i="12"/>
  <c r="CG190" i="12"/>
  <c r="CG194" i="12"/>
  <c r="CG206" i="12"/>
  <c r="CG215" i="12"/>
  <c r="CG220" i="12"/>
  <c r="CG233" i="12"/>
  <c r="CG246" i="12"/>
  <c r="CG260" i="12"/>
  <c r="CG268" i="12"/>
  <c r="CG277" i="12"/>
  <c r="CG288" i="12"/>
  <c r="CG298" i="12"/>
  <c r="CG306" i="12"/>
  <c r="CG325" i="12"/>
  <c r="CG334" i="12"/>
  <c r="CG343" i="12"/>
  <c r="CG351" i="12"/>
  <c r="CG357" i="12"/>
  <c r="CG368" i="12"/>
  <c r="CG377" i="12"/>
  <c r="CF382" i="12"/>
  <c r="CE382" i="12"/>
  <c r="CF376" i="12"/>
  <c r="CE376" i="12"/>
  <c r="CF367" i="12"/>
  <c r="CE367" i="12"/>
  <c r="CF356" i="12"/>
  <c r="CE356" i="12"/>
  <c r="CF350" i="12"/>
  <c r="CE350" i="12"/>
  <c r="CF342" i="12"/>
  <c r="CE342" i="12"/>
  <c r="CF333" i="12"/>
  <c r="CE333" i="12"/>
  <c r="CF324" i="12"/>
  <c r="CE324" i="12"/>
  <c r="CF305" i="12"/>
  <c r="CE305" i="12"/>
  <c r="CF297" i="12"/>
  <c r="CE297" i="12"/>
  <c r="CF287" i="12"/>
  <c r="CE287" i="12"/>
  <c r="CF276" i="12"/>
  <c r="CE276" i="12"/>
  <c r="CG276" i="12" s="1"/>
  <c r="CF267" i="12"/>
  <c r="CE267" i="12"/>
  <c r="CF259" i="12"/>
  <c r="CE259" i="12"/>
  <c r="CF245" i="12"/>
  <c r="CE245" i="12"/>
  <c r="CF232" i="12"/>
  <c r="CE232" i="12"/>
  <c r="CF219" i="12"/>
  <c r="CE219" i="12"/>
  <c r="CF214" i="12"/>
  <c r="CE214" i="12"/>
  <c r="CF205" i="12"/>
  <c r="CE205" i="12"/>
  <c r="CF193" i="12"/>
  <c r="CE193" i="12"/>
  <c r="CF189" i="12"/>
  <c r="CE189" i="12"/>
  <c r="CF176" i="12"/>
  <c r="CE176" i="12"/>
  <c r="CF163" i="12"/>
  <c r="CE163" i="12"/>
  <c r="CF150" i="12"/>
  <c r="CE150" i="12"/>
  <c r="CF139" i="12"/>
  <c r="CE139" i="12"/>
  <c r="CF128" i="12"/>
  <c r="CE128" i="12"/>
  <c r="CF116" i="12"/>
  <c r="CE116" i="12"/>
  <c r="CF107" i="12"/>
  <c r="CE107" i="12"/>
  <c r="CF95" i="12"/>
  <c r="CE95" i="12"/>
  <c r="CF90" i="12"/>
  <c r="CE90" i="12"/>
  <c r="CF73" i="12"/>
  <c r="CE73" i="12"/>
  <c r="CF67" i="12"/>
  <c r="CE67" i="12"/>
  <c r="CF49" i="12"/>
  <c r="CE49" i="12"/>
  <c r="CF45" i="12"/>
  <c r="CE45" i="12"/>
  <c r="CF33" i="12"/>
  <c r="CE33" i="12"/>
  <c r="CF24" i="12"/>
  <c r="CE24" i="12"/>
  <c r="CF15" i="12"/>
  <c r="CE15" i="12"/>
  <c r="CG12" i="12"/>
  <c r="CF11" i="12"/>
  <c r="CE11" i="12"/>
  <c r="CF10" i="12"/>
  <c r="CE10" i="12"/>
  <c r="CF9" i="12"/>
  <c r="CE9" i="12"/>
  <c r="CD380" i="12"/>
  <c r="CD357" i="12"/>
  <c r="CD268" i="12"/>
  <c r="CD220" i="12"/>
  <c r="CD177" i="12"/>
  <c r="CD129" i="12"/>
  <c r="CD46" i="12"/>
  <c r="CD12" i="12"/>
  <c r="CC382" i="12"/>
  <c r="CB382" i="12"/>
  <c r="CC376" i="12"/>
  <c r="CB376" i="12"/>
  <c r="CC367" i="12"/>
  <c r="CB367" i="12"/>
  <c r="CC356" i="12"/>
  <c r="CB356" i="12"/>
  <c r="CC350" i="12"/>
  <c r="CB350" i="12"/>
  <c r="CC342" i="12"/>
  <c r="CB342" i="12"/>
  <c r="CC333" i="12"/>
  <c r="CB333" i="12"/>
  <c r="CC324" i="12"/>
  <c r="CB324" i="12"/>
  <c r="CC314" i="12"/>
  <c r="CB314" i="12"/>
  <c r="CC305" i="12"/>
  <c r="CB305" i="12"/>
  <c r="CC297" i="12"/>
  <c r="CB297" i="12"/>
  <c r="CC287" i="12"/>
  <c r="CB287" i="12"/>
  <c r="CC276" i="12"/>
  <c r="CB276" i="12"/>
  <c r="CC267" i="12"/>
  <c r="CB267" i="12"/>
  <c r="CC259" i="12"/>
  <c r="CB259" i="12"/>
  <c r="CC245" i="12"/>
  <c r="CB245" i="12"/>
  <c r="CC232" i="12"/>
  <c r="CB232" i="12"/>
  <c r="CC219" i="12"/>
  <c r="CB219" i="12"/>
  <c r="CC214" i="12"/>
  <c r="CB214" i="12"/>
  <c r="CC205" i="12"/>
  <c r="CB205" i="12"/>
  <c r="CC193" i="12"/>
  <c r="CB193" i="12"/>
  <c r="CD190" i="12"/>
  <c r="CC189" i="12"/>
  <c r="CB189" i="12"/>
  <c r="CC176" i="12"/>
  <c r="CB176" i="12"/>
  <c r="CC163" i="12"/>
  <c r="CB163" i="12"/>
  <c r="CC150" i="12"/>
  <c r="CB150" i="12"/>
  <c r="CC139" i="12"/>
  <c r="CB139" i="12"/>
  <c r="CC128" i="12"/>
  <c r="CB128" i="12"/>
  <c r="CC116" i="12"/>
  <c r="CB116" i="12"/>
  <c r="CC107" i="12"/>
  <c r="CB107" i="12"/>
  <c r="CD96" i="12"/>
  <c r="CC95" i="12"/>
  <c r="CB95" i="12"/>
  <c r="CC90" i="12"/>
  <c r="CB90" i="12"/>
  <c r="CC73" i="12"/>
  <c r="CB73" i="12"/>
  <c r="CC67" i="12"/>
  <c r="CB67" i="12"/>
  <c r="CC49" i="12"/>
  <c r="CB49" i="12"/>
  <c r="CC45" i="12"/>
  <c r="CB45" i="12"/>
  <c r="CC33" i="12"/>
  <c r="CB33" i="12"/>
  <c r="CC24" i="12"/>
  <c r="CB24" i="12"/>
  <c r="CC15" i="12"/>
  <c r="CB15" i="12"/>
  <c r="CC11" i="12"/>
  <c r="CB11" i="12"/>
  <c r="CC10" i="12"/>
  <c r="CB10" i="12"/>
  <c r="CC9" i="12"/>
  <c r="CB9" i="12"/>
  <c r="BZ382" i="12"/>
  <c r="BY382" i="12"/>
  <c r="BZ376" i="12"/>
  <c r="BY376" i="12"/>
  <c r="BZ367" i="12"/>
  <c r="BY367" i="12"/>
  <c r="BZ356" i="12"/>
  <c r="BY356" i="12"/>
  <c r="BZ350" i="12"/>
  <c r="BY350" i="12"/>
  <c r="BZ342" i="12"/>
  <c r="BY342" i="12"/>
  <c r="BZ333" i="12"/>
  <c r="BY333" i="12"/>
  <c r="BZ324" i="12"/>
  <c r="BY324" i="12"/>
  <c r="BZ314" i="12"/>
  <c r="BY314" i="12"/>
  <c r="BZ305" i="12"/>
  <c r="BY305" i="12"/>
  <c r="BZ297" i="12"/>
  <c r="BY297" i="12"/>
  <c r="BZ287" i="12"/>
  <c r="BY287" i="12"/>
  <c r="BZ276" i="12"/>
  <c r="BY276" i="12"/>
  <c r="BZ267" i="12"/>
  <c r="BY267" i="12"/>
  <c r="BZ259" i="12"/>
  <c r="BY259" i="12"/>
  <c r="BZ245" i="12"/>
  <c r="BY245" i="12"/>
  <c r="BZ232" i="12"/>
  <c r="BY232" i="12"/>
  <c r="BZ219" i="12"/>
  <c r="BY219" i="12"/>
  <c r="BZ214" i="12"/>
  <c r="BY214" i="12"/>
  <c r="BZ205" i="12"/>
  <c r="BY205" i="12"/>
  <c r="BZ193" i="12"/>
  <c r="BY193" i="12"/>
  <c r="BZ189" i="12"/>
  <c r="BY189" i="12"/>
  <c r="BZ176" i="12"/>
  <c r="BY176" i="12"/>
  <c r="BZ163" i="12"/>
  <c r="BY163" i="12"/>
  <c r="BZ150" i="12"/>
  <c r="BY150" i="12"/>
  <c r="BZ139" i="12"/>
  <c r="BY139" i="12"/>
  <c r="BZ128" i="12"/>
  <c r="BY128" i="12"/>
  <c r="BZ116" i="12"/>
  <c r="BY116" i="12"/>
  <c r="BZ107" i="12"/>
  <c r="BY107" i="12"/>
  <c r="BZ95" i="12"/>
  <c r="BY95" i="12"/>
  <c r="BZ90" i="12"/>
  <c r="BY90" i="12"/>
  <c r="BZ73" i="12"/>
  <c r="BY73" i="12"/>
  <c r="BZ67" i="12"/>
  <c r="BY67" i="12"/>
  <c r="BZ49" i="12"/>
  <c r="BY49" i="12"/>
  <c r="BZ45" i="12"/>
  <c r="BY45" i="12"/>
  <c r="BZ33" i="12"/>
  <c r="BY33" i="12"/>
  <c r="BZ24" i="12"/>
  <c r="BY24" i="12"/>
  <c r="BZ15" i="12"/>
  <c r="BY15" i="12"/>
  <c r="BZ11" i="12"/>
  <c r="BY11" i="12"/>
  <c r="BZ10" i="12"/>
  <c r="BY10" i="12"/>
  <c r="BZ9" i="12"/>
  <c r="BY9" i="12"/>
  <c r="BX377" i="12"/>
  <c r="BW382" i="12"/>
  <c r="BV382" i="12"/>
  <c r="BW376" i="12"/>
  <c r="BV376" i="12"/>
  <c r="BW367" i="12"/>
  <c r="BV367" i="12"/>
  <c r="BW356" i="12"/>
  <c r="BV356" i="12"/>
  <c r="BW350" i="12"/>
  <c r="BV350" i="12"/>
  <c r="BW342" i="12"/>
  <c r="BV342" i="12"/>
  <c r="BW333" i="12"/>
  <c r="BV333" i="12"/>
  <c r="BW324" i="12"/>
  <c r="BV324" i="12"/>
  <c r="BW314" i="12"/>
  <c r="BV314" i="12"/>
  <c r="BW305" i="12"/>
  <c r="BV305" i="12"/>
  <c r="BW297" i="12"/>
  <c r="BV297" i="12"/>
  <c r="BW287" i="12"/>
  <c r="BV287" i="12"/>
  <c r="BW276" i="12"/>
  <c r="BV276" i="12"/>
  <c r="BW267" i="12"/>
  <c r="BV267" i="12"/>
  <c r="BW259" i="12"/>
  <c r="BV259" i="12"/>
  <c r="BW245" i="12"/>
  <c r="BV245" i="12"/>
  <c r="BW232" i="12"/>
  <c r="BV232" i="12"/>
  <c r="BW219" i="12"/>
  <c r="BV219" i="12"/>
  <c r="BW214" i="12"/>
  <c r="BV214" i="12"/>
  <c r="BW205" i="12"/>
  <c r="BV205" i="12"/>
  <c r="BW193" i="12"/>
  <c r="BV193" i="12"/>
  <c r="BW189" i="12"/>
  <c r="BV189" i="12"/>
  <c r="BW176" i="12"/>
  <c r="BV176" i="12"/>
  <c r="BW163" i="12"/>
  <c r="BV163" i="12"/>
  <c r="BW150" i="12"/>
  <c r="BV150" i="12"/>
  <c r="BW139" i="12"/>
  <c r="BV139" i="12"/>
  <c r="BW128" i="12"/>
  <c r="BV128" i="12"/>
  <c r="BW116" i="12"/>
  <c r="BV116" i="12"/>
  <c r="BW107" i="12"/>
  <c r="BV107" i="12"/>
  <c r="BW95" i="12"/>
  <c r="BV95" i="12"/>
  <c r="BW90" i="12"/>
  <c r="BV90" i="12"/>
  <c r="BW73" i="12"/>
  <c r="BV73" i="12"/>
  <c r="BW67" i="12"/>
  <c r="BV67" i="12"/>
  <c r="BW49" i="12"/>
  <c r="BV49" i="12"/>
  <c r="BW45" i="12"/>
  <c r="BV45" i="12"/>
  <c r="BW33" i="12"/>
  <c r="BV33" i="12"/>
  <c r="BW24" i="12"/>
  <c r="BV24" i="12"/>
  <c r="BW15" i="12"/>
  <c r="BV15" i="12"/>
  <c r="BW11" i="12"/>
  <c r="BV11" i="12"/>
  <c r="BW10" i="12"/>
  <c r="BV10" i="12"/>
  <c r="BW9" i="12"/>
  <c r="BV9" i="12"/>
  <c r="BU215" i="12"/>
  <c r="BT382" i="12"/>
  <c r="BS382" i="12"/>
  <c r="BT376" i="12"/>
  <c r="BS376" i="12"/>
  <c r="BT367" i="12"/>
  <c r="BS367" i="12"/>
  <c r="BT356" i="12"/>
  <c r="BS356" i="12"/>
  <c r="BT350" i="12"/>
  <c r="BS350" i="12"/>
  <c r="BT342" i="12"/>
  <c r="BS342" i="12"/>
  <c r="BT333" i="12"/>
  <c r="BS333" i="12"/>
  <c r="BT324" i="12"/>
  <c r="BS324" i="12"/>
  <c r="BT314" i="12"/>
  <c r="BS314" i="12"/>
  <c r="BT305" i="12"/>
  <c r="BS305" i="12"/>
  <c r="BT297" i="12"/>
  <c r="BS297" i="12"/>
  <c r="BT287" i="12"/>
  <c r="BS287" i="12"/>
  <c r="BT276" i="12"/>
  <c r="BS276" i="12"/>
  <c r="BT267" i="12"/>
  <c r="BS267" i="12"/>
  <c r="BT259" i="12"/>
  <c r="BS259" i="12"/>
  <c r="BT245" i="12"/>
  <c r="BS245" i="12"/>
  <c r="BT232" i="12"/>
  <c r="BS232" i="12"/>
  <c r="BT219" i="12"/>
  <c r="BS219" i="12"/>
  <c r="BT214" i="12"/>
  <c r="BS214" i="12"/>
  <c r="BT205" i="12"/>
  <c r="BS205" i="12"/>
  <c r="BT193" i="12"/>
  <c r="BS193" i="12"/>
  <c r="BT189" i="12"/>
  <c r="BS189" i="12"/>
  <c r="BT176" i="12"/>
  <c r="BS176" i="12"/>
  <c r="BT163" i="12"/>
  <c r="BS163" i="12"/>
  <c r="BT150" i="12"/>
  <c r="BS150" i="12"/>
  <c r="BT139" i="12"/>
  <c r="BS139" i="12"/>
  <c r="BT128" i="12"/>
  <c r="BS128" i="12"/>
  <c r="BT116" i="12"/>
  <c r="BS116" i="12"/>
  <c r="BT107" i="12"/>
  <c r="BS107" i="12"/>
  <c r="BT95" i="12"/>
  <c r="BS95" i="12"/>
  <c r="BT90" i="12"/>
  <c r="BS90" i="12"/>
  <c r="BT73" i="12"/>
  <c r="BS73" i="12"/>
  <c r="BT67" i="12"/>
  <c r="BS67" i="12"/>
  <c r="BT49" i="12"/>
  <c r="BS49" i="12"/>
  <c r="BT45" i="12"/>
  <c r="BS45" i="12"/>
  <c r="BT33" i="12"/>
  <c r="BS33" i="12"/>
  <c r="BT24" i="12"/>
  <c r="BS24" i="12"/>
  <c r="BT15" i="12"/>
  <c r="BS15" i="12"/>
  <c r="BT11" i="12"/>
  <c r="BS11" i="12"/>
  <c r="BT10" i="12"/>
  <c r="BS10" i="12"/>
  <c r="BT9" i="12"/>
  <c r="BS9" i="12"/>
  <c r="BP297" i="12"/>
  <c r="BQ297" i="12"/>
  <c r="BR386" i="12"/>
  <c r="BR384" i="12"/>
  <c r="BQ382" i="12"/>
  <c r="BP382" i="12"/>
  <c r="BQ376" i="12"/>
  <c r="BP376" i="12"/>
  <c r="BQ367" i="12"/>
  <c r="BP367" i="12"/>
  <c r="BQ356" i="12"/>
  <c r="BP356" i="12"/>
  <c r="BR351" i="12"/>
  <c r="BQ350" i="12"/>
  <c r="BP350" i="12"/>
  <c r="BQ342" i="12"/>
  <c r="BP342" i="12"/>
  <c r="BQ333" i="12"/>
  <c r="BP333" i="12"/>
  <c r="BQ324" i="12"/>
  <c r="BP324" i="12"/>
  <c r="BR315" i="12"/>
  <c r="BQ314" i="12"/>
  <c r="BP314" i="12"/>
  <c r="BQ305" i="12"/>
  <c r="BP305" i="12"/>
  <c r="BR298" i="12"/>
  <c r="BQ287" i="12"/>
  <c r="BP287" i="12"/>
  <c r="BQ276" i="12"/>
  <c r="BP276" i="12"/>
  <c r="BQ267" i="12"/>
  <c r="BP267" i="12"/>
  <c r="BQ259" i="12"/>
  <c r="BP259" i="12"/>
  <c r="BR246" i="12"/>
  <c r="BQ245" i="12"/>
  <c r="BP245" i="12"/>
  <c r="BR233" i="12"/>
  <c r="BQ232" i="12"/>
  <c r="BP232" i="12"/>
  <c r="BQ219" i="12"/>
  <c r="BP219" i="12"/>
  <c r="BQ214" i="12"/>
  <c r="BP214" i="12"/>
  <c r="BQ205" i="12"/>
  <c r="BP205" i="12"/>
  <c r="BQ193" i="12"/>
  <c r="BP193" i="12"/>
  <c r="BR190" i="12"/>
  <c r="BQ189" i="12"/>
  <c r="BP189" i="12"/>
  <c r="BQ176" i="12"/>
  <c r="BP176" i="12"/>
  <c r="BQ163" i="12"/>
  <c r="BP163" i="12"/>
  <c r="BQ150" i="12"/>
  <c r="BP150" i="12"/>
  <c r="BR140" i="12"/>
  <c r="BQ139" i="12"/>
  <c r="BP139" i="12"/>
  <c r="BQ128" i="12"/>
  <c r="BP128" i="12"/>
  <c r="BQ116" i="12"/>
  <c r="BP116" i="12"/>
  <c r="BR108" i="12"/>
  <c r="BQ107" i="12"/>
  <c r="BP107" i="12"/>
  <c r="BR96" i="12"/>
  <c r="BQ95" i="12"/>
  <c r="BP95" i="12"/>
  <c r="BR91" i="12"/>
  <c r="BQ90" i="12"/>
  <c r="BP90" i="12"/>
  <c r="BQ73" i="12"/>
  <c r="BP73" i="12"/>
  <c r="BQ67" i="12"/>
  <c r="BP67" i="12"/>
  <c r="BQ49" i="12"/>
  <c r="BP49" i="12"/>
  <c r="BQ45" i="12"/>
  <c r="BP45" i="12"/>
  <c r="BQ33" i="12"/>
  <c r="BP33" i="12"/>
  <c r="BQ24" i="12"/>
  <c r="BP24" i="12"/>
  <c r="BQ15" i="12"/>
  <c r="BP15" i="12"/>
  <c r="BQ11" i="12"/>
  <c r="BP11" i="12"/>
  <c r="BQ10" i="12"/>
  <c r="BP10" i="12"/>
  <c r="BQ9" i="12"/>
  <c r="BP9" i="12"/>
  <c r="AN357" i="12"/>
  <c r="AN334" i="12"/>
  <c r="AN343" i="12"/>
  <c r="AN325" i="12"/>
  <c r="AN324" i="12" s="1"/>
  <c r="AN306" i="12"/>
  <c r="AN288" i="12"/>
  <c r="AN220" i="12"/>
  <c r="AM214" i="12"/>
  <c r="AN194" i="12"/>
  <c r="AN206" i="12"/>
  <c r="AN215" i="12"/>
  <c r="AN177" i="12"/>
  <c r="AN151" i="12"/>
  <c r="AN117" i="12"/>
  <c r="AN68" i="12"/>
  <c r="AN34" i="12"/>
  <c r="AN12" i="12"/>
  <c r="AK385" i="12"/>
  <c r="AK377" i="12"/>
  <c r="AK357" i="12"/>
  <c r="AK334" i="12"/>
  <c r="AK343" i="12"/>
  <c r="AK306" i="12"/>
  <c r="AK325" i="12"/>
  <c r="AK288" i="12"/>
  <c r="AK215" i="12"/>
  <c r="AK220" i="12"/>
  <c r="AK194" i="12"/>
  <c r="AK206" i="12"/>
  <c r="AK117" i="12"/>
  <c r="AK68" i="12"/>
  <c r="AK34" i="12"/>
  <c r="AK12" i="12"/>
  <c r="AJ11" i="12"/>
  <c r="AL11" i="12"/>
  <c r="AM11" i="12"/>
  <c r="AN11" i="12" s="1"/>
  <c r="AI11" i="12"/>
  <c r="AJ33" i="12"/>
  <c r="AL33" i="12"/>
  <c r="AM33" i="12"/>
  <c r="AI33" i="12"/>
  <c r="AJ67" i="12"/>
  <c r="AL67" i="12"/>
  <c r="AM67" i="12"/>
  <c r="AN67" i="12" s="1"/>
  <c r="AI67" i="12"/>
  <c r="AJ116" i="12"/>
  <c r="AL116" i="12"/>
  <c r="AM116" i="12"/>
  <c r="AN116" i="12" s="1"/>
  <c r="AI116" i="12"/>
  <c r="AJ150" i="12"/>
  <c r="AL150" i="12"/>
  <c r="AM150" i="12"/>
  <c r="AN150" i="12" s="1"/>
  <c r="AI150" i="12"/>
  <c r="AJ176" i="12"/>
  <c r="AL176" i="12"/>
  <c r="AM176" i="12"/>
  <c r="AI176" i="12"/>
  <c r="AJ205" i="12"/>
  <c r="AL205" i="12"/>
  <c r="AM205" i="12"/>
  <c r="AN205" i="12" s="1"/>
  <c r="AI205" i="12"/>
  <c r="AJ193" i="12"/>
  <c r="AL193" i="12"/>
  <c r="AM193" i="12"/>
  <c r="AI193" i="12"/>
  <c r="AJ214" i="12"/>
  <c r="AL214" i="12"/>
  <c r="AI214" i="12"/>
  <c r="AJ219" i="12"/>
  <c r="AL219" i="12"/>
  <c r="AM219" i="12"/>
  <c r="AI219" i="12"/>
  <c r="AK219" i="12" s="1"/>
  <c r="AJ267" i="12"/>
  <c r="AK267" i="12" s="1"/>
  <c r="AL267" i="12"/>
  <c r="AM267" i="12"/>
  <c r="AN267" i="12" s="1"/>
  <c r="AI267" i="12"/>
  <c r="AJ287" i="12"/>
  <c r="AL287" i="12"/>
  <c r="AM287" i="12"/>
  <c r="AI287" i="12"/>
  <c r="AK287" i="12" s="1"/>
  <c r="AJ305" i="12"/>
  <c r="AL305" i="12"/>
  <c r="AM305" i="12"/>
  <c r="AI305" i="12"/>
  <c r="AJ324" i="12"/>
  <c r="AL324" i="12"/>
  <c r="AM324" i="12"/>
  <c r="AI324" i="12"/>
  <c r="AJ333" i="12"/>
  <c r="AL333" i="12"/>
  <c r="AM333" i="12"/>
  <c r="AI333" i="12"/>
  <c r="AJ342" i="12"/>
  <c r="AL342" i="12"/>
  <c r="AM342" i="12"/>
  <c r="AI342" i="12"/>
  <c r="AJ356" i="12"/>
  <c r="AL356" i="12"/>
  <c r="AM356" i="12"/>
  <c r="AI356" i="12"/>
  <c r="AM9" i="12"/>
  <c r="AN16" i="12"/>
  <c r="AN25" i="12"/>
  <c r="AN46" i="12"/>
  <c r="AN50" i="12"/>
  <c r="AN74" i="12"/>
  <c r="AM73" i="12"/>
  <c r="AN91" i="12"/>
  <c r="AN96" i="12"/>
  <c r="AN108" i="12"/>
  <c r="AN129" i="12"/>
  <c r="AN140" i="12"/>
  <c r="AN164" i="12"/>
  <c r="AN190" i="12"/>
  <c r="AN233" i="12"/>
  <c r="AN246" i="12"/>
  <c r="AN260" i="12"/>
  <c r="AN277" i="12"/>
  <c r="AN298" i="12"/>
  <c r="AN315" i="12"/>
  <c r="AN351" i="12"/>
  <c r="AN368" i="12"/>
  <c r="AN377" i="12"/>
  <c r="AN384" i="12"/>
  <c r="AK351" i="12"/>
  <c r="AK368" i="12"/>
  <c r="AK315" i="12"/>
  <c r="AK277" i="12"/>
  <c r="AK298" i="12"/>
  <c r="AK233" i="12"/>
  <c r="AK246" i="12"/>
  <c r="AK260" i="12"/>
  <c r="AK190" i="12"/>
  <c r="AK164" i="12"/>
  <c r="AK129" i="12"/>
  <c r="AK140" i="12"/>
  <c r="AK108" i="12"/>
  <c r="AK91" i="12"/>
  <c r="AK96" i="12"/>
  <c r="AK74" i="12"/>
  <c r="AK46" i="12"/>
  <c r="AK50" i="12"/>
  <c r="AK16" i="12"/>
  <c r="AK384" i="12"/>
  <c r="AK386" i="12"/>
  <c r="AJ9" i="12"/>
  <c r="AL9" i="12"/>
  <c r="AN383" i="12"/>
  <c r="AK383" i="12"/>
  <c r="AJ376" i="12"/>
  <c r="AK376" i="12" s="1"/>
  <c r="AL376" i="12"/>
  <c r="AM376" i="12"/>
  <c r="AI376" i="12"/>
  <c r="AJ367" i="12"/>
  <c r="AL367" i="12"/>
  <c r="AM367" i="12"/>
  <c r="AI367" i="12"/>
  <c r="AJ350" i="12"/>
  <c r="AK350" i="12" s="1"/>
  <c r="AL350" i="12"/>
  <c r="AM350" i="12"/>
  <c r="AI350" i="12"/>
  <c r="AJ314" i="12"/>
  <c r="AL314" i="12"/>
  <c r="AM314" i="12"/>
  <c r="AI314" i="12"/>
  <c r="AJ297" i="12"/>
  <c r="AK297" i="12" s="1"/>
  <c r="AL297" i="12"/>
  <c r="AM297" i="12"/>
  <c r="AI297" i="12"/>
  <c r="AJ276" i="12"/>
  <c r="AL276" i="12"/>
  <c r="AM276" i="12"/>
  <c r="AI276" i="12"/>
  <c r="AJ259" i="12"/>
  <c r="AK259" i="12" s="1"/>
  <c r="AL259" i="12"/>
  <c r="AM259" i="12"/>
  <c r="AI259" i="12"/>
  <c r="AJ245" i="12"/>
  <c r="AL245" i="12"/>
  <c r="AM245" i="12"/>
  <c r="AI245" i="12"/>
  <c r="AJ232" i="12"/>
  <c r="AK232" i="12" s="1"/>
  <c r="AL232" i="12"/>
  <c r="AM232" i="12"/>
  <c r="AI232" i="12"/>
  <c r="AJ189" i="12"/>
  <c r="AL189" i="12"/>
  <c r="AM189" i="12"/>
  <c r="AI189" i="12"/>
  <c r="AK189" i="12" s="1"/>
  <c r="AJ163" i="12"/>
  <c r="AK163" i="12" s="1"/>
  <c r="AL163" i="12"/>
  <c r="AM163" i="12"/>
  <c r="AI163" i="12"/>
  <c r="AJ139" i="12"/>
  <c r="AL139" i="12"/>
  <c r="AM139" i="12"/>
  <c r="AI139" i="12"/>
  <c r="AJ128" i="12"/>
  <c r="AK128" i="12" s="1"/>
  <c r="AL128" i="12"/>
  <c r="AM128" i="12"/>
  <c r="AI128" i="12"/>
  <c r="AJ107" i="12"/>
  <c r="AL107" i="12"/>
  <c r="AM107" i="12"/>
  <c r="AI107" i="12"/>
  <c r="AJ95" i="12"/>
  <c r="AK95" i="12" s="1"/>
  <c r="AL95" i="12"/>
  <c r="AM95" i="12"/>
  <c r="AI95" i="12"/>
  <c r="AJ90" i="12"/>
  <c r="AL90" i="12"/>
  <c r="AM90" i="12"/>
  <c r="AI90" i="12"/>
  <c r="AJ73" i="12"/>
  <c r="AL73" i="12"/>
  <c r="AN73" i="12" s="1"/>
  <c r="AI73" i="12"/>
  <c r="AJ49" i="12"/>
  <c r="AL49" i="12"/>
  <c r="AM49" i="12"/>
  <c r="AI49" i="12"/>
  <c r="AM45" i="12"/>
  <c r="AL45" i="12"/>
  <c r="AJ45" i="12"/>
  <c r="AI45" i="12"/>
  <c r="AM24" i="12"/>
  <c r="AL24" i="12"/>
  <c r="AM15" i="12"/>
  <c r="AL15" i="12"/>
  <c r="AJ15" i="12"/>
  <c r="AI15" i="12"/>
  <c r="AK45" i="12" l="1"/>
  <c r="AN232" i="12"/>
  <c r="AN259" i="12"/>
  <c r="AN297" i="12"/>
  <c r="AN350" i="12"/>
  <c r="AN376" i="12"/>
  <c r="AK73" i="12"/>
  <c r="BU214" i="12"/>
  <c r="CG15" i="12"/>
  <c r="CP73" i="12"/>
  <c r="CS10" i="12"/>
  <c r="AK276" i="12"/>
  <c r="AK67" i="12"/>
  <c r="AK342" i="12"/>
  <c r="AK205" i="12"/>
  <c r="AN45" i="12"/>
  <c r="AK90" i="12"/>
  <c r="AK139" i="12"/>
  <c r="AK305" i="12"/>
  <c r="AK214" i="12"/>
  <c r="CD10" i="12"/>
  <c r="CG382" i="12"/>
  <c r="AK107" i="12"/>
  <c r="AK245" i="12"/>
  <c r="AK314" i="12"/>
  <c r="AK367" i="12"/>
  <c r="AN356" i="12"/>
  <c r="AN333" i="12"/>
  <c r="AN305" i="12"/>
  <c r="AN214" i="12"/>
  <c r="AK49" i="12"/>
  <c r="AN90" i="12"/>
  <c r="AN107" i="12"/>
  <c r="AN139" i="12"/>
  <c r="AN189" i="12"/>
  <c r="AN245" i="12"/>
  <c r="AN276" i="12"/>
  <c r="AN314" i="12"/>
  <c r="AN367" i="12"/>
  <c r="AN193" i="12"/>
  <c r="AN33" i="12"/>
  <c r="CG116" i="12"/>
  <c r="CG205" i="12"/>
  <c r="CG245" i="12"/>
  <c r="AN49" i="12"/>
  <c r="AK193" i="12"/>
  <c r="AK116" i="12"/>
  <c r="AK33" i="12"/>
  <c r="BX376" i="12"/>
  <c r="CG214" i="12"/>
  <c r="CG297" i="12"/>
  <c r="CG342" i="12"/>
  <c r="AN342" i="12"/>
  <c r="CG24" i="12"/>
  <c r="CG67" i="12"/>
  <c r="CG107" i="12"/>
  <c r="CG232" i="12"/>
  <c r="AK15" i="12"/>
  <c r="AK324" i="12"/>
  <c r="CG45" i="12"/>
  <c r="CD219" i="12"/>
  <c r="CD376" i="12"/>
  <c r="AN24" i="12"/>
  <c r="AK356" i="12"/>
  <c r="AK333" i="12"/>
  <c r="CD267" i="12"/>
  <c r="AN163" i="12"/>
  <c r="CD11" i="12"/>
  <c r="CG189" i="12"/>
  <c r="DN388" i="12"/>
  <c r="F118" i="7"/>
  <c r="BQ8" i="12"/>
  <c r="BQ388" i="12" s="1"/>
  <c r="E102" i="7" s="1"/>
  <c r="CG73" i="12"/>
  <c r="CG367" i="12"/>
  <c r="CD128" i="12"/>
  <c r="CD176" i="12"/>
  <c r="CG267" i="12"/>
  <c r="CG305" i="12"/>
  <c r="CG350" i="12"/>
  <c r="CP49" i="12"/>
  <c r="AN15" i="12"/>
  <c r="CG90" i="12"/>
  <c r="AN95" i="12"/>
  <c r="AN128" i="12"/>
  <c r="AN176" i="12"/>
  <c r="BZ8" i="12"/>
  <c r="BZ388" i="12" s="1"/>
  <c r="E105" i="7" s="1"/>
  <c r="CG150" i="12"/>
  <c r="CG193" i="12"/>
  <c r="CG324" i="12"/>
  <c r="CJ382" i="12"/>
  <c r="CD45" i="12"/>
  <c r="CD356" i="12"/>
  <c r="AN287" i="12"/>
  <c r="AN219" i="12"/>
  <c r="DQ388" i="12"/>
  <c r="E119" i="7"/>
  <c r="F119" i="7" s="1"/>
  <c r="CQ8" i="12"/>
  <c r="CQ388" i="12" s="1"/>
  <c r="D111" i="7" s="1"/>
  <c r="CR8" i="12"/>
  <c r="CP45" i="12"/>
  <c r="CP95" i="12"/>
  <c r="CP128" i="12"/>
  <c r="CP176" i="12"/>
  <c r="CP232" i="12"/>
  <c r="CP333" i="12"/>
  <c r="CP356" i="12"/>
  <c r="CN8" i="12"/>
  <c r="CN388" i="12" s="1"/>
  <c r="D110" i="7" s="1"/>
  <c r="CP376" i="12"/>
  <c r="CP9" i="12"/>
  <c r="CP382" i="12"/>
  <c r="CO8" i="12"/>
  <c r="CL8" i="12"/>
  <c r="CL388" i="12" s="1"/>
  <c r="E109" i="7" s="1"/>
  <c r="CM9" i="12"/>
  <c r="CK8" i="12"/>
  <c r="CK388" i="12" s="1"/>
  <c r="D109" i="7" s="1"/>
  <c r="CJ376" i="12"/>
  <c r="CJ205" i="12"/>
  <c r="CH8" i="12"/>
  <c r="CH388" i="12" s="1"/>
  <c r="D108" i="7" s="1"/>
  <c r="CI8" i="12"/>
  <c r="CJ9" i="12"/>
  <c r="CG95" i="12"/>
  <c r="CG128" i="12"/>
  <c r="CG176" i="12"/>
  <c r="CG219" i="12"/>
  <c r="CG259" i="12"/>
  <c r="CG287" i="12"/>
  <c r="CG333" i="12"/>
  <c r="CG376" i="12"/>
  <c r="CG356" i="12"/>
  <c r="CG49" i="12"/>
  <c r="CG33" i="12"/>
  <c r="CF8" i="12"/>
  <c r="CF388" i="12" s="1"/>
  <c r="E107" i="7" s="1"/>
  <c r="CG9" i="12"/>
  <c r="CE8" i="12"/>
  <c r="CE388" i="12" s="1"/>
  <c r="D107" i="7" s="1"/>
  <c r="CG11" i="12"/>
  <c r="CD95" i="12"/>
  <c r="CD189" i="12"/>
  <c r="CD9" i="12"/>
  <c r="CC8" i="12"/>
  <c r="CC388" i="12" s="1"/>
  <c r="E106" i="7" s="1"/>
  <c r="CB8" i="12"/>
  <c r="CB388" i="12" s="1"/>
  <c r="D106" i="7" s="1"/>
  <c r="BY8" i="12"/>
  <c r="BY388" i="12" s="1"/>
  <c r="D105" i="7" s="1"/>
  <c r="CA9" i="12"/>
  <c r="BX9" i="12"/>
  <c r="BW8" i="12"/>
  <c r="BW388" i="12" s="1"/>
  <c r="E104" i="7" s="1"/>
  <c r="BV8" i="12"/>
  <c r="BV388" i="12" s="1"/>
  <c r="D104" i="7" s="1"/>
  <c r="BT8" i="12"/>
  <c r="BT388" i="12" s="1"/>
  <c r="E103" i="7" s="1"/>
  <c r="BS8" i="12"/>
  <c r="BS388" i="12" s="1"/>
  <c r="D103" i="7" s="1"/>
  <c r="BU9" i="12"/>
  <c r="BR139" i="12"/>
  <c r="BR350" i="12"/>
  <c r="BR90" i="12"/>
  <c r="BR95" i="12"/>
  <c r="BR107" i="12"/>
  <c r="BR189" i="12"/>
  <c r="BR232" i="12"/>
  <c r="BR245" i="12"/>
  <c r="BR297" i="12"/>
  <c r="BR314" i="12"/>
  <c r="BR382" i="12"/>
  <c r="BP8" i="12"/>
  <c r="BP388" i="12" s="1"/>
  <c r="D102" i="7" s="1"/>
  <c r="BR9" i="12"/>
  <c r="AL8" i="12"/>
  <c r="AN9" i="12"/>
  <c r="AK11" i="12"/>
  <c r="AM8" i="12"/>
  <c r="AT383" i="12"/>
  <c r="BN382" i="12"/>
  <c r="BM382" i="12"/>
  <c r="BO376" i="12"/>
  <c r="BN376" i="12"/>
  <c r="BM376" i="12"/>
  <c r="BO367" i="12"/>
  <c r="BN367" i="12"/>
  <c r="BM367" i="12"/>
  <c r="BO356" i="12"/>
  <c r="BN356" i="12"/>
  <c r="BM356" i="12"/>
  <c r="BO350" i="12"/>
  <c r="BN350" i="12"/>
  <c r="BM350" i="12"/>
  <c r="BO342" i="12"/>
  <c r="BN342" i="12"/>
  <c r="BM342" i="12"/>
  <c r="BO333" i="12"/>
  <c r="BN333" i="12"/>
  <c r="BM333" i="12"/>
  <c r="BO324" i="12"/>
  <c r="BN324" i="12"/>
  <c r="BM324" i="12"/>
  <c r="BO314" i="12"/>
  <c r="BN314" i="12"/>
  <c r="BM314" i="12"/>
  <c r="BO305" i="12"/>
  <c r="BN305" i="12"/>
  <c r="BM305" i="12"/>
  <c r="BO297" i="12"/>
  <c r="BN297" i="12"/>
  <c r="BM297" i="12"/>
  <c r="BO287" i="12"/>
  <c r="BN287" i="12"/>
  <c r="BM287" i="12"/>
  <c r="BO276" i="12"/>
  <c r="BN276" i="12"/>
  <c r="BM276" i="12"/>
  <c r="BO267" i="12"/>
  <c r="BN267" i="12"/>
  <c r="BM267" i="12"/>
  <c r="BO259" i="12"/>
  <c r="BN259" i="12"/>
  <c r="BM259" i="12"/>
  <c r="BO245" i="12"/>
  <c r="BN245" i="12"/>
  <c r="BM245" i="12"/>
  <c r="BO232" i="12"/>
  <c r="BN232" i="12"/>
  <c r="BM232" i="12"/>
  <c r="BO219" i="12"/>
  <c r="BN219" i="12"/>
  <c r="BM219" i="12"/>
  <c r="BO214" i="12"/>
  <c r="BN214" i="12"/>
  <c r="BM214" i="12"/>
  <c r="BO205" i="12"/>
  <c r="BN205" i="12"/>
  <c r="BM205" i="12"/>
  <c r="BO193" i="12"/>
  <c r="BN193" i="12"/>
  <c r="BM193" i="12"/>
  <c r="BO189" i="12"/>
  <c r="BN189" i="12"/>
  <c r="BM189" i="12"/>
  <c r="BO176" i="12"/>
  <c r="BN176" i="12"/>
  <c r="BM176" i="12"/>
  <c r="BO163" i="12"/>
  <c r="BN163" i="12"/>
  <c r="BM163" i="12"/>
  <c r="BO150" i="12"/>
  <c r="BN150" i="12"/>
  <c r="BM150" i="12"/>
  <c r="BO139" i="12"/>
  <c r="BN139" i="12"/>
  <c r="BM139" i="12"/>
  <c r="BO128" i="12"/>
  <c r="BN128" i="12"/>
  <c r="BM128" i="12"/>
  <c r="BO116" i="12"/>
  <c r="BN116" i="12"/>
  <c r="BM116" i="12"/>
  <c r="BO107" i="12"/>
  <c r="BN107" i="12"/>
  <c r="BM107" i="12"/>
  <c r="BO95" i="12"/>
  <c r="BN95" i="12"/>
  <c r="BM95" i="12"/>
  <c r="BO90" i="12"/>
  <c r="BN90" i="12"/>
  <c r="BM90" i="12"/>
  <c r="BO73" i="12"/>
  <c r="BN73" i="12"/>
  <c r="BM73" i="12"/>
  <c r="BO67" i="12"/>
  <c r="BN67" i="12"/>
  <c r="BM67" i="12"/>
  <c r="BO49" i="12"/>
  <c r="BN49" i="12"/>
  <c r="BM49" i="12"/>
  <c r="BO45" i="12"/>
  <c r="BN45" i="12"/>
  <c r="BM45" i="12"/>
  <c r="BO33" i="12"/>
  <c r="BN33" i="12"/>
  <c r="BM33" i="12"/>
  <c r="BO24" i="12"/>
  <c r="BN24" i="12"/>
  <c r="BM24" i="12"/>
  <c r="BO15" i="12"/>
  <c r="BN15" i="12"/>
  <c r="BM15" i="12"/>
  <c r="BO11" i="12"/>
  <c r="BN11" i="12"/>
  <c r="BM11" i="12"/>
  <c r="BO10" i="12"/>
  <c r="BN10" i="12"/>
  <c r="BM10" i="12"/>
  <c r="BO9" i="12"/>
  <c r="BN9" i="12"/>
  <c r="BM9" i="12"/>
  <c r="CR388" i="12" l="1"/>
  <c r="C8" i="12"/>
  <c r="F107" i="7"/>
  <c r="F105" i="7"/>
  <c r="BO8" i="12"/>
  <c r="F109" i="7"/>
  <c r="F104" i="7"/>
  <c r="AN8" i="12"/>
  <c r="BM8" i="12"/>
  <c r="BM388" i="12" s="1"/>
  <c r="BN8" i="12"/>
  <c r="BN388" i="12" s="1"/>
  <c r="E101" i="7" s="1"/>
  <c r="F103" i="7"/>
  <c r="CS388" i="12"/>
  <c r="CS8" i="12"/>
  <c r="CO388" i="12"/>
  <c r="E110" i="7" s="1"/>
  <c r="CP8" i="12"/>
  <c r="CM8" i="12"/>
  <c r="CM388" i="12"/>
  <c r="CJ8" i="12"/>
  <c r="CI388" i="12"/>
  <c r="E108" i="7" s="1"/>
  <c r="CG8" i="12"/>
  <c r="CG388" i="12"/>
  <c r="F106" i="7"/>
  <c r="CD388" i="12"/>
  <c r="CD8" i="12"/>
  <c r="CA388" i="12"/>
  <c r="CA8" i="12"/>
  <c r="BX388" i="12"/>
  <c r="BX8" i="12"/>
  <c r="BU8" i="12"/>
  <c r="BU388" i="12"/>
  <c r="F102" i="7"/>
  <c r="BR8" i="12"/>
  <c r="BR388" i="12"/>
  <c r="BO382" i="12"/>
  <c r="BH45" i="12"/>
  <c r="BI45" i="12" s="1"/>
  <c r="BJ45" i="12"/>
  <c r="BJ8" i="12" s="1"/>
  <c r="BK45" i="12"/>
  <c r="BK382" i="12"/>
  <c r="BJ382" i="12"/>
  <c r="BK376" i="12"/>
  <c r="BK367" i="12"/>
  <c r="BK356" i="12"/>
  <c r="BK350" i="12"/>
  <c r="BK342" i="12"/>
  <c r="BK333" i="12"/>
  <c r="BK324" i="12"/>
  <c r="BK314" i="12"/>
  <c r="BK305" i="12"/>
  <c r="BK297" i="12"/>
  <c r="BK287" i="12"/>
  <c r="BK276" i="12"/>
  <c r="BK267" i="12"/>
  <c r="BK259" i="12"/>
  <c r="BK245" i="12"/>
  <c r="BK232" i="12"/>
  <c r="BK219" i="12"/>
  <c r="BK214" i="12"/>
  <c r="BK205" i="12"/>
  <c r="BK193" i="12"/>
  <c r="BK189" i="12"/>
  <c r="BK176" i="12"/>
  <c r="BK163" i="12"/>
  <c r="BK150" i="12"/>
  <c r="BK139" i="12"/>
  <c r="BK128" i="12"/>
  <c r="BK116" i="12"/>
  <c r="BK107" i="12"/>
  <c r="BK95" i="12"/>
  <c r="BK90" i="12"/>
  <c r="BK73" i="12"/>
  <c r="BK67" i="12"/>
  <c r="BK49" i="12"/>
  <c r="BL46" i="12"/>
  <c r="BK33" i="12"/>
  <c r="BK24" i="12"/>
  <c r="BK15" i="12"/>
  <c r="BK11" i="12"/>
  <c r="BK10" i="12"/>
  <c r="BJ10" i="12"/>
  <c r="BK9" i="12"/>
  <c r="BJ9" i="12"/>
  <c r="E10" i="12"/>
  <c r="F10" i="12"/>
  <c r="G10" i="12"/>
  <c r="H10" i="12"/>
  <c r="I10" i="12"/>
  <c r="K10" i="12"/>
  <c r="L10" i="12"/>
  <c r="N10" i="12"/>
  <c r="O10" i="12"/>
  <c r="P10" i="12" s="1"/>
  <c r="Q10" i="12"/>
  <c r="R10" i="12"/>
  <c r="T10" i="12"/>
  <c r="U10" i="12"/>
  <c r="W10" i="12"/>
  <c r="X10" i="12"/>
  <c r="Z10" i="12"/>
  <c r="AA10" i="12"/>
  <c r="AC10" i="12"/>
  <c r="AD10" i="12"/>
  <c r="AF10" i="12"/>
  <c r="AG10" i="12"/>
  <c r="AI10" i="12"/>
  <c r="AJ10" i="12"/>
  <c r="AL10" i="12"/>
  <c r="AM10" i="12"/>
  <c r="AO10" i="12"/>
  <c r="AP10" i="12"/>
  <c r="AR10" i="12"/>
  <c r="AS10" i="12"/>
  <c r="AU10" i="12"/>
  <c r="AV10" i="12"/>
  <c r="AX10" i="12"/>
  <c r="AY10" i="12"/>
  <c r="BA10" i="12"/>
  <c r="BB10" i="12"/>
  <c r="BD10" i="12"/>
  <c r="BE10" i="12"/>
  <c r="BF10" i="12"/>
  <c r="BH10" i="12"/>
  <c r="BG10" i="12"/>
  <c r="BH333" i="12"/>
  <c r="BG333" i="12"/>
  <c r="BH324" i="12"/>
  <c r="BG324" i="12"/>
  <c r="BG314" i="12"/>
  <c r="BH305" i="12"/>
  <c r="BG305" i="12"/>
  <c r="BH297" i="12"/>
  <c r="BG297" i="12"/>
  <c r="BH287" i="12"/>
  <c r="BG287" i="12"/>
  <c r="BH276" i="12"/>
  <c r="BG276" i="12"/>
  <c r="BH267" i="12"/>
  <c r="BG267" i="12"/>
  <c r="BH259" i="12"/>
  <c r="BG259" i="12"/>
  <c r="BH245" i="12"/>
  <c r="BG245" i="12"/>
  <c r="BH232" i="12"/>
  <c r="BG232" i="12"/>
  <c r="BH219" i="12"/>
  <c r="BG219" i="12"/>
  <c r="BH205" i="12"/>
  <c r="BG205" i="12"/>
  <c r="BH193" i="12"/>
  <c r="BG193" i="12"/>
  <c r="BH176" i="12"/>
  <c r="BG176" i="12"/>
  <c r="BH189" i="12"/>
  <c r="BG189" i="12"/>
  <c r="BH163" i="12"/>
  <c r="BG163" i="12"/>
  <c r="BH150" i="12"/>
  <c r="BG150" i="12"/>
  <c r="BH139" i="12"/>
  <c r="BG139" i="12"/>
  <c r="BH128" i="12"/>
  <c r="BG128" i="12"/>
  <c r="BH116" i="12"/>
  <c r="BG116" i="12"/>
  <c r="BH107" i="12"/>
  <c r="BG107" i="12"/>
  <c r="BH95" i="12"/>
  <c r="BG95" i="12"/>
  <c r="BH342" i="12"/>
  <c r="BG342" i="12"/>
  <c r="BH350" i="12"/>
  <c r="BG350" i="12"/>
  <c r="BH356" i="12"/>
  <c r="BG356" i="12"/>
  <c r="BH367" i="12"/>
  <c r="BG367" i="12"/>
  <c r="BH376" i="12"/>
  <c r="BG376" i="12"/>
  <c r="BH90" i="12"/>
  <c r="BG90" i="12"/>
  <c r="BH73" i="12"/>
  <c r="BG73" i="12"/>
  <c r="BH67" i="12"/>
  <c r="BG67" i="12"/>
  <c r="BH49" i="12"/>
  <c r="BG49" i="12"/>
  <c r="BH33" i="12"/>
  <c r="BG33" i="12"/>
  <c r="BH11" i="12"/>
  <c r="BH15" i="12"/>
  <c r="BH24" i="12"/>
  <c r="BG24" i="12"/>
  <c r="BG15" i="12"/>
  <c r="BG11" i="12"/>
  <c r="BI386" i="12"/>
  <c r="BI385" i="12"/>
  <c r="BI384" i="12"/>
  <c r="BH382" i="12"/>
  <c r="BG382" i="12"/>
  <c r="BI377" i="12"/>
  <c r="BI368" i="12"/>
  <c r="BI351" i="12"/>
  <c r="BI343" i="12"/>
  <c r="BI334" i="12"/>
  <c r="BI325" i="12"/>
  <c r="BI315" i="12"/>
  <c r="BI306" i="12"/>
  <c r="BI298" i="12"/>
  <c r="BI288" i="12"/>
  <c r="BI277" i="12"/>
  <c r="BI276" i="12" s="1"/>
  <c r="BI268" i="12"/>
  <c r="BI260" i="12"/>
  <c r="BI246" i="12"/>
  <c r="BI233" i="12"/>
  <c r="BI220" i="12"/>
  <c r="BI215" i="12"/>
  <c r="BI206" i="12"/>
  <c r="BI205" i="12" s="1"/>
  <c r="BI194" i="12"/>
  <c r="BI193" i="12" s="1"/>
  <c r="BI190" i="12"/>
  <c r="BI177" i="12"/>
  <c r="BI151" i="12"/>
  <c r="BI140" i="12"/>
  <c r="BI129" i="12"/>
  <c r="BI117" i="12"/>
  <c r="BI108" i="12"/>
  <c r="BI96" i="12"/>
  <c r="BI91" i="12"/>
  <c r="BI74" i="12"/>
  <c r="BI68" i="12"/>
  <c r="BI50" i="12"/>
  <c r="BI46" i="12"/>
  <c r="BG45" i="12"/>
  <c r="BI34" i="12"/>
  <c r="BI25" i="12"/>
  <c r="BI16" i="12"/>
  <c r="BI12" i="12"/>
  <c r="BH9" i="12"/>
  <c r="BG9" i="12"/>
  <c r="AW383" i="12"/>
  <c r="Y207" i="12"/>
  <c r="Y165" i="12"/>
  <c r="Y152" i="12"/>
  <c r="Y51" i="12"/>
  <c r="BF386" i="12"/>
  <c r="M260" i="12"/>
  <c r="M268" i="12"/>
  <c r="M151" i="12"/>
  <c r="M129" i="12"/>
  <c r="M74" i="12"/>
  <c r="C406" i="11"/>
  <c r="C407" i="11"/>
  <c r="B406" i="11"/>
  <c r="B407" i="11"/>
  <c r="B15" i="11"/>
  <c r="C15" i="11"/>
  <c r="B16" i="11"/>
  <c r="C16" i="11"/>
  <c r="B18" i="11"/>
  <c r="C18" i="11"/>
  <c r="B19" i="11"/>
  <c r="C19" i="11"/>
  <c r="B20" i="11"/>
  <c r="C20" i="11"/>
  <c r="B21" i="11"/>
  <c r="C21" i="11"/>
  <c r="B22" i="11"/>
  <c r="C22" i="11"/>
  <c r="B23" i="11"/>
  <c r="C23" i="11"/>
  <c r="B24" i="11"/>
  <c r="C24" i="11"/>
  <c r="B25" i="11"/>
  <c r="C25" i="11"/>
  <c r="B27" i="11"/>
  <c r="C27" i="11"/>
  <c r="B28" i="11"/>
  <c r="C28" i="11"/>
  <c r="B29" i="11"/>
  <c r="C29" i="11"/>
  <c r="B30" i="11"/>
  <c r="C30" i="11"/>
  <c r="B31" i="11"/>
  <c r="C31" i="11"/>
  <c r="B32" i="11"/>
  <c r="C32" i="11"/>
  <c r="B33" i="11"/>
  <c r="C33" i="11"/>
  <c r="B34" i="11"/>
  <c r="C34" i="11"/>
  <c r="B35" i="11"/>
  <c r="C35" i="11"/>
  <c r="B36" i="11"/>
  <c r="C36" i="11"/>
  <c r="B37" i="11"/>
  <c r="C37" i="11"/>
  <c r="B38" i="11"/>
  <c r="C38" i="11"/>
  <c r="B39" i="11"/>
  <c r="C39" i="11"/>
  <c r="B41" i="11"/>
  <c r="C41" i="11"/>
  <c r="B42" i="11"/>
  <c r="C42" i="11"/>
  <c r="B43" i="11"/>
  <c r="C43" i="11"/>
  <c r="B44" i="11"/>
  <c r="C44" i="11"/>
  <c r="B45" i="11"/>
  <c r="C45" i="11"/>
  <c r="B46" i="11"/>
  <c r="C46" i="11"/>
  <c r="B47" i="11"/>
  <c r="C47" i="11"/>
  <c r="B48" i="11"/>
  <c r="C48" i="11"/>
  <c r="B49" i="11"/>
  <c r="C49" i="11"/>
  <c r="B50" i="11"/>
  <c r="C50" i="11"/>
  <c r="B51" i="11"/>
  <c r="C51" i="11"/>
  <c r="B52" i="11"/>
  <c r="C52" i="11"/>
  <c r="B53" i="11"/>
  <c r="C53" i="11"/>
  <c r="B55" i="11"/>
  <c r="C55" i="11"/>
  <c r="B56" i="11"/>
  <c r="C56" i="11"/>
  <c r="B57" i="11"/>
  <c r="C57" i="11"/>
  <c r="B59" i="11"/>
  <c r="C59" i="11"/>
  <c r="B60" i="11"/>
  <c r="C60" i="11"/>
  <c r="B61" i="11"/>
  <c r="C61" i="11"/>
  <c r="B62" i="11"/>
  <c r="C62" i="11"/>
  <c r="B63" i="11"/>
  <c r="C63" i="11"/>
  <c r="B64" i="11"/>
  <c r="C64" i="11"/>
  <c r="B65" i="11"/>
  <c r="C65" i="11"/>
  <c r="B66" i="11"/>
  <c r="C66" i="11"/>
  <c r="B67" i="11"/>
  <c r="C67" i="11"/>
  <c r="B68" i="11"/>
  <c r="C68" i="11"/>
  <c r="B69" i="11"/>
  <c r="C69" i="11"/>
  <c r="B70" i="11"/>
  <c r="C70" i="11"/>
  <c r="B71" i="11"/>
  <c r="C71" i="11"/>
  <c r="B72" i="11"/>
  <c r="C72" i="11"/>
  <c r="B73" i="11"/>
  <c r="C73" i="11"/>
  <c r="B74" i="11"/>
  <c r="C74" i="11"/>
  <c r="B76" i="11"/>
  <c r="C76" i="11"/>
  <c r="B77" i="11"/>
  <c r="C77" i="11"/>
  <c r="B78" i="11"/>
  <c r="C78" i="11"/>
  <c r="B79" i="11"/>
  <c r="C79" i="11"/>
  <c r="B80" i="11"/>
  <c r="C80" i="11"/>
  <c r="B82" i="11"/>
  <c r="C82" i="11"/>
  <c r="B83" i="11"/>
  <c r="C83" i="11"/>
  <c r="B84" i="11"/>
  <c r="C84" i="11"/>
  <c r="B85" i="11"/>
  <c r="C85" i="11"/>
  <c r="B86" i="11"/>
  <c r="C86" i="11"/>
  <c r="B87" i="11"/>
  <c r="C87" i="11"/>
  <c r="B88" i="11"/>
  <c r="C88" i="11"/>
  <c r="B89" i="11"/>
  <c r="C89" i="11"/>
  <c r="B90" i="11"/>
  <c r="C90" i="11"/>
  <c r="B91" i="11"/>
  <c r="C91" i="11"/>
  <c r="B92" i="11"/>
  <c r="C92" i="11"/>
  <c r="B93" i="11"/>
  <c r="C93" i="11"/>
  <c r="B94" i="11"/>
  <c r="C94" i="11"/>
  <c r="B95" i="11"/>
  <c r="C95" i="11"/>
  <c r="B96" i="11"/>
  <c r="C96" i="11"/>
  <c r="B98" i="11"/>
  <c r="C98" i="11"/>
  <c r="B99" i="11"/>
  <c r="C99" i="11"/>
  <c r="B100" i="11"/>
  <c r="C100" i="11"/>
  <c r="B101" i="11"/>
  <c r="C101" i="11"/>
  <c r="B103" i="11"/>
  <c r="C103" i="11"/>
  <c r="B104" i="11"/>
  <c r="C104" i="11"/>
  <c r="B105" i="11"/>
  <c r="C105" i="11"/>
  <c r="B106" i="11"/>
  <c r="C106" i="11"/>
  <c r="B107" i="11"/>
  <c r="C107" i="11"/>
  <c r="B108" i="11"/>
  <c r="C108" i="11"/>
  <c r="B109" i="11"/>
  <c r="C109" i="11"/>
  <c r="B110" i="11"/>
  <c r="C110" i="11"/>
  <c r="B111" i="11"/>
  <c r="C111" i="11"/>
  <c r="B112" i="11"/>
  <c r="C112" i="11"/>
  <c r="B113" i="11"/>
  <c r="C113" i="11"/>
  <c r="B115" i="11"/>
  <c r="C115" i="11"/>
  <c r="B116" i="11"/>
  <c r="C116" i="11"/>
  <c r="B117" i="11"/>
  <c r="C117" i="11"/>
  <c r="B118" i="11"/>
  <c r="C118" i="11"/>
  <c r="B119" i="11"/>
  <c r="C119" i="11"/>
  <c r="B120" i="11"/>
  <c r="C120" i="11"/>
  <c r="B121" i="11"/>
  <c r="C121" i="11"/>
  <c r="B122" i="11"/>
  <c r="C122" i="11"/>
  <c r="B124" i="11"/>
  <c r="C124" i="11"/>
  <c r="B125" i="11"/>
  <c r="C125" i="11"/>
  <c r="B126" i="11"/>
  <c r="C126" i="11"/>
  <c r="B127" i="11"/>
  <c r="C127" i="11"/>
  <c r="B128" i="11"/>
  <c r="C128" i="11"/>
  <c r="B129" i="11"/>
  <c r="C129" i="11"/>
  <c r="B130" i="11"/>
  <c r="C130" i="11"/>
  <c r="B131" i="11"/>
  <c r="C131" i="11"/>
  <c r="B132" i="11"/>
  <c r="C132" i="11"/>
  <c r="B133" i="11"/>
  <c r="C133" i="11"/>
  <c r="B134" i="11"/>
  <c r="C134" i="11"/>
  <c r="B135" i="11"/>
  <c r="C135" i="11"/>
  <c r="B136" i="11"/>
  <c r="C136" i="11"/>
  <c r="B138" i="11"/>
  <c r="C138" i="11"/>
  <c r="B139" i="11"/>
  <c r="C139" i="11"/>
  <c r="B140" i="11"/>
  <c r="C140" i="11"/>
  <c r="B141" i="11"/>
  <c r="C141" i="11"/>
  <c r="B142" i="11"/>
  <c r="C142" i="11"/>
  <c r="B143" i="11"/>
  <c r="C143" i="11"/>
  <c r="B144" i="11"/>
  <c r="C144" i="11"/>
  <c r="B145" i="11"/>
  <c r="C145" i="11"/>
  <c r="B146" i="11"/>
  <c r="C146" i="11"/>
  <c r="B147" i="11"/>
  <c r="C147" i="11"/>
  <c r="B148" i="11"/>
  <c r="C148" i="11"/>
  <c r="B150" i="11"/>
  <c r="C150" i="11"/>
  <c r="B151" i="11"/>
  <c r="C151" i="11"/>
  <c r="B152" i="11"/>
  <c r="C152" i="11"/>
  <c r="B153" i="11"/>
  <c r="C153" i="11"/>
  <c r="B154" i="11"/>
  <c r="C154" i="11"/>
  <c r="B155" i="11"/>
  <c r="C155" i="11"/>
  <c r="B156" i="11"/>
  <c r="C156" i="11"/>
  <c r="B157" i="11"/>
  <c r="C157" i="11"/>
  <c r="B158" i="11"/>
  <c r="C158" i="11"/>
  <c r="B159" i="11"/>
  <c r="C159" i="11"/>
  <c r="B161" i="11"/>
  <c r="C161" i="11"/>
  <c r="B162" i="11"/>
  <c r="C162" i="11"/>
  <c r="B163" i="11"/>
  <c r="C163" i="11"/>
  <c r="B164" i="11"/>
  <c r="C164" i="11"/>
  <c r="B165" i="11"/>
  <c r="C165" i="11"/>
  <c r="B166" i="11"/>
  <c r="C166" i="11"/>
  <c r="B167" i="11"/>
  <c r="C167" i="11"/>
  <c r="B168" i="11"/>
  <c r="C168" i="11"/>
  <c r="B169" i="11"/>
  <c r="C169" i="11"/>
  <c r="B170" i="11"/>
  <c r="C170" i="11"/>
  <c r="B171" i="11"/>
  <c r="C171" i="11"/>
  <c r="B173" i="11"/>
  <c r="C173" i="11"/>
  <c r="B174" i="11"/>
  <c r="C174" i="11"/>
  <c r="B175" i="11"/>
  <c r="C175" i="11"/>
  <c r="B176" i="11"/>
  <c r="C176" i="11"/>
  <c r="B177" i="11"/>
  <c r="C177" i="11"/>
  <c r="B178" i="11"/>
  <c r="C178" i="11"/>
  <c r="B179" i="11"/>
  <c r="C179" i="11"/>
  <c r="B180" i="11"/>
  <c r="C180" i="11"/>
  <c r="B181" i="11"/>
  <c r="C181" i="11"/>
  <c r="B182" i="11"/>
  <c r="C182" i="11"/>
  <c r="B183" i="11"/>
  <c r="C183" i="11"/>
  <c r="B185" i="11"/>
  <c r="C185" i="11"/>
  <c r="B186" i="11"/>
  <c r="C186" i="11"/>
  <c r="B187" i="11"/>
  <c r="C187" i="11"/>
  <c r="B188" i="11"/>
  <c r="C188" i="11"/>
  <c r="B189" i="11"/>
  <c r="C189" i="11"/>
  <c r="B190" i="11"/>
  <c r="C190" i="11"/>
  <c r="B191" i="11"/>
  <c r="C191" i="11"/>
  <c r="B192" i="11"/>
  <c r="C192" i="11"/>
  <c r="B193" i="11"/>
  <c r="C193" i="11"/>
  <c r="B194" i="11"/>
  <c r="C194" i="11"/>
  <c r="B195" i="11"/>
  <c r="C195" i="11"/>
  <c r="B196" i="11"/>
  <c r="C196" i="11"/>
  <c r="B198" i="11"/>
  <c r="C198" i="11"/>
  <c r="B199" i="11"/>
  <c r="C199" i="11"/>
  <c r="B200" i="11"/>
  <c r="C200" i="11"/>
  <c r="B202" i="11"/>
  <c r="C202" i="11"/>
  <c r="B203" i="11"/>
  <c r="C203" i="11"/>
  <c r="B204" i="11"/>
  <c r="C204" i="11"/>
  <c r="B205" i="11"/>
  <c r="C205" i="11"/>
  <c r="B206" i="11"/>
  <c r="C206" i="11"/>
  <c r="B207" i="11"/>
  <c r="C207" i="11"/>
  <c r="B208" i="11"/>
  <c r="C208" i="11"/>
  <c r="B209" i="11"/>
  <c r="C209" i="11"/>
  <c r="B210" i="11"/>
  <c r="C210" i="11"/>
  <c r="B211" i="11"/>
  <c r="C211" i="11"/>
  <c r="B212" i="11"/>
  <c r="C212" i="11"/>
  <c r="B214" i="11"/>
  <c r="C214" i="11"/>
  <c r="B215" i="11"/>
  <c r="C215" i="11"/>
  <c r="B216" i="11"/>
  <c r="C216" i="11"/>
  <c r="B217" i="11"/>
  <c r="C217" i="11"/>
  <c r="B218" i="11"/>
  <c r="C218" i="11"/>
  <c r="B219" i="11"/>
  <c r="C219" i="11"/>
  <c r="B220" i="11"/>
  <c r="C220" i="11"/>
  <c r="B222" i="11"/>
  <c r="C222" i="11"/>
  <c r="B223" i="11"/>
  <c r="C223" i="11"/>
  <c r="B224" i="11"/>
  <c r="C224" i="11"/>
  <c r="B225" i="11"/>
  <c r="C225" i="11"/>
  <c r="B226" i="11"/>
  <c r="C226" i="11"/>
  <c r="B227" i="11"/>
  <c r="C227" i="11"/>
  <c r="B229" i="11"/>
  <c r="C229" i="11"/>
  <c r="B230" i="11"/>
  <c r="C230" i="11"/>
  <c r="B231" i="11"/>
  <c r="C231" i="11"/>
  <c r="B232" i="11"/>
  <c r="C232" i="11"/>
  <c r="B233" i="11"/>
  <c r="C233" i="11"/>
  <c r="B234" i="11"/>
  <c r="C234" i="11"/>
  <c r="B235" i="11"/>
  <c r="C235" i="11"/>
  <c r="B236" i="11"/>
  <c r="C236" i="11"/>
  <c r="B237" i="11"/>
  <c r="C237" i="11"/>
  <c r="B238" i="11"/>
  <c r="C238" i="11"/>
  <c r="B239" i="11"/>
  <c r="C239" i="11"/>
  <c r="B241" i="11"/>
  <c r="C241" i="11"/>
  <c r="B242" i="11"/>
  <c r="C242" i="11"/>
  <c r="B243" i="11"/>
  <c r="C243" i="11"/>
  <c r="B244" i="11"/>
  <c r="C244" i="11"/>
  <c r="B245" i="11"/>
  <c r="C245" i="11"/>
  <c r="B246" i="11"/>
  <c r="C246" i="11"/>
  <c r="B247" i="11"/>
  <c r="C247" i="11"/>
  <c r="B248" i="11"/>
  <c r="C248" i="11"/>
  <c r="B249" i="11"/>
  <c r="C249" i="11"/>
  <c r="B250" i="11"/>
  <c r="C250" i="11"/>
  <c r="B251" i="11"/>
  <c r="C251" i="11"/>
  <c r="B252" i="11"/>
  <c r="C252" i="11"/>
  <c r="B254" i="11"/>
  <c r="C254" i="11"/>
  <c r="B255" i="11"/>
  <c r="C255" i="11"/>
  <c r="B256" i="11"/>
  <c r="C256" i="11"/>
  <c r="B257" i="11"/>
  <c r="C257" i="11"/>
  <c r="B258" i="11"/>
  <c r="C258" i="11"/>
  <c r="B259" i="11"/>
  <c r="C259" i="11"/>
  <c r="B260" i="11"/>
  <c r="C260" i="11"/>
  <c r="B261" i="11"/>
  <c r="C261" i="11"/>
  <c r="B262" i="11"/>
  <c r="C262" i="11"/>
  <c r="B263" i="11"/>
  <c r="C263" i="11"/>
  <c r="B264" i="11"/>
  <c r="C264" i="11"/>
  <c r="B265" i="11"/>
  <c r="C265" i="11"/>
  <c r="B266" i="11"/>
  <c r="C266" i="11"/>
  <c r="B268" i="11"/>
  <c r="C268" i="11"/>
  <c r="B269" i="11"/>
  <c r="C269" i="11"/>
  <c r="B270" i="11"/>
  <c r="C270" i="11"/>
  <c r="B271" i="11"/>
  <c r="C271" i="11"/>
  <c r="B272" i="11"/>
  <c r="C272" i="11"/>
  <c r="B273" i="11"/>
  <c r="C273" i="11"/>
  <c r="B275" i="11"/>
  <c r="C275" i="11"/>
  <c r="B276" i="11"/>
  <c r="C276" i="11"/>
  <c r="B277" i="11"/>
  <c r="C277" i="11"/>
  <c r="B278" i="11"/>
  <c r="C278" i="11"/>
  <c r="B279" i="11"/>
  <c r="C279" i="11"/>
  <c r="B280" i="11"/>
  <c r="C280" i="11"/>
  <c r="B281" i="11"/>
  <c r="C281" i="11"/>
  <c r="B282" i="11"/>
  <c r="C282" i="11"/>
  <c r="B283" i="11"/>
  <c r="C283" i="11"/>
  <c r="B285" i="11"/>
  <c r="C285" i="11"/>
  <c r="B286" i="11"/>
  <c r="C286" i="11"/>
  <c r="B287" i="11"/>
  <c r="C287" i="11"/>
  <c r="B288" i="11"/>
  <c r="C288" i="11"/>
  <c r="B289" i="11"/>
  <c r="C289" i="11"/>
  <c r="B290" i="11"/>
  <c r="C290" i="11"/>
  <c r="B291" i="11"/>
  <c r="C291" i="11"/>
  <c r="B292" i="11"/>
  <c r="C292" i="11"/>
  <c r="B293" i="11"/>
  <c r="C293" i="11"/>
  <c r="B295" i="11"/>
  <c r="C295" i="11"/>
  <c r="B296" i="11"/>
  <c r="C296" i="11"/>
  <c r="B297" i="11"/>
  <c r="C297" i="11"/>
  <c r="B298" i="11"/>
  <c r="C298" i="11"/>
  <c r="B299" i="11"/>
  <c r="C299" i="11"/>
  <c r="B300" i="11"/>
  <c r="C300" i="11"/>
  <c r="B301" i="11"/>
  <c r="C301" i="11"/>
  <c r="B302" i="11"/>
  <c r="C302" i="11"/>
  <c r="B303" i="11"/>
  <c r="C303" i="11"/>
  <c r="B305" i="11"/>
  <c r="C305" i="11"/>
  <c r="B306" i="11"/>
  <c r="C306" i="11"/>
  <c r="B307" i="11"/>
  <c r="C307" i="11"/>
  <c r="B308" i="11"/>
  <c r="C308" i="11"/>
  <c r="B309" i="11"/>
  <c r="C309" i="11"/>
  <c r="B310" i="11"/>
  <c r="C310" i="11"/>
  <c r="B311" i="11"/>
  <c r="C311" i="11"/>
  <c r="B312" i="11"/>
  <c r="C312" i="11"/>
  <c r="B314" i="11"/>
  <c r="C314" i="11"/>
  <c r="B315" i="11"/>
  <c r="C315" i="11"/>
  <c r="B316" i="11"/>
  <c r="C316" i="11"/>
  <c r="B317" i="11"/>
  <c r="C317" i="11"/>
  <c r="B318" i="11"/>
  <c r="C318" i="11"/>
  <c r="B319" i="11"/>
  <c r="C319" i="11"/>
  <c r="B320" i="11"/>
  <c r="C320" i="11"/>
  <c r="B322" i="11"/>
  <c r="C322" i="11"/>
  <c r="B323" i="11"/>
  <c r="C323" i="11"/>
  <c r="B324" i="11"/>
  <c r="C324" i="11"/>
  <c r="B325" i="11"/>
  <c r="C325" i="11"/>
  <c r="B326" i="11"/>
  <c r="C326" i="11"/>
  <c r="B327" i="11"/>
  <c r="C327" i="11"/>
  <c r="B328" i="11"/>
  <c r="C328" i="11"/>
  <c r="B329" i="11"/>
  <c r="C329" i="11"/>
  <c r="B330" i="11"/>
  <c r="C330" i="11"/>
  <c r="B332" i="11"/>
  <c r="C332" i="11"/>
  <c r="B333" i="11"/>
  <c r="C333" i="11"/>
  <c r="B334" i="11"/>
  <c r="C334" i="11"/>
  <c r="B335" i="11"/>
  <c r="C335" i="11"/>
  <c r="B336" i="11"/>
  <c r="C336" i="11"/>
  <c r="B337" i="11"/>
  <c r="C337" i="11"/>
  <c r="B338" i="11"/>
  <c r="C338" i="11"/>
  <c r="B339" i="11"/>
  <c r="C339" i="11"/>
  <c r="B340" i="11"/>
  <c r="C340" i="11"/>
  <c r="B341" i="11"/>
  <c r="C341" i="11"/>
  <c r="B342" i="11"/>
  <c r="C342" i="11"/>
  <c r="B343" i="11"/>
  <c r="C343" i="11"/>
  <c r="B344" i="11"/>
  <c r="C344" i="11"/>
  <c r="B346" i="11"/>
  <c r="C346" i="11"/>
  <c r="B347" i="11"/>
  <c r="C347" i="11"/>
  <c r="B348" i="11"/>
  <c r="C348" i="11"/>
  <c r="B349" i="11"/>
  <c r="C349" i="11"/>
  <c r="B350" i="11"/>
  <c r="C350" i="11"/>
  <c r="B351" i="11"/>
  <c r="C351" i="11"/>
  <c r="B352" i="11"/>
  <c r="C352" i="11"/>
  <c r="B353" i="11"/>
  <c r="C353" i="11"/>
  <c r="B354" i="11"/>
  <c r="C354" i="11"/>
  <c r="B355" i="11"/>
  <c r="C355" i="11"/>
  <c r="B357" i="11"/>
  <c r="C357" i="11"/>
  <c r="B358" i="11"/>
  <c r="C358" i="11"/>
  <c r="B359" i="11"/>
  <c r="C359" i="11"/>
  <c r="B360" i="11"/>
  <c r="C360" i="11"/>
  <c r="B361" i="11"/>
  <c r="C361" i="11"/>
  <c r="B362" i="11"/>
  <c r="C362" i="11"/>
  <c r="B363" i="11"/>
  <c r="C363" i="11"/>
  <c r="B365" i="11"/>
  <c r="C365" i="11"/>
  <c r="B366" i="11"/>
  <c r="C366" i="11"/>
  <c r="B367" i="11"/>
  <c r="C367" i="11"/>
  <c r="B368" i="11"/>
  <c r="C368" i="11"/>
  <c r="B369" i="11"/>
  <c r="C369" i="11"/>
  <c r="B370" i="11"/>
  <c r="C370" i="11"/>
  <c r="B371" i="11"/>
  <c r="C371" i="11"/>
  <c r="B372" i="11"/>
  <c r="C372" i="11"/>
  <c r="B374" i="11"/>
  <c r="C374" i="11"/>
  <c r="B375" i="11"/>
  <c r="C375" i="11"/>
  <c r="B376" i="11"/>
  <c r="C376" i="11"/>
  <c r="B377" i="11"/>
  <c r="C377" i="11"/>
  <c r="B378" i="11"/>
  <c r="C378" i="11"/>
  <c r="B379" i="11"/>
  <c r="C379" i="11"/>
  <c r="B380" i="11"/>
  <c r="C380" i="11"/>
  <c r="B381" i="11"/>
  <c r="C381" i="11"/>
  <c r="B382" i="11"/>
  <c r="C382" i="11"/>
  <c r="B383" i="11"/>
  <c r="C383" i="11"/>
  <c r="B384" i="11"/>
  <c r="C384" i="11"/>
  <c r="B385" i="11"/>
  <c r="C385" i="11"/>
  <c r="B387" i="11"/>
  <c r="C387" i="11"/>
  <c r="B388" i="11"/>
  <c r="C388" i="11"/>
  <c r="B389" i="11"/>
  <c r="C389" i="11"/>
  <c r="B390" i="11"/>
  <c r="C390" i="11"/>
  <c r="B391" i="11"/>
  <c r="C391" i="11"/>
  <c r="B392" i="11"/>
  <c r="C392" i="11"/>
  <c r="B393" i="11"/>
  <c r="C393" i="11"/>
  <c r="B394" i="11"/>
  <c r="C394" i="11"/>
  <c r="B396" i="11"/>
  <c r="C396" i="11"/>
  <c r="B397" i="11"/>
  <c r="C397" i="11"/>
  <c r="B398" i="11"/>
  <c r="C398" i="11"/>
  <c r="B399" i="11"/>
  <c r="C399" i="11"/>
  <c r="B400" i="11"/>
  <c r="C400" i="11"/>
  <c r="B401" i="11"/>
  <c r="C401" i="11"/>
  <c r="B14" i="11"/>
  <c r="C14" i="11"/>
  <c r="B12" i="11"/>
  <c r="BT402" i="11"/>
  <c r="BS402" i="11"/>
  <c r="BT12" i="11"/>
  <c r="BS12" i="11"/>
  <c r="BT11" i="11"/>
  <c r="BS11" i="11"/>
  <c r="BT10" i="11"/>
  <c r="BS10" i="11"/>
  <c r="BK221" i="11"/>
  <c r="AW14" i="11"/>
  <c r="AW18" i="11"/>
  <c r="AW27" i="11"/>
  <c r="AW41" i="11"/>
  <c r="AW55" i="11"/>
  <c r="AW59" i="11"/>
  <c r="AW76" i="11"/>
  <c r="AW82" i="11"/>
  <c r="AW98" i="11"/>
  <c r="AW103" i="11"/>
  <c r="AW115" i="11"/>
  <c r="AW124" i="11"/>
  <c r="AW138" i="11"/>
  <c r="AW150" i="11"/>
  <c r="AW161" i="11"/>
  <c r="AW173" i="11"/>
  <c r="AW185" i="11"/>
  <c r="AW198" i="11"/>
  <c r="AW202" i="11"/>
  <c r="AW214" i="11"/>
  <c r="AW222" i="11"/>
  <c r="AW229" i="11"/>
  <c r="AW241" i="11"/>
  <c r="AW254" i="11"/>
  <c r="AW268" i="11"/>
  <c r="AW275" i="11"/>
  <c r="AW285" i="11"/>
  <c r="AW295" i="11"/>
  <c r="AW305" i="11"/>
  <c r="AW314" i="11"/>
  <c r="AW322" i="11"/>
  <c r="AW332" i="11"/>
  <c r="AW346" i="11"/>
  <c r="AW357" i="11"/>
  <c r="AW365" i="11"/>
  <c r="AW374" i="11"/>
  <c r="AW387" i="11"/>
  <c r="J14" i="11"/>
  <c r="J18" i="11"/>
  <c r="J27" i="11"/>
  <c r="J41" i="11"/>
  <c r="J55" i="11"/>
  <c r="J59" i="11"/>
  <c r="J76" i="11"/>
  <c r="J82" i="11"/>
  <c r="J98" i="11"/>
  <c r="J103" i="11"/>
  <c r="J115" i="11"/>
  <c r="J124" i="11"/>
  <c r="J138" i="11"/>
  <c r="J150" i="11"/>
  <c r="J161" i="11"/>
  <c r="J173" i="11"/>
  <c r="J185" i="11"/>
  <c r="J198" i="11"/>
  <c r="J202" i="11"/>
  <c r="J214" i="11"/>
  <c r="J222" i="11"/>
  <c r="J229" i="11"/>
  <c r="J241" i="11"/>
  <c r="J254" i="11"/>
  <c r="J268" i="11"/>
  <c r="J275" i="11"/>
  <c r="J285" i="11"/>
  <c r="J295" i="11"/>
  <c r="J305" i="11"/>
  <c r="J314" i="11"/>
  <c r="J322" i="11"/>
  <c r="J332" i="11"/>
  <c r="J346" i="11"/>
  <c r="J357" i="11"/>
  <c r="J365" i="11"/>
  <c r="J374" i="11"/>
  <c r="J387" i="11"/>
  <c r="M14" i="11"/>
  <c r="M18" i="11"/>
  <c r="M27" i="11"/>
  <c r="M41" i="11"/>
  <c r="M55" i="11"/>
  <c r="M59" i="11"/>
  <c r="M76" i="11"/>
  <c r="M82" i="11"/>
  <c r="M98" i="11"/>
  <c r="M103" i="11"/>
  <c r="M115" i="11"/>
  <c r="M124" i="11"/>
  <c r="M138" i="11"/>
  <c r="M150" i="11"/>
  <c r="M161" i="11"/>
  <c r="M173" i="11"/>
  <c r="M185" i="11"/>
  <c r="M198" i="11"/>
  <c r="M202" i="11"/>
  <c r="M214" i="11"/>
  <c r="M222" i="11"/>
  <c r="M229" i="11"/>
  <c r="M241" i="11"/>
  <c r="M254" i="11"/>
  <c r="M268" i="11"/>
  <c r="M275" i="11"/>
  <c r="M285" i="11"/>
  <c r="M295" i="11"/>
  <c r="M305" i="11"/>
  <c r="M314" i="11"/>
  <c r="M322" i="11"/>
  <c r="M332" i="11"/>
  <c r="M346" i="11"/>
  <c r="M357" i="11"/>
  <c r="M365" i="11"/>
  <c r="M374" i="11"/>
  <c r="M387" i="11"/>
  <c r="E111" i="7" l="1"/>
  <c r="F111" i="7" s="1"/>
  <c r="C388" i="12"/>
  <c r="BT408" i="11"/>
  <c r="E79" i="7" s="1"/>
  <c r="Y10" i="12"/>
  <c r="BJ388" i="12"/>
  <c r="D100" i="7" s="1"/>
  <c r="J10" i="12"/>
  <c r="BO388" i="12"/>
  <c r="D101" i="7"/>
  <c r="F101" i="7" s="1"/>
  <c r="BL45" i="12"/>
  <c r="CJ388" i="12"/>
  <c r="F108" i="7"/>
  <c r="CP388" i="12"/>
  <c r="F110" i="7"/>
  <c r="BL9" i="12"/>
  <c r="BK8" i="12"/>
  <c r="BI139" i="12"/>
  <c r="BI219" i="12"/>
  <c r="BI305" i="12"/>
  <c r="BI376" i="12"/>
  <c r="BI49" i="12"/>
  <c r="BI189" i="12"/>
  <c r="BI342" i="12"/>
  <c r="BI297" i="12"/>
  <c r="BI367" i="12"/>
  <c r="BI73" i="12"/>
  <c r="BI15" i="12"/>
  <c r="BI11" i="12"/>
  <c r="BI24" i="12"/>
  <c r="BI33" i="12"/>
  <c r="BI67" i="12"/>
  <c r="BI107" i="12"/>
  <c r="BI90" i="12"/>
  <c r="BI95" i="12"/>
  <c r="BI116" i="12"/>
  <c r="BI128" i="12"/>
  <c r="BI150" i="12"/>
  <c r="BI163" i="12"/>
  <c r="BI176" i="12"/>
  <c r="BI214" i="12"/>
  <c r="BI232" i="12"/>
  <c r="BI245" i="12"/>
  <c r="BI259" i="12"/>
  <c r="BI267" i="12"/>
  <c r="BI287" i="12"/>
  <c r="BI314" i="12"/>
  <c r="BI324" i="12"/>
  <c r="BI333" i="12"/>
  <c r="BI350" i="12"/>
  <c r="BG8" i="12"/>
  <c r="BG388" i="12" s="1"/>
  <c r="D99" i="7" s="1"/>
  <c r="BI356" i="12"/>
  <c r="BI9" i="12"/>
  <c r="BI382" i="12"/>
  <c r="BH8" i="12"/>
  <c r="BS408" i="11"/>
  <c r="D79" i="7" s="1"/>
  <c r="BU408" i="11"/>
  <c r="AB14" i="11"/>
  <c r="AB18" i="11"/>
  <c r="AB27" i="11"/>
  <c r="AB41" i="11"/>
  <c r="AB55" i="11"/>
  <c r="AB59" i="11"/>
  <c r="AB76" i="11"/>
  <c r="AB82" i="11"/>
  <c r="AB98" i="11"/>
  <c r="AB103" i="11"/>
  <c r="AB115" i="11"/>
  <c r="AB124" i="11"/>
  <c r="AB138" i="11"/>
  <c r="AB150" i="11"/>
  <c r="AB161" i="11"/>
  <c r="AB173" i="11"/>
  <c r="AB185" i="11"/>
  <c r="AB198" i="11"/>
  <c r="AB202" i="11"/>
  <c r="AB214" i="11"/>
  <c r="AB222" i="11"/>
  <c r="AB229" i="11"/>
  <c r="AB241" i="11"/>
  <c r="AB254" i="11"/>
  <c r="AB268" i="11"/>
  <c r="AB275" i="11"/>
  <c r="AB285" i="11"/>
  <c r="AB295" i="11"/>
  <c r="AB305" i="11"/>
  <c r="AB314" i="11"/>
  <c r="AB322" i="11"/>
  <c r="AB332" i="11"/>
  <c r="AB346" i="11"/>
  <c r="AB357" i="11"/>
  <c r="AB365" i="11"/>
  <c r="AB374" i="11"/>
  <c r="AB387" i="11"/>
  <c r="P14" i="11"/>
  <c r="P18" i="11"/>
  <c r="P41" i="11"/>
  <c r="P55" i="11"/>
  <c r="P59" i="11"/>
  <c r="P76" i="11"/>
  <c r="P82" i="11"/>
  <c r="P98" i="11"/>
  <c r="P103" i="11"/>
  <c r="P115" i="11"/>
  <c r="P124" i="11"/>
  <c r="P138" i="11"/>
  <c r="P150" i="11"/>
  <c r="P161" i="11"/>
  <c r="P173" i="11"/>
  <c r="P185" i="11"/>
  <c r="P198" i="11"/>
  <c r="P202" i="11"/>
  <c r="P214" i="11"/>
  <c r="P222" i="11"/>
  <c r="P229" i="11"/>
  <c r="P241" i="11"/>
  <c r="P254" i="11"/>
  <c r="P268" i="11"/>
  <c r="P275" i="11"/>
  <c r="P285" i="11"/>
  <c r="P295" i="11"/>
  <c r="P305" i="11"/>
  <c r="P314" i="11"/>
  <c r="P322" i="11"/>
  <c r="P332" i="11"/>
  <c r="P346" i="11"/>
  <c r="P357" i="11"/>
  <c r="P365" i="11"/>
  <c r="P374" i="11"/>
  <c r="P387" i="11"/>
  <c r="Y14" i="11"/>
  <c r="Y18" i="11"/>
  <c r="Y27" i="11"/>
  <c r="Y41" i="11"/>
  <c r="Y55" i="11"/>
  <c r="Y59" i="11"/>
  <c r="Y76" i="11"/>
  <c r="Y82" i="11"/>
  <c r="Y98" i="11"/>
  <c r="Y103" i="11"/>
  <c r="Y115" i="11"/>
  <c r="Y124" i="11"/>
  <c r="Y138" i="11"/>
  <c r="Y150" i="11"/>
  <c r="Y161" i="11"/>
  <c r="Y173" i="11"/>
  <c r="Y185" i="11"/>
  <c r="Y198" i="11"/>
  <c r="Y202" i="11"/>
  <c r="Y214" i="11"/>
  <c r="Y222" i="11"/>
  <c r="Y229" i="11"/>
  <c r="Y241" i="11"/>
  <c r="Y254" i="11"/>
  <c r="Y268" i="11"/>
  <c r="Y275" i="11"/>
  <c r="Y285" i="11"/>
  <c r="Y295" i="11"/>
  <c r="Y305" i="11"/>
  <c r="Y314" i="11"/>
  <c r="Y322" i="11"/>
  <c r="Y332" i="11"/>
  <c r="Y346" i="11"/>
  <c r="Y357" i="11"/>
  <c r="Y365" i="11"/>
  <c r="Y374" i="11"/>
  <c r="Y387" i="11"/>
  <c r="G198" i="11"/>
  <c r="G14" i="11"/>
  <c r="G18" i="11"/>
  <c r="G27" i="11"/>
  <c r="G41" i="11"/>
  <c r="G55" i="11"/>
  <c r="G59" i="11"/>
  <c r="G76" i="11"/>
  <c r="G82" i="11"/>
  <c r="G98" i="11"/>
  <c r="G103" i="11"/>
  <c r="G115" i="11"/>
  <c r="G124" i="11"/>
  <c r="G138" i="11"/>
  <c r="G150" i="11"/>
  <c r="G161" i="11"/>
  <c r="G173" i="11"/>
  <c r="G185" i="11"/>
  <c r="G202" i="11"/>
  <c r="G214" i="11"/>
  <c r="G222" i="11"/>
  <c r="G229" i="11"/>
  <c r="G241" i="11"/>
  <c r="G254" i="11"/>
  <c r="G268" i="11"/>
  <c r="G275" i="11"/>
  <c r="G285" i="11"/>
  <c r="G295" i="11"/>
  <c r="G305" i="11"/>
  <c r="G314" i="11"/>
  <c r="G322" i="11"/>
  <c r="G332" i="11"/>
  <c r="G346" i="11"/>
  <c r="G357" i="11"/>
  <c r="G365" i="11"/>
  <c r="G374" i="11"/>
  <c r="G387" i="11"/>
  <c r="V14" i="11"/>
  <c r="V18" i="11"/>
  <c r="V27" i="11"/>
  <c r="V41" i="11"/>
  <c r="V55" i="11"/>
  <c r="V59" i="11"/>
  <c r="V76" i="11"/>
  <c r="V82" i="11"/>
  <c r="V98" i="11"/>
  <c r="V103" i="11"/>
  <c r="V115" i="11"/>
  <c r="V124" i="11"/>
  <c r="V138" i="11"/>
  <c r="V150" i="11"/>
  <c r="V161" i="11"/>
  <c r="V173" i="11"/>
  <c r="V185" i="11"/>
  <c r="V198" i="11"/>
  <c r="V202" i="11"/>
  <c r="V214" i="11"/>
  <c r="V222" i="11"/>
  <c r="V229" i="11"/>
  <c r="V241" i="11"/>
  <c r="V254" i="11"/>
  <c r="V268" i="11"/>
  <c r="V275" i="11"/>
  <c r="V285" i="11"/>
  <c r="V295" i="11"/>
  <c r="V305" i="11"/>
  <c r="V314" i="11"/>
  <c r="V322" i="11"/>
  <c r="V332" i="11"/>
  <c r="V346" i="11"/>
  <c r="V357" i="11"/>
  <c r="V365" i="11"/>
  <c r="V374" i="11"/>
  <c r="V387" i="11"/>
  <c r="AZ55" i="11"/>
  <c r="BI103" i="11"/>
  <c r="BI14" i="11"/>
  <c r="BI18" i="11"/>
  <c r="BI27" i="11"/>
  <c r="BI41" i="11"/>
  <c r="BI55" i="11"/>
  <c r="BI59" i="11"/>
  <c r="BI76" i="11"/>
  <c r="BI82" i="11"/>
  <c r="BI98" i="11"/>
  <c r="BI115" i="11"/>
  <c r="BI124" i="11"/>
  <c r="BI138" i="11"/>
  <c r="BI150" i="11"/>
  <c r="BI161" i="11"/>
  <c r="BI173" i="11"/>
  <c r="BI185" i="11"/>
  <c r="BI198" i="11"/>
  <c r="BI202" i="11"/>
  <c r="BI214" i="11"/>
  <c r="BI222" i="11"/>
  <c r="BI229" i="11"/>
  <c r="BI241" i="11"/>
  <c r="BI254" i="11"/>
  <c r="BI268" i="11"/>
  <c r="BI275" i="11"/>
  <c r="BI285" i="11"/>
  <c r="BI295" i="11"/>
  <c r="BI305" i="11"/>
  <c r="BI314" i="11"/>
  <c r="BI322" i="11"/>
  <c r="BI332" i="11"/>
  <c r="BI346" i="11"/>
  <c r="BI357" i="11"/>
  <c r="BI365" i="11"/>
  <c r="BI374" i="11"/>
  <c r="BI387" i="11"/>
  <c r="AH18" i="11"/>
  <c r="AH55" i="11"/>
  <c r="AH59" i="11"/>
  <c r="AH82" i="11"/>
  <c r="AH138" i="11"/>
  <c r="AH172" i="11"/>
  <c r="AH173" i="11"/>
  <c r="AH185" i="11"/>
  <c r="AH201" i="11"/>
  <c r="AH202" i="11"/>
  <c r="AH214" i="11"/>
  <c r="AH229" i="11"/>
  <c r="AH241" i="11"/>
  <c r="AH357" i="11"/>
  <c r="AE14" i="11"/>
  <c r="AE18" i="11"/>
  <c r="AE27" i="11"/>
  <c r="AE41" i="11"/>
  <c r="AE55" i="11"/>
  <c r="AE59" i="11"/>
  <c r="AE76" i="11"/>
  <c r="AE82" i="11"/>
  <c r="AE98" i="11"/>
  <c r="AE103" i="11"/>
  <c r="AE115" i="11"/>
  <c r="AE124" i="11"/>
  <c r="AE138" i="11"/>
  <c r="AE150" i="11"/>
  <c r="AE161" i="11"/>
  <c r="AE173" i="11"/>
  <c r="AE185" i="11"/>
  <c r="AE198" i="11"/>
  <c r="AE202" i="11"/>
  <c r="AE214" i="11"/>
  <c r="AE222" i="11"/>
  <c r="AE229" i="11"/>
  <c r="AE241" i="11"/>
  <c r="AE254" i="11"/>
  <c r="AE268" i="11"/>
  <c r="AE275" i="11"/>
  <c r="AE285" i="11"/>
  <c r="AE295" i="11"/>
  <c r="AE305" i="11"/>
  <c r="AE314" i="11"/>
  <c r="AE322" i="11"/>
  <c r="AE332" i="11"/>
  <c r="AE346" i="11"/>
  <c r="AE357" i="11"/>
  <c r="AE365" i="11"/>
  <c r="AE374" i="11"/>
  <c r="AE387" i="11"/>
  <c r="AQ55" i="11"/>
  <c r="AQ14" i="11"/>
  <c r="AQ18" i="11"/>
  <c r="AQ27" i="11"/>
  <c r="AQ41" i="11"/>
  <c r="AQ59" i="11"/>
  <c r="AQ76" i="11"/>
  <c r="AQ82" i="11"/>
  <c r="AQ98" i="11"/>
  <c r="AQ103" i="11"/>
  <c r="AQ115" i="11"/>
  <c r="AQ124" i="11"/>
  <c r="AQ138" i="11"/>
  <c r="AQ150" i="11"/>
  <c r="AQ161" i="11"/>
  <c r="AQ173" i="11"/>
  <c r="AQ185" i="11"/>
  <c r="AQ198" i="11"/>
  <c r="AQ202" i="11"/>
  <c r="AQ214" i="11"/>
  <c r="AQ222" i="11"/>
  <c r="AQ229" i="11"/>
  <c r="AQ241" i="11"/>
  <c r="AQ254" i="11"/>
  <c r="AQ268" i="11"/>
  <c r="AQ275" i="11"/>
  <c r="AQ285" i="11"/>
  <c r="AQ295" i="11"/>
  <c r="AQ305" i="11"/>
  <c r="AQ314" i="11"/>
  <c r="AQ322" i="11"/>
  <c r="AQ332" i="11"/>
  <c r="AQ346" i="11"/>
  <c r="AQ357" i="11"/>
  <c r="AQ365" i="11"/>
  <c r="AQ374" i="11"/>
  <c r="AQ387" i="11"/>
  <c r="BO14" i="11"/>
  <c r="BO18" i="11"/>
  <c r="BO27" i="11"/>
  <c r="BO55" i="11"/>
  <c r="BO59" i="11"/>
  <c r="BO76" i="11"/>
  <c r="BO82" i="11"/>
  <c r="BO98" i="11"/>
  <c r="BO103" i="11"/>
  <c r="BO115" i="11"/>
  <c r="BO124" i="11"/>
  <c r="BO138" i="11"/>
  <c r="BO150" i="11"/>
  <c r="BO161" i="11"/>
  <c r="BO173" i="11"/>
  <c r="BO185" i="11"/>
  <c r="BO198" i="11"/>
  <c r="BO202" i="11"/>
  <c r="BO214" i="11"/>
  <c r="BO222" i="11"/>
  <c r="BO229" i="11"/>
  <c r="BO241" i="11"/>
  <c r="BO254" i="11"/>
  <c r="BO268" i="11"/>
  <c r="BO275" i="11"/>
  <c r="BO285" i="11"/>
  <c r="BO295" i="11"/>
  <c r="BO305" i="11"/>
  <c r="BO314" i="11"/>
  <c r="BO322" i="11"/>
  <c r="BO332" i="11"/>
  <c r="BO346" i="11"/>
  <c r="BO357" i="11"/>
  <c r="BO365" i="11"/>
  <c r="BO374" i="11"/>
  <c r="BO387" i="11"/>
  <c r="BF14" i="11"/>
  <c r="BF18" i="11"/>
  <c r="BF27" i="11"/>
  <c r="BF41" i="11"/>
  <c r="BF55" i="11"/>
  <c r="BF59" i="11"/>
  <c r="BF76" i="11"/>
  <c r="BF82" i="11"/>
  <c r="BF98" i="11"/>
  <c r="BF103" i="11"/>
  <c r="BF115" i="11"/>
  <c r="BF124" i="11"/>
  <c r="BF138" i="11"/>
  <c r="BF150" i="11"/>
  <c r="BF161" i="11"/>
  <c r="BF173" i="11"/>
  <c r="BF185" i="11"/>
  <c r="BF198" i="11"/>
  <c r="BF202" i="11"/>
  <c r="BF214" i="11"/>
  <c r="BF222" i="11"/>
  <c r="BF229" i="11"/>
  <c r="BF241" i="11"/>
  <c r="BF254" i="11"/>
  <c r="BF268" i="11"/>
  <c r="BF275" i="11"/>
  <c r="BF285" i="11"/>
  <c r="BF295" i="11"/>
  <c r="BF305" i="11"/>
  <c r="BF314" i="11"/>
  <c r="BF322" i="11"/>
  <c r="BF332" i="11"/>
  <c r="BF346" i="11"/>
  <c r="BF357" i="11"/>
  <c r="BF365" i="11"/>
  <c r="BF374" i="11"/>
  <c r="BF387" i="11"/>
  <c r="BF396" i="11"/>
  <c r="AN14" i="11"/>
  <c r="AN18" i="11"/>
  <c r="AN27" i="11"/>
  <c r="AN41" i="11"/>
  <c r="AN55" i="11"/>
  <c r="AN59" i="11"/>
  <c r="AN76" i="11"/>
  <c r="AN82" i="11"/>
  <c r="AN98" i="11"/>
  <c r="AN103" i="11"/>
  <c r="AN115" i="11"/>
  <c r="AN124" i="11"/>
  <c r="AN138" i="11"/>
  <c r="AN150" i="11"/>
  <c r="AN161" i="11"/>
  <c r="AN173" i="11"/>
  <c r="AN185" i="11"/>
  <c r="AN198" i="11"/>
  <c r="AN202" i="11"/>
  <c r="AN214" i="11"/>
  <c r="AN222" i="11"/>
  <c r="AN229" i="11"/>
  <c r="AN241" i="11"/>
  <c r="AN254" i="11"/>
  <c r="AN268" i="11"/>
  <c r="AN275" i="11"/>
  <c r="AN285" i="11"/>
  <c r="AN295" i="11"/>
  <c r="AN305" i="11"/>
  <c r="AN314" i="11"/>
  <c r="AN322" i="11"/>
  <c r="AN332" i="11"/>
  <c r="AN346" i="11"/>
  <c r="AN357" i="11"/>
  <c r="AN365" i="11"/>
  <c r="AN374" i="11"/>
  <c r="AN387" i="11"/>
  <c r="AK14" i="11"/>
  <c r="AK18" i="11"/>
  <c r="AK27" i="11"/>
  <c r="AK41" i="11"/>
  <c r="AK55" i="11"/>
  <c r="AK59" i="11"/>
  <c r="AK76" i="11"/>
  <c r="AK82" i="11"/>
  <c r="AK98" i="11"/>
  <c r="AK103" i="11"/>
  <c r="AK115" i="11"/>
  <c r="AK124" i="11"/>
  <c r="AK138" i="11"/>
  <c r="AK150" i="11"/>
  <c r="AK161" i="11"/>
  <c r="AK173" i="11"/>
  <c r="AK185" i="11"/>
  <c r="AK198" i="11"/>
  <c r="AK202" i="11"/>
  <c r="AK214" i="11"/>
  <c r="AK222" i="11"/>
  <c r="AK229" i="11"/>
  <c r="AK241" i="11"/>
  <c r="AK254" i="11"/>
  <c r="AK268" i="11"/>
  <c r="AK275" i="11"/>
  <c r="AK285" i="11"/>
  <c r="AK295" i="11"/>
  <c r="AK305" i="11"/>
  <c r="AK314" i="11"/>
  <c r="AK322" i="11"/>
  <c r="AK332" i="11"/>
  <c r="AK346" i="11"/>
  <c r="AK357" i="11"/>
  <c r="AK365" i="11"/>
  <c r="AK374" i="11"/>
  <c r="AK387" i="11"/>
  <c r="AT14" i="11"/>
  <c r="AT18" i="11"/>
  <c r="AT27" i="11"/>
  <c r="AT41" i="11"/>
  <c r="AT55" i="11"/>
  <c r="AT59" i="11"/>
  <c r="AT76" i="11"/>
  <c r="AT82" i="11"/>
  <c r="AT98" i="11"/>
  <c r="AT103" i="11"/>
  <c r="AT115" i="11"/>
  <c r="AT124" i="11"/>
  <c r="AT138" i="11"/>
  <c r="AT150" i="11"/>
  <c r="AT161" i="11"/>
  <c r="AT173" i="11"/>
  <c r="AT185" i="11"/>
  <c r="AT198" i="11"/>
  <c r="AT202" i="11"/>
  <c r="AT214" i="11"/>
  <c r="AT221" i="11"/>
  <c r="AT222" i="11"/>
  <c r="AT229" i="11"/>
  <c r="AT241" i="11"/>
  <c r="AT254" i="11"/>
  <c r="AT268" i="11"/>
  <c r="AT275" i="11"/>
  <c r="AT285" i="11"/>
  <c r="AT295" i="11"/>
  <c r="AT305" i="11"/>
  <c r="AT314" i="11"/>
  <c r="AT322" i="11"/>
  <c r="AT332" i="11"/>
  <c r="AT346" i="11"/>
  <c r="AT357" i="11"/>
  <c r="AT365" i="11"/>
  <c r="F79" i="7" l="1"/>
  <c r="BK388" i="12"/>
  <c r="E100" i="7" s="1"/>
  <c r="F100" i="7" s="1"/>
  <c r="BL8" i="12"/>
  <c r="BH388" i="12"/>
  <c r="E99" i="7" s="1"/>
  <c r="BI8" i="12"/>
  <c r="H400" i="8"/>
  <c r="AF378" i="10"/>
  <c r="AF366" i="10"/>
  <c r="AF359" i="10"/>
  <c r="AF350" i="10"/>
  <c r="AF341" i="10"/>
  <c r="AF327" i="10"/>
  <c r="AF317" i="10"/>
  <c r="AF308" i="10"/>
  <c r="AF301" i="10"/>
  <c r="AF291" i="10"/>
  <c r="AF280" i="10"/>
  <c r="AF271" i="10"/>
  <c r="AF263" i="10"/>
  <c r="AF251" i="10"/>
  <c r="AF238" i="10"/>
  <c r="AF225" i="10"/>
  <c r="AF218" i="10"/>
  <c r="AF209" i="10"/>
  <c r="AF197" i="10"/>
  <c r="AF193" i="10"/>
  <c r="AF179" i="10"/>
  <c r="AF155" i="10"/>
  <c r="AF144" i="10"/>
  <c r="AF133" i="10"/>
  <c r="AF120" i="10"/>
  <c r="AF111" i="10"/>
  <c r="AF99" i="10"/>
  <c r="AF94" i="10"/>
  <c r="AF77" i="10"/>
  <c r="AF71" i="10"/>
  <c r="AF54" i="10"/>
  <c r="AF49" i="10"/>
  <c r="AF38" i="10"/>
  <c r="AF24" i="10"/>
  <c r="AF15" i="10"/>
  <c r="AF11" i="10"/>
  <c r="AF387" i="10"/>
  <c r="AF394" i="10"/>
  <c r="H334" i="8"/>
  <c r="H184" i="8"/>
  <c r="I184" i="8"/>
  <c r="J184" i="8" s="1"/>
  <c r="CV79" i="10"/>
  <c r="DK318" i="10"/>
  <c r="DK302" i="10"/>
  <c r="DK309" i="10"/>
  <c r="DK264" i="10"/>
  <c r="DK219" i="10"/>
  <c r="DK226" i="10"/>
  <c r="DK210" i="10"/>
  <c r="DK145" i="10"/>
  <c r="DK156" i="10"/>
  <c r="DK100" i="10"/>
  <c r="DK78" i="10"/>
  <c r="DK95" i="10"/>
  <c r="DK55" i="10"/>
  <c r="DK50" i="10"/>
  <c r="BF367" i="10"/>
  <c r="BF342" i="10"/>
  <c r="BF351" i="10"/>
  <c r="BF318" i="10"/>
  <c r="BF292" i="10"/>
  <c r="BF302" i="10"/>
  <c r="BF264" i="10"/>
  <c r="BF272" i="10"/>
  <c r="BF239" i="10"/>
  <c r="BF219" i="10"/>
  <c r="BF194" i="10"/>
  <c r="BF198" i="10"/>
  <c r="BF168" i="10"/>
  <c r="BF145" i="10"/>
  <c r="BF121" i="10"/>
  <c r="BF95" i="10"/>
  <c r="BF100" i="10"/>
  <c r="BF72" i="10"/>
  <c r="BF50" i="10"/>
  <c r="BF12" i="10"/>
  <c r="BF16" i="10"/>
  <c r="CD388" i="10"/>
  <c r="G168" i="10"/>
  <c r="G156" i="10"/>
  <c r="G16" i="10"/>
  <c r="AT328" i="10"/>
  <c r="AT55" i="10"/>
  <c r="AT12" i="10"/>
  <c r="AK380" i="10"/>
  <c r="AK279" i="10"/>
  <c r="AK282" i="10"/>
  <c r="AK211" i="10"/>
  <c r="AK223" i="10"/>
  <c r="AK73" i="10"/>
  <c r="AK41" i="10"/>
  <c r="AK51" i="10"/>
  <c r="P395" i="10"/>
  <c r="M379" i="10"/>
  <c r="M388" i="10"/>
  <c r="M395" i="10"/>
  <c r="M351" i="10"/>
  <c r="M367" i="10"/>
  <c r="M328" i="10"/>
  <c r="M342" i="10"/>
  <c r="M302" i="10"/>
  <c r="M309" i="10"/>
  <c r="M318" i="10"/>
  <c r="M264" i="10"/>
  <c r="M272" i="10"/>
  <c r="M281" i="10"/>
  <c r="M239" i="10"/>
  <c r="M210" i="10"/>
  <c r="M226" i="10"/>
  <c r="M180" i="10"/>
  <c r="M198" i="10"/>
  <c r="M156" i="10"/>
  <c r="M168" i="10"/>
  <c r="M134" i="10"/>
  <c r="M100" i="10"/>
  <c r="M112" i="10"/>
  <c r="M78" i="10"/>
  <c r="M50" i="10"/>
  <c r="M55" i="10"/>
  <c r="M25" i="10"/>
  <c r="J400" i="8" l="1"/>
  <c r="J334" i="8"/>
  <c r="D320" i="10"/>
  <c r="BL388" i="12"/>
  <c r="BI388" i="12"/>
  <c r="F99" i="7"/>
  <c r="BC79" i="10"/>
  <c r="AZ79" i="10"/>
  <c r="AB281" i="10"/>
  <c r="AB272" i="10"/>
  <c r="AB198" i="10"/>
  <c r="AB180" i="10"/>
  <c r="AB78" i="10"/>
  <c r="AB16" i="10"/>
  <c r="Y180" i="10"/>
  <c r="Y112" i="10"/>
  <c r="Y121" i="10"/>
  <c r="Y78" i="10"/>
  <c r="V360" i="10"/>
  <c r="V328" i="10"/>
  <c r="V72" i="10"/>
  <c r="V78" i="10"/>
  <c r="V43" i="10"/>
  <c r="S51" i="10"/>
  <c r="AW328" i="10"/>
  <c r="AW168" i="10"/>
  <c r="AW111" i="10"/>
  <c r="AW112" i="10"/>
  <c r="BO288" i="10"/>
  <c r="BO265" i="10"/>
  <c r="BL380" i="10"/>
  <c r="BI397" i="10"/>
  <c r="BI333" i="10"/>
  <c r="BI312" i="10"/>
  <c r="BI313" i="10"/>
  <c r="BI265" i="10"/>
  <c r="BI181" i="10"/>
  <c r="BI161" i="10"/>
  <c r="BI91" i="10"/>
  <c r="BI52" i="10"/>
  <c r="CA24" i="10"/>
  <c r="CA27" i="10"/>
  <c r="CA30" i="10"/>
  <c r="CA137" i="10"/>
  <c r="CA141" i="10"/>
  <c r="CA159" i="10"/>
  <c r="CA254" i="10"/>
  <c r="CA347" i="10"/>
  <c r="AN16" i="10"/>
  <c r="AN50" i="10"/>
  <c r="AN72" i="10"/>
  <c r="AN95" i="10"/>
  <c r="AN121" i="10"/>
  <c r="AN145" i="10"/>
  <c r="AN168" i="10"/>
  <c r="AN194" i="10"/>
  <c r="AN198" i="10"/>
  <c r="AN252" i="10"/>
  <c r="AN272" i="10"/>
  <c r="DE64" i="10"/>
  <c r="C39" i="9"/>
  <c r="B39" i="9"/>
  <c r="P15" i="9"/>
  <c r="P16" i="9"/>
  <c r="P17" i="9"/>
  <c r="P18" i="9"/>
  <c r="P19" i="9"/>
  <c r="P20" i="9"/>
  <c r="P21" i="9"/>
  <c r="P22" i="9"/>
  <c r="P23" i="9"/>
  <c r="P24" i="9"/>
  <c r="P25" i="9"/>
  <c r="P26" i="9"/>
  <c r="P28" i="9"/>
  <c r="P29" i="9"/>
  <c r="P30" i="9"/>
  <c r="P31" i="9"/>
  <c r="P32" i="9"/>
  <c r="P33" i="9"/>
  <c r="P34" i="9"/>
  <c r="P36" i="9"/>
  <c r="P38" i="9"/>
  <c r="P40" i="9"/>
  <c r="P41" i="9"/>
  <c r="P42" i="9"/>
  <c r="P43" i="9"/>
  <c r="P44" i="9"/>
  <c r="P8" i="9"/>
  <c r="S48" i="9"/>
  <c r="S49" i="9"/>
  <c r="S50" i="9"/>
  <c r="S41" i="9"/>
  <c r="S42" i="9"/>
  <c r="S43" i="9"/>
  <c r="S44" i="9"/>
  <c r="S8" i="9"/>
  <c r="S9" i="9"/>
  <c r="S10" i="9"/>
  <c r="S11" i="9"/>
  <c r="S12" i="9"/>
  <c r="S13" i="9"/>
  <c r="S14" i="9"/>
  <c r="S15" i="9"/>
  <c r="S16" i="9"/>
  <c r="S17" i="9"/>
  <c r="S18" i="9"/>
  <c r="S19" i="9"/>
  <c r="S20" i="9"/>
  <c r="S21" i="9"/>
  <c r="S22" i="9"/>
  <c r="S23" i="9"/>
  <c r="S24" i="9"/>
  <c r="S25" i="9"/>
  <c r="S26" i="9"/>
  <c r="S27" i="9"/>
  <c r="S28" i="9"/>
  <c r="S29" i="9"/>
  <c r="S30" i="9"/>
  <c r="S31" i="9"/>
  <c r="S32" i="9"/>
  <c r="S33" i="9"/>
  <c r="S34" i="9"/>
  <c r="S35" i="9"/>
  <c r="S36" i="9"/>
  <c r="S37" i="9"/>
  <c r="C404" i="11" l="1"/>
  <c r="C405" i="11"/>
  <c r="C403" i="11"/>
  <c r="B403" i="11"/>
  <c r="B404" i="11"/>
  <c r="B405" i="11"/>
  <c r="BQ10" i="11"/>
  <c r="BQ12" i="11"/>
  <c r="BP12" i="11"/>
  <c r="BQ11" i="11"/>
  <c r="BP11" i="11"/>
  <c r="AM382" i="12"/>
  <c r="AM388" i="12" s="1"/>
  <c r="E92" i="7" s="1"/>
  <c r="AL382" i="12"/>
  <c r="AL388" i="12" s="1"/>
  <c r="AE117" i="12"/>
  <c r="P381" i="12"/>
  <c r="M368" i="12"/>
  <c r="M190" i="12"/>
  <c r="BA17" i="11"/>
  <c r="BB17" i="11"/>
  <c r="S387" i="11"/>
  <c r="S357" i="11"/>
  <c r="S365" i="11"/>
  <c r="S332" i="11"/>
  <c r="S305" i="11"/>
  <c r="S314" i="11"/>
  <c r="S285" i="11"/>
  <c r="S268" i="11"/>
  <c r="S241" i="11"/>
  <c r="S222" i="11"/>
  <c r="S202" i="11"/>
  <c r="S185" i="11"/>
  <c r="S161" i="11"/>
  <c r="S138" i="11"/>
  <c r="S115" i="11"/>
  <c r="S98" i="11"/>
  <c r="S76" i="11"/>
  <c r="S55" i="11"/>
  <c r="BL387" i="11"/>
  <c r="BL357" i="11"/>
  <c r="BL365" i="11"/>
  <c r="BL332" i="11"/>
  <c r="BL314" i="11"/>
  <c r="BL295" i="11"/>
  <c r="BL275" i="11"/>
  <c r="BL254" i="11"/>
  <c r="BL229" i="11"/>
  <c r="BL214" i="11"/>
  <c r="BL198" i="11"/>
  <c r="BL173" i="11"/>
  <c r="BL150" i="11"/>
  <c r="BL124" i="11"/>
  <c r="BL98" i="11"/>
  <c r="BL76" i="11"/>
  <c r="BL55" i="11"/>
  <c r="BL27" i="11"/>
  <c r="BL14" i="11"/>
  <c r="BA102" i="11"/>
  <c r="BB102" i="11"/>
  <c r="BC104" i="11"/>
  <c r="BC105" i="11"/>
  <c r="BC106" i="11"/>
  <c r="BC107" i="11"/>
  <c r="BC108" i="11"/>
  <c r="BC109" i="11"/>
  <c r="BC110" i="11"/>
  <c r="BC111" i="11"/>
  <c r="BC112" i="11"/>
  <c r="BC113" i="11"/>
  <c r="BC56" i="11"/>
  <c r="BC57" i="11"/>
  <c r="D92" i="7" l="1"/>
  <c r="F92" i="7" s="1"/>
  <c r="AN388" i="12"/>
  <c r="BP408" i="11"/>
  <c r="D78" i="7" s="1"/>
  <c r="BQ408" i="11"/>
  <c r="E78" i="7" s="1"/>
  <c r="AN382" i="12"/>
  <c r="BC102" i="11"/>
  <c r="F78" i="7" l="1"/>
  <c r="BR408" i="11"/>
  <c r="AE396" i="11"/>
  <c r="BO396" i="11"/>
  <c r="BO403" i="11"/>
  <c r="BO404" i="11"/>
  <c r="BO405" i="11"/>
  <c r="BO406" i="11"/>
  <c r="BI406" i="11" l="1"/>
  <c r="BL405" i="11"/>
  <c r="BL406" i="11"/>
  <c r="F12" i="11"/>
  <c r="H12" i="11"/>
  <c r="I12" i="11"/>
  <c r="K12" i="11"/>
  <c r="L12" i="11"/>
  <c r="N12" i="11"/>
  <c r="O12" i="11"/>
  <c r="Q12" i="11"/>
  <c r="R12" i="11"/>
  <c r="S12" i="11"/>
  <c r="T12" i="11"/>
  <c r="U12" i="11"/>
  <c r="V12" i="11"/>
  <c r="W12" i="11"/>
  <c r="X12" i="11"/>
  <c r="Y12" i="11"/>
  <c r="Z12" i="11"/>
  <c r="AA12" i="11"/>
  <c r="AC12" i="11"/>
  <c r="AD12" i="11"/>
  <c r="AF12" i="11"/>
  <c r="AG12" i="11"/>
  <c r="AH12" i="11"/>
  <c r="AI12" i="11"/>
  <c r="AJ12" i="11"/>
  <c r="AK12" i="11"/>
  <c r="AL12" i="11"/>
  <c r="AM12" i="11"/>
  <c r="AN12" i="11"/>
  <c r="AO12" i="11"/>
  <c r="AP12" i="11"/>
  <c r="AQ12" i="11"/>
  <c r="AR12" i="11"/>
  <c r="AS12" i="11"/>
  <c r="AT12" i="11"/>
  <c r="AU12" i="11"/>
  <c r="AV12" i="11"/>
  <c r="AX12" i="11"/>
  <c r="AY12" i="11"/>
  <c r="AZ12" i="11"/>
  <c r="BA12" i="11"/>
  <c r="BB12" i="11"/>
  <c r="BD12" i="11"/>
  <c r="BE12" i="11"/>
  <c r="BF12" i="11"/>
  <c r="BG12" i="11"/>
  <c r="BH12" i="11"/>
  <c r="BJ12" i="11"/>
  <c r="BK12" i="11"/>
  <c r="BM12" i="11"/>
  <c r="BN12" i="11"/>
  <c r="E12" i="11"/>
  <c r="F11" i="11"/>
  <c r="H11" i="11"/>
  <c r="I11" i="11"/>
  <c r="K11" i="11"/>
  <c r="L11" i="11"/>
  <c r="N11" i="11"/>
  <c r="O11" i="11"/>
  <c r="Q11" i="11"/>
  <c r="R11" i="11"/>
  <c r="T11" i="11"/>
  <c r="U11" i="11"/>
  <c r="W11" i="11"/>
  <c r="X11" i="11"/>
  <c r="Z11" i="11"/>
  <c r="AA11" i="11"/>
  <c r="AC11" i="11"/>
  <c r="AD11" i="11"/>
  <c r="AF11" i="11"/>
  <c r="AG11" i="11"/>
  <c r="AI11" i="11"/>
  <c r="AJ11" i="11"/>
  <c r="AL11" i="11"/>
  <c r="AM11" i="11"/>
  <c r="AO11" i="11"/>
  <c r="AP11" i="11"/>
  <c r="AR11" i="11"/>
  <c r="AS11" i="11"/>
  <c r="AU11" i="11"/>
  <c r="AV11" i="11"/>
  <c r="AX11" i="11"/>
  <c r="AY11" i="11"/>
  <c r="BA11" i="11"/>
  <c r="BB11" i="11"/>
  <c r="BD11" i="11"/>
  <c r="BE11" i="11"/>
  <c r="BG11" i="11"/>
  <c r="BH11" i="11"/>
  <c r="BI11" i="11" s="1"/>
  <c r="BJ11" i="11"/>
  <c r="BK11" i="11"/>
  <c r="BM11" i="11"/>
  <c r="BN11" i="11"/>
  <c r="E11" i="11"/>
  <c r="F395" i="11"/>
  <c r="G395" i="11" s="1"/>
  <c r="H395" i="11"/>
  <c r="I395" i="11"/>
  <c r="K395" i="11"/>
  <c r="L395" i="11"/>
  <c r="N395" i="11"/>
  <c r="O395" i="11"/>
  <c r="P395" i="11" s="1"/>
  <c r="Q395" i="11"/>
  <c r="R395" i="11"/>
  <c r="T395" i="11"/>
  <c r="U395" i="11"/>
  <c r="V395" i="11" s="1"/>
  <c r="W395" i="11"/>
  <c r="X395" i="11"/>
  <c r="Y395" i="11" s="1"/>
  <c r="Z395" i="11"/>
  <c r="AA395" i="11"/>
  <c r="AB395" i="11" s="1"/>
  <c r="AC395" i="11"/>
  <c r="AD395" i="11"/>
  <c r="AE395" i="11" s="1"/>
  <c r="AF395" i="11"/>
  <c r="AG395" i="11"/>
  <c r="AH395" i="11" s="1"/>
  <c r="AI395" i="11"/>
  <c r="AJ395" i="11"/>
  <c r="AK395" i="11" s="1"/>
  <c r="AL395" i="11"/>
  <c r="AM395" i="11"/>
  <c r="AN395" i="11" s="1"/>
  <c r="AO395" i="11"/>
  <c r="AP395" i="11"/>
  <c r="AQ395" i="11" s="1"/>
  <c r="AR395" i="11"/>
  <c r="AS395" i="11"/>
  <c r="AT395" i="11" s="1"/>
  <c r="AU395" i="11"/>
  <c r="AV395" i="11"/>
  <c r="AW395" i="11" s="1"/>
  <c r="AX395" i="11"/>
  <c r="AY395" i="11"/>
  <c r="AZ395" i="11" s="1"/>
  <c r="BA395" i="11"/>
  <c r="BD395" i="11"/>
  <c r="BE395" i="11"/>
  <c r="BF395" i="11" s="1"/>
  <c r="BG395" i="11"/>
  <c r="BH395" i="11"/>
  <c r="BI395" i="11" s="1"/>
  <c r="BJ395" i="11"/>
  <c r="BK395" i="11"/>
  <c r="BL395" i="11" s="1"/>
  <c r="BM395" i="11"/>
  <c r="BN395" i="11"/>
  <c r="E395" i="11"/>
  <c r="L412" i="8"/>
  <c r="K412" i="8"/>
  <c r="F386" i="11"/>
  <c r="G386" i="11" s="1"/>
  <c r="H386" i="11"/>
  <c r="I386" i="11"/>
  <c r="J386" i="11" s="1"/>
  <c r="K386" i="11"/>
  <c r="L386" i="11"/>
  <c r="N386" i="11"/>
  <c r="O386" i="11"/>
  <c r="P386" i="11" s="1"/>
  <c r="Q386" i="11"/>
  <c r="R386" i="11"/>
  <c r="S386" i="11" s="1"/>
  <c r="T386" i="11"/>
  <c r="U386" i="11"/>
  <c r="V386" i="11" s="1"/>
  <c r="W386" i="11"/>
  <c r="X386" i="11"/>
  <c r="Y386" i="11" s="1"/>
  <c r="Z386" i="11"/>
  <c r="AA386" i="11"/>
  <c r="AB386" i="11" s="1"/>
  <c r="AC386" i="11"/>
  <c r="AD386" i="11"/>
  <c r="AE386" i="11" s="1"/>
  <c r="AF386" i="11"/>
  <c r="AG386" i="11"/>
  <c r="AI386" i="11"/>
  <c r="AJ386" i="11"/>
  <c r="AK386" i="11" s="1"/>
  <c r="AL386" i="11"/>
  <c r="AM386" i="11"/>
  <c r="AN386" i="11" s="1"/>
  <c r="AO386" i="11"/>
  <c r="AP386" i="11"/>
  <c r="AQ386" i="11" s="1"/>
  <c r="AR386" i="11"/>
  <c r="AS386" i="11"/>
  <c r="AT386" i="11" s="1"/>
  <c r="AU386" i="11"/>
  <c r="AV386" i="11"/>
  <c r="AW386" i="11" s="1"/>
  <c r="AX386" i="11"/>
  <c r="AY386" i="11"/>
  <c r="AZ386" i="11"/>
  <c r="BA386" i="11"/>
  <c r="BD386" i="11"/>
  <c r="BE386" i="11"/>
  <c r="BF386" i="11" s="1"/>
  <c r="BG386" i="11"/>
  <c r="BH386" i="11"/>
  <c r="BI386" i="11" s="1"/>
  <c r="BJ386" i="11"/>
  <c r="BK386" i="11"/>
  <c r="BM386" i="11"/>
  <c r="BN386" i="11"/>
  <c r="E386" i="11"/>
  <c r="F373" i="11"/>
  <c r="G373" i="11" s="1"/>
  <c r="H373" i="11"/>
  <c r="I373" i="11"/>
  <c r="J373" i="11" s="1"/>
  <c r="K373" i="11"/>
  <c r="L373" i="11"/>
  <c r="M373" i="11" s="1"/>
  <c r="N373" i="11"/>
  <c r="O373" i="11"/>
  <c r="P373" i="11" s="1"/>
  <c r="Q373" i="11"/>
  <c r="R373" i="11"/>
  <c r="T373" i="11"/>
  <c r="U373" i="11"/>
  <c r="V373" i="11" s="1"/>
  <c r="W373" i="11"/>
  <c r="X373" i="11"/>
  <c r="Y373" i="11" s="1"/>
  <c r="Z373" i="11"/>
  <c r="AA373" i="11"/>
  <c r="AB373" i="11" s="1"/>
  <c r="AC373" i="11"/>
  <c r="AD373" i="11"/>
  <c r="AE373" i="11" s="1"/>
  <c r="AF373" i="11"/>
  <c r="AG373" i="11"/>
  <c r="AI373" i="11"/>
  <c r="AJ373" i="11"/>
  <c r="AK373" i="11" s="1"/>
  <c r="AL373" i="11"/>
  <c r="AM373" i="11"/>
  <c r="AO373" i="11"/>
  <c r="AP373" i="11"/>
  <c r="AQ373" i="11" s="1"/>
  <c r="AR373" i="11"/>
  <c r="AS373" i="11"/>
  <c r="AT373" i="11" s="1"/>
  <c r="AU373" i="11"/>
  <c r="AV373" i="11"/>
  <c r="AW373" i="11" s="1"/>
  <c r="AX373" i="11"/>
  <c r="AY373" i="11"/>
  <c r="AZ373" i="11"/>
  <c r="BA373" i="11"/>
  <c r="BD373" i="11"/>
  <c r="BE373" i="11"/>
  <c r="BF373" i="11" s="1"/>
  <c r="BG373" i="11"/>
  <c r="BH373" i="11"/>
  <c r="BI373" i="11" s="1"/>
  <c r="BJ373" i="11"/>
  <c r="BK373" i="11"/>
  <c r="BM373" i="11"/>
  <c r="E373" i="11"/>
  <c r="F364" i="11"/>
  <c r="G364" i="11" s="1"/>
  <c r="H364" i="11"/>
  <c r="I364" i="11"/>
  <c r="J364" i="11" s="1"/>
  <c r="K364" i="11"/>
  <c r="L364" i="11"/>
  <c r="M364" i="11" s="1"/>
  <c r="N364" i="11"/>
  <c r="O364" i="11"/>
  <c r="Q364" i="11"/>
  <c r="R364" i="11"/>
  <c r="S364" i="11" s="1"/>
  <c r="T364" i="11"/>
  <c r="U364" i="11"/>
  <c r="V364" i="11" s="1"/>
  <c r="W364" i="11"/>
  <c r="X364" i="11"/>
  <c r="Y364" i="11" s="1"/>
  <c r="Z364" i="11"/>
  <c r="AA364" i="11"/>
  <c r="AC364" i="11"/>
  <c r="AD364" i="11"/>
  <c r="AE364" i="11" s="1"/>
  <c r="AF364" i="11"/>
  <c r="AG364" i="11"/>
  <c r="AI364" i="11"/>
  <c r="AJ364" i="11"/>
  <c r="AK364" i="11" s="1"/>
  <c r="AL364" i="11"/>
  <c r="AM364" i="11"/>
  <c r="AO364" i="11"/>
  <c r="AP364" i="11"/>
  <c r="AQ364" i="11" s="1"/>
  <c r="AR364" i="11"/>
  <c r="AS364" i="11"/>
  <c r="AT364" i="11" s="1"/>
  <c r="AU364" i="11"/>
  <c r="AV364" i="11"/>
  <c r="AW364" i="11" s="1"/>
  <c r="AX364" i="11"/>
  <c r="AY364" i="11"/>
  <c r="AZ364" i="11"/>
  <c r="BA364" i="11"/>
  <c r="BD364" i="11"/>
  <c r="BE364" i="11"/>
  <c r="BF364" i="11" s="1"/>
  <c r="BG364" i="11"/>
  <c r="BH364" i="11"/>
  <c r="BI364" i="11" s="1"/>
  <c r="BJ364" i="11"/>
  <c r="BK364" i="11"/>
  <c r="BL364" i="11" s="1"/>
  <c r="BM364" i="11"/>
  <c r="E364" i="11"/>
  <c r="F356" i="11"/>
  <c r="G356" i="11" s="1"/>
  <c r="H356" i="11"/>
  <c r="I356" i="11"/>
  <c r="J356" i="11" s="1"/>
  <c r="K356" i="11"/>
  <c r="L356" i="11"/>
  <c r="M356" i="11" s="1"/>
  <c r="N356" i="11"/>
  <c r="O356" i="11"/>
  <c r="P356" i="11" s="1"/>
  <c r="Q356" i="11"/>
  <c r="R356" i="11"/>
  <c r="T356" i="11"/>
  <c r="U356" i="11"/>
  <c r="V356" i="11" s="1"/>
  <c r="W356" i="11"/>
  <c r="X356" i="11"/>
  <c r="Y356" i="11" s="1"/>
  <c r="Z356" i="11"/>
  <c r="AA356" i="11"/>
  <c r="AB356" i="11" s="1"/>
  <c r="AC356" i="11"/>
  <c r="AD356" i="11"/>
  <c r="AE356" i="11" s="1"/>
  <c r="AF356" i="11"/>
  <c r="AG356" i="11"/>
  <c r="AH356" i="11" s="1"/>
  <c r="AI356" i="11"/>
  <c r="AJ356" i="11"/>
  <c r="AK356" i="11" s="1"/>
  <c r="AL356" i="11"/>
  <c r="AM356" i="11"/>
  <c r="AO356" i="11"/>
  <c r="AP356" i="11"/>
  <c r="AQ356" i="11" s="1"/>
  <c r="AR356" i="11"/>
  <c r="AS356" i="11"/>
  <c r="AT356" i="11" s="1"/>
  <c r="AU356" i="11"/>
  <c r="AV356" i="11"/>
  <c r="AW356" i="11" s="1"/>
  <c r="AX356" i="11"/>
  <c r="AY356" i="11"/>
  <c r="AZ356" i="11"/>
  <c r="BA356" i="11"/>
  <c r="BD356" i="11"/>
  <c r="BE356" i="11"/>
  <c r="BF356" i="11" s="1"/>
  <c r="BG356" i="11"/>
  <c r="BH356" i="11"/>
  <c r="BI356" i="11" s="1"/>
  <c r="BJ356" i="11"/>
  <c r="BK356" i="11"/>
  <c r="BM356" i="11"/>
  <c r="E356" i="11"/>
  <c r="F345" i="11"/>
  <c r="G345" i="11" s="1"/>
  <c r="H345" i="11"/>
  <c r="I345" i="11"/>
  <c r="J345" i="11" s="1"/>
  <c r="K345" i="11"/>
  <c r="L345" i="11"/>
  <c r="M345" i="11" s="1"/>
  <c r="N345" i="11"/>
  <c r="O345" i="11"/>
  <c r="P345" i="11" s="1"/>
  <c r="Q345" i="11"/>
  <c r="R345" i="11"/>
  <c r="S345" i="11" s="1"/>
  <c r="T345" i="11"/>
  <c r="U345" i="11"/>
  <c r="V345" i="11" s="1"/>
  <c r="W345" i="11"/>
  <c r="X345" i="11"/>
  <c r="Y345" i="11" s="1"/>
  <c r="Z345" i="11"/>
  <c r="AA345" i="11"/>
  <c r="AB345" i="11" s="1"/>
  <c r="AC345" i="11"/>
  <c r="AD345" i="11"/>
  <c r="AE345" i="11" s="1"/>
  <c r="AF345" i="11"/>
  <c r="AG345" i="11"/>
  <c r="AI345" i="11"/>
  <c r="AJ345" i="11"/>
  <c r="AK345" i="11" s="1"/>
  <c r="AL345" i="11"/>
  <c r="AM345" i="11"/>
  <c r="AN345" i="11" s="1"/>
  <c r="AO345" i="11"/>
  <c r="AP345" i="11"/>
  <c r="AQ345" i="11" s="1"/>
  <c r="AR345" i="11"/>
  <c r="AS345" i="11"/>
  <c r="AT345" i="11" s="1"/>
  <c r="AU345" i="11"/>
  <c r="AV345" i="11"/>
  <c r="AW345" i="11" s="1"/>
  <c r="AX345" i="11"/>
  <c r="AY345" i="11"/>
  <c r="AZ345" i="11"/>
  <c r="BA345" i="11"/>
  <c r="BC345" i="11"/>
  <c r="BD345" i="11"/>
  <c r="BE345" i="11"/>
  <c r="BF345" i="11" s="1"/>
  <c r="BG345" i="11"/>
  <c r="BH345" i="11"/>
  <c r="BI345" i="11" s="1"/>
  <c r="BJ345" i="11"/>
  <c r="BK345" i="11"/>
  <c r="BL345" i="11" s="1"/>
  <c r="BM345" i="11"/>
  <c r="BN345" i="11"/>
  <c r="E345" i="11"/>
  <c r="F331" i="11"/>
  <c r="H331" i="11"/>
  <c r="I331" i="11"/>
  <c r="J331" i="11" s="1"/>
  <c r="K331" i="11"/>
  <c r="L331" i="11"/>
  <c r="M331" i="11" s="1"/>
  <c r="N331" i="11"/>
  <c r="O331" i="11"/>
  <c r="Q331" i="11"/>
  <c r="R331" i="11"/>
  <c r="T331" i="11"/>
  <c r="U331" i="11"/>
  <c r="W331" i="11"/>
  <c r="X331" i="11"/>
  <c r="Y331" i="11" s="1"/>
  <c r="Z331" i="11"/>
  <c r="AA331" i="11"/>
  <c r="AB331" i="11" s="1"/>
  <c r="AC331" i="11"/>
  <c r="AD331" i="11"/>
  <c r="AE331" i="11" s="1"/>
  <c r="AF331" i="11"/>
  <c r="AG331" i="11"/>
  <c r="AI331" i="11"/>
  <c r="AJ331" i="11"/>
  <c r="AK331" i="11" s="1"/>
  <c r="AL331" i="11"/>
  <c r="AM331" i="11"/>
  <c r="AN331" i="11" s="1"/>
  <c r="AO331" i="11"/>
  <c r="AP331" i="11"/>
  <c r="AQ331" i="11" s="1"/>
  <c r="AR331" i="11"/>
  <c r="AS331" i="11"/>
  <c r="AT331" i="11" s="1"/>
  <c r="AU331" i="11"/>
  <c r="AV331" i="11"/>
  <c r="AW331" i="11" s="1"/>
  <c r="AX331" i="11"/>
  <c r="AY331" i="11"/>
  <c r="AZ331" i="11"/>
  <c r="BA331" i="11"/>
  <c r="BD331" i="11"/>
  <c r="BE331" i="11"/>
  <c r="BF331" i="11" s="1"/>
  <c r="BG331" i="11"/>
  <c r="BH331" i="11"/>
  <c r="BI331" i="11" s="1"/>
  <c r="BJ331" i="11"/>
  <c r="BK331" i="11"/>
  <c r="BM331" i="11"/>
  <c r="BN331" i="11"/>
  <c r="E331" i="11"/>
  <c r="F321" i="11"/>
  <c r="G321" i="11" s="1"/>
  <c r="H321" i="11"/>
  <c r="I321" i="11"/>
  <c r="J321" i="11" s="1"/>
  <c r="K321" i="11"/>
  <c r="L321" i="11"/>
  <c r="M321" i="11" s="1"/>
  <c r="N321" i="11"/>
  <c r="O321" i="11"/>
  <c r="P321" i="11" s="1"/>
  <c r="Q321" i="11"/>
  <c r="R321" i="11"/>
  <c r="T321" i="11"/>
  <c r="U321" i="11"/>
  <c r="V321" i="11" s="1"/>
  <c r="W321" i="11"/>
  <c r="X321" i="11"/>
  <c r="Y321" i="11" s="1"/>
  <c r="Z321" i="11"/>
  <c r="AA321" i="11"/>
  <c r="AB321" i="11" s="1"/>
  <c r="AC321" i="11"/>
  <c r="AD321" i="11"/>
  <c r="AE321" i="11" s="1"/>
  <c r="AF321" i="11"/>
  <c r="AG321" i="11"/>
  <c r="AI321" i="11"/>
  <c r="AJ321" i="11"/>
  <c r="AK321" i="11" s="1"/>
  <c r="AL321" i="11"/>
  <c r="AM321" i="11"/>
  <c r="AO321" i="11"/>
  <c r="AP321" i="11"/>
  <c r="AQ321" i="11" s="1"/>
  <c r="AR321" i="11"/>
  <c r="AS321" i="11"/>
  <c r="AT321" i="11" s="1"/>
  <c r="AU321" i="11"/>
  <c r="AV321" i="11"/>
  <c r="AW321" i="11" s="1"/>
  <c r="AX321" i="11"/>
  <c r="AY321" i="11"/>
  <c r="AZ321" i="11"/>
  <c r="BA321" i="11"/>
  <c r="BD321" i="11"/>
  <c r="BE321" i="11"/>
  <c r="BF321" i="11" s="1"/>
  <c r="BG321" i="11"/>
  <c r="BH321" i="11"/>
  <c r="BI321" i="11" s="1"/>
  <c r="BJ321" i="11"/>
  <c r="BK321" i="11"/>
  <c r="BL321" i="11" s="1"/>
  <c r="BM321" i="11"/>
  <c r="E321" i="11"/>
  <c r="F313" i="11"/>
  <c r="G313" i="11" s="1"/>
  <c r="H313" i="11"/>
  <c r="I313" i="11"/>
  <c r="J313" i="11" s="1"/>
  <c r="K313" i="11"/>
  <c r="L313" i="11"/>
  <c r="N313" i="11"/>
  <c r="O313" i="11"/>
  <c r="P313" i="11" s="1"/>
  <c r="Q313" i="11"/>
  <c r="R313" i="11"/>
  <c r="T313" i="11"/>
  <c r="U313" i="11"/>
  <c r="V313" i="11" s="1"/>
  <c r="W313" i="11"/>
  <c r="X313" i="11"/>
  <c r="Y313" i="11" s="1"/>
  <c r="Z313" i="11"/>
  <c r="AA313" i="11"/>
  <c r="AB313" i="11" s="1"/>
  <c r="AC313" i="11"/>
  <c r="AD313" i="11"/>
  <c r="AE313" i="11" s="1"/>
  <c r="AF313" i="11"/>
  <c r="AG313" i="11"/>
  <c r="AI313" i="11"/>
  <c r="AJ313" i="11"/>
  <c r="AK313" i="11" s="1"/>
  <c r="AL313" i="11"/>
  <c r="AM313" i="11"/>
  <c r="AN313" i="11" s="1"/>
  <c r="AO313" i="11"/>
  <c r="AP313" i="11"/>
  <c r="AQ313" i="11" s="1"/>
  <c r="AR313" i="11"/>
  <c r="AS313" i="11"/>
  <c r="AT313" i="11" s="1"/>
  <c r="AU313" i="11"/>
  <c r="AV313" i="11"/>
  <c r="AW313" i="11" s="1"/>
  <c r="AX313" i="11"/>
  <c r="AY313" i="11"/>
  <c r="AZ313" i="11"/>
  <c r="BA313" i="11"/>
  <c r="BD313" i="11"/>
  <c r="BE313" i="11"/>
  <c r="BF313" i="11" s="1"/>
  <c r="BG313" i="11"/>
  <c r="BH313" i="11"/>
  <c r="BI313" i="11" s="1"/>
  <c r="BJ313" i="11"/>
  <c r="BK313" i="11"/>
  <c r="BL313" i="11" s="1"/>
  <c r="BM313" i="11"/>
  <c r="BN313" i="11"/>
  <c r="E313" i="11"/>
  <c r="F304" i="11"/>
  <c r="G304" i="11" s="1"/>
  <c r="H304" i="11"/>
  <c r="I304" i="11"/>
  <c r="J304" i="11" s="1"/>
  <c r="K304" i="11"/>
  <c r="L304" i="11"/>
  <c r="M304" i="11" s="1"/>
  <c r="N304" i="11"/>
  <c r="O304" i="11"/>
  <c r="Q304" i="11"/>
  <c r="R304" i="11"/>
  <c r="T304" i="11"/>
  <c r="U304" i="11"/>
  <c r="V304" i="11" s="1"/>
  <c r="W304" i="11"/>
  <c r="X304" i="11"/>
  <c r="Y304" i="11" s="1"/>
  <c r="Z304" i="11"/>
  <c r="AA304" i="11"/>
  <c r="AB304" i="11" s="1"/>
  <c r="AC304" i="11"/>
  <c r="AD304" i="11"/>
  <c r="AE304" i="11" s="1"/>
  <c r="AF304" i="11"/>
  <c r="AG304" i="11"/>
  <c r="AI304" i="11"/>
  <c r="AJ304" i="11"/>
  <c r="AK304" i="11" s="1"/>
  <c r="AL304" i="11"/>
  <c r="AM304" i="11"/>
  <c r="AO304" i="11"/>
  <c r="AP304" i="11"/>
  <c r="AQ304" i="11" s="1"/>
  <c r="AR304" i="11"/>
  <c r="AS304" i="11"/>
  <c r="AT304" i="11" s="1"/>
  <c r="AU304" i="11"/>
  <c r="AV304" i="11"/>
  <c r="AW304" i="11" s="1"/>
  <c r="AX304" i="11"/>
  <c r="AY304" i="11"/>
  <c r="AZ304" i="11"/>
  <c r="BA304" i="11"/>
  <c r="BC304" i="11"/>
  <c r="BD304" i="11"/>
  <c r="BE304" i="11"/>
  <c r="BF304" i="11" s="1"/>
  <c r="BG304" i="11"/>
  <c r="BH304" i="11"/>
  <c r="BI304" i="11" s="1"/>
  <c r="BJ304" i="11"/>
  <c r="BK304" i="11"/>
  <c r="BM304" i="11"/>
  <c r="E304" i="11"/>
  <c r="F294" i="11"/>
  <c r="G294" i="11" s="1"/>
  <c r="H294" i="11"/>
  <c r="I294" i="11"/>
  <c r="J294" i="11" s="1"/>
  <c r="K294" i="11"/>
  <c r="L294" i="11"/>
  <c r="M294" i="11" s="1"/>
  <c r="N294" i="11"/>
  <c r="O294" i="11"/>
  <c r="Q294" i="11"/>
  <c r="R294" i="11"/>
  <c r="T294" i="11"/>
  <c r="U294" i="11"/>
  <c r="V294" i="11" s="1"/>
  <c r="W294" i="11"/>
  <c r="X294" i="11"/>
  <c r="Y294" i="11" s="1"/>
  <c r="Z294" i="11"/>
  <c r="AA294" i="11"/>
  <c r="AC294" i="11"/>
  <c r="AD294" i="11"/>
  <c r="AE294" i="11" s="1"/>
  <c r="AF294" i="11"/>
  <c r="AG294" i="11"/>
  <c r="AI294" i="11"/>
  <c r="AJ294" i="11"/>
  <c r="AK294" i="11" s="1"/>
  <c r="AL294" i="11"/>
  <c r="AM294" i="11"/>
  <c r="AO294" i="11"/>
  <c r="AP294" i="11"/>
  <c r="AQ294" i="11" s="1"/>
  <c r="AR294" i="11"/>
  <c r="AS294" i="11"/>
  <c r="AT294" i="11" s="1"/>
  <c r="AU294" i="11"/>
  <c r="AV294" i="11"/>
  <c r="AW294" i="11" s="1"/>
  <c r="AX294" i="11"/>
  <c r="AY294" i="11"/>
  <c r="AZ294" i="11"/>
  <c r="BA294" i="11"/>
  <c r="BD294" i="11"/>
  <c r="BE294" i="11"/>
  <c r="BF294" i="11" s="1"/>
  <c r="BG294" i="11"/>
  <c r="BH294" i="11"/>
  <c r="BI294" i="11" s="1"/>
  <c r="BJ294" i="11"/>
  <c r="BK294" i="11"/>
  <c r="BM294" i="11"/>
  <c r="E294" i="11"/>
  <c r="F284" i="11"/>
  <c r="G284" i="11" s="1"/>
  <c r="H284" i="11"/>
  <c r="I284" i="11"/>
  <c r="J284" i="11" s="1"/>
  <c r="K284" i="11"/>
  <c r="L284" i="11"/>
  <c r="M284" i="11" s="1"/>
  <c r="N284" i="11"/>
  <c r="B284" i="11" s="1"/>
  <c r="O284" i="11"/>
  <c r="Q284" i="11"/>
  <c r="R284" i="11"/>
  <c r="T284" i="11"/>
  <c r="U284" i="11"/>
  <c r="V284" i="11" s="1"/>
  <c r="W284" i="11"/>
  <c r="X284" i="11"/>
  <c r="Y284" i="11" s="1"/>
  <c r="Z284" i="11"/>
  <c r="AA284" i="11"/>
  <c r="AC284" i="11"/>
  <c r="AD284" i="11"/>
  <c r="AE284" i="11" s="1"/>
  <c r="AF284" i="11"/>
  <c r="AG284" i="11"/>
  <c r="AI284" i="11"/>
  <c r="AJ284" i="11"/>
  <c r="AK284" i="11" s="1"/>
  <c r="AL284" i="11"/>
  <c r="AM284" i="11"/>
  <c r="AO284" i="11"/>
  <c r="AP284" i="11"/>
  <c r="AQ284" i="11" s="1"/>
  <c r="AR284" i="11"/>
  <c r="AS284" i="11"/>
  <c r="AT284" i="11" s="1"/>
  <c r="AU284" i="11"/>
  <c r="AV284" i="11"/>
  <c r="AW284" i="11" s="1"/>
  <c r="AX284" i="11"/>
  <c r="AY284" i="11"/>
  <c r="AZ284" i="11"/>
  <c r="BA284" i="11"/>
  <c r="BC284" i="11"/>
  <c r="BD284" i="11"/>
  <c r="BE284" i="11"/>
  <c r="BF284" i="11" s="1"/>
  <c r="BG284" i="11"/>
  <c r="BH284" i="11"/>
  <c r="BI284" i="11" s="1"/>
  <c r="BJ284" i="11"/>
  <c r="BK284" i="11"/>
  <c r="BM284" i="11"/>
  <c r="E284" i="11"/>
  <c r="F274" i="11"/>
  <c r="G274" i="11" s="1"/>
  <c r="H274" i="11"/>
  <c r="I274" i="11"/>
  <c r="J274" i="11" s="1"/>
  <c r="K274" i="11"/>
  <c r="L274" i="11"/>
  <c r="M274" i="11" s="1"/>
  <c r="N274" i="11"/>
  <c r="O274" i="11"/>
  <c r="P274" i="11" s="1"/>
  <c r="Q274" i="11"/>
  <c r="R274" i="11"/>
  <c r="T274" i="11"/>
  <c r="U274" i="11"/>
  <c r="V274" i="11" s="1"/>
  <c r="W274" i="11"/>
  <c r="X274" i="11"/>
  <c r="Y274" i="11" s="1"/>
  <c r="Z274" i="11"/>
  <c r="AA274" i="11"/>
  <c r="AB274" i="11" s="1"/>
  <c r="AC274" i="11"/>
  <c r="AD274" i="11"/>
  <c r="AE274" i="11" s="1"/>
  <c r="AF274" i="11"/>
  <c r="AG274" i="11"/>
  <c r="AI274" i="11"/>
  <c r="AJ274" i="11"/>
  <c r="AK274" i="11" s="1"/>
  <c r="AL274" i="11"/>
  <c r="AM274" i="11"/>
  <c r="AO274" i="11"/>
  <c r="AP274" i="11"/>
  <c r="AQ274" i="11" s="1"/>
  <c r="AR274" i="11"/>
  <c r="AS274" i="11"/>
  <c r="AT274" i="11" s="1"/>
  <c r="AU274" i="11"/>
  <c r="AV274" i="11"/>
  <c r="AW274" i="11" s="1"/>
  <c r="AX274" i="11"/>
  <c r="AY274" i="11"/>
  <c r="AZ274" i="11"/>
  <c r="BA274" i="11"/>
  <c r="BD274" i="11"/>
  <c r="BE274" i="11"/>
  <c r="BF274" i="11" s="1"/>
  <c r="BG274" i="11"/>
  <c r="BH274" i="11"/>
  <c r="BI274" i="11" s="1"/>
  <c r="BJ274" i="11"/>
  <c r="BK274" i="11"/>
  <c r="BM274" i="11"/>
  <c r="E274" i="11"/>
  <c r="F267" i="11"/>
  <c r="G267" i="11" s="1"/>
  <c r="H267" i="11"/>
  <c r="I267" i="11"/>
  <c r="J267" i="11" s="1"/>
  <c r="K267" i="11"/>
  <c r="L267" i="11"/>
  <c r="M267" i="11" s="1"/>
  <c r="N267" i="11"/>
  <c r="O267" i="11"/>
  <c r="P267" i="11" s="1"/>
  <c r="Q267" i="11"/>
  <c r="R267" i="11"/>
  <c r="T267" i="11"/>
  <c r="U267" i="11"/>
  <c r="V267" i="11" s="1"/>
  <c r="W267" i="11"/>
  <c r="X267" i="11"/>
  <c r="Y267" i="11" s="1"/>
  <c r="Z267" i="11"/>
  <c r="AA267" i="11"/>
  <c r="AB267" i="11" s="1"/>
  <c r="AC267" i="11"/>
  <c r="AD267" i="11"/>
  <c r="AE267" i="11" s="1"/>
  <c r="AF267" i="11"/>
  <c r="AG267" i="11"/>
  <c r="AI267" i="11"/>
  <c r="AJ267" i="11"/>
  <c r="AK267" i="11" s="1"/>
  <c r="AL267" i="11"/>
  <c r="AM267" i="11"/>
  <c r="AO267" i="11"/>
  <c r="AP267" i="11"/>
  <c r="AQ267" i="11" s="1"/>
  <c r="AR267" i="11"/>
  <c r="AS267" i="11"/>
  <c r="AT267" i="11" s="1"/>
  <c r="AU267" i="11"/>
  <c r="AV267" i="11"/>
  <c r="AW267" i="11" s="1"/>
  <c r="AX267" i="11"/>
  <c r="AY267" i="11"/>
  <c r="AZ267" i="11" s="1"/>
  <c r="BA267" i="11"/>
  <c r="BB267" i="11"/>
  <c r="BD267" i="11"/>
  <c r="BE267" i="11"/>
  <c r="BF267" i="11" s="1"/>
  <c r="BG267" i="11"/>
  <c r="BH267" i="11"/>
  <c r="BI267" i="11" s="1"/>
  <c r="BJ267" i="11"/>
  <c r="BK267" i="11"/>
  <c r="BM267" i="11"/>
  <c r="BN267" i="11"/>
  <c r="E267" i="11"/>
  <c r="F253" i="11"/>
  <c r="G253" i="11" s="1"/>
  <c r="H253" i="11"/>
  <c r="I253" i="11"/>
  <c r="J253" i="11" s="1"/>
  <c r="K253" i="11"/>
  <c r="L253" i="11"/>
  <c r="M253" i="11" s="1"/>
  <c r="N253" i="11"/>
  <c r="O253" i="11"/>
  <c r="Q253" i="11"/>
  <c r="R253" i="11"/>
  <c r="S253" i="11" s="1"/>
  <c r="T253" i="11"/>
  <c r="U253" i="11"/>
  <c r="V253" i="11" s="1"/>
  <c r="W253" i="11"/>
  <c r="X253" i="11"/>
  <c r="Y253" i="11" s="1"/>
  <c r="Z253" i="11"/>
  <c r="AA253" i="11"/>
  <c r="AC253" i="11"/>
  <c r="AD253" i="11"/>
  <c r="AE253" i="11" s="1"/>
  <c r="AF253" i="11"/>
  <c r="AG253" i="11"/>
  <c r="AI253" i="11"/>
  <c r="AJ253" i="11"/>
  <c r="AK253" i="11" s="1"/>
  <c r="AL253" i="11"/>
  <c r="AM253" i="11"/>
  <c r="AO253" i="11"/>
  <c r="AP253" i="11"/>
  <c r="AQ253" i="11" s="1"/>
  <c r="AR253" i="11"/>
  <c r="AS253" i="11"/>
  <c r="AT253" i="11" s="1"/>
  <c r="AU253" i="11"/>
  <c r="AV253" i="11"/>
  <c r="AW253" i="11" s="1"/>
  <c r="AX253" i="11"/>
  <c r="AY253" i="11"/>
  <c r="AZ253" i="11"/>
  <c r="BA253" i="11"/>
  <c r="BB253" i="11"/>
  <c r="BD253" i="11"/>
  <c r="BE253" i="11"/>
  <c r="BF253" i="11" s="1"/>
  <c r="BG253" i="11"/>
  <c r="BH253" i="11"/>
  <c r="BI253" i="11" s="1"/>
  <c r="BJ253" i="11"/>
  <c r="BK253" i="11"/>
  <c r="BL253" i="11" s="1"/>
  <c r="BM253" i="11"/>
  <c r="E253" i="11"/>
  <c r="F240" i="11"/>
  <c r="G240" i="11" s="1"/>
  <c r="H240" i="11"/>
  <c r="I240" i="11"/>
  <c r="J240" i="11" s="1"/>
  <c r="K240" i="11"/>
  <c r="L240" i="11"/>
  <c r="M240" i="11" s="1"/>
  <c r="N240" i="11"/>
  <c r="O240" i="11"/>
  <c r="Q240" i="11"/>
  <c r="R240" i="11"/>
  <c r="T240" i="11"/>
  <c r="U240" i="11"/>
  <c r="V240" i="11" s="1"/>
  <c r="W240" i="11"/>
  <c r="X240" i="11"/>
  <c r="Y240" i="11" s="1"/>
  <c r="Z240" i="11"/>
  <c r="AA240" i="11"/>
  <c r="AB240" i="11" s="1"/>
  <c r="AC240" i="11"/>
  <c r="AD240" i="11"/>
  <c r="AE240" i="11" s="1"/>
  <c r="AF240" i="11"/>
  <c r="AG240" i="11"/>
  <c r="AH240" i="11" s="1"/>
  <c r="AI240" i="11"/>
  <c r="AJ240" i="11"/>
  <c r="AK240" i="11" s="1"/>
  <c r="AL240" i="11"/>
  <c r="AM240" i="11"/>
  <c r="AO240" i="11"/>
  <c r="AP240" i="11"/>
  <c r="AQ240" i="11" s="1"/>
  <c r="AR240" i="11"/>
  <c r="AS240" i="11"/>
  <c r="AT240" i="11" s="1"/>
  <c r="AU240" i="11"/>
  <c r="AV240" i="11"/>
  <c r="AW240" i="11" s="1"/>
  <c r="AX240" i="11"/>
  <c r="AY240" i="11"/>
  <c r="AZ240" i="11"/>
  <c r="BA240" i="11"/>
  <c r="BB240" i="11"/>
  <c r="BD240" i="11"/>
  <c r="BE240" i="11"/>
  <c r="BF240" i="11" s="1"/>
  <c r="BG240" i="11"/>
  <c r="BH240" i="11"/>
  <c r="BI240" i="11" s="1"/>
  <c r="BJ240" i="11"/>
  <c r="BK240" i="11"/>
  <c r="BM240" i="11"/>
  <c r="E240" i="11"/>
  <c r="F228" i="11"/>
  <c r="G228" i="11" s="1"/>
  <c r="H228" i="11"/>
  <c r="I228" i="11"/>
  <c r="J228" i="11" s="1"/>
  <c r="K228" i="11"/>
  <c r="L228" i="11"/>
  <c r="M228" i="11" s="1"/>
  <c r="N228" i="11"/>
  <c r="O228" i="11"/>
  <c r="P228" i="11" s="1"/>
  <c r="Q228" i="11"/>
  <c r="R228" i="11"/>
  <c r="T228" i="11"/>
  <c r="U228" i="11"/>
  <c r="V228" i="11" s="1"/>
  <c r="W228" i="11"/>
  <c r="X228" i="11"/>
  <c r="Y228" i="11" s="1"/>
  <c r="Z228" i="11"/>
  <c r="AA228" i="11"/>
  <c r="AB228" i="11" s="1"/>
  <c r="AC228" i="11"/>
  <c r="AD228" i="11"/>
  <c r="AE228" i="11" s="1"/>
  <c r="AF228" i="11"/>
  <c r="AG228" i="11"/>
  <c r="AH228" i="11" s="1"/>
  <c r="AI228" i="11"/>
  <c r="AJ228" i="11"/>
  <c r="AK228" i="11" s="1"/>
  <c r="AL228" i="11"/>
  <c r="AM228" i="11"/>
  <c r="AO228" i="11"/>
  <c r="AP228" i="11"/>
  <c r="AQ228" i="11" s="1"/>
  <c r="AR228" i="11"/>
  <c r="AS228" i="11"/>
  <c r="AT228" i="11" s="1"/>
  <c r="AU228" i="11"/>
  <c r="AV228" i="11"/>
  <c r="AW228" i="11" s="1"/>
  <c r="AX228" i="11"/>
  <c r="AY228" i="11"/>
  <c r="AZ228" i="11" s="1"/>
  <c r="BA228" i="11"/>
  <c r="BB228" i="11"/>
  <c r="BD228" i="11"/>
  <c r="BE228" i="11"/>
  <c r="BF228" i="11" s="1"/>
  <c r="BG228" i="11"/>
  <c r="BH228" i="11"/>
  <c r="BI228" i="11" s="1"/>
  <c r="BJ228" i="11"/>
  <c r="BK228" i="11"/>
  <c r="BM228" i="11"/>
  <c r="E228" i="11"/>
  <c r="F221" i="11"/>
  <c r="G221" i="11" s="1"/>
  <c r="H221" i="11"/>
  <c r="I221" i="11"/>
  <c r="J221" i="11" s="1"/>
  <c r="K221" i="11"/>
  <c r="L221" i="11"/>
  <c r="M221" i="11" s="1"/>
  <c r="N221" i="11"/>
  <c r="B221" i="11" s="1"/>
  <c r="O221" i="11"/>
  <c r="Q221" i="11"/>
  <c r="R221" i="11"/>
  <c r="S221" i="11" s="1"/>
  <c r="T221" i="11"/>
  <c r="U221" i="11"/>
  <c r="V221" i="11" s="1"/>
  <c r="W221" i="11"/>
  <c r="X221" i="11"/>
  <c r="Y221" i="11" s="1"/>
  <c r="Z221" i="11"/>
  <c r="AA221" i="11"/>
  <c r="AC221" i="11"/>
  <c r="AD221" i="11"/>
  <c r="AE221" i="11" s="1"/>
  <c r="AF221" i="11"/>
  <c r="AG221" i="11"/>
  <c r="AI221" i="11"/>
  <c r="AJ221" i="11"/>
  <c r="AK221" i="11" s="1"/>
  <c r="AL221" i="11"/>
  <c r="AM221" i="11"/>
  <c r="AO221" i="11"/>
  <c r="AP221" i="11"/>
  <c r="AQ221" i="11" s="1"/>
  <c r="AR221" i="11"/>
  <c r="AS221" i="11"/>
  <c r="AU221" i="11"/>
  <c r="AV221" i="11"/>
  <c r="AW221" i="11" s="1"/>
  <c r="AX221" i="11"/>
  <c r="AY221" i="11"/>
  <c r="AZ221" i="11"/>
  <c r="BA221" i="11"/>
  <c r="BB221" i="11"/>
  <c r="BC221" i="11" s="1"/>
  <c r="BD221" i="11"/>
  <c r="BE221" i="11"/>
  <c r="BF221" i="11" s="1"/>
  <c r="BG221" i="11"/>
  <c r="BH221" i="11"/>
  <c r="BI221" i="11" s="1"/>
  <c r="BJ221" i="11"/>
  <c r="BL221" i="11"/>
  <c r="BM221" i="11"/>
  <c r="E221" i="11"/>
  <c r="F213" i="11"/>
  <c r="G213" i="11" s="1"/>
  <c r="H213" i="11"/>
  <c r="I213" i="11"/>
  <c r="J213" i="11" s="1"/>
  <c r="K213" i="11"/>
  <c r="L213" i="11"/>
  <c r="M213" i="11" s="1"/>
  <c r="N213" i="11"/>
  <c r="O213" i="11"/>
  <c r="P213" i="11" s="1"/>
  <c r="Q213" i="11"/>
  <c r="R213" i="11"/>
  <c r="S213" i="11" s="1"/>
  <c r="T213" i="11"/>
  <c r="U213" i="11"/>
  <c r="V213" i="11" s="1"/>
  <c r="W213" i="11"/>
  <c r="X213" i="11"/>
  <c r="Y213" i="11" s="1"/>
  <c r="Z213" i="11"/>
  <c r="AA213" i="11"/>
  <c r="AB213" i="11" s="1"/>
  <c r="AC213" i="11"/>
  <c r="AD213" i="11"/>
  <c r="AE213" i="11" s="1"/>
  <c r="AF213" i="11"/>
  <c r="B213" i="11" s="1"/>
  <c r="AG213" i="11"/>
  <c r="AH213" i="11" s="1"/>
  <c r="AI213" i="11"/>
  <c r="AJ213" i="11"/>
  <c r="AK213" i="11" s="1"/>
  <c r="AL213" i="11"/>
  <c r="AM213" i="11"/>
  <c r="AO213" i="11"/>
  <c r="AP213" i="11"/>
  <c r="AQ213" i="11" s="1"/>
  <c r="AR213" i="11"/>
  <c r="AS213" i="11"/>
  <c r="AT213" i="11" s="1"/>
  <c r="AU213" i="11"/>
  <c r="AV213" i="11"/>
  <c r="AW213" i="11" s="1"/>
  <c r="AX213" i="11"/>
  <c r="AY213" i="11"/>
  <c r="AZ213" i="11"/>
  <c r="BA213" i="11"/>
  <c r="BB213" i="11"/>
  <c r="BD213" i="11"/>
  <c r="BE213" i="11"/>
  <c r="BF213" i="11" s="1"/>
  <c r="BG213" i="11"/>
  <c r="BH213" i="11"/>
  <c r="BI213" i="11" s="1"/>
  <c r="BJ213" i="11"/>
  <c r="BK213" i="11"/>
  <c r="BM213" i="11"/>
  <c r="E213" i="11"/>
  <c r="F201" i="11"/>
  <c r="G201" i="11" s="1"/>
  <c r="H201" i="11"/>
  <c r="I201" i="11"/>
  <c r="J201" i="11" s="1"/>
  <c r="K201" i="11"/>
  <c r="L201" i="11"/>
  <c r="M201" i="11" s="1"/>
  <c r="N201" i="11"/>
  <c r="O201" i="11"/>
  <c r="P201" i="11" s="1"/>
  <c r="Q201" i="11"/>
  <c r="R201" i="11"/>
  <c r="S201" i="11" s="1"/>
  <c r="T201" i="11"/>
  <c r="U201" i="11"/>
  <c r="V201" i="11" s="1"/>
  <c r="W201" i="11"/>
  <c r="X201" i="11"/>
  <c r="Y201" i="11" s="1"/>
  <c r="Z201" i="11"/>
  <c r="AA201" i="11"/>
  <c r="AB201" i="11" s="1"/>
  <c r="AC201" i="11"/>
  <c r="AD201" i="11"/>
  <c r="AE201" i="11" s="1"/>
  <c r="AF201" i="11"/>
  <c r="AG201" i="11"/>
  <c r="AI201" i="11"/>
  <c r="AJ201" i="11"/>
  <c r="AK201" i="11" s="1"/>
  <c r="AL201" i="11"/>
  <c r="AM201" i="11"/>
  <c r="AO201" i="11"/>
  <c r="AP201" i="11"/>
  <c r="AQ201" i="11" s="1"/>
  <c r="AR201" i="11"/>
  <c r="AS201" i="11"/>
  <c r="AT201" i="11" s="1"/>
  <c r="AU201" i="11"/>
  <c r="AV201" i="11"/>
  <c r="AW201" i="11" s="1"/>
  <c r="AX201" i="11"/>
  <c r="AY201" i="11"/>
  <c r="AZ201" i="11"/>
  <c r="BA201" i="11"/>
  <c r="BB201" i="11"/>
  <c r="BD201" i="11"/>
  <c r="BE201" i="11"/>
  <c r="BF201" i="11" s="1"/>
  <c r="BG201" i="11"/>
  <c r="BH201" i="11"/>
  <c r="BI201" i="11" s="1"/>
  <c r="BJ201" i="11"/>
  <c r="BK201" i="11"/>
  <c r="BL201" i="11" s="1"/>
  <c r="BM201" i="11"/>
  <c r="E201" i="11"/>
  <c r="C12" i="11" l="1"/>
  <c r="M395" i="11"/>
  <c r="J395" i="11"/>
  <c r="M386" i="11"/>
  <c r="M313" i="11"/>
  <c r="B373" i="11"/>
  <c r="B364" i="11"/>
  <c r="B345" i="11"/>
  <c r="B321" i="11"/>
  <c r="AB294" i="11"/>
  <c r="B294" i="11"/>
  <c r="B274" i="11"/>
  <c r="B253" i="11"/>
  <c r="B240" i="11"/>
  <c r="B228" i="11"/>
  <c r="B201" i="11"/>
  <c r="B386" i="11"/>
  <c r="P331" i="11"/>
  <c r="B313" i="11"/>
  <c r="P304" i="11"/>
  <c r="B11" i="11"/>
  <c r="G331" i="11"/>
  <c r="V331" i="11"/>
  <c r="B331" i="11"/>
  <c r="B304" i="11"/>
  <c r="C395" i="11"/>
  <c r="C373" i="11"/>
  <c r="AN373" i="11"/>
  <c r="C364" i="11"/>
  <c r="AN364" i="11"/>
  <c r="C356" i="11"/>
  <c r="AN356" i="11"/>
  <c r="C321" i="11"/>
  <c r="AN321" i="11"/>
  <c r="C304" i="11"/>
  <c r="AN304" i="11"/>
  <c r="C294" i="11"/>
  <c r="AN294" i="11"/>
  <c r="C284" i="11"/>
  <c r="AN284" i="11"/>
  <c r="C274" i="11"/>
  <c r="AN274" i="11"/>
  <c r="C267" i="11"/>
  <c r="AN267" i="11"/>
  <c r="C253" i="11"/>
  <c r="AN253" i="11"/>
  <c r="C240" i="11"/>
  <c r="AN240" i="11"/>
  <c r="C228" i="11"/>
  <c r="AN228" i="11"/>
  <c r="C221" i="11"/>
  <c r="AN221" i="11"/>
  <c r="C213" i="11"/>
  <c r="AN213" i="11"/>
  <c r="C201" i="11"/>
  <c r="AN201" i="11"/>
  <c r="C11" i="11"/>
  <c r="C313" i="11"/>
  <c r="C331" i="11"/>
  <c r="C345" i="11"/>
  <c r="C386" i="11"/>
  <c r="B395" i="11"/>
  <c r="B356" i="11"/>
  <c r="B267" i="11"/>
  <c r="AB364" i="11"/>
  <c r="AB284" i="11"/>
  <c r="AB253" i="11"/>
  <c r="AB221" i="11"/>
  <c r="P364" i="11"/>
  <c r="P294" i="11"/>
  <c r="P284" i="11"/>
  <c r="P253" i="11"/>
  <c r="P240" i="11"/>
  <c r="P221" i="11"/>
  <c r="S321" i="11"/>
  <c r="BC201" i="11"/>
  <c r="BC253" i="11"/>
  <c r="BL274" i="11"/>
  <c r="BL294" i="11"/>
  <c r="BC321" i="11"/>
  <c r="BC364" i="11"/>
  <c r="BC386" i="11"/>
  <c r="AE11" i="11"/>
  <c r="BC267" i="11"/>
  <c r="S267" i="11"/>
  <c r="BL284" i="11"/>
  <c r="S284" i="11"/>
  <c r="BC331" i="11"/>
  <c r="S356" i="11"/>
  <c r="BC373" i="11"/>
  <c r="BL228" i="11"/>
  <c r="BC240" i="11"/>
  <c r="BC313" i="11"/>
  <c r="BL356" i="11"/>
  <c r="BC395" i="11"/>
  <c r="S395" i="11"/>
  <c r="BL213" i="11"/>
  <c r="S240" i="11"/>
  <c r="BL267" i="11"/>
  <c r="BC274" i="11"/>
  <c r="BC294" i="11"/>
  <c r="S313" i="11"/>
  <c r="BL331" i="11"/>
  <c r="BC213" i="11"/>
  <c r="S274" i="11"/>
  <c r="BL386" i="11"/>
  <c r="AH11" i="11"/>
  <c r="BL240" i="11"/>
  <c r="BL304" i="11"/>
  <c r="S304" i="11"/>
  <c r="S331" i="11"/>
  <c r="BL373" i="11"/>
  <c r="S373" i="11"/>
  <c r="BC228" i="11"/>
  <c r="S228" i="11"/>
  <c r="S294" i="11"/>
  <c r="BC356" i="11"/>
  <c r="AZ11" i="11"/>
  <c r="S11" i="11"/>
  <c r="BL11" i="11"/>
  <c r="BC12" i="11"/>
  <c r="AW11" i="11"/>
  <c r="M11" i="11"/>
  <c r="J11" i="11"/>
  <c r="AB11" i="11"/>
  <c r="P11" i="11"/>
  <c r="Y11" i="11"/>
  <c r="V11" i="11"/>
  <c r="AQ11" i="11"/>
  <c r="AT11" i="11"/>
  <c r="BF11" i="11"/>
  <c r="AK11" i="11"/>
  <c r="AN11" i="11"/>
  <c r="BO11" i="11"/>
  <c r="G11" i="11"/>
  <c r="D365" i="11"/>
  <c r="F197" i="11"/>
  <c r="G197" i="11" s="1"/>
  <c r="H197" i="11"/>
  <c r="I197" i="11"/>
  <c r="J197" i="11" s="1"/>
  <c r="K197" i="11"/>
  <c r="L197" i="11"/>
  <c r="M197" i="11" s="1"/>
  <c r="N197" i="11"/>
  <c r="O197" i="11"/>
  <c r="P197" i="11" s="1"/>
  <c r="Q197" i="11"/>
  <c r="R197" i="11"/>
  <c r="T197" i="11"/>
  <c r="U197" i="11"/>
  <c r="V197" i="11" s="1"/>
  <c r="W197" i="11"/>
  <c r="X197" i="11"/>
  <c r="Y197" i="11" s="1"/>
  <c r="Z197" i="11"/>
  <c r="AA197" i="11"/>
  <c r="AC197" i="11"/>
  <c r="AD197" i="11"/>
  <c r="AE197" i="11" s="1"/>
  <c r="AF197" i="11"/>
  <c r="AG197" i="11"/>
  <c r="AI197" i="11"/>
  <c r="AJ197" i="11"/>
  <c r="AK197" i="11" s="1"/>
  <c r="AL197" i="11"/>
  <c r="AM197" i="11"/>
  <c r="AO197" i="11"/>
  <c r="AP197" i="11"/>
  <c r="AQ197" i="11" s="1"/>
  <c r="AR197" i="11"/>
  <c r="AS197" i="11"/>
  <c r="AT197" i="11" s="1"/>
  <c r="AU197" i="11"/>
  <c r="AV197" i="11"/>
  <c r="AW197" i="11" s="1"/>
  <c r="AX197" i="11"/>
  <c r="AY197" i="11"/>
  <c r="AZ197" i="11"/>
  <c r="BA197" i="11"/>
  <c r="BB197" i="11"/>
  <c r="BC197" i="11" s="1"/>
  <c r="BD197" i="11"/>
  <c r="BE197" i="11"/>
  <c r="BF197" i="11" s="1"/>
  <c r="BG197" i="11"/>
  <c r="BH197" i="11"/>
  <c r="BI197" i="11" s="1"/>
  <c r="BJ197" i="11"/>
  <c r="BK197" i="11"/>
  <c r="BM197" i="11"/>
  <c r="E197" i="11"/>
  <c r="F184" i="11"/>
  <c r="G184" i="11" s="1"/>
  <c r="H184" i="11"/>
  <c r="I184" i="11"/>
  <c r="J184" i="11" s="1"/>
  <c r="K184" i="11"/>
  <c r="L184" i="11"/>
  <c r="M184" i="11" s="1"/>
  <c r="N184" i="11"/>
  <c r="O184" i="11"/>
  <c r="P184" i="11" s="1"/>
  <c r="Q184" i="11"/>
  <c r="R184" i="11"/>
  <c r="S184" i="11" s="1"/>
  <c r="T184" i="11"/>
  <c r="U184" i="11"/>
  <c r="V184" i="11" s="1"/>
  <c r="W184" i="11"/>
  <c r="X184" i="11"/>
  <c r="Y184" i="11" s="1"/>
  <c r="Z184" i="11"/>
  <c r="AA184" i="11"/>
  <c r="AC184" i="11"/>
  <c r="AD184" i="11"/>
  <c r="AE184" i="11" s="1"/>
  <c r="AF184" i="11"/>
  <c r="AH184" i="11" s="1"/>
  <c r="AG184" i="11"/>
  <c r="AI184" i="11"/>
  <c r="AJ184" i="11"/>
  <c r="AK184" i="11" s="1"/>
  <c r="AL184" i="11"/>
  <c r="AM184" i="11"/>
  <c r="AO184" i="11"/>
  <c r="AP184" i="11"/>
  <c r="AQ184" i="11" s="1"/>
  <c r="AR184" i="11"/>
  <c r="AS184" i="11"/>
  <c r="AT184" i="11" s="1"/>
  <c r="AU184" i="11"/>
  <c r="AV184" i="11"/>
  <c r="AW184" i="11" s="1"/>
  <c r="AX184" i="11"/>
  <c r="AY184" i="11"/>
  <c r="AZ184" i="11"/>
  <c r="BA184" i="11"/>
  <c r="BB184" i="11"/>
  <c r="BD184" i="11"/>
  <c r="BE184" i="11"/>
  <c r="BF184" i="11" s="1"/>
  <c r="BG184" i="11"/>
  <c r="BH184" i="11"/>
  <c r="BI184" i="11" s="1"/>
  <c r="BJ184" i="11"/>
  <c r="BK184" i="11"/>
  <c r="BL184" i="11" s="1"/>
  <c r="BM184" i="11"/>
  <c r="BN184" i="11"/>
  <c r="E184" i="11"/>
  <c r="F172" i="11"/>
  <c r="G172" i="11" s="1"/>
  <c r="H172" i="11"/>
  <c r="I172" i="11"/>
  <c r="J172" i="11" s="1"/>
  <c r="K172" i="11"/>
  <c r="L172" i="11"/>
  <c r="M172" i="11" s="1"/>
  <c r="N172" i="11"/>
  <c r="O172" i="11"/>
  <c r="P172" i="11" s="1"/>
  <c r="Q172" i="11"/>
  <c r="R172" i="11"/>
  <c r="T172" i="11"/>
  <c r="U172" i="11"/>
  <c r="V172" i="11" s="1"/>
  <c r="W172" i="11"/>
  <c r="X172" i="11"/>
  <c r="Y172" i="11" s="1"/>
  <c r="Z172" i="11"/>
  <c r="AA172" i="11"/>
  <c r="AB172" i="11" s="1"/>
  <c r="AC172" i="11"/>
  <c r="AD172" i="11"/>
  <c r="AE172" i="11" s="1"/>
  <c r="AF172" i="11"/>
  <c r="AG172" i="11"/>
  <c r="AI172" i="11"/>
  <c r="AJ172" i="11"/>
  <c r="AK172" i="11" s="1"/>
  <c r="AL172" i="11"/>
  <c r="AM172" i="11"/>
  <c r="AO172" i="11"/>
  <c r="AP172" i="11"/>
  <c r="AQ172" i="11" s="1"/>
  <c r="AR172" i="11"/>
  <c r="AS172" i="11"/>
  <c r="AT172" i="11" s="1"/>
  <c r="AU172" i="11"/>
  <c r="AV172" i="11"/>
  <c r="AW172" i="11" s="1"/>
  <c r="AX172" i="11"/>
  <c r="AY172" i="11"/>
  <c r="AZ172" i="11"/>
  <c r="BA172" i="11"/>
  <c r="BB172" i="11"/>
  <c r="BD172" i="11"/>
  <c r="BE172" i="11"/>
  <c r="BF172" i="11" s="1"/>
  <c r="BG172" i="11"/>
  <c r="BH172" i="11"/>
  <c r="BI172" i="11" s="1"/>
  <c r="BJ172" i="11"/>
  <c r="BK172" i="11"/>
  <c r="BM172" i="11"/>
  <c r="E172" i="11"/>
  <c r="F160" i="11"/>
  <c r="G160" i="11" s="1"/>
  <c r="H160" i="11"/>
  <c r="I160" i="11"/>
  <c r="J160" i="11" s="1"/>
  <c r="K160" i="11"/>
  <c r="L160" i="11"/>
  <c r="M160" i="11" s="1"/>
  <c r="N160" i="11"/>
  <c r="O160" i="11"/>
  <c r="Q160" i="11"/>
  <c r="R160" i="11"/>
  <c r="S160" i="11" s="1"/>
  <c r="T160" i="11"/>
  <c r="U160" i="11"/>
  <c r="V160" i="11" s="1"/>
  <c r="W160" i="11"/>
  <c r="X160" i="11"/>
  <c r="Y160" i="11" s="1"/>
  <c r="Z160" i="11"/>
  <c r="AA160" i="11"/>
  <c r="AB160" i="11" s="1"/>
  <c r="AC160" i="11"/>
  <c r="AD160" i="11"/>
  <c r="AE160" i="11" s="1"/>
  <c r="AF160" i="11"/>
  <c r="AG160" i="11"/>
  <c r="AI160" i="11"/>
  <c r="AJ160" i="11"/>
  <c r="AK160" i="11" s="1"/>
  <c r="AL160" i="11"/>
  <c r="AM160" i="11"/>
  <c r="AN160" i="11" s="1"/>
  <c r="AO160" i="11"/>
  <c r="AP160" i="11"/>
  <c r="AQ160" i="11" s="1"/>
  <c r="AR160" i="11"/>
  <c r="AS160" i="11"/>
  <c r="AT160" i="11" s="1"/>
  <c r="AU160" i="11"/>
  <c r="AV160" i="11"/>
  <c r="AW160" i="11" s="1"/>
  <c r="AX160" i="11"/>
  <c r="AY160" i="11"/>
  <c r="AZ160" i="11"/>
  <c r="BA160" i="11"/>
  <c r="BB160" i="11"/>
  <c r="BC160" i="11" s="1"/>
  <c r="BD160" i="11"/>
  <c r="BE160" i="11"/>
  <c r="BF160" i="11" s="1"/>
  <c r="BG160" i="11"/>
  <c r="BH160" i="11"/>
  <c r="BI160" i="11" s="1"/>
  <c r="BJ160" i="11"/>
  <c r="BK160" i="11"/>
  <c r="BL160" i="11" s="1"/>
  <c r="BM160" i="11"/>
  <c r="BN160" i="11"/>
  <c r="E160" i="11"/>
  <c r="F149" i="11"/>
  <c r="G149" i="11" s="1"/>
  <c r="H149" i="11"/>
  <c r="I149" i="11"/>
  <c r="J149" i="11" s="1"/>
  <c r="K149" i="11"/>
  <c r="L149" i="11"/>
  <c r="M149" i="11" s="1"/>
  <c r="N149" i="11"/>
  <c r="O149" i="11"/>
  <c r="Q149" i="11"/>
  <c r="R149" i="11"/>
  <c r="T149" i="11"/>
  <c r="U149" i="11"/>
  <c r="V149" i="11" s="1"/>
  <c r="W149" i="11"/>
  <c r="X149" i="11"/>
  <c r="Y149" i="11" s="1"/>
  <c r="Z149" i="11"/>
  <c r="AA149" i="11"/>
  <c r="AC149" i="11"/>
  <c r="AD149" i="11"/>
  <c r="AE149" i="11" s="1"/>
  <c r="AF149" i="11"/>
  <c r="AG149" i="11"/>
  <c r="AI149" i="11"/>
  <c r="AJ149" i="11"/>
  <c r="AK149" i="11" s="1"/>
  <c r="AL149" i="11"/>
  <c r="AM149" i="11"/>
  <c r="AO149" i="11"/>
  <c r="AP149" i="11"/>
  <c r="AQ149" i="11" s="1"/>
  <c r="AR149" i="11"/>
  <c r="AS149" i="11"/>
  <c r="AT149" i="11" s="1"/>
  <c r="AU149" i="11"/>
  <c r="AV149" i="11"/>
  <c r="AW149" i="11" s="1"/>
  <c r="AX149" i="11"/>
  <c r="AY149" i="11"/>
  <c r="AZ149" i="11"/>
  <c r="BA149" i="11"/>
  <c r="BB149" i="11"/>
  <c r="BD149" i="11"/>
  <c r="BE149" i="11"/>
  <c r="BF149" i="11" s="1"/>
  <c r="BG149" i="11"/>
  <c r="BH149" i="11"/>
  <c r="BI149" i="11" s="1"/>
  <c r="BJ149" i="11"/>
  <c r="BK149" i="11"/>
  <c r="BM149" i="11"/>
  <c r="E149" i="11"/>
  <c r="F137" i="11"/>
  <c r="G137" i="11" s="1"/>
  <c r="H137" i="11"/>
  <c r="I137" i="11"/>
  <c r="J137" i="11" s="1"/>
  <c r="K137" i="11"/>
  <c r="L137" i="11"/>
  <c r="M137" i="11" s="1"/>
  <c r="N137" i="11"/>
  <c r="O137" i="11"/>
  <c r="Q137" i="11"/>
  <c r="R137" i="11"/>
  <c r="S137" i="11" s="1"/>
  <c r="T137" i="11"/>
  <c r="U137" i="11"/>
  <c r="V137" i="11" s="1"/>
  <c r="W137" i="11"/>
  <c r="X137" i="11"/>
  <c r="Y137" i="11" s="1"/>
  <c r="Z137" i="11"/>
  <c r="AA137" i="11"/>
  <c r="AC137" i="11"/>
  <c r="AD137" i="11"/>
  <c r="AE137" i="11" s="1"/>
  <c r="AF137" i="11"/>
  <c r="AG137" i="11"/>
  <c r="AI137" i="11"/>
  <c r="AJ137" i="11"/>
  <c r="AK137" i="11" s="1"/>
  <c r="AL137" i="11"/>
  <c r="AM137" i="11"/>
  <c r="AO137" i="11"/>
  <c r="AP137" i="11"/>
  <c r="AQ137" i="11" s="1"/>
  <c r="AR137" i="11"/>
  <c r="AS137" i="11"/>
  <c r="AT137" i="11" s="1"/>
  <c r="AU137" i="11"/>
  <c r="AV137" i="11"/>
  <c r="AW137" i="11" s="1"/>
  <c r="AX137" i="11"/>
  <c r="AY137" i="11"/>
  <c r="AZ137" i="11" s="1"/>
  <c r="BA137" i="11"/>
  <c r="BB137" i="11"/>
  <c r="BC137" i="11" s="1"/>
  <c r="BD137" i="11"/>
  <c r="BE137" i="11"/>
  <c r="BF137" i="11" s="1"/>
  <c r="BG137" i="11"/>
  <c r="BH137" i="11"/>
  <c r="BI137" i="11" s="1"/>
  <c r="BJ137" i="11"/>
  <c r="BK137" i="11"/>
  <c r="BM137" i="11"/>
  <c r="E137" i="11"/>
  <c r="F123" i="11"/>
  <c r="G123" i="11" s="1"/>
  <c r="H123" i="11"/>
  <c r="I123" i="11"/>
  <c r="J123" i="11" s="1"/>
  <c r="K123" i="11"/>
  <c r="L123" i="11"/>
  <c r="M123" i="11" s="1"/>
  <c r="N123" i="11"/>
  <c r="O123" i="11"/>
  <c r="Q123" i="11"/>
  <c r="R123" i="11"/>
  <c r="T123" i="11"/>
  <c r="U123" i="11"/>
  <c r="V123" i="11" s="1"/>
  <c r="W123" i="11"/>
  <c r="X123" i="11"/>
  <c r="Y123" i="11" s="1"/>
  <c r="Z123" i="11"/>
  <c r="AA123" i="11"/>
  <c r="AB123" i="11" s="1"/>
  <c r="AC123" i="11"/>
  <c r="AD123" i="11"/>
  <c r="AE123" i="11" s="1"/>
  <c r="AF123" i="11"/>
  <c r="AG123" i="11"/>
  <c r="AI123" i="11"/>
  <c r="AJ123" i="11"/>
  <c r="AK123" i="11" s="1"/>
  <c r="AL123" i="11"/>
  <c r="AM123" i="11"/>
  <c r="AO123" i="11"/>
  <c r="AP123" i="11"/>
  <c r="AQ123" i="11" s="1"/>
  <c r="AR123" i="11"/>
  <c r="AS123" i="11"/>
  <c r="AT123" i="11" s="1"/>
  <c r="AU123" i="11"/>
  <c r="AV123" i="11"/>
  <c r="AW123" i="11" s="1"/>
  <c r="AX123" i="11"/>
  <c r="AY123" i="11"/>
  <c r="AZ123" i="11"/>
  <c r="BA123" i="11"/>
  <c r="BB123" i="11"/>
  <c r="BD123" i="11"/>
  <c r="BE123" i="11"/>
  <c r="BF123" i="11" s="1"/>
  <c r="BG123" i="11"/>
  <c r="BH123" i="11"/>
  <c r="BI123" i="11" s="1"/>
  <c r="BJ123" i="11"/>
  <c r="BK123" i="11"/>
  <c r="BM123" i="11"/>
  <c r="BN123" i="11"/>
  <c r="E123" i="11"/>
  <c r="F114" i="11"/>
  <c r="G114" i="11" s="1"/>
  <c r="H114" i="11"/>
  <c r="I114" i="11"/>
  <c r="J114" i="11" s="1"/>
  <c r="K114" i="11"/>
  <c r="L114" i="11"/>
  <c r="M114" i="11" s="1"/>
  <c r="N114" i="11"/>
  <c r="O114" i="11"/>
  <c r="P114" i="11" s="1"/>
  <c r="Q114" i="11"/>
  <c r="R114" i="11"/>
  <c r="T114" i="11"/>
  <c r="U114" i="11"/>
  <c r="V114" i="11" s="1"/>
  <c r="W114" i="11"/>
  <c r="X114" i="11"/>
  <c r="Y114" i="11" s="1"/>
  <c r="Z114" i="11"/>
  <c r="AA114" i="11"/>
  <c r="AC114" i="11"/>
  <c r="AD114" i="11"/>
  <c r="AE114" i="11" s="1"/>
  <c r="AF114" i="11"/>
  <c r="AG114" i="11"/>
  <c r="AI114" i="11"/>
  <c r="AJ114" i="11"/>
  <c r="AK114" i="11" s="1"/>
  <c r="AL114" i="11"/>
  <c r="AM114" i="11"/>
  <c r="AO114" i="11"/>
  <c r="AP114" i="11"/>
  <c r="AQ114" i="11" s="1"/>
  <c r="AR114" i="11"/>
  <c r="AS114" i="11"/>
  <c r="AT114" i="11" s="1"/>
  <c r="AU114" i="11"/>
  <c r="AV114" i="11"/>
  <c r="AW114" i="11" s="1"/>
  <c r="AX114" i="11"/>
  <c r="AY114" i="11"/>
  <c r="AZ114" i="11"/>
  <c r="BA114" i="11"/>
  <c r="BB114" i="11"/>
  <c r="BD114" i="11"/>
  <c r="BE114" i="11"/>
  <c r="BF114" i="11" s="1"/>
  <c r="BG114" i="11"/>
  <c r="BH114" i="11"/>
  <c r="BI114" i="11" s="1"/>
  <c r="BJ114" i="11"/>
  <c r="BK114" i="11"/>
  <c r="BM114" i="11"/>
  <c r="E114" i="11"/>
  <c r="B197" i="11" l="1"/>
  <c r="B172" i="11"/>
  <c r="B160" i="11"/>
  <c r="B149" i="11"/>
  <c r="AB137" i="11"/>
  <c r="B123" i="11"/>
  <c r="B114" i="11"/>
  <c r="P137" i="11"/>
  <c r="P123" i="11"/>
  <c r="B137" i="11"/>
  <c r="AH137" i="11"/>
  <c r="C197" i="11"/>
  <c r="AN197" i="11"/>
  <c r="C184" i="11"/>
  <c r="AN184" i="11"/>
  <c r="C172" i="11"/>
  <c r="AN172" i="11"/>
  <c r="C149" i="11"/>
  <c r="AN149" i="11"/>
  <c r="C137" i="11"/>
  <c r="AN137" i="11"/>
  <c r="C123" i="11"/>
  <c r="AN123" i="11"/>
  <c r="C114" i="11"/>
  <c r="AN114" i="11"/>
  <c r="C160" i="11"/>
  <c r="B184" i="11"/>
  <c r="AB184" i="11"/>
  <c r="AB197" i="11"/>
  <c r="AB149" i="11"/>
  <c r="AB114" i="11"/>
  <c r="P160" i="11"/>
  <c r="D12" i="11"/>
  <c r="P149" i="11"/>
  <c r="BL149" i="11"/>
  <c r="S149" i="11"/>
  <c r="BL172" i="11"/>
  <c r="BC149" i="11"/>
  <c r="BC172" i="11"/>
  <c r="BL197" i="11"/>
  <c r="S197" i="11"/>
  <c r="BC123" i="11"/>
  <c r="BL137" i="11"/>
  <c r="S172" i="11"/>
  <c r="BC114" i="11"/>
  <c r="BL123" i="11"/>
  <c r="S123" i="11"/>
  <c r="BL114" i="11"/>
  <c r="S114" i="11"/>
  <c r="BC184" i="11"/>
  <c r="D11" i="11"/>
  <c r="D395" i="11"/>
  <c r="D386" i="11"/>
  <c r="D345" i="11"/>
  <c r="D364" i="11"/>
  <c r="D373" i="11"/>
  <c r="D356" i="11"/>
  <c r="D331" i="11"/>
  <c r="D321" i="11"/>
  <c r="D313" i="11"/>
  <c r="D294" i="11"/>
  <c r="D304" i="11"/>
  <c r="D284" i="11"/>
  <c r="D267" i="11"/>
  <c r="D274" i="11"/>
  <c r="D228" i="11"/>
  <c r="D253" i="11"/>
  <c r="D240" i="11"/>
  <c r="D198" i="11"/>
  <c r="D221" i="11"/>
  <c r="D201" i="11"/>
  <c r="D213" i="11"/>
  <c r="F102" i="11"/>
  <c r="G102" i="11" s="1"/>
  <c r="H102" i="11"/>
  <c r="I102" i="11"/>
  <c r="J102" i="11" s="1"/>
  <c r="K102" i="11"/>
  <c r="L102" i="11"/>
  <c r="M102" i="11" s="1"/>
  <c r="N102" i="11"/>
  <c r="O102" i="11"/>
  <c r="P102" i="11" s="1"/>
  <c r="Q102" i="11"/>
  <c r="R102" i="11"/>
  <c r="T102" i="11"/>
  <c r="U102" i="11"/>
  <c r="V102" i="11" s="1"/>
  <c r="W102" i="11"/>
  <c r="X102" i="11"/>
  <c r="Y102" i="11" s="1"/>
  <c r="Z102" i="11"/>
  <c r="AA102" i="11"/>
  <c r="AC102" i="11"/>
  <c r="AD102" i="11"/>
  <c r="AE102" i="11" s="1"/>
  <c r="AF102" i="11"/>
  <c r="AG102" i="11"/>
  <c r="AI102" i="11"/>
  <c r="AJ102" i="11"/>
  <c r="AK102" i="11" s="1"/>
  <c r="AL102" i="11"/>
  <c r="AM102" i="11"/>
  <c r="AO102" i="11"/>
  <c r="AP102" i="11"/>
  <c r="AQ102" i="11" s="1"/>
  <c r="AR102" i="11"/>
  <c r="AS102" i="11"/>
  <c r="AT102" i="11" s="1"/>
  <c r="AU102" i="11"/>
  <c r="AV102" i="11"/>
  <c r="AW102" i="11" s="1"/>
  <c r="AX102" i="11"/>
  <c r="AY102" i="11"/>
  <c r="AZ102" i="11"/>
  <c r="BD102" i="11"/>
  <c r="BE102" i="11"/>
  <c r="BF102" i="11" s="1"/>
  <c r="BG102" i="11"/>
  <c r="BH102" i="11"/>
  <c r="BI102" i="11" s="1"/>
  <c r="BJ102" i="11"/>
  <c r="BK102" i="11"/>
  <c r="BL102" i="11" s="1"/>
  <c r="BM102" i="11"/>
  <c r="E102" i="11"/>
  <c r="F97" i="11"/>
  <c r="G97" i="11" s="1"/>
  <c r="H97" i="11"/>
  <c r="I97" i="11"/>
  <c r="J97" i="11" s="1"/>
  <c r="K97" i="11"/>
  <c r="L97" i="11"/>
  <c r="M97" i="11" s="1"/>
  <c r="N97" i="11"/>
  <c r="O97" i="11"/>
  <c r="Q97" i="11"/>
  <c r="R97" i="11"/>
  <c r="T97" i="11"/>
  <c r="U97" i="11"/>
  <c r="V97" i="11" s="1"/>
  <c r="W97" i="11"/>
  <c r="X97" i="11"/>
  <c r="Y97" i="11" s="1"/>
  <c r="Z97" i="11"/>
  <c r="AA97" i="11"/>
  <c r="AB97" i="11" s="1"/>
  <c r="AC97" i="11"/>
  <c r="AD97" i="11"/>
  <c r="AE97" i="11" s="1"/>
  <c r="AF97" i="11"/>
  <c r="AG97" i="11"/>
  <c r="AI97" i="11"/>
  <c r="AJ97" i="11"/>
  <c r="AK97" i="11" s="1"/>
  <c r="AL97" i="11"/>
  <c r="AM97" i="11"/>
  <c r="AO97" i="11"/>
  <c r="AP97" i="11"/>
  <c r="AQ97" i="11" s="1"/>
  <c r="AR97" i="11"/>
  <c r="AS97" i="11"/>
  <c r="AT97" i="11" s="1"/>
  <c r="AU97" i="11"/>
  <c r="AV97" i="11"/>
  <c r="AW97" i="11" s="1"/>
  <c r="AX97" i="11"/>
  <c r="AY97" i="11"/>
  <c r="AZ97" i="11"/>
  <c r="BA97" i="11"/>
  <c r="BB97" i="11"/>
  <c r="BC97" i="11" s="1"/>
  <c r="BD97" i="11"/>
  <c r="BE97" i="11"/>
  <c r="BF97" i="11" s="1"/>
  <c r="BG97" i="11"/>
  <c r="BH97" i="11"/>
  <c r="BI97" i="11" s="1"/>
  <c r="BJ97" i="11"/>
  <c r="BK97" i="11"/>
  <c r="BM97" i="11"/>
  <c r="BN97" i="11"/>
  <c r="E97" i="11"/>
  <c r="F81" i="11"/>
  <c r="G81" i="11" s="1"/>
  <c r="H81" i="11"/>
  <c r="I81" i="11"/>
  <c r="K81" i="11"/>
  <c r="L81" i="11"/>
  <c r="M81" i="11" s="1"/>
  <c r="N81" i="11"/>
  <c r="O81" i="11"/>
  <c r="Q81" i="11"/>
  <c r="R81" i="11"/>
  <c r="S81" i="11" s="1"/>
  <c r="T81" i="11"/>
  <c r="U81" i="11"/>
  <c r="V81" i="11" s="1"/>
  <c r="W81" i="11"/>
  <c r="X81" i="11"/>
  <c r="Y81" i="11" s="1"/>
  <c r="Z81" i="11"/>
  <c r="AA81" i="11"/>
  <c r="AC81" i="11"/>
  <c r="AD81" i="11"/>
  <c r="AE81" i="11" s="1"/>
  <c r="AF81" i="11"/>
  <c r="AG81" i="11"/>
  <c r="AI81" i="11"/>
  <c r="AJ81" i="11"/>
  <c r="AK81" i="11" s="1"/>
  <c r="AL81" i="11"/>
  <c r="AM81" i="11"/>
  <c r="AO81" i="11"/>
  <c r="AP81" i="11"/>
  <c r="AQ81" i="11" s="1"/>
  <c r="AR81" i="11"/>
  <c r="AS81" i="11"/>
  <c r="AT81" i="11" s="1"/>
  <c r="AU81" i="11"/>
  <c r="AV81" i="11"/>
  <c r="AW81" i="11" s="1"/>
  <c r="AX81" i="11"/>
  <c r="AY81" i="11"/>
  <c r="AZ81" i="11" s="1"/>
  <c r="BA81" i="11"/>
  <c r="BB81" i="11"/>
  <c r="BC81" i="11" s="1"/>
  <c r="BD81" i="11"/>
  <c r="BE81" i="11"/>
  <c r="BF81" i="11" s="1"/>
  <c r="BG81" i="11"/>
  <c r="BH81" i="11"/>
  <c r="BI81" i="11" s="1"/>
  <c r="BJ81" i="11"/>
  <c r="BK81" i="11"/>
  <c r="BL81" i="11" s="1"/>
  <c r="BM81" i="11"/>
  <c r="E81" i="11"/>
  <c r="F75" i="11"/>
  <c r="G75" i="11" s="1"/>
  <c r="H75" i="11"/>
  <c r="I75" i="11"/>
  <c r="J75" i="11" s="1"/>
  <c r="K75" i="11"/>
  <c r="L75" i="11"/>
  <c r="M75" i="11" s="1"/>
  <c r="N75" i="11"/>
  <c r="O75" i="11"/>
  <c r="Q75" i="11"/>
  <c r="R75" i="11"/>
  <c r="T75" i="11"/>
  <c r="U75" i="11"/>
  <c r="V75" i="11" s="1"/>
  <c r="W75" i="11"/>
  <c r="X75" i="11"/>
  <c r="Y75" i="11" s="1"/>
  <c r="Z75" i="11"/>
  <c r="AA75" i="11"/>
  <c r="AB75" i="11" s="1"/>
  <c r="AC75" i="11"/>
  <c r="AD75" i="11"/>
  <c r="AE75" i="11" s="1"/>
  <c r="AF75" i="11"/>
  <c r="AG75" i="11"/>
  <c r="AI75" i="11"/>
  <c r="AJ75" i="11"/>
  <c r="AK75" i="11" s="1"/>
  <c r="AL75" i="11"/>
  <c r="AM75" i="11"/>
  <c r="AO75" i="11"/>
  <c r="AP75" i="11"/>
  <c r="AQ75" i="11" s="1"/>
  <c r="AR75" i="11"/>
  <c r="AS75" i="11"/>
  <c r="AT75" i="11" s="1"/>
  <c r="AU75" i="11"/>
  <c r="AV75" i="11"/>
  <c r="AW75" i="11" s="1"/>
  <c r="AX75" i="11"/>
  <c r="AY75" i="11"/>
  <c r="AZ75" i="11"/>
  <c r="BA75" i="11"/>
  <c r="BB75" i="11"/>
  <c r="BD75" i="11"/>
  <c r="BE75" i="11"/>
  <c r="BF75" i="11" s="1"/>
  <c r="BG75" i="11"/>
  <c r="BH75" i="11"/>
  <c r="BI75" i="11" s="1"/>
  <c r="BJ75" i="11"/>
  <c r="BK75" i="11"/>
  <c r="BM75" i="11"/>
  <c r="BN75" i="11"/>
  <c r="E75" i="11"/>
  <c r="F58" i="11"/>
  <c r="G58" i="11" s="1"/>
  <c r="H58" i="11"/>
  <c r="I58" i="11"/>
  <c r="J58" i="11" s="1"/>
  <c r="K58" i="11"/>
  <c r="L58" i="11"/>
  <c r="M58" i="11" s="1"/>
  <c r="N58" i="11"/>
  <c r="O58" i="11"/>
  <c r="Q58" i="11"/>
  <c r="R58" i="11"/>
  <c r="S58" i="11" s="1"/>
  <c r="T58" i="11"/>
  <c r="U58" i="11"/>
  <c r="V58" i="11" s="1"/>
  <c r="W58" i="11"/>
  <c r="X58" i="11"/>
  <c r="Y58" i="11" s="1"/>
  <c r="Z58" i="11"/>
  <c r="AA58" i="11"/>
  <c r="AB58" i="11" s="1"/>
  <c r="AC58" i="11"/>
  <c r="AD58" i="11"/>
  <c r="AE58" i="11" s="1"/>
  <c r="AF58" i="11"/>
  <c r="AH58" i="11" s="1"/>
  <c r="AG58" i="11"/>
  <c r="AI58" i="11"/>
  <c r="AJ58" i="11"/>
  <c r="AK58" i="11" s="1"/>
  <c r="AL58" i="11"/>
  <c r="AM58" i="11"/>
  <c r="AO58" i="11"/>
  <c r="AP58" i="11"/>
  <c r="AQ58" i="11" s="1"/>
  <c r="AR58" i="11"/>
  <c r="AS58" i="11"/>
  <c r="AT58" i="11" s="1"/>
  <c r="AU58" i="11"/>
  <c r="AV58" i="11"/>
  <c r="AW58" i="11" s="1"/>
  <c r="AX58" i="11"/>
  <c r="AY58" i="11"/>
  <c r="AZ58" i="11" s="1"/>
  <c r="BA58" i="11"/>
  <c r="BB58" i="11"/>
  <c r="BC58" i="11" s="1"/>
  <c r="BD58" i="11"/>
  <c r="BE58" i="11"/>
  <c r="BF58" i="11" s="1"/>
  <c r="BG58" i="11"/>
  <c r="BH58" i="11"/>
  <c r="BI58" i="11" s="1"/>
  <c r="BJ58" i="11"/>
  <c r="BK58" i="11"/>
  <c r="BM58" i="11"/>
  <c r="E58" i="11"/>
  <c r="F54" i="11"/>
  <c r="G54" i="11" s="1"/>
  <c r="H54" i="11"/>
  <c r="I54" i="11"/>
  <c r="J54" i="11" s="1"/>
  <c r="K54" i="11"/>
  <c r="L54" i="11"/>
  <c r="M54" i="11" s="1"/>
  <c r="N54" i="11"/>
  <c r="O54" i="11"/>
  <c r="Q54" i="11"/>
  <c r="R54" i="11"/>
  <c r="S54" i="11" s="1"/>
  <c r="T54" i="11"/>
  <c r="U54" i="11"/>
  <c r="V54" i="11" s="1"/>
  <c r="W54" i="11"/>
  <c r="X54" i="11"/>
  <c r="Y54" i="11" s="1"/>
  <c r="Z54" i="11"/>
  <c r="AA54" i="11"/>
  <c r="AB54" i="11" s="1"/>
  <c r="AC54" i="11"/>
  <c r="AD54" i="11"/>
  <c r="AE54" i="11" s="1"/>
  <c r="AF54" i="11"/>
  <c r="AG54" i="11"/>
  <c r="AI54" i="11"/>
  <c r="AJ54" i="11"/>
  <c r="AK54" i="11" s="1"/>
  <c r="AL54" i="11"/>
  <c r="AM54" i="11"/>
  <c r="AO54" i="11"/>
  <c r="AP54" i="11"/>
  <c r="AQ54" i="11" s="1"/>
  <c r="AR54" i="11"/>
  <c r="AS54" i="11"/>
  <c r="AT54" i="11" s="1"/>
  <c r="AU54" i="11"/>
  <c r="AV54" i="11"/>
  <c r="AW54" i="11" s="1"/>
  <c r="AX54" i="11"/>
  <c r="AY54" i="11"/>
  <c r="AZ54" i="11" s="1"/>
  <c r="BA54" i="11"/>
  <c r="BB54" i="11"/>
  <c r="BC54" i="11" s="1"/>
  <c r="BD54" i="11"/>
  <c r="BE54" i="11"/>
  <c r="BF54" i="11" s="1"/>
  <c r="BG54" i="11"/>
  <c r="BH54" i="11"/>
  <c r="BI54" i="11" s="1"/>
  <c r="BJ54" i="11"/>
  <c r="BK54" i="11"/>
  <c r="BL54" i="11" s="1"/>
  <c r="BM54" i="11"/>
  <c r="E54" i="11"/>
  <c r="F40" i="11"/>
  <c r="G40" i="11" s="1"/>
  <c r="H40" i="11"/>
  <c r="I40" i="11"/>
  <c r="J40" i="11" s="1"/>
  <c r="K40" i="11"/>
  <c r="L40" i="11"/>
  <c r="M40" i="11" s="1"/>
  <c r="N40" i="11"/>
  <c r="O40" i="11"/>
  <c r="P40" i="11" s="1"/>
  <c r="Q40" i="11"/>
  <c r="R40" i="11"/>
  <c r="T40" i="11"/>
  <c r="U40" i="11"/>
  <c r="V40" i="11" s="1"/>
  <c r="W40" i="11"/>
  <c r="X40" i="11"/>
  <c r="Y40" i="11" s="1"/>
  <c r="Z40" i="11"/>
  <c r="AA40" i="11"/>
  <c r="AB40" i="11" s="1"/>
  <c r="AC40" i="11"/>
  <c r="AD40" i="11"/>
  <c r="AE40" i="11" s="1"/>
  <c r="AF40" i="11"/>
  <c r="AG40" i="11"/>
  <c r="AI40" i="11"/>
  <c r="AJ40" i="11"/>
  <c r="AK40" i="11" s="1"/>
  <c r="AL40" i="11"/>
  <c r="AM40" i="11"/>
  <c r="AO40" i="11"/>
  <c r="AP40" i="11"/>
  <c r="AQ40" i="11" s="1"/>
  <c r="AR40" i="11"/>
  <c r="AS40" i="11"/>
  <c r="AT40" i="11" s="1"/>
  <c r="AU40" i="11"/>
  <c r="AV40" i="11"/>
  <c r="AW40" i="11" s="1"/>
  <c r="AX40" i="11"/>
  <c r="AY40" i="11"/>
  <c r="AZ40" i="11"/>
  <c r="BA40" i="11"/>
  <c r="BB40" i="11"/>
  <c r="BD40" i="11"/>
  <c r="BE40" i="11"/>
  <c r="BF40" i="11" s="1"/>
  <c r="BG40" i="11"/>
  <c r="BH40" i="11"/>
  <c r="BI40" i="11" s="1"/>
  <c r="BJ40" i="11"/>
  <c r="BK40" i="11"/>
  <c r="BM40" i="11"/>
  <c r="BN40" i="11"/>
  <c r="E40" i="11"/>
  <c r="F26" i="11"/>
  <c r="G26" i="11" s="1"/>
  <c r="H26" i="11"/>
  <c r="I26" i="11"/>
  <c r="J26" i="11" s="1"/>
  <c r="K26" i="11"/>
  <c r="L26" i="11"/>
  <c r="M26" i="11" s="1"/>
  <c r="N26" i="11"/>
  <c r="O26" i="11"/>
  <c r="Q26" i="11"/>
  <c r="R26" i="11"/>
  <c r="T26" i="11"/>
  <c r="U26" i="11"/>
  <c r="V26" i="11" s="1"/>
  <c r="W26" i="11"/>
  <c r="X26" i="11"/>
  <c r="Y26" i="11" s="1"/>
  <c r="Z26" i="11"/>
  <c r="B26" i="11" s="1"/>
  <c r="AA26" i="11"/>
  <c r="AC26" i="11"/>
  <c r="AD26" i="11"/>
  <c r="AE26" i="11" s="1"/>
  <c r="AF26" i="11"/>
  <c r="AG26" i="11"/>
  <c r="AI26" i="11"/>
  <c r="AJ26" i="11"/>
  <c r="AK26" i="11" s="1"/>
  <c r="AL26" i="11"/>
  <c r="AM26" i="11"/>
  <c r="AO26" i="11"/>
  <c r="AP26" i="11"/>
  <c r="AQ26" i="11" s="1"/>
  <c r="AR26" i="11"/>
  <c r="AS26" i="11"/>
  <c r="AT26" i="11" s="1"/>
  <c r="AU26" i="11"/>
  <c r="AV26" i="11"/>
  <c r="AW26" i="11" s="1"/>
  <c r="AX26" i="11"/>
  <c r="AY26" i="11"/>
  <c r="AZ26" i="11"/>
  <c r="BA26" i="11"/>
  <c r="BB26" i="11"/>
  <c r="BD26" i="11"/>
  <c r="BE26" i="11"/>
  <c r="BF26" i="11" s="1"/>
  <c r="BG26" i="11"/>
  <c r="BH26" i="11"/>
  <c r="BI26" i="11" s="1"/>
  <c r="BJ26" i="11"/>
  <c r="BK26" i="11"/>
  <c r="BM26" i="11"/>
  <c r="E26" i="11"/>
  <c r="F17" i="11"/>
  <c r="G17" i="11" s="1"/>
  <c r="H17" i="11"/>
  <c r="I17" i="11"/>
  <c r="J17" i="11" s="1"/>
  <c r="K17" i="11"/>
  <c r="L17" i="11"/>
  <c r="M17" i="11" s="1"/>
  <c r="N17" i="11"/>
  <c r="O17" i="11"/>
  <c r="Q17" i="11"/>
  <c r="R17" i="11"/>
  <c r="T17" i="11"/>
  <c r="U17" i="11"/>
  <c r="V17" i="11" s="1"/>
  <c r="W17" i="11"/>
  <c r="X17" i="11"/>
  <c r="Y17" i="11" s="1"/>
  <c r="Z17" i="11"/>
  <c r="AA17" i="11"/>
  <c r="AB17" i="11" s="1"/>
  <c r="AC17" i="11"/>
  <c r="AD17" i="11"/>
  <c r="AE17" i="11" s="1"/>
  <c r="AF17" i="11"/>
  <c r="AG17" i="11"/>
  <c r="AH17" i="11" s="1"/>
  <c r="AI17" i="11"/>
  <c r="AJ17" i="11"/>
  <c r="AK17" i="11" s="1"/>
  <c r="AL17" i="11"/>
  <c r="AM17" i="11"/>
  <c r="AO17" i="11"/>
  <c r="AP17" i="11"/>
  <c r="AQ17" i="11" s="1"/>
  <c r="AR17" i="11"/>
  <c r="AS17" i="11"/>
  <c r="AT17" i="11" s="1"/>
  <c r="AU17" i="11"/>
  <c r="AV17" i="11"/>
  <c r="AW17" i="11" s="1"/>
  <c r="AX17" i="11"/>
  <c r="AY17" i="11"/>
  <c r="AZ17" i="11"/>
  <c r="BD17" i="11"/>
  <c r="BE17" i="11"/>
  <c r="BF17" i="11" s="1"/>
  <c r="BG17" i="11"/>
  <c r="BH17" i="11"/>
  <c r="BI17" i="11" s="1"/>
  <c r="BJ17" i="11"/>
  <c r="BK17" i="11"/>
  <c r="BM17" i="11"/>
  <c r="E17" i="11"/>
  <c r="J81" i="11" l="1"/>
  <c r="AB102" i="11"/>
  <c r="B102" i="11"/>
  <c r="B97" i="11"/>
  <c r="AB81" i="11"/>
  <c r="B81" i="11"/>
  <c r="B75" i="11"/>
  <c r="AB26" i="11"/>
  <c r="B17" i="11"/>
  <c r="P97" i="11"/>
  <c r="P75" i="11"/>
  <c r="P54" i="11"/>
  <c r="P17" i="11"/>
  <c r="AH81" i="11"/>
  <c r="B54" i="11"/>
  <c r="AH54" i="11"/>
  <c r="C102" i="11"/>
  <c r="AN102" i="11"/>
  <c r="C97" i="11"/>
  <c r="AN97" i="11"/>
  <c r="C81" i="11"/>
  <c r="AN81" i="11"/>
  <c r="C75" i="11"/>
  <c r="AN75" i="11"/>
  <c r="C58" i="11"/>
  <c r="AN58" i="11"/>
  <c r="C54" i="11"/>
  <c r="AN54" i="11"/>
  <c r="C40" i="11"/>
  <c r="AN40" i="11"/>
  <c r="C26" i="11"/>
  <c r="AN26" i="11"/>
  <c r="C17" i="11"/>
  <c r="AN17" i="11"/>
  <c r="B58" i="11"/>
  <c r="B40" i="11"/>
  <c r="P81" i="11"/>
  <c r="P58" i="11"/>
  <c r="BL17" i="11"/>
  <c r="BL40" i="11"/>
  <c r="BL75" i="11"/>
  <c r="S75" i="11"/>
  <c r="S102" i="11"/>
  <c r="BC17" i="11"/>
  <c r="BC40" i="11"/>
  <c r="BL58" i="11"/>
  <c r="BC75" i="11"/>
  <c r="BL97" i="11"/>
  <c r="S97" i="11"/>
  <c r="BL26" i="11"/>
  <c r="S40" i="11"/>
  <c r="S17" i="11"/>
  <c r="BC26" i="11"/>
  <c r="D172" i="11"/>
  <c r="D197" i="11"/>
  <c r="D184" i="11"/>
  <c r="D160" i="11"/>
  <c r="D149" i="11"/>
  <c r="D114" i="11"/>
  <c r="D137" i="11"/>
  <c r="D123" i="11"/>
  <c r="F13" i="11"/>
  <c r="G13" i="11" s="1"/>
  <c r="H13" i="11"/>
  <c r="H10" i="11" s="1"/>
  <c r="I13" i="11"/>
  <c r="J13" i="11" s="1"/>
  <c r="K13" i="11"/>
  <c r="K10" i="11" s="1"/>
  <c r="L13" i="11"/>
  <c r="M13" i="11" s="1"/>
  <c r="N13" i="11"/>
  <c r="O13" i="11"/>
  <c r="Q13" i="11"/>
  <c r="Q10" i="11" s="1"/>
  <c r="R13" i="11"/>
  <c r="T13" i="11"/>
  <c r="T10" i="11" s="1"/>
  <c r="U13" i="11"/>
  <c r="V13" i="11" s="1"/>
  <c r="W13" i="11"/>
  <c r="W10" i="11" s="1"/>
  <c r="X13" i="11"/>
  <c r="Y13" i="11" s="1"/>
  <c r="Z13" i="11"/>
  <c r="Z10" i="11" s="1"/>
  <c r="AA13" i="11"/>
  <c r="AB13" i="11" s="1"/>
  <c r="AC13" i="11"/>
  <c r="AC10" i="11" s="1"/>
  <c r="AD13" i="11"/>
  <c r="AE13" i="11" s="1"/>
  <c r="AF13" i="11"/>
  <c r="AF10" i="11" s="1"/>
  <c r="AG13" i="11"/>
  <c r="AG10" i="11" s="1"/>
  <c r="AI13" i="11"/>
  <c r="AI10" i="11" s="1"/>
  <c r="AJ13" i="11"/>
  <c r="AK13" i="11" s="1"/>
  <c r="AL13" i="11"/>
  <c r="AL10" i="11" s="1"/>
  <c r="AM13" i="11"/>
  <c r="AO13" i="11"/>
  <c r="AO10" i="11" s="1"/>
  <c r="AP13" i="11"/>
  <c r="AR13" i="11"/>
  <c r="AR10" i="11" s="1"/>
  <c r="AS13" i="11"/>
  <c r="AU13" i="11"/>
  <c r="AU10" i="11" s="1"/>
  <c r="AU408" i="11" s="1"/>
  <c r="AV13" i="11"/>
  <c r="AW13" i="11" s="1"/>
  <c r="AX13" i="11"/>
  <c r="AX10" i="11" s="1"/>
  <c r="AY13" i="11"/>
  <c r="AY10" i="11" s="1"/>
  <c r="AZ13" i="11"/>
  <c r="BA13" i="11"/>
  <c r="BA10" i="11" s="1"/>
  <c r="BB13" i="11"/>
  <c r="BB10" i="11" s="1"/>
  <c r="BD13" i="11"/>
  <c r="BD10" i="11" s="1"/>
  <c r="BE13" i="11"/>
  <c r="BG13" i="11"/>
  <c r="BG10" i="11" s="1"/>
  <c r="BH13" i="11"/>
  <c r="BI13" i="11" s="1"/>
  <c r="BJ13" i="11"/>
  <c r="BJ10" i="11" s="1"/>
  <c r="BK13" i="11"/>
  <c r="BM13" i="11"/>
  <c r="E13" i="11"/>
  <c r="I13" i="8"/>
  <c r="I11" i="8"/>
  <c r="I12" i="8"/>
  <c r="I133" i="8"/>
  <c r="I330" i="8"/>
  <c r="H11" i="8"/>
  <c r="H12" i="8"/>
  <c r="H13" i="8"/>
  <c r="H144" i="8"/>
  <c r="H145" i="8"/>
  <c r="H306" i="8"/>
  <c r="H309" i="8"/>
  <c r="H310" i="8"/>
  <c r="H330" i="8"/>
  <c r="D322" i="10"/>
  <c r="H396" i="8"/>
  <c r="AG144" i="10"/>
  <c r="AH144" i="10" s="1"/>
  <c r="DJ394" i="10"/>
  <c r="DI394" i="10"/>
  <c r="DJ387" i="10"/>
  <c r="DI387" i="10"/>
  <c r="DJ378" i="10"/>
  <c r="DI378" i="10"/>
  <c r="DJ366" i="10"/>
  <c r="DI366" i="10"/>
  <c r="DJ359" i="10"/>
  <c r="DI359" i="10"/>
  <c r="DJ350" i="10"/>
  <c r="DK350" i="10" s="1"/>
  <c r="DI350" i="10"/>
  <c r="DJ341" i="10"/>
  <c r="DK341" i="10" s="1"/>
  <c r="DI341" i="10"/>
  <c r="DJ327" i="10"/>
  <c r="DI327" i="10"/>
  <c r="DJ317" i="10"/>
  <c r="DI317" i="10"/>
  <c r="DJ308" i="10"/>
  <c r="DI308" i="10"/>
  <c r="DJ301" i="10"/>
  <c r="DI301" i="10"/>
  <c r="DJ291" i="10"/>
  <c r="DI291" i="10"/>
  <c r="DJ280" i="10"/>
  <c r="DI280" i="10"/>
  <c r="DJ271" i="10"/>
  <c r="DI271" i="10"/>
  <c r="DJ263" i="10"/>
  <c r="DI263" i="10"/>
  <c r="DJ251" i="10"/>
  <c r="DI251" i="10"/>
  <c r="DJ238" i="10"/>
  <c r="DI238" i="10"/>
  <c r="DJ225" i="10"/>
  <c r="DI225" i="10"/>
  <c r="DJ218" i="10"/>
  <c r="DI218" i="10"/>
  <c r="DJ209" i="10"/>
  <c r="DK209" i="10" s="1"/>
  <c r="DI209" i="10"/>
  <c r="DJ197" i="10"/>
  <c r="DI197" i="10"/>
  <c r="DK193" i="10"/>
  <c r="DJ193" i="10"/>
  <c r="DI193" i="10"/>
  <c r="DJ179" i="10"/>
  <c r="DI179" i="10"/>
  <c r="DJ167" i="10"/>
  <c r="DI167" i="10"/>
  <c r="DJ155" i="10"/>
  <c r="DI155" i="10"/>
  <c r="DJ144" i="10"/>
  <c r="DK144" i="10" s="1"/>
  <c r="DI144" i="10"/>
  <c r="DJ133" i="10"/>
  <c r="DI133" i="10"/>
  <c r="DJ120" i="10"/>
  <c r="DI120" i="10"/>
  <c r="DJ111" i="10"/>
  <c r="DI111" i="10"/>
  <c r="DJ99" i="10"/>
  <c r="DK99" i="10" s="1"/>
  <c r="DI99" i="10"/>
  <c r="DJ94" i="10"/>
  <c r="DK94" i="10" s="1"/>
  <c r="DI94" i="10"/>
  <c r="DJ77" i="10"/>
  <c r="DK77" i="10" s="1"/>
  <c r="DI77" i="10"/>
  <c r="DJ71" i="10"/>
  <c r="DI71" i="10"/>
  <c r="DJ54" i="10"/>
  <c r="DI54" i="10"/>
  <c r="DJ49" i="10"/>
  <c r="DI49" i="10"/>
  <c r="DJ38" i="10"/>
  <c r="DI38" i="10"/>
  <c r="DJ24" i="10"/>
  <c r="DI24" i="10"/>
  <c r="DJ15" i="10"/>
  <c r="DI15" i="10"/>
  <c r="DJ11" i="10"/>
  <c r="DI11" i="10"/>
  <c r="DJ10" i="10"/>
  <c r="DI10" i="10"/>
  <c r="DJ9" i="10"/>
  <c r="DI9" i="10"/>
  <c r="BD11" i="10"/>
  <c r="BE11" i="10"/>
  <c r="BF11" i="10" s="1"/>
  <c r="DG394" i="10"/>
  <c r="DF394" i="10"/>
  <c r="DH387" i="10"/>
  <c r="DG387" i="10"/>
  <c r="DF387" i="10"/>
  <c r="DH378" i="10"/>
  <c r="DG378" i="10"/>
  <c r="DF378" i="10"/>
  <c r="DH366" i="10"/>
  <c r="DG366" i="10"/>
  <c r="DF366" i="10"/>
  <c r="DH359" i="10"/>
  <c r="DG359" i="10"/>
  <c r="DF359" i="10"/>
  <c r="DH350" i="10"/>
  <c r="DG350" i="10"/>
  <c r="DF350" i="10"/>
  <c r="DH341" i="10"/>
  <c r="DG341" i="10"/>
  <c r="DF341" i="10"/>
  <c r="DH327" i="10"/>
  <c r="DG327" i="10"/>
  <c r="DF327" i="10"/>
  <c r="DG317" i="10"/>
  <c r="DF317" i="10"/>
  <c r="DG308" i="10"/>
  <c r="DF308" i="10"/>
  <c r="DH301" i="10"/>
  <c r="DG301" i="10"/>
  <c r="DF301" i="10"/>
  <c r="DH291" i="10"/>
  <c r="DG291" i="10"/>
  <c r="DF291" i="10"/>
  <c r="DG280" i="10"/>
  <c r="DF280" i="10"/>
  <c r="DG271" i="10"/>
  <c r="DF271" i="10"/>
  <c r="DH263" i="10"/>
  <c r="DG263" i="10"/>
  <c r="DF263" i="10"/>
  <c r="DH251" i="10"/>
  <c r="DG251" i="10"/>
  <c r="DF251" i="10"/>
  <c r="DG238" i="10"/>
  <c r="DF238" i="10"/>
  <c r="DG225" i="10"/>
  <c r="DF225" i="10"/>
  <c r="DH218" i="10"/>
  <c r="DG218" i="10"/>
  <c r="DF218" i="10"/>
  <c r="DH209" i="10"/>
  <c r="DG209" i="10"/>
  <c r="DF209" i="10"/>
  <c r="DH197" i="10"/>
  <c r="DG197" i="10"/>
  <c r="DF197" i="10"/>
  <c r="DH193" i="10"/>
  <c r="DG193" i="10"/>
  <c r="DF193" i="10"/>
  <c r="DH179" i="10"/>
  <c r="DG179" i="10"/>
  <c r="DF179" i="10"/>
  <c r="DG167" i="10"/>
  <c r="DH167" i="10" s="1"/>
  <c r="DF167" i="10"/>
  <c r="DG155" i="10"/>
  <c r="DH155" i="10" s="1"/>
  <c r="DF155" i="10"/>
  <c r="DG144" i="10"/>
  <c r="DF144" i="10"/>
  <c r="DG133" i="10"/>
  <c r="DF133" i="10"/>
  <c r="DH120" i="10"/>
  <c r="DG120" i="10"/>
  <c r="DF120" i="10"/>
  <c r="DH111" i="10"/>
  <c r="DG111" i="10"/>
  <c r="DF111" i="10"/>
  <c r="DH99" i="10"/>
  <c r="DG99" i="10"/>
  <c r="DF99" i="10"/>
  <c r="DG94" i="10"/>
  <c r="DF94" i="10"/>
  <c r="DG77" i="10"/>
  <c r="DF77" i="10"/>
  <c r="DG71" i="10"/>
  <c r="DF71" i="10"/>
  <c r="DH54" i="10"/>
  <c r="DG54" i="10"/>
  <c r="DF54" i="10"/>
  <c r="DG49" i="10"/>
  <c r="DF49" i="10"/>
  <c r="DG38" i="10"/>
  <c r="DF38" i="10"/>
  <c r="DH24" i="10"/>
  <c r="DG24" i="10"/>
  <c r="DF24" i="10"/>
  <c r="DH15" i="10"/>
  <c r="DG15" i="10"/>
  <c r="DF15" i="10"/>
  <c r="DH11" i="10"/>
  <c r="DG11" i="10"/>
  <c r="DF11" i="10"/>
  <c r="DG10" i="10"/>
  <c r="DF10" i="10"/>
  <c r="DG9" i="10"/>
  <c r="DF9" i="10"/>
  <c r="J395" i="10"/>
  <c r="N10" i="11" l="1"/>
  <c r="B13" i="11"/>
  <c r="P13" i="11"/>
  <c r="AS10" i="11"/>
  <c r="AT10" i="11" s="1"/>
  <c r="AT13" i="11"/>
  <c r="BE10" i="11"/>
  <c r="BF10" i="11" s="1"/>
  <c r="BF13" i="11"/>
  <c r="AM10" i="11"/>
  <c r="AN10" i="11" s="1"/>
  <c r="C13" i="11"/>
  <c r="AN13" i="11"/>
  <c r="J396" i="8"/>
  <c r="J330" i="8"/>
  <c r="J306" i="8"/>
  <c r="DK308" i="10"/>
  <c r="DK179" i="10"/>
  <c r="DK133" i="10"/>
  <c r="DK9" i="10"/>
  <c r="DK54" i="10"/>
  <c r="DK49" i="10"/>
  <c r="DH9" i="10"/>
  <c r="D123" i="10"/>
  <c r="D122" i="10"/>
  <c r="H133" i="8"/>
  <c r="J133" i="8" s="1"/>
  <c r="D128" i="10"/>
  <c r="AP10" i="11"/>
  <c r="AQ10" i="11" s="1"/>
  <c r="AQ13" i="11"/>
  <c r="AJ10" i="11"/>
  <c r="AK10" i="11" s="1"/>
  <c r="BM10" i="11"/>
  <c r="DK225" i="10"/>
  <c r="DK263" i="10"/>
  <c r="DK291" i="10"/>
  <c r="DK317" i="10"/>
  <c r="DK218" i="10"/>
  <c r="DK301" i="10"/>
  <c r="DK155" i="10"/>
  <c r="E10" i="11"/>
  <c r="BK10" i="11"/>
  <c r="BL10" i="11" s="1"/>
  <c r="BL13" i="11"/>
  <c r="AD10" i="11"/>
  <c r="AE10" i="11" s="1"/>
  <c r="F10" i="11"/>
  <c r="AA10" i="11"/>
  <c r="AB10" i="11" s="1"/>
  <c r="O10" i="11"/>
  <c r="AV10" i="11"/>
  <c r="AW10" i="11" s="1"/>
  <c r="R10" i="11"/>
  <c r="S10" i="11" s="1"/>
  <c r="S13" i="11"/>
  <c r="L10" i="11"/>
  <c r="M10" i="11" s="1"/>
  <c r="BC13" i="11"/>
  <c r="U10" i="11"/>
  <c r="V10" i="11" s="1"/>
  <c r="I10" i="11"/>
  <c r="J10" i="11" s="1"/>
  <c r="X10" i="11"/>
  <c r="Y10" i="11" s="1"/>
  <c r="BH10" i="11"/>
  <c r="BI10" i="11" s="1"/>
  <c r="BN10" i="11"/>
  <c r="AH10" i="11"/>
  <c r="AZ10" i="11"/>
  <c r="D81" i="11"/>
  <c r="D97" i="11"/>
  <c r="D102" i="11"/>
  <c r="D75" i="11"/>
  <c r="D58" i="11"/>
  <c r="D40" i="11"/>
  <c r="D54" i="11"/>
  <c r="D26" i="11"/>
  <c r="D17" i="11"/>
  <c r="DG8" i="10"/>
  <c r="DG400" i="10" s="1"/>
  <c r="E49" i="7" s="1"/>
  <c r="DJ8" i="10"/>
  <c r="DJ400" i="10" s="1"/>
  <c r="E50" i="7" s="1"/>
  <c r="DI8" i="10"/>
  <c r="DI400" i="10" s="1"/>
  <c r="D50" i="7" s="1"/>
  <c r="DF8" i="10"/>
  <c r="DF400" i="10" s="1"/>
  <c r="D49" i="7" s="1"/>
  <c r="CM351" i="10"/>
  <c r="CM395" i="10"/>
  <c r="CS272" i="10"/>
  <c r="CS95" i="10"/>
  <c r="AZ395" i="10"/>
  <c r="AZ282" i="10"/>
  <c r="AZ56" i="10"/>
  <c r="AZ50" i="10"/>
  <c r="BC395" i="10"/>
  <c r="BC282" i="10"/>
  <c r="AB367" i="10"/>
  <c r="AB342" i="10"/>
  <c r="AB318" i="10"/>
  <c r="AB309" i="10"/>
  <c r="AB252" i="10"/>
  <c r="AB226" i="10"/>
  <c r="AB210" i="10"/>
  <c r="AB194" i="10"/>
  <c r="AB145" i="10"/>
  <c r="AB55" i="10"/>
  <c r="AB52" i="10"/>
  <c r="P10" i="11" l="1"/>
  <c r="B10" i="11"/>
  <c r="C10" i="11"/>
  <c r="BC10" i="11"/>
  <c r="AV408" i="11"/>
  <c r="AW408" i="11" s="1"/>
  <c r="G10" i="11"/>
  <c r="BO10" i="11"/>
  <c r="D13" i="11"/>
  <c r="F49" i="7"/>
  <c r="F50" i="7"/>
  <c r="DK8" i="10"/>
  <c r="DK400" i="10"/>
  <c r="DH8" i="10"/>
  <c r="DH400" i="10"/>
  <c r="Y379" i="10"/>
  <c r="Y360" i="10"/>
  <c r="Y351" i="10"/>
  <c r="Y318" i="10"/>
  <c r="Y292" i="10"/>
  <c r="Y264" i="10"/>
  <c r="Y252" i="10"/>
  <c r="Y226" i="10"/>
  <c r="Y219" i="10"/>
  <c r="Y210" i="10"/>
  <c r="Y198" i="10"/>
  <c r="Y194" i="10"/>
  <c r="Y168" i="10"/>
  <c r="Y156" i="10"/>
  <c r="Y55" i="10"/>
  <c r="Y39" i="10"/>
  <c r="Y25" i="10"/>
  <c r="V388" i="10"/>
  <c r="V342" i="10"/>
  <c r="V318" i="10"/>
  <c r="V292" i="10"/>
  <c r="V264" i="10"/>
  <c r="V252" i="10"/>
  <c r="V194" i="10"/>
  <c r="V145" i="10"/>
  <c r="V112" i="10"/>
  <c r="V50" i="10"/>
  <c r="H43" i="8"/>
  <c r="I43" i="8"/>
  <c r="E38" i="10"/>
  <c r="F38" i="10"/>
  <c r="H38" i="10"/>
  <c r="I38" i="10"/>
  <c r="K38" i="10"/>
  <c r="L38" i="10"/>
  <c r="N38" i="10"/>
  <c r="O38" i="10"/>
  <c r="Q38" i="10"/>
  <c r="R38" i="10"/>
  <c r="T38" i="10"/>
  <c r="U38" i="10"/>
  <c r="V38" i="10" s="1"/>
  <c r="W38" i="10"/>
  <c r="X38" i="10"/>
  <c r="Z38" i="10"/>
  <c r="AA38" i="10"/>
  <c r="AC38" i="10"/>
  <c r="AD38" i="10"/>
  <c r="AG38" i="10"/>
  <c r="AH38" i="10" s="1"/>
  <c r="AI38" i="10"/>
  <c r="AJ38" i="10"/>
  <c r="AK38" i="10" s="1"/>
  <c r="AL38" i="10"/>
  <c r="AM38" i="10"/>
  <c r="AR38" i="10"/>
  <c r="AS38" i="10"/>
  <c r="AU38" i="10"/>
  <c r="AV38" i="10"/>
  <c r="AX38" i="10"/>
  <c r="AY38" i="10"/>
  <c r="BA38" i="10"/>
  <c r="BB38" i="10"/>
  <c r="BD38" i="10"/>
  <c r="BE38" i="10"/>
  <c r="BG38" i="10"/>
  <c r="BH38" i="10"/>
  <c r="BI38" i="10"/>
  <c r="BJ38" i="10"/>
  <c r="BK38" i="10"/>
  <c r="BM38" i="10"/>
  <c r="BN38" i="10"/>
  <c r="BP38" i="10"/>
  <c r="BQ38" i="10"/>
  <c r="BS38" i="10"/>
  <c r="BT38" i="10"/>
  <c r="BV38" i="10"/>
  <c r="BW38" i="10"/>
  <c r="BY38" i="10"/>
  <c r="BZ38" i="10"/>
  <c r="CB38" i="10"/>
  <c r="CC38" i="10"/>
  <c r="CE38" i="10"/>
  <c r="CF38" i="10"/>
  <c r="CH38" i="10"/>
  <c r="CI38" i="10"/>
  <c r="CK38" i="10"/>
  <c r="CL38" i="10"/>
  <c r="CN38" i="10"/>
  <c r="CO38" i="10"/>
  <c r="CQ38" i="10"/>
  <c r="CR38" i="10"/>
  <c r="CT38" i="10"/>
  <c r="CU38" i="10"/>
  <c r="CW38" i="10"/>
  <c r="CX38" i="10"/>
  <c r="DA38" i="10"/>
  <c r="DC38" i="10"/>
  <c r="DD38" i="10"/>
  <c r="AW388" i="10"/>
  <c r="DD394" i="10"/>
  <c r="DC394" i="10"/>
  <c r="DE387" i="10"/>
  <c r="DD387" i="10"/>
  <c r="DC387" i="10"/>
  <c r="DE378" i="10"/>
  <c r="DD378" i="10"/>
  <c r="DC378" i="10"/>
  <c r="DE366" i="10"/>
  <c r="DD366" i="10"/>
  <c r="DC366" i="10"/>
  <c r="DE359" i="10"/>
  <c r="DD359" i="10"/>
  <c r="DC359" i="10"/>
  <c r="DE350" i="10"/>
  <c r="DD350" i="10"/>
  <c r="DC350" i="10"/>
  <c r="DE341" i="10"/>
  <c r="DD341" i="10"/>
  <c r="DC341" i="10"/>
  <c r="DE327" i="10"/>
  <c r="DD327" i="10"/>
  <c r="DC327" i="10"/>
  <c r="DE317" i="10"/>
  <c r="DD317" i="10"/>
  <c r="DC317" i="10"/>
  <c r="DE308" i="10"/>
  <c r="DD308" i="10"/>
  <c r="DC308" i="10"/>
  <c r="DE301" i="10"/>
  <c r="DD301" i="10"/>
  <c r="DC301" i="10"/>
  <c r="DE291" i="10"/>
  <c r="DD291" i="10"/>
  <c r="DC291" i="10"/>
  <c r="DE280" i="10"/>
  <c r="DD280" i="10"/>
  <c r="DC280" i="10"/>
  <c r="DE271" i="10"/>
  <c r="DD271" i="10"/>
  <c r="DC271" i="10"/>
  <c r="DE263" i="10"/>
  <c r="DD263" i="10"/>
  <c r="DC263" i="10"/>
  <c r="DE251" i="10"/>
  <c r="DD251" i="10"/>
  <c r="DC251" i="10"/>
  <c r="DE238" i="10"/>
  <c r="DD238" i="10"/>
  <c r="DC238" i="10"/>
  <c r="DE225" i="10"/>
  <c r="DD225" i="10"/>
  <c r="DC225" i="10"/>
  <c r="DE218" i="10"/>
  <c r="DD218" i="10"/>
  <c r="DC218" i="10"/>
  <c r="DE209" i="10"/>
  <c r="DD209" i="10"/>
  <c r="DC209" i="10"/>
  <c r="DE197" i="10"/>
  <c r="DD197" i="10"/>
  <c r="DC197" i="10"/>
  <c r="DE193" i="10"/>
  <c r="DD193" i="10"/>
  <c r="DC193" i="10"/>
  <c r="DE179" i="10"/>
  <c r="DD179" i="10"/>
  <c r="DC179" i="10"/>
  <c r="DE167" i="10"/>
  <c r="DD167" i="10"/>
  <c r="DC167" i="10"/>
  <c r="DE155" i="10"/>
  <c r="DD155" i="10"/>
  <c r="DC155" i="10"/>
  <c r="DE144" i="10"/>
  <c r="DD144" i="10"/>
  <c r="DC144" i="10"/>
  <c r="DE133" i="10"/>
  <c r="DD133" i="10"/>
  <c r="DC133" i="10"/>
  <c r="DE120" i="10"/>
  <c r="DD120" i="10"/>
  <c r="DC120" i="10"/>
  <c r="DE111" i="10"/>
  <c r="DD111" i="10"/>
  <c r="DC111" i="10"/>
  <c r="DE99" i="10"/>
  <c r="DD99" i="10"/>
  <c r="DC99" i="10"/>
  <c r="DE94" i="10"/>
  <c r="DD94" i="10"/>
  <c r="DC94" i="10"/>
  <c r="DE77" i="10"/>
  <c r="DD77" i="10"/>
  <c r="DC77" i="10"/>
  <c r="DE71" i="10"/>
  <c r="DD71" i="10"/>
  <c r="DC71" i="10"/>
  <c r="DD54" i="10"/>
  <c r="DE54" i="10" s="1"/>
  <c r="DC54" i="10"/>
  <c r="DE49" i="10"/>
  <c r="DD49" i="10"/>
  <c r="DC49" i="10"/>
  <c r="DE24" i="10"/>
  <c r="DD24" i="10"/>
  <c r="DC24" i="10"/>
  <c r="DE15" i="10"/>
  <c r="DD15" i="10"/>
  <c r="DC15" i="10"/>
  <c r="DE11" i="10"/>
  <c r="DD11" i="10"/>
  <c r="DC11" i="10"/>
  <c r="DD10" i="10"/>
  <c r="DC10" i="10"/>
  <c r="DD9" i="10"/>
  <c r="DC9" i="10"/>
  <c r="BU388" i="10"/>
  <c r="DA394" i="10"/>
  <c r="CZ394" i="10"/>
  <c r="DB387" i="10"/>
  <c r="DA387" i="10"/>
  <c r="CZ387" i="10"/>
  <c r="DB378" i="10"/>
  <c r="DA378" i="10"/>
  <c r="DB366" i="10"/>
  <c r="DA366" i="10"/>
  <c r="DB359" i="10"/>
  <c r="DA359" i="10"/>
  <c r="DB350" i="10"/>
  <c r="DA350" i="10"/>
  <c r="DB341" i="10"/>
  <c r="DA341" i="10"/>
  <c r="DB327" i="10"/>
  <c r="DA327" i="10"/>
  <c r="DB317" i="10"/>
  <c r="DA317" i="10"/>
  <c r="DB308" i="10"/>
  <c r="DA308" i="10"/>
  <c r="DB301" i="10"/>
  <c r="DA301" i="10"/>
  <c r="DB291" i="10"/>
  <c r="DA291" i="10"/>
  <c r="DB280" i="10"/>
  <c r="DA280" i="10"/>
  <c r="DB271" i="10"/>
  <c r="DA271" i="10"/>
  <c r="DB263" i="10"/>
  <c r="DA263" i="10"/>
  <c r="DB251" i="10"/>
  <c r="DA251" i="10"/>
  <c r="DB238" i="10"/>
  <c r="DA238" i="10"/>
  <c r="DB225" i="10"/>
  <c r="DA225" i="10"/>
  <c r="DB218" i="10"/>
  <c r="DA218" i="10"/>
  <c r="DB209" i="10"/>
  <c r="DA209" i="10"/>
  <c r="DB197" i="10"/>
  <c r="DA197" i="10"/>
  <c r="DB193" i="10"/>
  <c r="DA193" i="10"/>
  <c r="DB179" i="10"/>
  <c r="DA179" i="10"/>
  <c r="DB167" i="10"/>
  <c r="DA167" i="10"/>
  <c r="DB155" i="10"/>
  <c r="DA155" i="10"/>
  <c r="DB144" i="10"/>
  <c r="DA144" i="10"/>
  <c r="DB133" i="10"/>
  <c r="DA133" i="10"/>
  <c r="DB120" i="10"/>
  <c r="DA120" i="10"/>
  <c r="DB111" i="10"/>
  <c r="DA111" i="10"/>
  <c r="DB99" i="10"/>
  <c r="DA99" i="10"/>
  <c r="DB94" i="10"/>
  <c r="DA94" i="10"/>
  <c r="DB77" i="10"/>
  <c r="DA77" i="10"/>
  <c r="DB71" i="10"/>
  <c r="DA71" i="10"/>
  <c r="DB54" i="10"/>
  <c r="DA54" i="10"/>
  <c r="DB49" i="10"/>
  <c r="DA49" i="10"/>
  <c r="DB24" i="10"/>
  <c r="DA24" i="10"/>
  <c r="DB15" i="10"/>
  <c r="DA15" i="10"/>
  <c r="DA10" i="10"/>
  <c r="E9" i="8"/>
  <c r="F9" i="8"/>
  <c r="D10" i="11" l="1"/>
  <c r="J43" i="8"/>
  <c r="AN38" i="10"/>
  <c r="CS38" i="10"/>
  <c r="BF38" i="10"/>
  <c r="DE10" i="10"/>
  <c r="Y38" i="10"/>
  <c r="D43" i="10"/>
  <c r="M38" i="10"/>
  <c r="DD8" i="10"/>
  <c r="DD400" i="10" s="1"/>
  <c r="E48" i="7" s="1"/>
  <c r="DC8" i="10"/>
  <c r="DC400" i="10" s="1"/>
  <c r="D48" i="7" s="1"/>
  <c r="E47" i="7"/>
  <c r="F47" i="7" s="1"/>
  <c r="F48" i="7" l="1"/>
  <c r="DE8" i="10"/>
  <c r="DE400" i="10"/>
  <c r="D399" i="10"/>
  <c r="AD10" i="10"/>
  <c r="AE10" i="10"/>
  <c r="AF10" i="10"/>
  <c r="AG10" i="10"/>
  <c r="AI10" i="10"/>
  <c r="AJ10" i="10"/>
  <c r="AL10" i="10"/>
  <c r="AM10" i="10"/>
  <c r="AR10" i="10"/>
  <c r="AS10" i="10"/>
  <c r="AT10" i="10"/>
  <c r="AU10" i="10"/>
  <c r="AV10" i="10"/>
  <c r="AX10" i="10"/>
  <c r="AY10" i="10"/>
  <c r="BA10" i="10"/>
  <c r="BB10" i="10"/>
  <c r="BD10" i="10"/>
  <c r="BE10" i="10"/>
  <c r="BG10" i="10"/>
  <c r="BH10" i="10"/>
  <c r="BJ10" i="10"/>
  <c r="BK10" i="10"/>
  <c r="BM10" i="10"/>
  <c r="BN10" i="10"/>
  <c r="BP10" i="10"/>
  <c r="BQ10" i="10"/>
  <c r="BR10" i="10"/>
  <c r="BS10" i="10"/>
  <c r="BT10" i="10"/>
  <c r="BV10" i="10"/>
  <c r="BW10" i="10"/>
  <c r="BY10" i="10"/>
  <c r="BZ10" i="10"/>
  <c r="CB10" i="10"/>
  <c r="CC10" i="10"/>
  <c r="CD10" i="10"/>
  <c r="CE10" i="10"/>
  <c r="CF10" i="10"/>
  <c r="CG10" i="10"/>
  <c r="CH10" i="10"/>
  <c r="CI10" i="10"/>
  <c r="CK10" i="10"/>
  <c r="CL10" i="10"/>
  <c r="CM10" i="10"/>
  <c r="CN10" i="10"/>
  <c r="CO10" i="10"/>
  <c r="CP10" i="10"/>
  <c r="CQ10" i="10"/>
  <c r="CR10" i="10"/>
  <c r="CT10" i="10"/>
  <c r="CU10" i="10"/>
  <c r="CW10" i="10"/>
  <c r="CX10" i="10"/>
  <c r="CY10" i="10"/>
  <c r="AC10" i="10"/>
  <c r="AI225" i="10"/>
  <c r="E10" i="10"/>
  <c r="F10" i="10"/>
  <c r="H10" i="10"/>
  <c r="I10" i="10"/>
  <c r="J10" i="10"/>
  <c r="K10" i="10"/>
  <c r="L10" i="10"/>
  <c r="M10" i="10"/>
  <c r="N10" i="10"/>
  <c r="O10" i="10"/>
  <c r="P10" i="10"/>
  <c r="Q10" i="10"/>
  <c r="R10" i="10"/>
  <c r="T10" i="10"/>
  <c r="U10" i="10"/>
  <c r="W10" i="10"/>
  <c r="X10" i="10"/>
  <c r="Z10" i="10"/>
  <c r="AA10" i="10"/>
  <c r="E9" i="10"/>
  <c r="F9" i="10"/>
  <c r="H9" i="10"/>
  <c r="I9" i="10"/>
  <c r="K9" i="10"/>
  <c r="L9" i="10"/>
  <c r="N9" i="10"/>
  <c r="O9" i="10"/>
  <c r="Q9" i="10"/>
  <c r="R9" i="10"/>
  <c r="T9" i="10"/>
  <c r="U9" i="10"/>
  <c r="W9" i="10"/>
  <c r="X9" i="10"/>
  <c r="Z9" i="10"/>
  <c r="AA9" i="10"/>
  <c r="AC9" i="10"/>
  <c r="AD9" i="10"/>
  <c r="AF9" i="10"/>
  <c r="AG9" i="10"/>
  <c r="AI9" i="10"/>
  <c r="AJ9" i="10"/>
  <c r="AL9" i="10"/>
  <c r="AM9" i="10"/>
  <c r="AR9" i="10"/>
  <c r="AS9" i="10"/>
  <c r="AU9" i="10"/>
  <c r="AV9" i="10"/>
  <c r="AX9" i="10"/>
  <c r="AY9" i="10"/>
  <c r="BA9" i="10"/>
  <c r="BB9" i="10"/>
  <c r="BD9" i="10"/>
  <c r="BE9" i="10"/>
  <c r="BG9" i="10"/>
  <c r="BH9" i="10"/>
  <c r="BJ9" i="10"/>
  <c r="BK9" i="10"/>
  <c r="BM9" i="10"/>
  <c r="BN9" i="10"/>
  <c r="BP9" i="10"/>
  <c r="BQ9" i="10"/>
  <c r="BR9" i="10"/>
  <c r="BS9" i="10"/>
  <c r="BT9" i="10"/>
  <c r="BV9" i="10"/>
  <c r="BW9" i="10"/>
  <c r="BY9" i="10"/>
  <c r="BZ9" i="10"/>
  <c r="CB9" i="10"/>
  <c r="CC9" i="10"/>
  <c r="CE9" i="10"/>
  <c r="CF9" i="10"/>
  <c r="CG9" i="10"/>
  <c r="CH9" i="10"/>
  <c r="CI9" i="10"/>
  <c r="CK9" i="10"/>
  <c r="CL9" i="10"/>
  <c r="CN9" i="10"/>
  <c r="CO9" i="10"/>
  <c r="CQ9" i="10"/>
  <c r="CR9" i="10"/>
  <c r="CT9" i="10"/>
  <c r="CU9" i="10"/>
  <c r="CW9" i="10"/>
  <c r="CX9" i="10"/>
  <c r="CY9" i="10"/>
  <c r="E387" i="10"/>
  <c r="F387" i="10"/>
  <c r="H387" i="10"/>
  <c r="I387" i="10"/>
  <c r="J387" i="10"/>
  <c r="K387" i="10"/>
  <c r="L387" i="10"/>
  <c r="M387" i="10" s="1"/>
  <c r="N387" i="10"/>
  <c r="O387" i="10"/>
  <c r="Q387" i="10"/>
  <c r="R387" i="10"/>
  <c r="S387" i="10"/>
  <c r="T387" i="10"/>
  <c r="U387" i="10"/>
  <c r="W387" i="10"/>
  <c r="X387" i="10"/>
  <c r="Z387" i="10"/>
  <c r="AA387" i="10"/>
  <c r="AC387" i="10"/>
  <c r="AD387" i="10"/>
  <c r="AE387" i="10"/>
  <c r="AG387" i="10"/>
  <c r="AI387" i="10"/>
  <c r="AJ387" i="10"/>
  <c r="AL387" i="10"/>
  <c r="AM387" i="10"/>
  <c r="AR387" i="10"/>
  <c r="AS387" i="10"/>
  <c r="AU387" i="10"/>
  <c r="AV387" i="10"/>
  <c r="AW387" i="10" s="1"/>
  <c r="AX387" i="10"/>
  <c r="AY387" i="10"/>
  <c r="AZ387" i="10"/>
  <c r="BA387" i="10"/>
  <c r="BB387" i="10"/>
  <c r="BD387" i="10"/>
  <c r="BE387" i="10"/>
  <c r="BG387" i="10"/>
  <c r="BH387" i="10"/>
  <c r="BI387" i="10"/>
  <c r="BJ387" i="10"/>
  <c r="BK387" i="10"/>
  <c r="BL387" i="10"/>
  <c r="BM387" i="10"/>
  <c r="BN387" i="10"/>
  <c r="BO387" i="10"/>
  <c r="BP387" i="10"/>
  <c r="BQ387" i="10"/>
  <c r="BR387" i="10"/>
  <c r="BS387" i="10"/>
  <c r="BT387" i="10"/>
  <c r="BV387" i="10"/>
  <c r="BW387" i="10"/>
  <c r="BX387" i="10"/>
  <c r="BY387" i="10"/>
  <c r="BZ387" i="10"/>
  <c r="CB387" i="10"/>
  <c r="CC387" i="10"/>
  <c r="CD387" i="10" s="1"/>
  <c r="CE387" i="10"/>
  <c r="CF387" i="10"/>
  <c r="CG387" i="10"/>
  <c r="CH387" i="10"/>
  <c r="CI387" i="10"/>
  <c r="CJ387" i="10" s="1"/>
  <c r="CK387" i="10"/>
  <c r="CL387" i="10"/>
  <c r="CM387" i="10"/>
  <c r="CN387" i="10"/>
  <c r="CO387" i="10"/>
  <c r="CP387" i="10"/>
  <c r="CQ387" i="10"/>
  <c r="CR387" i="10"/>
  <c r="CT387" i="10"/>
  <c r="CU387" i="10"/>
  <c r="CW387" i="10"/>
  <c r="CX387" i="10"/>
  <c r="CY387" i="10"/>
  <c r="E378" i="10"/>
  <c r="F378" i="10"/>
  <c r="H378" i="10"/>
  <c r="I378" i="10"/>
  <c r="J378" i="10"/>
  <c r="K378" i="10"/>
  <c r="L378" i="10"/>
  <c r="N378" i="10"/>
  <c r="O378" i="10"/>
  <c r="P378" i="10"/>
  <c r="Q378" i="10"/>
  <c r="R378" i="10"/>
  <c r="S378" i="10"/>
  <c r="T378" i="10"/>
  <c r="U378" i="10"/>
  <c r="W378" i="10"/>
  <c r="X378" i="10"/>
  <c r="Z378" i="10"/>
  <c r="AA378" i="10"/>
  <c r="AB378" i="10"/>
  <c r="AC378" i="10"/>
  <c r="AD378" i="10"/>
  <c r="AE378" i="10"/>
  <c r="AG378" i="10"/>
  <c r="AI378" i="10"/>
  <c r="AJ378" i="10"/>
  <c r="AL378" i="10"/>
  <c r="AM378" i="10"/>
  <c r="AN378" i="10" s="1"/>
  <c r="AR378" i="10"/>
  <c r="AS378" i="10"/>
  <c r="AT378" i="10"/>
  <c r="AU378" i="10"/>
  <c r="AV378" i="10"/>
  <c r="AW378" i="10"/>
  <c r="AX378" i="10"/>
  <c r="AY378" i="10"/>
  <c r="AZ378" i="10"/>
  <c r="BA378" i="10"/>
  <c r="BB378" i="10"/>
  <c r="BC378" i="10"/>
  <c r="BD378" i="10"/>
  <c r="BE378" i="10"/>
  <c r="BF378" i="10" s="1"/>
  <c r="BG378" i="10"/>
  <c r="BH378" i="10"/>
  <c r="BJ378" i="10"/>
  <c r="BK378" i="10"/>
  <c r="BL378" i="10" s="1"/>
  <c r="BM378" i="10"/>
  <c r="BN378" i="10"/>
  <c r="BO378" i="10"/>
  <c r="BP378" i="10"/>
  <c r="BQ378" i="10"/>
  <c r="BR378" i="10"/>
  <c r="BS378" i="10"/>
  <c r="BT378" i="10"/>
  <c r="BU378" i="10"/>
  <c r="BV378" i="10"/>
  <c r="BW378" i="10"/>
  <c r="BX378" i="10"/>
  <c r="BY378" i="10"/>
  <c r="BZ378" i="10"/>
  <c r="CB378" i="10"/>
  <c r="CC378" i="10"/>
  <c r="CD378" i="10"/>
  <c r="CE378" i="10"/>
  <c r="CF378" i="10"/>
  <c r="CG378" i="10"/>
  <c r="CH378" i="10"/>
  <c r="CI378" i="10"/>
  <c r="CK378" i="10"/>
  <c r="CL378" i="10"/>
  <c r="CM378" i="10"/>
  <c r="CN378" i="10"/>
  <c r="CO378" i="10"/>
  <c r="CP378" i="10"/>
  <c r="CQ378" i="10"/>
  <c r="CR378" i="10"/>
  <c r="CT378" i="10"/>
  <c r="CU378" i="10"/>
  <c r="CV378" i="10"/>
  <c r="CW378" i="10"/>
  <c r="CX378" i="10"/>
  <c r="CY378" i="10"/>
  <c r="E366" i="10"/>
  <c r="F366" i="10"/>
  <c r="G366" i="10"/>
  <c r="H366" i="10"/>
  <c r="I366" i="10"/>
  <c r="J366" i="10"/>
  <c r="K366" i="10"/>
  <c r="L366" i="10"/>
  <c r="M366" i="10" s="1"/>
  <c r="N366" i="10"/>
  <c r="O366" i="10"/>
  <c r="P366" i="10"/>
  <c r="Q366" i="10"/>
  <c r="R366" i="10"/>
  <c r="S366" i="10"/>
  <c r="T366" i="10"/>
  <c r="U366" i="10"/>
  <c r="W366" i="10"/>
  <c r="X366" i="10"/>
  <c r="Z366" i="10"/>
  <c r="AA366" i="10"/>
  <c r="AC366" i="10"/>
  <c r="AD366" i="10"/>
  <c r="AE366" i="10"/>
  <c r="AG366" i="10"/>
  <c r="AH366" i="10" s="1"/>
  <c r="AI366" i="10"/>
  <c r="AJ366" i="10"/>
  <c r="AL366" i="10"/>
  <c r="AM366" i="10"/>
  <c r="AR366" i="10"/>
  <c r="AS366" i="10"/>
  <c r="AT366" i="10"/>
  <c r="AU366" i="10"/>
  <c r="AV366" i="10"/>
  <c r="AW366" i="10"/>
  <c r="AX366" i="10"/>
  <c r="AY366" i="10"/>
  <c r="AZ366" i="10"/>
  <c r="BA366" i="10"/>
  <c r="BB366" i="10"/>
  <c r="BC366" i="10"/>
  <c r="BD366" i="10"/>
  <c r="BE366" i="10"/>
  <c r="BF366" i="10" s="1"/>
  <c r="BG366" i="10"/>
  <c r="BH366" i="10"/>
  <c r="BI366" i="10"/>
  <c r="BJ366" i="10"/>
  <c r="BK366" i="10"/>
  <c r="BL366" i="10"/>
  <c r="BM366" i="10"/>
  <c r="BN366" i="10"/>
  <c r="BO366" i="10"/>
  <c r="BP366" i="10"/>
  <c r="BQ366" i="10"/>
  <c r="BR366" i="10"/>
  <c r="BS366" i="10"/>
  <c r="BT366" i="10"/>
  <c r="BU366" i="10"/>
  <c r="BV366" i="10"/>
  <c r="BW366" i="10"/>
  <c r="BX366" i="10"/>
  <c r="BY366" i="10"/>
  <c r="BZ366" i="10"/>
  <c r="CA366" i="10"/>
  <c r="CB366" i="10"/>
  <c r="CC366" i="10"/>
  <c r="CD366" i="10"/>
  <c r="CE366" i="10"/>
  <c r="CF366" i="10"/>
  <c r="CG366" i="10"/>
  <c r="CH366" i="10"/>
  <c r="CI366" i="10"/>
  <c r="CJ366" i="10" s="1"/>
  <c r="CK366" i="10"/>
  <c r="CL366" i="10"/>
  <c r="CM366" i="10"/>
  <c r="CN366" i="10"/>
  <c r="CO366" i="10"/>
  <c r="CP366" i="10"/>
  <c r="CQ366" i="10"/>
  <c r="CR366" i="10"/>
  <c r="CT366" i="10"/>
  <c r="CU366" i="10"/>
  <c r="CV366" i="10"/>
  <c r="CW366" i="10"/>
  <c r="CX366" i="10"/>
  <c r="CY366" i="10"/>
  <c r="E359" i="10"/>
  <c r="F359" i="10"/>
  <c r="H359" i="10"/>
  <c r="I359" i="10"/>
  <c r="J359" i="10"/>
  <c r="K359" i="10"/>
  <c r="L359" i="10"/>
  <c r="N359" i="10"/>
  <c r="O359" i="10"/>
  <c r="P359" i="10"/>
  <c r="Q359" i="10"/>
  <c r="R359" i="10"/>
  <c r="S359" i="10"/>
  <c r="T359" i="10"/>
  <c r="U359" i="10"/>
  <c r="W359" i="10"/>
  <c r="X359" i="10"/>
  <c r="Z359" i="10"/>
  <c r="AA359" i="10"/>
  <c r="AB359" i="10"/>
  <c r="AC359" i="10"/>
  <c r="AD359" i="10"/>
  <c r="AE359" i="10"/>
  <c r="AG359" i="10"/>
  <c r="AH359" i="10" s="1"/>
  <c r="AI359" i="10"/>
  <c r="AJ359" i="10"/>
  <c r="AK359" i="10" s="1"/>
  <c r="AL359" i="10"/>
  <c r="AM359" i="10"/>
  <c r="AR359" i="10"/>
  <c r="AS359" i="10"/>
  <c r="AT359" i="10"/>
  <c r="AU359" i="10"/>
  <c r="AV359" i="10"/>
  <c r="AW359" i="10"/>
  <c r="AX359" i="10"/>
  <c r="AY359" i="10"/>
  <c r="AZ359" i="10"/>
  <c r="BA359" i="10"/>
  <c r="BB359" i="10"/>
  <c r="BC359" i="10"/>
  <c r="BD359" i="10"/>
  <c r="BE359" i="10"/>
  <c r="BF359" i="10" s="1"/>
  <c r="BG359" i="10"/>
  <c r="BH359" i="10"/>
  <c r="BI359" i="10"/>
  <c r="BJ359" i="10"/>
  <c r="BK359" i="10"/>
  <c r="BL359" i="10"/>
  <c r="BM359" i="10"/>
  <c r="BN359" i="10"/>
  <c r="BO359" i="10"/>
  <c r="BP359" i="10"/>
  <c r="BQ359" i="10"/>
  <c r="BR359" i="10"/>
  <c r="BS359" i="10"/>
  <c r="BT359" i="10"/>
  <c r="BU359" i="10"/>
  <c r="BV359" i="10"/>
  <c r="BW359" i="10"/>
  <c r="BX359" i="10"/>
  <c r="BY359" i="10"/>
  <c r="BZ359" i="10"/>
  <c r="CB359" i="10"/>
  <c r="CC359" i="10"/>
  <c r="CD359" i="10"/>
  <c r="CE359" i="10"/>
  <c r="CF359" i="10"/>
  <c r="CG359" i="10"/>
  <c r="CH359" i="10"/>
  <c r="CI359" i="10"/>
  <c r="CK359" i="10"/>
  <c r="CL359" i="10"/>
  <c r="CM359" i="10"/>
  <c r="CN359" i="10"/>
  <c r="CO359" i="10"/>
  <c r="CP359" i="10"/>
  <c r="CQ359" i="10"/>
  <c r="CR359" i="10"/>
  <c r="CT359" i="10"/>
  <c r="CU359" i="10"/>
  <c r="CV359" i="10"/>
  <c r="CW359" i="10"/>
  <c r="CX359" i="10"/>
  <c r="CY359" i="10"/>
  <c r="E350" i="10"/>
  <c r="F350" i="10"/>
  <c r="G350" i="10"/>
  <c r="H350" i="10"/>
  <c r="I350" i="10"/>
  <c r="J350" i="10"/>
  <c r="K350" i="10"/>
  <c r="L350" i="10"/>
  <c r="N350" i="10"/>
  <c r="O350" i="10"/>
  <c r="P350" i="10"/>
  <c r="Q350" i="10"/>
  <c r="R350" i="10"/>
  <c r="S350" i="10"/>
  <c r="T350" i="10"/>
  <c r="U350" i="10"/>
  <c r="W350" i="10"/>
  <c r="X350" i="10"/>
  <c r="Z350" i="10"/>
  <c r="AA350" i="10"/>
  <c r="AB350" i="10"/>
  <c r="AC350" i="10"/>
  <c r="AD350" i="10"/>
  <c r="AE350" i="10"/>
  <c r="AG350" i="10"/>
  <c r="AH350" i="10" s="1"/>
  <c r="AI350" i="10"/>
  <c r="AJ350" i="10"/>
  <c r="AL350" i="10"/>
  <c r="AM350" i="10"/>
  <c r="AR350" i="10"/>
  <c r="AS350" i="10"/>
  <c r="AT350" i="10"/>
  <c r="AU350" i="10"/>
  <c r="AV350" i="10"/>
  <c r="AW350" i="10"/>
  <c r="AX350" i="10"/>
  <c r="AY350" i="10"/>
  <c r="AZ350" i="10"/>
  <c r="BA350" i="10"/>
  <c r="BB350" i="10"/>
  <c r="BC350" i="10"/>
  <c r="BD350" i="10"/>
  <c r="BE350" i="10"/>
  <c r="BF350" i="10" s="1"/>
  <c r="BG350" i="10"/>
  <c r="BH350" i="10"/>
  <c r="BI350" i="10"/>
  <c r="BJ350" i="10"/>
  <c r="BK350" i="10"/>
  <c r="BL350" i="10"/>
  <c r="BM350" i="10"/>
  <c r="BN350" i="10"/>
  <c r="BO350" i="10"/>
  <c r="BP350" i="10"/>
  <c r="BQ350" i="10"/>
  <c r="BR350" i="10"/>
  <c r="BS350" i="10"/>
  <c r="BT350" i="10"/>
  <c r="BU350" i="10"/>
  <c r="BV350" i="10"/>
  <c r="BW350" i="10"/>
  <c r="BX350" i="10"/>
  <c r="BY350" i="10"/>
  <c r="BZ350" i="10"/>
  <c r="CB350" i="10"/>
  <c r="CC350" i="10"/>
  <c r="CD350" i="10"/>
  <c r="CE350" i="10"/>
  <c r="CF350" i="10"/>
  <c r="CG350" i="10"/>
  <c r="CH350" i="10"/>
  <c r="CI350" i="10"/>
  <c r="CJ350" i="10" s="1"/>
  <c r="CK350" i="10"/>
  <c r="CL350" i="10"/>
  <c r="CN350" i="10"/>
  <c r="CO350" i="10"/>
  <c r="CP350" i="10"/>
  <c r="CQ350" i="10"/>
  <c r="CR350" i="10"/>
  <c r="CT350" i="10"/>
  <c r="CU350" i="10"/>
  <c r="CV350" i="10"/>
  <c r="CW350" i="10"/>
  <c r="CX350" i="10"/>
  <c r="CY350" i="10"/>
  <c r="E341" i="10"/>
  <c r="F341" i="10"/>
  <c r="G341" i="10"/>
  <c r="H341" i="10"/>
  <c r="I341" i="10"/>
  <c r="J341" i="10"/>
  <c r="K341" i="10"/>
  <c r="L341" i="10"/>
  <c r="M341" i="10" s="1"/>
  <c r="N341" i="10"/>
  <c r="O341" i="10"/>
  <c r="Q341" i="10"/>
  <c r="R341" i="10"/>
  <c r="S341" i="10"/>
  <c r="T341" i="10"/>
  <c r="U341" i="10"/>
  <c r="W341" i="10"/>
  <c r="X341" i="10"/>
  <c r="Y341" i="10"/>
  <c r="Z341" i="10"/>
  <c r="AA341" i="10"/>
  <c r="AC341" i="10"/>
  <c r="AD341" i="10"/>
  <c r="AE341" i="10"/>
  <c r="AG341" i="10"/>
  <c r="AI341" i="10"/>
  <c r="AJ341" i="10"/>
  <c r="AL341" i="10"/>
  <c r="AM341" i="10"/>
  <c r="AR341" i="10"/>
  <c r="AS341" i="10"/>
  <c r="AT341" i="10"/>
  <c r="AU341" i="10"/>
  <c r="AV341" i="10"/>
  <c r="AW341" i="10"/>
  <c r="AX341" i="10"/>
  <c r="AY341" i="10"/>
  <c r="AZ341" i="10"/>
  <c r="BA341" i="10"/>
  <c r="BB341" i="10"/>
  <c r="BC341" i="10"/>
  <c r="BD341" i="10"/>
  <c r="BE341" i="10"/>
  <c r="BF341" i="10" s="1"/>
  <c r="BG341" i="10"/>
  <c r="BH341" i="10"/>
  <c r="BI341" i="10"/>
  <c r="BJ341" i="10"/>
  <c r="BK341" i="10"/>
  <c r="BL341" i="10"/>
  <c r="BM341" i="10"/>
  <c r="BN341" i="10"/>
  <c r="BO341" i="10"/>
  <c r="BP341" i="10"/>
  <c r="BQ341" i="10"/>
  <c r="BR341" i="10"/>
  <c r="BS341" i="10"/>
  <c r="BT341" i="10"/>
  <c r="BV341" i="10"/>
  <c r="BW341" i="10"/>
  <c r="BX341" i="10"/>
  <c r="BY341" i="10"/>
  <c r="BZ341" i="10"/>
  <c r="CB341" i="10"/>
  <c r="CC341" i="10"/>
  <c r="CD341" i="10"/>
  <c r="CE341" i="10"/>
  <c r="CF341" i="10"/>
  <c r="CG341" i="10"/>
  <c r="CH341" i="10"/>
  <c r="CI341" i="10"/>
  <c r="CJ341" i="10" s="1"/>
  <c r="CK341" i="10"/>
  <c r="CL341" i="10"/>
  <c r="CM341" i="10"/>
  <c r="CN341" i="10"/>
  <c r="CO341" i="10"/>
  <c r="CP341" i="10"/>
  <c r="CQ341" i="10"/>
  <c r="CR341" i="10"/>
  <c r="CT341" i="10"/>
  <c r="CU341" i="10"/>
  <c r="CV341" i="10"/>
  <c r="CW341" i="10"/>
  <c r="CX341" i="10"/>
  <c r="CY341" i="10"/>
  <c r="E327" i="10"/>
  <c r="F327" i="10"/>
  <c r="G327" i="10" s="1"/>
  <c r="H327" i="10"/>
  <c r="I327" i="10"/>
  <c r="K327" i="10"/>
  <c r="L327" i="10"/>
  <c r="N327" i="10"/>
  <c r="O327" i="10"/>
  <c r="Q327" i="10"/>
  <c r="R327" i="10"/>
  <c r="S327" i="10"/>
  <c r="T327" i="10"/>
  <c r="U327" i="10"/>
  <c r="W327" i="10"/>
  <c r="X327" i="10"/>
  <c r="Z327" i="10"/>
  <c r="AA327" i="10"/>
  <c r="AC327" i="10"/>
  <c r="AD327" i="10"/>
  <c r="AE327" i="10"/>
  <c r="AG327" i="10"/>
  <c r="AI327" i="10"/>
  <c r="AJ327" i="10"/>
  <c r="AL327" i="10"/>
  <c r="AM327" i="10"/>
  <c r="AR327" i="10"/>
  <c r="AS327" i="10"/>
  <c r="AT327" i="10" s="1"/>
  <c r="AU327" i="10"/>
  <c r="AV327" i="10"/>
  <c r="AX327" i="10"/>
  <c r="AY327" i="10"/>
  <c r="BA327" i="10"/>
  <c r="BB327" i="10"/>
  <c r="BD327" i="10"/>
  <c r="BE327" i="10"/>
  <c r="BF327" i="10" s="1"/>
  <c r="BG327" i="10"/>
  <c r="BH327" i="10"/>
  <c r="BI327" i="10" s="1"/>
  <c r="BJ327" i="10"/>
  <c r="BK327" i="10"/>
  <c r="BM327" i="10"/>
  <c r="BN327" i="10"/>
  <c r="BO327" i="10"/>
  <c r="BP327" i="10"/>
  <c r="BQ327" i="10"/>
  <c r="BR327" i="10"/>
  <c r="BS327" i="10"/>
  <c r="BT327" i="10"/>
  <c r="BU327" i="10"/>
  <c r="BV327" i="10"/>
  <c r="BW327" i="10"/>
  <c r="BX327" i="10"/>
  <c r="BY327" i="10"/>
  <c r="BZ327" i="10"/>
  <c r="CA327" i="10" s="1"/>
  <c r="CB327" i="10"/>
  <c r="CC327" i="10"/>
  <c r="CD327" i="10"/>
  <c r="CE327" i="10"/>
  <c r="CF327" i="10"/>
  <c r="CG327" i="10"/>
  <c r="CH327" i="10"/>
  <c r="CI327" i="10"/>
  <c r="CJ327" i="10" s="1"/>
  <c r="CK327" i="10"/>
  <c r="CL327" i="10"/>
  <c r="CM327" i="10"/>
  <c r="CN327" i="10"/>
  <c r="CO327" i="10"/>
  <c r="CP327" i="10"/>
  <c r="CQ327" i="10"/>
  <c r="CR327" i="10"/>
  <c r="CT327" i="10"/>
  <c r="CU327" i="10"/>
  <c r="CV327" i="10"/>
  <c r="CW327" i="10"/>
  <c r="CX327" i="10"/>
  <c r="CY327" i="10"/>
  <c r="AW327" i="10" l="1"/>
  <c r="CA359" i="10"/>
  <c r="CA10" i="10"/>
  <c r="AK378" i="10"/>
  <c r="AK387" i="10"/>
  <c r="V327" i="10"/>
  <c r="AK341" i="10"/>
  <c r="AT387" i="10"/>
  <c r="AH10" i="10"/>
  <c r="V359" i="10"/>
  <c r="M327" i="10"/>
  <c r="M350" i="10"/>
  <c r="M378" i="10"/>
  <c r="CP9" i="10"/>
  <c r="CD9" i="10"/>
  <c r="AB341" i="10"/>
  <c r="CJ9" i="10"/>
  <c r="AZ9" i="10"/>
  <c r="CS378" i="10"/>
  <c r="CS387" i="10"/>
  <c r="V387" i="10"/>
  <c r="V341" i="10"/>
  <c r="CM9" i="10"/>
  <c r="BC9" i="10"/>
  <c r="AE9" i="10"/>
  <c r="AN366" i="10"/>
  <c r="BX10" i="10"/>
  <c r="CS366" i="10"/>
  <c r="BL10" i="10"/>
  <c r="CS327" i="10"/>
  <c r="AB366" i="10"/>
  <c r="J9" i="10"/>
  <c r="CV10" i="10"/>
  <c r="Y378" i="10"/>
  <c r="CS341" i="10"/>
  <c r="CS350" i="10"/>
  <c r="CM350" i="10"/>
  <c r="CS359" i="10"/>
  <c r="BF9" i="10"/>
  <c r="G9" i="10"/>
  <c r="AT9" i="10"/>
  <c r="CS9" i="10"/>
  <c r="AK10" i="10"/>
  <c r="M9" i="10"/>
  <c r="AZ10" i="10"/>
  <c r="BC10" i="10"/>
  <c r="AB10" i="10"/>
  <c r="AB9" i="10"/>
  <c r="Y9" i="10"/>
  <c r="BF387" i="10"/>
  <c r="V10" i="10"/>
  <c r="V9" i="10"/>
  <c r="S9" i="10"/>
  <c r="S10" i="10"/>
  <c r="AW9" i="10"/>
  <c r="BO10" i="10"/>
  <c r="BI10" i="10"/>
  <c r="BU9" i="10"/>
  <c r="BU387" i="10"/>
  <c r="BU10" i="10"/>
  <c r="AN9" i="10"/>
  <c r="AN350" i="10"/>
  <c r="AN387" i="10"/>
  <c r="Y387" i="10"/>
  <c r="G359" i="10"/>
  <c r="AK366" i="10"/>
  <c r="Y359" i="10"/>
  <c r="AN359" i="10"/>
  <c r="AK350" i="10"/>
  <c r="Y350" i="10"/>
  <c r="AN341" i="10"/>
  <c r="AN327" i="10"/>
  <c r="CA341" i="10"/>
  <c r="AK327" i="10"/>
  <c r="E317" i="10"/>
  <c r="F317" i="10"/>
  <c r="G317" i="10" s="1"/>
  <c r="H317" i="10"/>
  <c r="I317" i="10"/>
  <c r="J317" i="10"/>
  <c r="K317" i="10"/>
  <c r="L317" i="10"/>
  <c r="N317" i="10"/>
  <c r="O317" i="10"/>
  <c r="P317" i="10"/>
  <c r="Q317" i="10"/>
  <c r="R317" i="10"/>
  <c r="S317" i="10"/>
  <c r="T317" i="10"/>
  <c r="U317" i="10"/>
  <c r="W317" i="10"/>
  <c r="X317" i="10"/>
  <c r="Z317" i="10"/>
  <c r="AA317" i="10"/>
  <c r="AC317" i="10"/>
  <c r="AD317" i="10"/>
  <c r="AE317" i="10"/>
  <c r="AG317" i="10"/>
  <c r="AH317" i="10" s="1"/>
  <c r="AI317" i="10"/>
  <c r="AJ317" i="10"/>
  <c r="AK317" i="10" s="1"/>
  <c r="AL317" i="10"/>
  <c r="AM317" i="10"/>
  <c r="AR317" i="10"/>
  <c r="AS317" i="10"/>
  <c r="AT317" i="10"/>
  <c r="AU317" i="10"/>
  <c r="AV317" i="10"/>
  <c r="AW317" i="10"/>
  <c r="AX317" i="10"/>
  <c r="AY317" i="10"/>
  <c r="AZ317" i="10"/>
  <c r="BA317" i="10"/>
  <c r="BB317" i="10"/>
  <c r="BC317" i="10"/>
  <c r="BD317" i="10"/>
  <c r="BE317" i="10"/>
  <c r="BF317" i="10" s="1"/>
  <c r="BG317" i="10"/>
  <c r="BH317" i="10"/>
  <c r="BI317" i="10"/>
  <c r="BJ317" i="10"/>
  <c r="BK317" i="10"/>
  <c r="BL317" i="10"/>
  <c r="BM317" i="10"/>
  <c r="BN317" i="10"/>
  <c r="BO317" i="10"/>
  <c r="BP317" i="10"/>
  <c r="BQ317" i="10"/>
  <c r="BR317" i="10"/>
  <c r="BS317" i="10"/>
  <c r="BT317" i="10"/>
  <c r="BU317" i="10"/>
  <c r="BV317" i="10"/>
  <c r="BW317" i="10"/>
  <c r="BX317" i="10"/>
  <c r="BY317" i="10"/>
  <c r="BZ317" i="10"/>
  <c r="CB317" i="10"/>
  <c r="CC317" i="10"/>
  <c r="CD317" i="10"/>
  <c r="CE317" i="10"/>
  <c r="CF317" i="10"/>
  <c r="CG317" i="10"/>
  <c r="CH317" i="10"/>
  <c r="CI317" i="10"/>
  <c r="CK317" i="10"/>
  <c r="CL317" i="10"/>
  <c r="CM317" i="10"/>
  <c r="CN317" i="10"/>
  <c r="CO317" i="10"/>
  <c r="CP317" i="10"/>
  <c r="CQ317" i="10"/>
  <c r="CR317" i="10"/>
  <c r="CS317" i="10" s="1"/>
  <c r="CT317" i="10"/>
  <c r="CU317" i="10"/>
  <c r="CV317" i="10"/>
  <c r="CW317" i="10"/>
  <c r="CX317" i="10"/>
  <c r="CY317" i="10"/>
  <c r="E308" i="10"/>
  <c r="F308" i="10"/>
  <c r="H308" i="10"/>
  <c r="I308" i="10"/>
  <c r="J308" i="10"/>
  <c r="K308" i="10"/>
  <c r="L308" i="10"/>
  <c r="N308" i="10"/>
  <c r="O308" i="10"/>
  <c r="Q308" i="10"/>
  <c r="R308" i="10"/>
  <c r="S308" i="10"/>
  <c r="T308" i="10"/>
  <c r="U308" i="10"/>
  <c r="W308" i="10"/>
  <c r="X308" i="10"/>
  <c r="Z308" i="10"/>
  <c r="AA308" i="10"/>
  <c r="AC308" i="10"/>
  <c r="AD308" i="10"/>
  <c r="AE308" i="10"/>
  <c r="AG308" i="10"/>
  <c r="AH308" i="10" s="1"/>
  <c r="AI308" i="10"/>
  <c r="AJ308" i="10"/>
  <c r="AK308" i="10" s="1"/>
  <c r="AL308" i="10"/>
  <c r="AM308" i="10"/>
  <c r="AN308" i="10" s="1"/>
  <c r="AR308" i="10"/>
  <c r="AS308" i="10"/>
  <c r="AT308" i="10"/>
  <c r="AU308" i="10"/>
  <c r="AV308" i="10"/>
  <c r="AW308" i="10"/>
  <c r="AX308" i="10"/>
  <c r="AY308" i="10"/>
  <c r="AZ308" i="10"/>
  <c r="BA308" i="10"/>
  <c r="BB308" i="10"/>
  <c r="BC308" i="10"/>
  <c r="BD308" i="10"/>
  <c r="BE308" i="10"/>
  <c r="BF308" i="10" s="1"/>
  <c r="BG308" i="10"/>
  <c r="BH308" i="10"/>
  <c r="BJ308" i="10"/>
  <c r="BK308" i="10"/>
  <c r="BL308" i="10"/>
  <c r="BM308" i="10"/>
  <c r="BN308" i="10"/>
  <c r="BO308" i="10"/>
  <c r="BP308" i="10"/>
  <c r="BQ308" i="10"/>
  <c r="BR308" i="10"/>
  <c r="BS308" i="10"/>
  <c r="BT308" i="10"/>
  <c r="BU308" i="10"/>
  <c r="BV308" i="10"/>
  <c r="BW308" i="10"/>
  <c r="BX308" i="10"/>
  <c r="BY308" i="10"/>
  <c r="BZ308" i="10"/>
  <c r="CB308" i="10"/>
  <c r="CC308" i="10"/>
  <c r="CD308" i="10"/>
  <c r="CE308" i="10"/>
  <c r="CF308" i="10"/>
  <c r="CG308" i="10"/>
  <c r="CH308" i="10"/>
  <c r="CI308" i="10"/>
  <c r="CJ308" i="10" s="1"/>
  <c r="CK308" i="10"/>
  <c r="CL308" i="10"/>
  <c r="CM308" i="10"/>
  <c r="CN308" i="10"/>
  <c r="CO308" i="10"/>
  <c r="CP308" i="10"/>
  <c r="CQ308" i="10"/>
  <c r="CR308" i="10"/>
  <c r="CT308" i="10"/>
  <c r="CU308" i="10"/>
  <c r="CV308" i="10"/>
  <c r="CW308" i="10"/>
  <c r="CX308" i="10"/>
  <c r="CY308" i="10"/>
  <c r="BI308" i="10" l="1"/>
  <c r="M308" i="10"/>
  <c r="AN317" i="10"/>
  <c r="M317" i="10"/>
  <c r="AB317" i="10"/>
  <c r="Y317" i="10"/>
  <c r="CS308" i="10"/>
  <c r="AB308" i="10"/>
  <c r="V317" i="10"/>
  <c r="D10" i="10"/>
  <c r="D9" i="10"/>
  <c r="D387" i="10"/>
  <c r="D378" i="10"/>
  <c r="D366" i="10"/>
  <c r="D350" i="10"/>
  <c r="D359" i="10"/>
  <c r="D341" i="10"/>
  <c r="D327" i="10"/>
  <c r="E301" i="10"/>
  <c r="F301" i="10"/>
  <c r="H301" i="10"/>
  <c r="I301" i="10"/>
  <c r="J301" i="10"/>
  <c r="K301" i="10"/>
  <c r="L301" i="10"/>
  <c r="N301" i="10"/>
  <c r="O301" i="10"/>
  <c r="Q301" i="10"/>
  <c r="R301" i="10"/>
  <c r="S301" i="10"/>
  <c r="T301" i="10"/>
  <c r="U301" i="10"/>
  <c r="V301" i="10"/>
  <c r="W301" i="10"/>
  <c r="X301" i="10"/>
  <c r="Y301" i="10"/>
  <c r="Z301" i="10"/>
  <c r="AA301" i="10"/>
  <c r="AB301" i="10"/>
  <c r="AC301" i="10"/>
  <c r="AD301" i="10"/>
  <c r="AE301" i="10"/>
  <c r="AG301" i="10"/>
  <c r="AH301" i="10" s="1"/>
  <c r="AI301" i="10"/>
  <c r="AJ301" i="10"/>
  <c r="AK301" i="10" s="1"/>
  <c r="AL301" i="10"/>
  <c r="AM301" i="10"/>
  <c r="AN301" i="10" s="1"/>
  <c r="AR301" i="10"/>
  <c r="AS301" i="10"/>
  <c r="AT301" i="10"/>
  <c r="AU301" i="10"/>
  <c r="AV301" i="10"/>
  <c r="AW301" i="10"/>
  <c r="AX301" i="10"/>
  <c r="AY301" i="10"/>
  <c r="AZ301" i="10"/>
  <c r="BA301" i="10"/>
  <c r="BB301" i="10"/>
  <c r="BC301" i="10"/>
  <c r="BD301" i="10"/>
  <c r="BE301" i="10"/>
  <c r="BG301" i="10"/>
  <c r="BH301" i="10"/>
  <c r="BI301" i="10"/>
  <c r="BJ301" i="10"/>
  <c r="BK301" i="10"/>
  <c r="BL301" i="10"/>
  <c r="BM301" i="10"/>
  <c r="BN301" i="10"/>
  <c r="BO301" i="10"/>
  <c r="BP301" i="10"/>
  <c r="BQ301" i="10"/>
  <c r="BR301" i="10"/>
  <c r="BS301" i="10"/>
  <c r="BT301" i="10"/>
  <c r="BU301" i="10"/>
  <c r="BV301" i="10"/>
  <c r="BW301" i="10"/>
  <c r="BX301" i="10"/>
  <c r="BY301" i="10"/>
  <c r="BZ301" i="10"/>
  <c r="CA301" i="10" s="1"/>
  <c r="CB301" i="10"/>
  <c r="CC301" i="10"/>
  <c r="CD301" i="10"/>
  <c r="CE301" i="10"/>
  <c r="CF301" i="10"/>
  <c r="CG301" i="10"/>
  <c r="CH301" i="10"/>
  <c r="CI301" i="10"/>
  <c r="CK301" i="10"/>
  <c r="CL301" i="10"/>
  <c r="CM301" i="10"/>
  <c r="CN301" i="10"/>
  <c r="CO301" i="10"/>
  <c r="CP301" i="10"/>
  <c r="CQ301" i="10"/>
  <c r="CR301" i="10"/>
  <c r="CT301" i="10"/>
  <c r="CU301" i="10"/>
  <c r="CV301" i="10"/>
  <c r="CW301" i="10"/>
  <c r="CX301" i="10"/>
  <c r="CY301" i="10"/>
  <c r="E291" i="10"/>
  <c r="F291" i="10"/>
  <c r="G291" i="10"/>
  <c r="H291" i="10"/>
  <c r="I291" i="10"/>
  <c r="J291" i="10"/>
  <c r="K291" i="10"/>
  <c r="L291" i="10"/>
  <c r="M291" i="10"/>
  <c r="N291" i="10"/>
  <c r="O291" i="10"/>
  <c r="P291" i="10"/>
  <c r="Q291" i="10"/>
  <c r="R291" i="10"/>
  <c r="S291" i="10"/>
  <c r="T291" i="10"/>
  <c r="U291" i="10"/>
  <c r="W291" i="10"/>
  <c r="X291" i="10"/>
  <c r="Z291" i="10"/>
  <c r="AA291" i="10"/>
  <c r="AB291" i="10"/>
  <c r="AC291" i="10"/>
  <c r="AD291" i="10"/>
  <c r="AE291" i="10"/>
  <c r="AG291" i="10"/>
  <c r="AH291" i="10" s="1"/>
  <c r="AI291" i="10"/>
  <c r="AJ291" i="10"/>
  <c r="AK291" i="10" s="1"/>
  <c r="AL291" i="10"/>
  <c r="AM291" i="10"/>
  <c r="AR291" i="10"/>
  <c r="AS291" i="10"/>
  <c r="AT291" i="10"/>
  <c r="AU291" i="10"/>
  <c r="AV291" i="10"/>
  <c r="AW291" i="10"/>
  <c r="AX291" i="10"/>
  <c r="AY291" i="10"/>
  <c r="AZ291" i="10"/>
  <c r="BA291" i="10"/>
  <c r="BB291" i="10"/>
  <c r="BC291" i="10"/>
  <c r="BD291" i="10"/>
  <c r="BE291" i="10"/>
  <c r="BF291" i="10" s="1"/>
  <c r="BG291" i="10"/>
  <c r="BH291" i="10"/>
  <c r="BI291" i="10"/>
  <c r="BJ291" i="10"/>
  <c r="BK291" i="10"/>
  <c r="BL291" i="10"/>
  <c r="BM291" i="10"/>
  <c r="BN291" i="10"/>
  <c r="BO291" i="10"/>
  <c r="BP291" i="10"/>
  <c r="BQ291" i="10"/>
  <c r="BR291" i="10"/>
  <c r="BS291" i="10"/>
  <c r="BT291" i="10"/>
  <c r="BU291" i="10"/>
  <c r="BV291" i="10"/>
  <c r="BW291" i="10"/>
  <c r="BX291" i="10"/>
  <c r="BY291" i="10"/>
  <c r="BZ291" i="10"/>
  <c r="CA291" i="10" s="1"/>
  <c r="CB291" i="10"/>
  <c r="CC291" i="10"/>
  <c r="CD291" i="10"/>
  <c r="CE291" i="10"/>
  <c r="CF291" i="10"/>
  <c r="CG291" i="10"/>
  <c r="CH291" i="10"/>
  <c r="CI291" i="10"/>
  <c r="CK291" i="10"/>
  <c r="CL291" i="10"/>
  <c r="CM291" i="10"/>
  <c r="CN291" i="10"/>
  <c r="CO291" i="10"/>
  <c r="CP291" i="10"/>
  <c r="CQ291" i="10"/>
  <c r="CR291" i="10"/>
  <c r="CT291" i="10"/>
  <c r="CU291" i="10"/>
  <c r="CV291" i="10"/>
  <c r="CW291" i="10"/>
  <c r="CX291" i="10"/>
  <c r="CY291" i="10"/>
  <c r="E280" i="10"/>
  <c r="F280" i="10"/>
  <c r="G280" i="10"/>
  <c r="H280" i="10"/>
  <c r="I280" i="10"/>
  <c r="J280" i="10"/>
  <c r="K280" i="10"/>
  <c r="L280" i="10"/>
  <c r="N280" i="10"/>
  <c r="O280" i="10"/>
  <c r="Q280" i="10"/>
  <c r="R280" i="10"/>
  <c r="S280" i="10"/>
  <c r="T280" i="10"/>
  <c r="U280" i="10"/>
  <c r="V280" i="10"/>
  <c r="W280" i="10"/>
  <c r="X280" i="10"/>
  <c r="Z280" i="10"/>
  <c r="AA280" i="10"/>
  <c r="AB280" i="10" s="1"/>
  <c r="AC280" i="10"/>
  <c r="AD280" i="10"/>
  <c r="AE280" i="10"/>
  <c r="AG280" i="10"/>
  <c r="AH280" i="10" s="1"/>
  <c r="AI280" i="10"/>
  <c r="AJ280" i="10"/>
  <c r="AK280" i="10" s="1"/>
  <c r="AL280" i="10"/>
  <c r="AM280" i="10"/>
  <c r="AN280" i="10" s="1"/>
  <c r="AR280" i="10"/>
  <c r="AS280" i="10"/>
  <c r="AT280" i="10"/>
  <c r="AU280" i="10"/>
  <c r="AV280" i="10"/>
  <c r="AW280" i="10"/>
  <c r="AX280" i="10"/>
  <c r="AY280" i="10"/>
  <c r="BA280" i="10"/>
  <c r="BB280" i="10"/>
  <c r="BD280" i="10"/>
  <c r="BE280" i="10"/>
  <c r="BF280" i="10" s="1"/>
  <c r="BG280" i="10"/>
  <c r="BH280" i="10"/>
  <c r="BI280" i="10"/>
  <c r="BJ280" i="10"/>
  <c r="BK280" i="10"/>
  <c r="BL280" i="10"/>
  <c r="BM280" i="10"/>
  <c r="BN280" i="10"/>
  <c r="BO280" i="10" s="1"/>
  <c r="BP280" i="10"/>
  <c r="BQ280" i="10"/>
  <c r="BR280" i="10"/>
  <c r="BS280" i="10"/>
  <c r="BT280" i="10"/>
  <c r="BU280" i="10" s="1"/>
  <c r="BV280" i="10"/>
  <c r="BW280" i="10"/>
  <c r="BX280" i="10"/>
  <c r="BY280" i="10"/>
  <c r="BZ280" i="10"/>
  <c r="CA280" i="10" s="1"/>
  <c r="CB280" i="10"/>
  <c r="CC280" i="10"/>
  <c r="CD280" i="10"/>
  <c r="CE280" i="10"/>
  <c r="CF280" i="10"/>
  <c r="CG280" i="10"/>
  <c r="CH280" i="10"/>
  <c r="CI280" i="10"/>
  <c r="CJ280" i="10" s="1"/>
  <c r="CK280" i="10"/>
  <c r="CL280" i="10"/>
  <c r="CM280" i="10"/>
  <c r="CN280" i="10"/>
  <c r="CO280" i="10"/>
  <c r="CP280" i="10"/>
  <c r="CQ280" i="10"/>
  <c r="CR280" i="10"/>
  <c r="CT280" i="10"/>
  <c r="CU280" i="10"/>
  <c r="CW280" i="10"/>
  <c r="CX280" i="10"/>
  <c r="CY280" i="10"/>
  <c r="E271" i="10"/>
  <c r="F271" i="10"/>
  <c r="H271" i="10"/>
  <c r="I271" i="10"/>
  <c r="J271" i="10"/>
  <c r="K271" i="10"/>
  <c r="L271" i="10"/>
  <c r="N271" i="10"/>
  <c r="O271" i="10"/>
  <c r="Q271" i="10"/>
  <c r="R271" i="10"/>
  <c r="S271" i="10"/>
  <c r="T271" i="10"/>
  <c r="U271" i="10"/>
  <c r="V271" i="10"/>
  <c r="W271" i="10"/>
  <c r="X271" i="10"/>
  <c r="Z271" i="10"/>
  <c r="AA271" i="10"/>
  <c r="AC271" i="10"/>
  <c r="AD271" i="10"/>
  <c r="AE271" i="10"/>
  <c r="AG271" i="10"/>
  <c r="AH271" i="10" s="1"/>
  <c r="AI271" i="10"/>
  <c r="AJ271" i="10"/>
  <c r="AK271" i="10" s="1"/>
  <c r="AL271" i="10"/>
  <c r="AM271" i="10"/>
  <c r="AR271" i="10"/>
  <c r="AS271" i="10"/>
  <c r="AT271" i="10"/>
  <c r="AU271" i="10"/>
  <c r="AV271" i="10"/>
  <c r="AW271" i="10"/>
  <c r="AX271" i="10"/>
  <c r="AY271" i="10"/>
  <c r="AZ271" i="10"/>
  <c r="BA271" i="10"/>
  <c r="BB271" i="10"/>
  <c r="BC271" i="10"/>
  <c r="BD271" i="10"/>
  <c r="BE271" i="10"/>
  <c r="BF271" i="10" s="1"/>
  <c r="BG271" i="10"/>
  <c r="BH271" i="10"/>
  <c r="BI271" i="10"/>
  <c r="BJ271" i="10"/>
  <c r="BK271" i="10"/>
  <c r="BL271" i="10"/>
  <c r="BM271" i="10"/>
  <c r="BN271" i="10"/>
  <c r="BO271" i="10"/>
  <c r="BP271" i="10"/>
  <c r="BQ271" i="10"/>
  <c r="BR271" i="10"/>
  <c r="BS271" i="10"/>
  <c r="BT271" i="10"/>
  <c r="BU271" i="10"/>
  <c r="BV271" i="10"/>
  <c r="BW271" i="10"/>
  <c r="BX271" i="10"/>
  <c r="BY271" i="10"/>
  <c r="BZ271" i="10"/>
  <c r="CB271" i="10"/>
  <c r="CC271" i="10"/>
  <c r="CD271" i="10"/>
  <c r="CE271" i="10"/>
  <c r="CF271" i="10"/>
  <c r="CG271" i="10"/>
  <c r="CH271" i="10"/>
  <c r="CI271" i="10"/>
  <c r="CK271" i="10"/>
  <c r="CL271" i="10"/>
  <c r="CM271" i="10"/>
  <c r="CN271" i="10"/>
  <c r="CO271" i="10"/>
  <c r="CP271" i="10"/>
  <c r="CQ271" i="10"/>
  <c r="CR271" i="10"/>
  <c r="CT271" i="10"/>
  <c r="CU271" i="10"/>
  <c r="CV271" i="10"/>
  <c r="CW271" i="10"/>
  <c r="CX271" i="10"/>
  <c r="CY271" i="10"/>
  <c r="E263" i="10"/>
  <c r="F263" i="10"/>
  <c r="G263" i="10" s="1"/>
  <c r="H263" i="10"/>
  <c r="I263" i="10"/>
  <c r="J263" i="10"/>
  <c r="K263" i="10"/>
  <c r="L263" i="10"/>
  <c r="N263" i="10"/>
  <c r="O263" i="10"/>
  <c r="Q263" i="10"/>
  <c r="R263" i="10"/>
  <c r="S263" i="10"/>
  <c r="T263" i="10"/>
  <c r="U263" i="10"/>
  <c r="W263" i="10"/>
  <c r="X263" i="10"/>
  <c r="Z263" i="10"/>
  <c r="AA263" i="10"/>
  <c r="AB263" i="10"/>
  <c r="AC263" i="10"/>
  <c r="AD263" i="10"/>
  <c r="AE263" i="10"/>
  <c r="AG263" i="10"/>
  <c r="AH263" i="10" s="1"/>
  <c r="AI263" i="10"/>
  <c r="AJ263" i="10"/>
  <c r="AL263" i="10"/>
  <c r="AM263" i="10"/>
  <c r="AN263" i="10" s="1"/>
  <c r="AR263" i="10"/>
  <c r="AS263" i="10"/>
  <c r="AT263" i="10"/>
  <c r="AU263" i="10"/>
  <c r="AV263" i="10"/>
  <c r="AW263" i="10"/>
  <c r="AX263" i="10"/>
  <c r="AY263" i="10"/>
  <c r="AZ263" i="10"/>
  <c r="BA263" i="10"/>
  <c r="BB263" i="10"/>
  <c r="BC263" i="10"/>
  <c r="BD263" i="10"/>
  <c r="BE263" i="10"/>
  <c r="BG263" i="10"/>
  <c r="BH263" i="10"/>
  <c r="BJ263" i="10"/>
  <c r="BK263" i="10"/>
  <c r="BL263" i="10"/>
  <c r="BM263" i="10"/>
  <c r="BN263" i="10"/>
  <c r="BO263" i="10" s="1"/>
  <c r="BP263" i="10"/>
  <c r="BQ263" i="10"/>
  <c r="BR263" i="10"/>
  <c r="BS263" i="10"/>
  <c r="BT263" i="10"/>
  <c r="BU263" i="10"/>
  <c r="BV263" i="10"/>
  <c r="BW263" i="10"/>
  <c r="BX263" i="10"/>
  <c r="BY263" i="10"/>
  <c r="BZ263" i="10"/>
  <c r="CB263" i="10"/>
  <c r="CC263" i="10"/>
  <c r="CD263" i="10"/>
  <c r="CE263" i="10"/>
  <c r="CF263" i="10"/>
  <c r="CG263" i="10"/>
  <c r="CH263" i="10"/>
  <c r="CI263" i="10"/>
  <c r="CJ263" i="10" s="1"/>
  <c r="CK263" i="10"/>
  <c r="CL263" i="10"/>
  <c r="CM263" i="10"/>
  <c r="CN263" i="10"/>
  <c r="CO263" i="10"/>
  <c r="CP263" i="10"/>
  <c r="CQ263" i="10"/>
  <c r="CR263" i="10"/>
  <c r="CT263" i="10"/>
  <c r="CU263" i="10"/>
  <c r="CV263" i="10"/>
  <c r="CW263" i="10"/>
  <c r="CX263" i="10"/>
  <c r="CY263" i="10"/>
  <c r="E251" i="10"/>
  <c r="F251" i="10"/>
  <c r="H251" i="10"/>
  <c r="I251" i="10"/>
  <c r="J251" i="10"/>
  <c r="K251" i="10"/>
  <c r="L251" i="10"/>
  <c r="M251" i="10"/>
  <c r="N251" i="10"/>
  <c r="O251" i="10"/>
  <c r="P251" i="10"/>
  <c r="Q251" i="10"/>
  <c r="R251" i="10"/>
  <c r="S251" i="10"/>
  <c r="T251" i="10"/>
  <c r="U251" i="10"/>
  <c r="W251" i="10"/>
  <c r="X251" i="10"/>
  <c r="Z251" i="10"/>
  <c r="AA251" i="10"/>
  <c r="AC251" i="10"/>
  <c r="AD251" i="10"/>
  <c r="AE251" i="10"/>
  <c r="AG251" i="10"/>
  <c r="AH251" i="10" s="1"/>
  <c r="AI251" i="10"/>
  <c r="AJ251" i="10"/>
  <c r="AL251" i="10"/>
  <c r="AM251" i="10"/>
  <c r="AN251" i="10" s="1"/>
  <c r="AR251" i="10"/>
  <c r="AS251" i="10"/>
  <c r="AT251" i="10"/>
  <c r="AU251" i="10"/>
  <c r="AV251" i="10"/>
  <c r="AW251" i="10"/>
  <c r="AX251" i="10"/>
  <c r="AY251" i="10"/>
  <c r="AZ251" i="10"/>
  <c r="BA251" i="10"/>
  <c r="BB251" i="10"/>
  <c r="BC251" i="10"/>
  <c r="BD251" i="10"/>
  <c r="BE251" i="10"/>
  <c r="BF251" i="10" s="1"/>
  <c r="BG251" i="10"/>
  <c r="BH251" i="10"/>
  <c r="BJ251" i="10"/>
  <c r="BK251" i="10"/>
  <c r="BL251" i="10"/>
  <c r="BM251" i="10"/>
  <c r="BN251" i="10"/>
  <c r="BO251" i="10"/>
  <c r="BP251" i="10"/>
  <c r="BQ251" i="10"/>
  <c r="BR251" i="10"/>
  <c r="BS251" i="10"/>
  <c r="BT251" i="10"/>
  <c r="BU251" i="10"/>
  <c r="BV251" i="10"/>
  <c r="BW251" i="10"/>
  <c r="BX251" i="10"/>
  <c r="BY251" i="10"/>
  <c r="BZ251" i="10"/>
  <c r="CA251" i="10" s="1"/>
  <c r="CB251" i="10"/>
  <c r="CC251" i="10"/>
  <c r="CD251" i="10"/>
  <c r="CE251" i="10"/>
  <c r="CF251" i="10"/>
  <c r="CG251" i="10"/>
  <c r="CH251" i="10"/>
  <c r="CI251" i="10"/>
  <c r="CK251" i="10"/>
  <c r="CL251" i="10"/>
  <c r="CM251" i="10"/>
  <c r="CN251" i="10"/>
  <c r="CO251" i="10"/>
  <c r="CP251" i="10"/>
  <c r="CQ251" i="10"/>
  <c r="CR251" i="10"/>
  <c r="CS251" i="10" s="1"/>
  <c r="CT251" i="10"/>
  <c r="CU251" i="10"/>
  <c r="CV251" i="10"/>
  <c r="CW251" i="10"/>
  <c r="CX251" i="10"/>
  <c r="CY251" i="10"/>
  <c r="E238" i="10"/>
  <c r="F238" i="10"/>
  <c r="H238" i="10"/>
  <c r="I238" i="10"/>
  <c r="J238" i="10"/>
  <c r="K238" i="10"/>
  <c r="L238" i="10"/>
  <c r="N238" i="10"/>
  <c r="O238" i="10"/>
  <c r="P238" i="10"/>
  <c r="Q238" i="10"/>
  <c r="R238" i="10"/>
  <c r="S238" i="10"/>
  <c r="T238" i="10"/>
  <c r="U238" i="10"/>
  <c r="W238" i="10"/>
  <c r="X238" i="10"/>
  <c r="Y238" i="10"/>
  <c r="Z238" i="10"/>
  <c r="AA238" i="10"/>
  <c r="AC238" i="10"/>
  <c r="AD238" i="10"/>
  <c r="AE238" i="10"/>
  <c r="AG238" i="10"/>
  <c r="AH238" i="10" s="1"/>
  <c r="AI238" i="10"/>
  <c r="AJ238" i="10"/>
  <c r="AL238" i="10"/>
  <c r="AM238" i="10"/>
  <c r="AR238" i="10"/>
  <c r="AS238" i="10"/>
  <c r="AT238" i="10"/>
  <c r="AU238" i="10"/>
  <c r="AV238" i="10"/>
  <c r="AW238" i="10"/>
  <c r="AX238" i="10"/>
  <c r="AY238" i="10"/>
  <c r="AZ238" i="10"/>
  <c r="BA238" i="10"/>
  <c r="BB238" i="10"/>
  <c r="BC238" i="10"/>
  <c r="BD238" i="10"/>
  <c r="BE238" i="10"/>
  <c r="BF238" i="10" s="1"/>
  <c r="BG238" i="10"/>
  <c r="BH238" i="10"/>
  <c r="BI238" i="10"/>
  <c r="BJ238" i="10"/>
  <c r="BK238" i="10"/>
  <c r="BL238" i="10"/>
  <c r="BM238" i="10"/>
  <c r="BN238" i="10"/>
  <c r="BO238" i="10"/>
  <c r="BP238" i="10"/>
  <c r="BQ238" i="10"/>
  <c r="BR238" i="10"/>
  <c r="BS238" i="10"/>
  <c r="BT238" i="10"/>
  <c r="BU238" i="10"/>
  <c r="BV238" i="10"/>
  <c r="BW238" i="10"/>
  <c r="BX238" i="10"/>
  <c r="BY238" i="10"/>
  <c r="BZ238" i="10"/>
  <c r="CB238" i="10"/>
  <c r="CC238" i="10"/>
  <c r="CD238" i="10"/>
  <c r="CE238" i="10"/>
  <c r="CF238" i="10"/>
  <c r="CG238" i="10"/>
  <c r="CH238" i="10"/>
  <c r="CI238" i="10"/>
  <c r="CJ238" i="10" s="1"/>
  <c r="CK238" i="10"/>
  <c r="CL238" i="10"/>
  <c r="CM238" i="10"/>
  <c r="CN238" i="10"/>
  <c r="CO238" i="10"/>
  <c r="CP238" i="10"/>
  <c r="CQ238" i="10"/>
  <c r="CR238" i="10"/>
  <c r="CT238" i="10"/>
  <c r="CU238" i="10"/>
  <c r="CV238" i="10"/>
  <c r="CW238" i="10"/>
  <c r="CX238" i="10"/>
  <c r="CY238" i="10"/>
  <c r="E225" i="10"/>
  <c r="F225" i="10"/>
  <c r="G225" i="10"/>
  <c r="H225" i="10"/>
  <c r="I225" i="10"/>
  <c r="J225" i="10"/>
  <c r="K225" i="10"/>
  <c r="L225" i="10"/>
  <c r="M225" i="10" s="1"/>
  <c r="N225" i="10"/>
  <c r="O225" i="10"/>
  <c r="Q225" i="10"/>
  <c r="R225" i="10"/>
  <c r="S225" i="10"/>
  <c r="T225" i="10"/>
  <c r="U225" i="10"/>
  <c r="W225" i="10"/>
  <c r="X225" i="10"/>
  <c r="Z225" i="10"/>
  <c r="AA225" i="10"/>
  <c r="AC225" i="10"/>
  <c r="AD225" i="10"/>
  <c r="AE225" i="10"/>
  <c r="AG225" i="10"/>
  <c r="AH225" i="10" s="1"/>
  <c r="AJ225" i="10"/>
  <c r="AK225" i="10" s="1"/>
  <c r="AL225" i="10"/>
  <c r="AM225" i="10"/>
  <c r="AR225" i="10"/>
  <c r="AS225" i="10"/>
  <c r="AT225" i="10"/>
  <c r="AU225" i="10"/>
  <c r="AV225" i="10"/>
  <c r="AW225" i="10"/>
  <c r="AX225" i="10"/>
  <c r="AY225" i="10"/>
  <c r="AZ225" i="10"/>
  <c r="BA225" i="10"/>
  <c r="BB225" i="10"/>
  <c r="BC225" i="10"/>
  <c r="BD225" i="10"/>
  <c r="BE225" i="10"/>
  <c r="BF225" i="10" s="1"/>
  <c r="BG225" i="10"/>
  <c r="BH225" i="10"/>
  <c r="BI225" i="10"/>
  <c r="BJ225" i="10"/>
  <c r="BK225" i="10"/>
  <c r="BL225" i="10"/>
  <c r="BM225" i="10"/>
  <c r="BN225" i="10"/>
  <c r="BO225" i="10"/>
  <c r="BP225" i="10"/>
  <c r="BQ225" i="10"/>
  <c r="BR225" i="10"/>
  <c r="BS225" i="10"/>
  <c r="BT225" i="10"/>
  <c r="BU225" i="10"/>
  <c r="BV225" i="10"/>
  <c r="BW225" i="10"/>
  <c r="BX225" i="10"/>
  <c r="BY225" i="10"/>
  <c r="BZ225" i="10"/>
  <c r="CA225" i="10"/>
  <c r="CB225" i="10"/>
  <c r="CC225" i="10"/>
  <c r="CD225" i="10"/>
  <c r="CE225" i="10"/>
  <c r="CF225" i="10"/>
  <c r="CG225" i="10"/>
  <c r="CH225" i="10"/>
  <c r="CI225" i="10"/>
  <c r="CK225" i="10"/>
  <c r="CL225" i="10"/>
  <c r="CM225" i="10"/>
  <c r="CN225" i="10"/>
  <c r="CO225" i="10"/>
  <c r="CP225" i="10"/>
  <c r="CQ225" i="10"/>
  <c r="CR225" i="10"/>
  <c r="CT225" i="10"/>
  <c r="CU225" i="10"/>
  <c r="CV225" i="10"/>
  <c r="CW225" i="10"/>
  <c r="CX225" i="10"/>
  <c r="CY225" i="10"/>
  <c r="E218" i="10"/>
  <c r="F218" i="10"/>
  <c r="H218" i="10"/>
  <c r="I218" i="10"/>
  <c r="K218" i="10"/>
  <c r="L218" i="10"/>
  <c r="N218" i="10"/>
  <c r="O218" i="10"/>
  <c r="P218" i="10"/>
  <c r="Q218" i="10"/>
  <c r="R218" i="10"/>
  <c r="S218" i="10"/>
  <c r="T218" i="10"/>
  <c r="U218" i="10"/>
  <c r="V218" i="10"/>
  <c r="W218" i="10"/>
  <c r="X218" i="10"/>
  <c r="Z218" i="10"/>
  <c r="AA218" i="10"/>
  <c r="AC218" i="10"/>
  <c r="AD218" i="10"/>
  <c r="AE218" i="10"/>
  <c r="AG218" i="10"/>
  <c r="AH218" i="10" s="1"/>
  <c r="AI218" i="10"/>
  <c r="AJ218" i="10"/>
  <c r="AL218" i="10"/>
  <c r="AM218" i="10"/>
  <c r="AR218" i="10"/>
  <c r="AS218" i="10"/>
  <c r="AT218" i="10"/>
  <c r="AU218" i="10"/>
  <c r="AV218" i="10"/>
  <c r="AW218" i="10"/>
  <c r="AX218" i="10"/>
  <c r="AY218" i="10"/>
  <c r="AZ218" i="10"/>
  <c r="BA218" i="10"/>
  <c r="BB218" i="10"/>
  <c r="BC218" i="10"/>
  <c r="BD218" i="10"/>
  <c r="BE218" i="10"/>
  <c r="BF218" i="10" s="1"/>
  <c r="BG218" i="10"/>
  <c r="BH218" i="10"/>
  <c r="BI218" i="10"/>
  <c r="BJ218" i="10"/>
  <c r="BK218" i="10"/>
  <c r="BL218" i="10"/>
  <c r="BM218" i="10"/>
  <c r="BN218" i="10"/>
  <c r="BO218" i="10"/>
  <c r="BP218" i="10"/>
  <c r="BQ218" i="10"/>
  <c r="BR218" i="10"/>
  <c r="BS218" i="10"/>
  <c r="BT218" i="10"/>
  <c r="BU218" i="10"/>
  <c r="BV218" i="10"/>
  <c r="BW218" i="10"/>
  <c r="BX218" i="10"/>
  <c r="BY218" i="10"/>
  <c r="BZ218" i="10"/>
  <c r="CA218" i="10"/>
  <c r="CB218" i="10"/>
  <c r="CC218" i="10"/>
  <c r="CD218" i="10"/>
  <c r="CE218" i="10"/>
  <c r="CF218" i="10"/>
  <c r="CG218" i="10"/>
  <c r="CH218" i="10"/>
  <c r="CI218" i="10"/>
  <c r="CK218" i="10"/>
  <c r="CL218" i="10"/>
  <c r="CM218" i="10"/>
  <c r="CN218" i="10"/>
  <c r="CO218" i="10"/>
  <c r="CP218" i="10"/>
  <c r="CQ218" i="10"/>
  <c r="CR218" i="10"/>
  <c r="CT218" i="10"/>
  <c r="CU218" i="10"/>
  <c r="CV218" i="10"/>
  <c r="CW218" i="10"/>
  <c r="CX218" i="10"/>
  <c r="CY218" i="10"/>
  <c r="E209" i="10"/>
  <c r="F209" i="10"/>
  <c r="H209" i="10"/>
  <c r="I209" i="10"/>
  <c r="J209" i="10"/>
  <c r="K209" i="10"/>
  <c r="L209" i="10"/>
  <c r="M209" i="10" s="1"/>
  <c r="N209" i="10"/>
  <c r="O209" i="10"/>
  <c r="Q209" i="10"/>
  <c r="R209" i="10"/>
  <c r="S209" i="10"/>
  <c r="T209" i="10"/>
  <c r="U209" i="10"/>
  <c r="W209" i="10"/>
  <c r="X209" i="10"/>
  <c r="Z209" i="10"/>
  <c r="AA209" i="10"/>
  <c r="AC209" i="10"/>
  <c r="AD209" i="10"/>
  <c r="AE209" i="10"/>
  <c r="AG209" i="10"/>
  <c r="AH209" i="10" s="1"/>
  <c r="AI209" i="10"/>
  <c r="AJ209" i="10"/>
  <c r="AK209" i="10" s="1"/>
  <c r="AL209" i="10"/>
  <c r="AM209" i="10"/>
  <c r="AR209" i="10"/>
  <c r="AS209" i="10"/>
  <c r="AT209" i="10"/>
  <c r="AU209" i="10"/>
  <c r="AV209" i="10"/>
  <c r="AW209" i="10"/>
  <c r="AX209" i="10"/>
  <c r="AY209" i="10"/>
  <c r="AZ209" i="10"/>
  <c r="BA209" i="10"/>
  <c r="BB209" i="10"/>
  <c r="BC209" i="10"/>
  <c r="BD209" i="10"/>
  <c r="BE209" i="10"/>
  <c r="BF209" i="10" s="1"/>
  <c r="BG209" i="10"/>
  <c r="BH209" i="10"/>
  <c r="BI209" i="10"/>
  <c r="BJ209" i="10"/>
  <c r="BK209" i="10"/>
  <c r="BL209" i="10"/>
  <c r="BM209" i="10"/>
  <c r="BN209" i="10"/>
  <c r="BO209" i="10"/>
  <c r="BP209" i="10"/>
  <c r="BQ209" i="10"/>
  <c r="BR209" i="10"/>
  <c r="BS209" i="10"/>
  <c r="BT209" i="10"/>
  <c r="BU209" i="10"/>
  <c r="BV209" i="10"/>
  <c r="BW209" i="10"/>
  <c r="BX209" i="10"/>
  <c r="BY209" i="10"/>
  <c r="BZ209" i="10"/>
  <c r="CA209" i="10" s="1"/>
  <c r="CB209" i="10"/>
  <c r="CC209" i="10"/>
  <c r="CD209" i="10"/>
  <c r="CE209" i="10"/>
  <c r="CF209" i="10"/>
  <c r="CG209" i="10"/>
  <c r="CH209" i="10"/>
  <c r="CI209" i="10"/>
  <c r="CJ209" i="10" s="1"/>
  <c r="CK209" i="10"/>
  <c r="CL209" i="10"/>
  <c r="CM209" i="10"/>
  <c r="CN209" i="10"/>
  <c r="CO209" i="10"/>
  <c r="CP209" i="10"/>
  <c r="CQ209" i="10"/>
  <c r="CR209" i="10"/>
  <c r="CT209" i="10"/>
  <c r="CU209" i="10"/>
  <c r="CV209" i="10"/>
  <c r="CW209" i="10"/>
  <c r="CX209" i="10"/>
  <c r="CY209" i="10"/>
  <c r="E197" i="10"/>
  <c r="F197" i="10"/>
  <c r="G197" i="10"/>
  <c r="H197" i="10"/>
  <c r="I197" i="10"/>
  <c r="J197" i="10"/>
  <c r="K197" i="10"/>
  <c r="L197" i="10"/>
  <c r="M197" i="10" s="1"/>
  <c r="N197" i="10"/>
  <c r="O197" i="10"/>
  <c r="Q197" i="10"/>
  <c r="R197" i="10"/>
  <c r="S197" i="10"/>
  <c r="T197" i="10"/>
  <c r="U197" i="10"/>
  <c r="W197" i="10"/>
  <c r="X197" i="10"/>
  <c r="Z197" i="10"/>
  <c r="AA197" i="10"/>
  <c r="AC197" i="10"/>
  <c r="AD197" i="10"/>
  <c r="AE197" i="10"/>
  <c r="AG197" i="10"/>
  <c r="AH197" i="10" s="1"/>
  <c r="AI197" i="10"/>
  <c r="AJ197" i="10"/>
  <c r="AK197" i="10" s="1"/>
  <c r="AL197" i="10"/>
  <c r="AM197" i="10"/>
  <c r="AR197" i="10"/>
  <c r="AS197" i="10"/>
  <c r="AT197" i="10"/>
  <c r="AU197" i="10"/>
  <c r="AV197" i="10"/>
  <c r="AW197" i="10"/>
  <c r="AX197" i="10"/>
  <c r="AY197" i="10"/>
  <c r="AZ197" i="10"/>
  <c r="BA197" i="10"/>
  <c r="BB197" i="10"/>
  <c r="BC197" i="10"/>
  <c r="BD197" i="10"/>
  <c r="BE197" i="10"/>
  <c r="BF197" i="10" s="1"/>
  <c r="BG197" i="10"/>
  <c r="BH197" i="10"/>
  <c r="BI197" i="10"/>
  <c r="BJ197" i="10"/>
  <c r="BK197" i="10"/>
  <c r="BL197" i="10"/>
  <c r="BM197" i="10"/>
  <c r="BN197" i="10"/>
  <c r="BO197" i="10"/>
  <c r="BP197" i="10"/>
  <c r="BQ197" i="10"/>
  <c r="BR197" i="10"/>
  <c r="BS197" i="10"/>
  <c r="BT197" i="10"/>
  <c r="BU197" i="10"/>
  <c r="BV197" i="10"/>
  <c r="BW197" i="10"/>
  <c r="BX197" i="10"/>
  <c r="BY197" i="10"/>
  <c r="BZ197" i="10"/>
  <c r="CB197" i="10"/>
  <c r="CC197" i="10"/>
  <c r="CD197" i="10"/>
  <c r="CE197" i="10"/>
  <c r="CF197" i="10"/>
  <c r="CG197" i="10"/>
  <c r="CH197" i="10"/>
  <c r="CI197" i="10"/>
  <c r="CJ197" i="10" s="1"/>
  <c r="CK197" i="10"/>
  <c r="CL197" i="10"/>
  <c r="CM197" i="10"/>
  <c r="CN197" i="10"/>
  <c r="CO197" i="10"/>
  <c r="CP197" i="10"/>
  <c r="CQ197" i="10"/>
  <c r="CR197" i="10"/>
  <c r="CT197" i="10"/>
  <c r="CU197" i="10"/>
  <c r="CV197" i="10"/>
  <c r="CW197" i="10"/>
  <c r="CX197" i="10"/>
  <c r="CY197" i="10"/>
  <c r="E193" i="10"/>
  <c r="F193" i="10"/>
  <c r="H193" i="10"/>
  <c r="I193" i="10"/>
  <c r="J193" i="10"/>
  <c r="K193" i="10"/>
  <c r="L193" i="10"/>
  <c r="N193" i="10"/>
  <c r="O193" i="10"/>
  <c r="P193" i="10"/>
  <c r="Q193" i="10"/>
  <c r="R193" i="10"/>
  <c r="S193" i="10"/>
  <c r="T193" i="10"/>
  <c r="U193" i="10"/>
  <c r="W193" i="10"/>
  <c r="X193" i="10"/>
  <c r="Z193" i="10"/>
  <c r="AA193" i="10"/>
  <c r="AC193" i="10"/>
  <c r="AD193" i="10"/>
  <c r="AE193" i="10"/>
  <c r="AG193" i="10"/>
  <c r="AI193" i="10"/>
  <c r="AJ193" i="10"/>
  <c r="AK193" i="10" s="1"/>
  <c r="AL193" i="10"/>
  <c r="AM193" i="10"/>
  <c r="AN193" i="10" s="1"/>
  <c r="AR193" i="10"/>
  <c r="AS193" i="10"/>
  <c r="AT193" i="10"/>
  <c r="AU193" i="10"/>
  <c r="AV193" i="10"/>
  <c r="AW193" i="10"/>
  <c r="AX193" i="10"/>
  <c r="AY193" i="10"/>
  <c r="BA193" i="10"/>
  <c r="BB193" i="10"/>
  <c r="BD193" i="10"/>
  <c r="BE193" i="10"/>
  <c r="BF193" i="10" s="1"/>
  <c r="BG193" i="10"/>
  <c r="BH193" i="10"/>
  <c r="BI193" i="10"/>
  <c r="BJ193" i="10"/>
  <c r="BK193" i="10"/>
  <c r="BL193" i="10"/>
  <c r="BM193" i="10"/>
  <c r="BN193" i="10"/>
  <c r="BO193" i="10"/>
  <c r="BP193" i="10"/>
  <c r="BQ193" i="10"/>
  <c r="BR193" i="10"/>
  <c r="BS193" i="10"/>
  <c r="BT193" i="10"/>
  <c r="BU193" i="10"/>
  <c r="BV193" i="10"/>
  <c r="BW193" i="10"/>
  <c r="BX193" i="10"/>
  <c r="BY193" i="10"/>
  <c r="BZ193" i="10"/>
  <c r="CB193" i="10"/>
  <c r="CC193" i="10"/>
  <c r="CD193" i="10"/>
  <c r="CE193" i="10"/>
  <c r="CF193" i="10"/>
  <c r="CG193" i="10"/>
  <c r="CH193" i="10"/>
  <c r="CI193" i="10"/>
  <c r="CJ193" i="10" s="1"/>
  <c r="CK193" i="10"/>
  <c r="CL193" i="10"/>
  <c r="CM193" i="10"/>
  <c r="CN193" i="10"/>
  <c r="CO193" i="10"/>
  <c r="CP193" i="10"/>
  <c r="CQ193" i="10"/>
  <c r="CR193" i="10"/>
  <c r="CT193" i="10"/>
  <c r="CU193" i="10"/>
  <c r="CV193" i="10"/>
  <c r="CW193" i="10"/>
  <c r="CX193" i="10"/>
  <c r="CY193" i="10"/>
  <c r="E179" i="10"/>
  <c r="F179" i="10"/>
  <c r="G179" i="10"/>
  <c r="H179" i="10"/>
  <c r="I179" i="10"/>
  <c r="J179" i="10"/>
  <c r="K179" i="10"/>
  <c r="L179" i="10"/>
  <c r="N179" i="10"/>
  <c r="O179" i="10"/>
  <c r="Q179" i="10"/>
  <c r="R179" i="10"/>
  <c r="S179" i="10"/>
  <c r="T179" i="10"/>
  <c r="U179" i="10"/>
  <c r="V179" i="10"/>
  <c r="W179" i="10"/>
  <c r="X179" i="10"/>
  <c r="Z179" i="10"/>
  <c r="AA179" i="10"/>
  <c r="AC179" i="10"/>
  <c r="AD179" i="10"/>
  <c r="AE179" i="10"/>
  <c r="AG179" i="10"/>
  <c r="AH179" i="10" s="1"/>
  <c r="AI179" i="10"/>
  <c r="AJ179" i="10"/>
  <c r="AL179" i="10"/>
  <c r="AM179" i="10"/>
  <c r="AR179" i="10"/>
  <c r="AS179" i="10"/>
  <c r="AT179" i="10"/>
  <c r="AU179" i="10"/>
  <c r="AV179" i="10"/>
  <c r="AW179" i="10" s="1"/>
  <c r="AX179" i="10"/>
  <c r="AY179" i="10"/>
  <c r="AZ179" i="10"/>
  <c r="BA179" i="10"/>
  <c r="BB179" i="10"/>
  <c r="BC179" i="10"/>
  <c r="BD179" i="10"/>
  <c r="BE179" i="10"/>
  <c r="BF179" i="10" s="1"/>
  <c r="BG179" i="10"/>
  <c r="BH179" i="10"/>
  <c r="BI179" i="10" s="1"/>
  <c r="BJ179" i="10"/>
  <c r="BK179" i="10"/>
  <c r="BL179" i="10"/>
  <c r="BM179" i="10"/>
  <c r="BN179" i="10"/>
  <c r="BO179" i="10"/>
  <c r="BP179" i="10"/>
  <c r="BQ179" i="10"/>
  <c r="BR179" i="10"/>
  <c r="BS179" i="10"/>
  <c r="BT179" i="10"/>
  <c r="BU179" i="10"/>
  <c r="BV179" i="10"/>
  <c r="BW179" i="10"/>
  <c r="BX179" i="10"/>
  <c r="BY179" i="10"/>
  <c r="BZ179" i="10"/>
  <c r="CA179" i="10"/>
  <c r="CB179" i="10"/>
  <c r="CC179" i="10"/>
  <c r="CD179" i="10"/>
  <c r="CE179" i="10"/>
  <c r="CF179" i="10"/>
  <c r="CG179" i="10"/>
  <c r="CH179" i="10"/>
  <c r="CI179" i="10"/>
  <c r="CJ179" i="10" s="1"/>
  <c r="CK179" i="10"/>
  <c r="CL179" i="10"/>
  <c r="CM179" i="10"/>
  <c r="CN179" i="10"/>
  <c r="CO179" i="10"/>
  <c r="CP179" i="10"/>
  <c r="CQ179" i="10"/>
  <c r="CR179" i="10"/>
  <c r="CT179" i="10"/>
  <c r="CU179" i="10"/>
  <c r="CV179" i="10"/>
  <c r="CW179" i="10"/>
  <c r="CX179" i="10"/>
  <c r="CY179" i="10"/>
  <c r="E167" i="10"/>
  <c r="F167" i="10"/>
  <c r="G167" i="10" s="1"/>
  <c r="H167" i="10"/>
  <c r="I167" i="10"/>
  <c r="J167" i="10"/>
  <c r="K167" i="10"/>
  <c r="L167" i="10"/>
  <c r="M167" i="10" s="1"/>
  <c r="N167" i="10"/>
  <c r="O167" i="10"/>
  <c r="Q167" i="10"/>
  <c r="R167" i="10"/>
  <c r="S167" i="10"/>
  <c r="T167" i="10"/>
  <c r="U167" i="10"/>
  <c r="W167" i="10"/>
  <c r="X167" i="10"/>
  <c r="Z167" i="10"/>
  <c r="AA167" i="10"/>
  <c r="AC167" i="10"/>
  <c r="AD167" i="10"/>
  <c r="AE167" i="10"/>
  <c r="AH167" i="10"/>
  <c r="AI167" i="10"/>
  <c r="AJ167" i="10"/>
  <c r="AL167" i="10"/>
  <c r="AM167" i="10"/>
  <c r="AR167" i="10"/>
  <c r="AS167" i="10"/>
  <c r="AT167" i="10"/>
  <c r="AU167" i="10"/>
  <c r="AV167" i="10"/>
  <c r="AX167" i="10"/>
  <c r="AY167" i="10"/>
  <c r="AZ167" i="10"/>
  <c r="BA167" i="10"/>
  <c r="BB167" i="10"/>
  <c r="BC167" i="10"/>
  <c r="BD167" i="10"/>
  <c r="BE167" i="10"/>
  <c r="BF167" i="10" s="1"/>
  <c r="BG167" i="10"/>
  <c r="BH167" i="10"/>
  <c r="BI167" i="10"/>
  <c r="BJ167" i="10"/>
  <c r="BK167" i="10"/>
  <c r="BL167" i="10"/>
  <c r="BM167" i="10"/>
  <c r="BN167" i="10"/>
  <c r="BO167" i="10"/>
  <c r="BP167" i="10"/>
  <c r="BQ167" i="10"/>
  <c r="BR167" i="10"/>
  <c r="BS167" i="10"/>
  <c r="BT167" i="10"/>
  <c r="BU167" i="10"/>
  <c r="BV167" i="10"/>
  <c r="BW167" i="10"/>
  <c r="BX167" i="10"/>
  <c r="BY167" i="10"/>
  <c r="BZ167" i="10"/>
  <c r="CB167" i="10"/>
  <c r="CC167" i="10"/>
  <c r="CD167" i="10"/>
  <c r="CE167" i="10"/>
  <c r="CF167" i="10"/>
  <c r="CG167" i="10"/>
  <c r="CH167" i="10"/>
  <c r="CI167" i="10"/>
  <c r="CJ167" i="10" s="1"/>
  <c r="CK167" i="10"/>
  <c r="CL167" i="10"/>
  <c r="CM167" i="10"/>
  <c r="CN167" i="10"/>
  <c r="CO167" i="10"/>
  <c r="CP167" i="10"/>
  <c r="CQ167" i="10"/>
  <c r="CR167" i="10"/>
  <c r="CT167" i="10"/>
  <c r="CU167" i="10"/>
  <c r="CV167" i="10"/>
  <c r="CW167" i="10"/>
  <c r="CX167" i="10"/>
  <c r="CY167" i="10"/>
  <c r="E155" i="10"/>
  <c r="F155" i="10"/>
  <c r="G155" i="10" s="1"/>
  <c r="H155" i="10"/>
  <c r="I155" i="10"/>
  <c r="J155" i="10"/>
  <c r="K155" i="10"/>
  <c r="L155" i="10"/>
  <c r="M155" i="10" s="1"/>
  <c r="N155" i="10"/>
  <c r="O155" i="10"/>
  <c r="Q155" i="10"/>
  <c r="R155" i="10"/>
  <c r="S155" i="10"/>
  <c r="T155" i="10"/>
  <c r="U155" i="10"/>
  <c r="V155" i="10"/>
  <c r="W155" i="10"/>
  <c r="X155" i="10"/>
  <c r="Z155" i="10"/>
  <c r="AA155" i="10"/>
  <c r="AB155" i="10"/>
  <c r="AC155" i="10"/>
  <c r="AD155" i="10"/>
  <c r="AE155" i="10"/>
  <c r="AG155" i="10"/>
  <c r="AH155" i="10" s="1"/>
  <c r="AI155" i="10"/>
  <c r="AJ155" i="10"/>
  <c r="AK155" i="10" s="1"/>
  <c r="AL155" i="10"/>
  <c r="AM155" i="10"/>
  <c r="AR155" i="10"/>
  <c r="AS155" i="10"/>
  <c r="AT155" i="10"/>
  <c r="AU155" i="10"/>
  <c r="AV155" i="10"/>
  <c r="AX155" i="10"/>
  <c r="AY155" i="10"/>
  <c r="AZ155" i="10"/>
  <c r="BA155" i="10"/>
  <c r="BB155" i="10"/>
  <c r="BC155" i="10"/>
  <c r="BD155" i="10"/>
  <c r="BE155" i="10"/>
  <c r="BF155" i="10" s="1"/>
  <c r="BG155" i="10"/>
  <c r="BH155" i="10"/>
  <c r="BI155" i="10" s="1"/>
  <c r="BJ155" i="10"/>
  <c r="BK155" i="10"/>
  <c r="BL155" i="10"/>
  <c r="BM155" i="10"/>
  <c r="BN155" i="10"/>
  <c r="BO155" i="10" s="1"/>
  <c r="BP155" i="10"/>
  <c r="BQ155" i="10"/>
  <c r="BR155" i="10"/>
  <c r="BS155" i="10"/>
  <c r="BT155" i="10"/>
  <c r="BU155" i="10"/>
  <c r="BV155" i="10"/>
  <c r="BW155" i="10"/>
  <c r="BX155" i="10"/>
  <c r="BY155" i="10"/>
  <c r="BZ155" i="10"/>
  <c r="CB155" i="10"/>
  <c r="CC155" i="10"/>
  <c r="CD155" i="10"/>
  <c r="CE155" i="10"/>
  <c r="CF155" i="10"/>
  <c r="CG155" i="10"/>
  <c r="CH155" i="10"/>
  <c r="CI155" i="10"/>
  <c r="CJ155" i="10" s="1"/>
  <c r="CK155" i="10"/>
  <c r="CL155" i="10"/>
  <c r="CM155" i="10"/>
  <c r="CN155" i="10"/>
  <c r="CO155" i="10"/>
  <c r="CP155" i="10"/>
  <c r="CQ155" i="10"/>
  <c r="CR155" i="10"/>
  <c r="CT155" i="10"/>
  <c r="CU155" i="10"/>
  <c r="CV155" i="10"/>
  <c r="CW155" i="10"/>
  <c r="CX155" i="10"/>
  <c r="CY155" i="10"/>
  <c r="E144" i="10"/>
  <c r="F144" i="10"/>
  <c r="H144" i="10"/>
  <c r="I144" i="10"/>
  <c r="J144" i="10"/>
  <c r="K144" i="10"/>
  <c r="L144" i="10"/>
  <c r="M144" i="10"/>
  <c r="N144" i="10"/>
  <c r="O144" i="10"/>
  <c r="P144" i="10"/>
  <c r="Q144" i="10"/>
  <c r="R144" i="10"/>
  <c r="S144" i="10"/>
  <c r="T144" i="10"/>
  <c r="U144" i="10"/>
  <c r="W144" i="10"/>
  <c r="X144" i="10"/>
  <c r="Z144" i="10"/>
  <c r="AA144" i="10"/>
  <c r="AC144" i="10"/>
  <c r="AD144" i="10"/>
  <c r="AE144" i="10"/>
  <c r="AI144" i="10"/>
  <c r="AJ144" i="10"/>
  <c r="AK144" i="10" s="1"/>
  <c r="AL144" i="10"/>
  <c r="AM144" i="10"/>
  <c r="AN144" i="10" s="1"/>
  <c r="AR144" i="10"/>
  <c r="AS144" i="10"/>
  <c r="AT144" i="10"/>
  <c r="AU144" i="10"/>
  <c r="AV144" i="10"/>
  <c r="AX144" i="10"/>
  <c r="AY144" i="10"/>
  <c r="AZ144" i="10"/>
  <c r="BA144" i="10"/>
  <c r="BB144" i="10"/>
  <c r="BC144" i="10"/>
  <c r="BD144" i="10"/>
  <c r="BE144" i="10"/>
  <c r="BF144" i="10" s="1"/>
  <c r="BG144" i="10"/>
  <c r="BH144" i="10"/>
  <c r="BI144" i="10"/>
  <c r="BJ144" i="10"/>
  <c r="BK144" i="10"/>
  <c r="BL144" i="10"/>
  <c r="BM144" i="10"/>
  <c r="BN144" i="10"/>
  <c r="BO144" i="10"/>
  <c r="BP144" i="10"/>
  <c r="BQ144" i="10"/>
  <c r="BR144" i="10"/>
  <c r="BS144" i="10"/>
  <c r="BT144" i="10"/>
  <c r="BU144" i="10"/>
  <c r="BV144" i="10"/>
  <c r="BW144" i="10"/>
  <c r="BX144" i="10"/>
  <c r="BY144" i="10"/>
  <c r="BZ144" i="10"/>
  <c r="CB144" i="10"/>
  <c r="CC144" i="10"/>
  <c r="CD144" i="10"/>
  <c r="CE144" i="10"/>
  <c r="CF144" i="10"/>
  <c r="CG144" i="10"/>
  <c r="CH144" i="10"/>
  <c r="CI144" i="10"/>
  <c r="CK144" i="10"/>
  <c r="CL144" i="10"/>
  <c r="CM144" i="10"/>
  <c r="CN144" i="10"/>
  <c r="CO144" i="10"/>
  <c r="CP144" i="10"/>
  <c r="CQ144" i="10"/>
  <c r="CR144" i="10"/>
  <c r="CT144" i="10"/>
  <c r="CU144" i="10"/>
  <c r="CV144" i="10"/>
  <c r="CW144" i="10"/>
  <c r="CX144" i="10"/>
  <c r="CY144" i="10"/>
  <c r="E133" i="10"/>
  <c r="F133" i="10"/>
  <c r="H133" i="10"/>
  <c r="I133" i="10"/>
  <c r="J133" i="10"/>
  <c r="K133" i="10"/>
  <c r="L133" i="10"/>
  <c r="M133" i="10" s="1"/>
  <c r="N133" i="10"/>
  <c r="O133" i="10"/>
  <c r="P133" i="10"/>
  <c r="Q133" i="10"/>
  <c r="R133" i="10"/>
  <c r="S133" i="10"/>
  <c r="T133" i="10"/>
  <c r="U133" i="10"/>
  <c r="V133" i="10"/>
  <c r="W133" i="10"/>
  <c r="X133" i="10"/>
  <c r="Z133" i="10"/>
  <c r="AA133" i="10"/>
  <c r="AB133" i="10"/>
  <c r="AC133" i="10"/>
  <c r="AD133" i="10"/>
  <c r="AE133" i="10"/>
  <c r="AG133" i="10"/>
  <c r="AH133" i="10" s="1"/>
  <c r="AI133" i="10"/>
  <c r="AJ133" i="10"/>
  <c r="AL133" i="10"/>
  <c r="AM133" i="10"/>
  <c r="AR133" i="10"/>
  <c r="AS133" i="10"/>
  <c r="AT133" i="10"/>
  <c r="AU133" i="10"/>
  <c r="AV133" i="10"/>
  <c r="AX133" i="10"/>
  <c r="AY133" i="10"/>
  <c r="AZ133" i="10"/>
  <c r="BA133" i="10"/>
  <c r="BB133" i="10"/>
  <c r="BC133" i="10"/>
  <c r="BD133" i="10"/>
  <c r="BE133" i="10"/>
  <c r="BF133" i="10" s="1"/>
  <c r="BG133" i="10"/>
  <c r="BH133" i="10"/>
  <c r="BI133" i="10"/>
  <c r="BJ133" i="10"/>
  <c r="BK133" i="10"/>
  <c r="BL133" i="10"/>
  <c r="BM133" i="10"/>
  <c r="BN133" i="10"/>
  <c r="BO133" i="10"/>
  <c r="BP133" i="10"/>
  <c r="BQ133" i="10"/>
  <c r="BR133" i="10"/>
  <c r="BS133" i="10"/>
  <c r="BT133" i="10"/>
  <c r="BV133" i="10"/>
  <c r="BW133" i="10"/>
  <c r="BX133" i="10"/>
  <c r="BY133" i="10"/>
  <c r="BZ133" i="10"/>
  <c r="CB133" i="10"/>
  <c r="CC133" i="10"/>
  <c r="CD133" i="10"/>
  <c r="CE133" i="10"/>
  <c r="CF133" i="10"/>
  <c r="CG133" i="10"/>
  <c r="CH133" i="10"/>
  <c r="CI133" i="10"/>
  <c r="CK133" i="10"/>
  <c r="CL133" i="10"/>
  <c r="CM133" i="10"/>
  <c r="CN133" i="10"/>
  <c r="CO133" i="10"/>
  <c r="CP133" i="10"/>
  <c r="CQ133" i="10"/>
  <c r="CR133" i="10"/>
  <c r="CT133" i="10"/>
  <c r="CU133" i="10"/>
  <c r="CV133" i="10"/>
  <c r="CW133" i="10"/>
  <c r="CX133" i="10"/>
  <c r="CY133" i="10"/>
  <c r="E120" i="10"/>
  <c r="F120" i="10"/>
  <c r="G120" i="10"/>
  <c r="H120" i="10"/>
  <c r="I120" i="10"/>
  <c r="J120" i="10"/>
  <c r="K120" i="10"/>
  <c r="L120" i="10"/>
  <c r="N120" i="10"/>
  <c r="O120" i="10"/>
  <c r="Q120" i="10"/>
  <c r="R120" i="10"/>
  <c r="S120" i="10"/>
  <c r="T120" i="10"/>
  <c r="U120" i="10"/>
  <c r="V120" i="10"/>
  <c r="W120" i="10"/>
  <c r="X120" i="10"/>
  <c r="Z120" i="10"/>
  <c r="AA120" i="10"/>
  <c r="AC120" i="10"/>
  <c r="AD120" i="10"/>
  <c r="AE120" i="10"/>
  <c r="AG120" i="10"/>
  <c r="AH120" i="10" s="1"/>
  <c r="AI120" i="10"/>
  <c r="AJ120" i="10"/>
  <c r="AK120" i="10" s="1"/>
  <c r="AL120" i="10"/>
  <c r="AM120" i="10"/>
  <c r="AR120" i="10"/>
  <c r="AS120" i="10"/>
  <c r="AT120" i="10"/>
  <c r="AU120" i="10"/>
  <c r="AV120" i="10"/>
  <c r="AW120" i="10"/>
  <c r="AX120" i="10"/>
  <c r="AY120" i="10"/>
  <c r="AZ120" i="10"/>
  <c r="BA120" i="10"/>
  <c r="BB120" i="10"/>
  <c r="BC120" i="10"/>
  <c r="BD120" i="10"/>
  <c r="BE120" i="10"/>
  <c r="BF120" i="10" s="1"/>
  <c r="BG120" i="10"/>
  <c r="BH120" i="10"/>
  <c r="BI120" i="10"/>
  <c r="BJ120" i="10"/>
  <c r="BK120" i="10"/>
  <c r="BL120" i="10"/>
  <c r="BM120" i="10"/>
  <c r="BN120" i="10"/>
  <c r="BO120" i="10"/>
  <c r="BP120" i="10"/>
  <c r="BQ120" i="10"/>
  <c r="BR120" i="10"/>
  <c r="BS120" i="10"/>
  <c r="BT120" i="10"/>
  <c r="BU120" i="10"/>
  <c r="BV120" i="10"/>
  <c r="BW120" i="10"/>
  <c r="BX120" i="10"/>
  <c r="BY120" i="10"/>
  <c r="BZ120" i="10"/>
  <c r="CB120" i="10"/>
  <c r="CC120" i="10"/>
  <c r="CD120" i="10"/>
  <c r="CE120" i="10"/>
  <c r="CF120" i="10"/>
  <c r="CG120" i="10"/>
  <c r="CH120" i="10"/>
  <c r="CI120" i="10"/>
  <c r="CJ120" i="10" s="1"/>
  <c r="CK120" i="10"/>
  <c r="CL120" i="10"/>
  <c r="CM120" i="10"/>
  <c r="CN120" i="10"/>
  <c r="CO120" i="10"/>
  <c r="CP120" i="10"/>
  <c r="CQ120" i="10"/>
  <c r="CR120" i="10"/>
  <c r="CT120" i="10"/>
  <c r="CU120" i="10"/>
  <c r="CV120" i="10"/>
  <c r="CW120" i="10"/>
  <c r="CX120" i="10"/>
  <c r="CY120" i="10"/>
  <c r="E111" i="10"/>
  <c r="F111" i="10"/>
  <c r="G111" i="10" s="1"/>
  <c r="H111" i="10"/>
  <c r="I111" i="10"/>
  <c r="J111" i="10"/>
  <c r="K111" i="10"/>
  <c r="L111" i="10"/>
  <c r="M111" i="10" s="1"/>
  <c r="N111" i="10"/>
  <c r="O111" i="10"/>
  <c r="Q111" i="10"/>
  <c r="R111" i="10"/>
  <c r="S111" i="10"/>
  <c r="T111" i="10"/>
  <c r="U111" i="10"/>
  <c r="W111" i="10"/>
  <c r="X111" i="10"/>
  <c r="Y111" i="10" s="1"/>
  <c r="Z111" i="10"/>
  <c r="AA111" i="10"/>
  <c r="AB111" i="10"/>
  <c r="AC111" i="10"/>
  <c r="AD111" i="10"/>
  <c r="AE111" i="10"/>
  <c r="AG111" i="10"/>
  <c r="AH111" i="10" s="1"/>
  <c r="AI111" i="10"/>
  <c r="AJ111" i="10"/>
  <c r="AK111" i="10" s="1"/>
  <c r="AL111" i="10"/>
  <c r="AM111" i="10"/>
  <c r="AR111" i="10"/>
  <c r="AS111" i="10"/>
  <c r="AT111" i="10"/>
  <c r="AU111" i="10"/>
  <c r="AV111" i="10"/>
  <c r="AX111" i="10"/>
  <c r="AY111" i="10"/>
  <c r="AZ111" i="10"/>
  <c r="BA111" i="10"/>
  <c r="BB111" i="10"/>
  <c r="BC111" i="10"/>
  <c r="BD111" i="10"/>
  <c r="BE111" i="10"/>
  <c r="BF111" i="10" s="1"/>
  <c r="BG111" i="10"/>
  <c r="BH111" i="10"/>
  <c r="BI111" i="10"/>
  <c r="BJ111" i="10"/>
  <c r="BK111" i="10"/>
  <c r="BL111" i="10"/>
  <c r="BM111" i="10"/>
  <c r="BN111" i="10"/>
  <c r="BO111" i="10"/>
  <c r="BP111" i="10"/>
  <c r="BQ111" i="10"/>
  <c r="BR111" i="10"/>
  <c r="BS111" i="10"/>
  <c r="BT111" i="10"/>
  <c r="BU111" i="10"/>
  <c r="BV111" i="10"/>
  <c r="BW111" i="10"/>
  <c r="BX111" i="10"/>
  <c r="BY111" i="10"/>
  <c r="BZ111" i="10"/>
  <c r="CB111" i="10"/>
  <c r="CC111" i="10"/>
  <c r="CD111" i="10"/>
  <c r="CE111" i="10"/>
  <c r="CF111" i="10"/>
  <c r="CG111" i="10"/>
  <c r="CH111" i="10"/>
  <c r="CI111" i="10"/>
  <c r="CK111" i="10"/>
  <c r="CL111" i="10"/>
  <c r="CM111" i="10"/>
  <c r="CN111" i="10"/>
  <c r="CO111" i="10"/>
  <c r="CP111" i="10"/>
  <c r="CQ111" i="10"/>
  <c r="CR111" i="10"/>
  <c r="CT111" i="10"/>
  <c r="CU111" i="10"/>
  <c r="CV111" i="10"/>
  <c r="CW111" i="10"/>
  <c r="CX111" i="10"/>
  <c r="CY111" i="10"/>
  <c r="E99" i="10"/>
  <c r="F99" i="10"/>
  <c r="H99" i="10"/>
  <c r="I99" i="10"/>
  <c r="J99" i="10"/>
  <c r="K99" i="10"/>
  <c r="L99" i="10"/>
  <c r="M99" i="10" s="1"/>
  <c r="N99" i="10"/>
  <c r="O99" i="10"/>
  <c r="Q99" i="10"/>
  <c r="R99" i="10"/>
  <c r="S99" i="10"/>
  <c r="T99" i="10"/>
  <c r="U99" i="10"/>
  <c r="V99" i="10"/>
  <c r="W99" i="10"/>
  <c r="X99" i="10"/>
  <c r="Y99" i="10"/>
  <c r="Z99" i="10"/>
  <c r="AA99" i="10"/>
  <c r="AB99" i="10"/>
  <c r="AC99" i="10"/>
  <c r="AD99" i="10"/>
  <c r="AE99" i="10"/>
  <c r="AG99" i="10"/>
  <c r="AI99" i="10"/>
  <c r="AJ99" i="10"/>
  <c r="AK99" i="10" s="1"/>
  <c r="AL99" i="10"/>
  <c r="AM99" i="10"/>
  <c r="AN99" i="10" s="1"/>
  <c r="AR99" i="10"/>
  <c r="AS99" i="10"/>
  <c r="AT99" i="10"/>
  <c r="AU99" i="10"/>
  <c r="AV99" i="10"/>
  <c r="AX99" i="10"/>
  <c r="AY99" i="10"/>
  <c r="AZ99" i="10"/>
  <c r="BA99" i="10"/>
  <c r="BB99" i="10"/>
  <c r="BC99" i="10"/>
  <c r="BD99" i="10"/>
  <c r="BE99" i="10"/>
  <c r="BF99" i="10" s="1"/>
  <c r="BG99" i="10"/>
  <c r="BH99" i="10"/>
  <c r="BI99" i="10"/>
  <c r="BJ99" i="10"/>
  <c r="BK99" i="10"/>
  <c r="BL99" i="10"/>
  <c r="BM99" i="10"/>
  <c r="BN99" i="10"/>
  <c r="BO99" i="10"/>
  <c r="BP99" i="10"/>
  <c r="BQ99" i="10"/>
  <c r="BR99" i="10"/>
  <c r="BS99" i="10"/>
  <c r="BT99" i="10"/>
  <c r="BU99" i="10"/>
  <c r="BV99" i="10"/>
  <c r="BW99" i="10"/>
  <c r="BX99" i="10"/>
  <c r="BY99" i="10"/>
  <c r="BZ99" i="10"/>
  <c r="CB99" i="10"/>
  <c r="CC99" i="10"/>
  <c r="CD99" i="10"/>
  <c r="CE99" i="10"/>
  <c r="CF99" i="10"/>
  <c r="CG99" i="10"/>
  <c r="CH99" i="10"/>
  <c r="CI99" i="10"/>
  <c r="CK99" i="10"/>
  <c r="CL99" i="10"/>
  <c r="CM99" i="10"/>
  <c r="CN99" i="10"/>
  <c r="CO99" i="10"/>
  <c r="CP99" i="10"/>
  <c r="CQ99" i="10"/>
  <c r="CR99" i="10"/>
  <c r="CT99" i="10"/>
  <c r="CU99" i="10"/>
  <c r="CV99" i="10"/>
  <c r="CW99" i="10"/>
  <c r="CX99" i="10"/>
  <c r="CY99" i="10"/>
  <c r="E94" i="10"/>
  <c r="F94" i="10"/>
  <c r="G94" i="10"/>
  <c r="H94" i="10"/>
  <c r="I94" i="10"/>
  <c r="J94" i="10"/>
  <c r="K94" i="10"/>
  <c r="L94" i="10"/>
  <c r="M94" i="10"/>
  <c r="N94" i="10"/>
  <c r="O94" i="10"/>
  <c r="P94" i="10"/>
  <c r="Q94" i="10"/>
  <c r="R94" i="10"/>
  <c r="S94" i="10"/>
  <c r="T94" i="10"/>
  <c r="U94" i="10"/>
  <c r="V94" i="10"/>
  <c r="W94" i="10"/>
  <c r="X94" i="10"/>
  <c r="Y94" i="10"/>
  <c r="Z94" i="10"/>
  <c r="AA94" i="10"/>
  <c r="AB94" i="10"/>
  <c r="AC94" i="10"/>
  <c r="AD94" i="10"/>
  <c r="AE94" i="10"/>
  <c r="AG94" i="10"/>
  <c r="AH94" i="10" s="1"/>
  <c r="AI94" i="10"/>
  <c r="AJ94" i="10"/>
  <c r="AK94" i="10" s="1"/>
  <c r="AL94" i="10"/>
  <c r="AM94" i="10"/>
  <c r="AN94" i="10" s="1"/>
  <c r="AR94" i="10"/>
  <c r="AS94" i="10"/>
  <c r="AT94" i="10"/>
  <c r="AU94" i="10"/>
  <c r="AV94" i="10"/>
  <c r="AW94" i="10"/>
  <c r="AX94" i="10"/>
  <c r="AY94" i="10"/>
  <c r="AZ94" i="10"/>
  <c r="BA94" i="10"/>
  <c r="BB94" i="10"/>
  <c r="BC94" i="10"/>
  <c r="BD94" i="10"/>
  <c r="BE94" i="10"/>
  <c r="BF94" i="10" s="1"/>
  <c r="BG94" i="10"/>
  <c r="BH94" i="10"/>
  <c r="BI94" i="10"/>
  <c r="BJ94" i="10"/>
  <c r="BK94" i="10"/>
  <c r="BL94" i="10"/>
  <c r="BM94" i="10"/>
  <c r="BN94" i="10"/>
  <c r="BO94" i="10"/>
  <c r="BP94" i="10"/>
  <c r="BQ94" i="10"/>
  <c r="BR94" i="10"/>
  <c r="BS94" i="10"/>
  <c r="BT94" i="10"/>
  <c r="BU94" i="10"/>
  <c r="BV94" i="10"/>
  <c r="BW94" i="10"/>
  <c r="BX94" i="10"/>
  <c r="BY94" i="10"/>
  <c r="BZ94" i="10"/>
  <c r="CB94" i="10"/>
  <c r="CC94" i="10"/>
  <c r="CD94" i="10"/>
  <c r="CE94" i="10"/>
  <c r="CF94" i="10"/>
  <c r="CG94" i="10"/>
  <c r="CH94" i="10"/>
  <c r="CI94" i="10"/>
  <c r="CK94" i="10"/>
  <c r="CL94" i="10"/>
  <c r="CM94" i="10"/>
  <c r="CN94" i="10"/>
  <c r="CO94" i="10"/>
  <c r="CP94" i="10"/>
  <c r="CQ94" i="10"/>
  <c r="CR94" i="10"/>
  <c r="CT94" i="10"/>
  <c r="CU94" i="10"/>
  <c r="CV94" i="10"/>
  <c r="CW94" i="10"/>
  <c r="CX94" i="10"/>
  <c r="CY94" i="10"/>
  <c r="E77" i="10"/>
  <c r="F77" i="10"/>
  <c r="G77" i="10"/>
  <c r="H77" i="10"/>
  <c r="I77" i="10"/>
  <c r="J77" i="10"/>
  <c r="K77" i="10"/>
  <c r="L77" i="10"/>
  <c r="N77" i="10"/>
  <c r="O77" i="10"/>
  <c r="Q77" i="10"/>
  <c r="R77" i="10"/>
  <c r="S77" i="10"/>
  <c r="T77" i="10"/>
  <c r="U77" i="10"/>
  <c r="V77" i="10" s="1"/>
  <c r="W77" i="10"/>
  <c r="X77" i="10"/>
  <c r="Y77" i="10" s="1"/>
  <c r="Z77" i="10"/>
  <c r="AA77" i="10"/>
  <c r="AB77" i="10" s="1"/>
  <c r="AC77" i="10"/>
  <c r="AD77" i="10"/>
  <c r="AE77" i="10"/>
  <c r="AG77" i="10"/>
  <c r="AH77" i="10" s="1"/>
  <c r="AI77" i="10"/>
  <c r="AJ77" i="10"/>
  <c r="AK77" i="10" s="1"/>
  <c r="AL77" i="10"/>
  <c r="AM77" i="10"/>
  <c r="AR77" i="10"/>
  <c r="AS77" i="10"/>
  <c r="AT77" i="10"/>
  <c r="AU77" i="10"/>
  <c r="AV77" i="10"/>
  <c r="AX77" i="10"/>
  <c r="AZ77" i="10" s="1"/>
  <c r="AY77" i="10"/>
  <c r="BA77" i="10"/>
  <c r="BB77" i="10"/>
  <c r="BD77" i="10"/>
  <c r="BE77" i="10"/>
  <c r="BF77" i="10" s="1"/>
  <c r="BG77" i="10"/>
  <c r="BH77" i="10"/>
  <c r="BI77" i="10" s="1"/>
  <c r="BJ77" i="10"/>
  <c r="BK77" i="10"/>
  <c r="BL77" i="10"/>
  <c r="BM77" i="10"/>
  <c r="BN77" i="10"/>
  <c r="BO77" i="10"/>
  <c r="BP77" i="10"/>
  <c r="BQ77" i="10"/>
  <c r="BR77" i="10"/>
  <c r="BS77" i="10"/>
  <c r="BT77" i="10"/>
  <c r="BU77" i="10"/>
  <c r="BV77" i="10"/>
  <c r="BW77" i="10"/>
  <c r="BX77" i="10"/>
  <c r="BY77" i="10"/>
  <c r="BZ77" i="10"/>
  <c r="CA77" i="10" s="1"/>
  <c r="CB77" i="10"/>
  <c r="CC77" i="10"/>
  <c r="CD77" i="10"/>
  <c r="CE77" i="10"/>
  <c r="CF77" i="10"/>
  <c r="CG77" i="10"/>
  <c r="CH77" i="10"/>
  <c r="CI77" i="10"/>
  <c r="CJ77" i="10" s="1"/>
  <c r="CK77" i="10"/>
  <c r="CL77" i="10"/>
  <c r="CN77" i="10"/>
  <c r="CO77" i="10"/>
  <c r="CP77" i="10"/>
  <c r="CQ77" i="10"/>
  <c r="CR77" i="10"/>
  <c r="CT77" i="10"/>
  <c r="CU77" i="10"/>
  <c r="CW77" i="10"/>
  <c r="CX77" i="10"/>
  <c r="CY77" i="10"/>
  <c r="E71" i="10"/>
  <c r="F71" i="10"/>
  <c r="G71" i="10"/>
  <c r="H71" i="10"/>
  <c r="I71" i="10"/>
  <c r="J71" i="10"/>
  <c r="K71" i="10"/>
  <c r="L71" i="10"/>
  <c r="M71" i="10"/>
  <c r="N71" i="10"/>
  <c r="O71" i="10"/>
  <c r="P71" i="10"/>
  <c r="Q71" i="10"/>
  <c r="R71" i="10"/>
  <c r="S71" i="10"/>
  <c r="T71" i="10"/>
  <c r="U71" i="10"/>
  <c r="V71" i="10" s="1"/>
  <c r="W71" i="10"/>
  <c r="X71" i="10"/>
  <c r="Z71" i="10"/>
  <c r="AA71" i="10"/>
  <c r="AC71" i="10"/>
  <c r="AD71" i="10"/>
  <c r="AE71" i="10"/>
  <c r="AG71" i="10"/>
  <c r="AH71" i="10" s="1"/>
  <c r="AI71" i="10"/>
  <c r="AJ71" i="10"/>
  <c r="AK71" i="10" s="1"/>
  <c r="AL71" i="10"/>
  <c r="AM71" i="10"/>
  <c r="AN71" i="10" s="1"/>
  <c r="AR71" i="10"/>
  <c r="AS71" i="10"/>
  <c r="AT71" i="10"/>
  <c r="AU71" i="10"/>
  <c r="AV71" i="10"/>
  <c r="AW71" i="10"/>
  <c r="AX71" i="10"/>
  <c r="AY71" i="10"/>
  <c r="AZ71" i="10"/>
  <c r="BA71" i="10"/>
  <c r="BB71" i="10"/>
  <c r="BC71" i="10"/>
  <c r="BD71" i="10"/>
  <c r="BE71" i="10"/>
  <c r="BF71" i="10" s="1"/>
  <c r="BG71" i="10"/>
  <c r="BH71" i="10"/>
  <c r="BI71" i="10"/>
  <c r="BJ71" i="10"/>
  <c r="BK71" i="10"/>
  <c r="BL71" i="10"/>
  <c r="BM71" i="10"/>
  <c r="BN71" i="10"/>
  <c r="BO71" i="10"/>
  <c r="BP71" i="10"/>
  <c r="BQ71" i="10"/>
  <c r="BR71" i="10"/>
  <c r="BS71" i="10"/>
  <c r="BT71" i="10"/>
  <c r="BU71" i="10"/>
  <c r="BV71" i="10"/>
  <c r="BW71" i="10"/>
  <c r="BX71" i="10"/>
  <c r="BY71" i="10"/>
  <c r="BZ71" i="10"/>
  <c r="CA71" i="10"/>
  <c r="CB71" i="10"/>
  <c r="CC71" i="10"/>
  <c r="CD71" i="10"/>
  <c r="CE71" i="10"/>
  <c r="CF71" i="10"/>
  <c r="CG71" i="10"/>
  <c r="CH71" i="10"/>
  <c r="CI71" i="10"/>
  <c r="CK71" i="10"/>
  <c r="CL71" i="10"/>
  <c r="CM71" i="10"/>
  <c r="CN71" i="10"/>
  <c r="CO71" i="10"/>
  <c r="CP71" i="10"/>
  <c r="CQ71" i="10"/>
  <c r="CR71" i="10"/>
  <c r="CT71" i="10"/>
  <c r="CU71" i="10"/>
  <c r="CV71" i="10"/>
  <c r="CW71" i="10"/>
  <c r="CX71" i="10"/>
  <c r="CY71" i="10"/>
  <c r="E54" i="10"/>
  <c r="F54" i="10"/>
  <c r="G54" i="10"/>
  <c r="H54" i="10"/>
  <c r="I54" i="10"/>
  <c r="J54" i="10"/>
  <c r="K54" i="10"/>
  <c r="L54" i="10"/>
  <c r="M54" i="10" s="1"/>
  <c r="N54" i="10"/>
  <c r="O54" i="10"/>
  <c r="Q54" i="10"/>
  <c r="R54" i="10"/>
  <c r="S54" i="10" s="1"/>
  <c r="T54" i="10"/>
  <c r="U54" i="10"/>
  <c r="V54" i="10"/>
  <c r="W54" i="10"/>
  <c r="X54" i="10"/>
  <c r="Z54" i="10"/>
  <c r="AA54" i="10"/>
  <c r="AC54" i="10"/>
  <c r="AD54" i="10"/>
  <c r="AE54" i="10"/>
  <c r="AG54" i="10"/>
  <c r="AH54" i="10" s="1"/>
  <c r="AI54" i="10"/>
  <c r="AJ54" i="10"/>
  <c r="AK54" i="10" s="1"/>
  <c r="AL54" i="10"/>
  <c r="AM54" i="10"/>
  <c r="AR54" i="10"/>
  <c r="AS54" i="10"/>
  <c r="AU54" i="10"/>
  <c r="AV54" i="10"/>
  <c r="AW54" i="10"/>
  <c r="AX54" i="10"/>
  <c r="AY54" i="10"/>
  <c r="BA54" i="10"/>
  <c r="BB54" i="10"/>
  <c r="BD54" i="10"/>
  <c r="BE54" i="10"/>
  <c r="BF54" i="10" s="1"/>
  <c r="BG54" i="10"/>
  <c r="BH54" i="10"/>
  <c r="BI54" i="10"/>
  <c r="BJ54" i="10"/>
  <c r="BK54" i="10"/>
  <c r="BL54" i="10"/>
  <c r="BM54" i="10"/>
  <c r="BN54" i="10"/>
  <c r="BO54" i="10" s="1"/>
  <c r="BP54" i="10"/>
  <c r="BQ54" i="10"/>
  <c r="BR54" i="10"/>
  <c r="BS54" i="10"/>
  <c r="BT54" i="10"/>
  <c r="BU54" i="10"/>
  <c r="BV54" i="10"/>
  <c r="BW54" i="10"/>
  <c r="BX54" i="10"/>
  <c r="BY54" i="10"/>
  <c r="BZ54" i="10"/>
  <c r="CB54" i="10"/>
  <c r="CC54" i="10"/>
  <c r="CD54" i="10"/>
  <c r="CE54" i="10"/>
  <c r="CF54" i="10"/>
  <c r="CG54" i="10"/>
  <c r="CH54" i="10"/>
  <c r="CI54" i="10"/>
  <c r="CJ54" i="10" s="1"/>
  <c r="CK54" i="10"/>
  <c r="CL54" i="10"/>
  <c r="CM54" i="10"/>
  <c r="CN54" i="10"/>
  <c r="CO54" i="10"/>
  <c r="CP54" i="10" s="1"/>
  <c r="CQ54" i="10"/>
  <c r="CR54" i="10"/>
  <c r="CT54" i="10"/>
  <c r="CU54" i="10"/>
  <c r="CV54" i="10"/>
  <c r="CW54" i="10"/>
  <c r="CX54" i="10"/>
  <c r="CY54" i="10"/>
  <c r="E49" i="10"/>
  <c r="F49" i="10"/>
  <c r="H49" i="10"/>
  <c r="I49" i="10"/>
  <c r="J49" i="10"/>
  <c r="K49" i="10"/>
  <c r="L49" i="10"/>
  <c r="N49" i="10"/>
  <c r="O49" i="10"/>
  <c r="Q49" i="10"/>
  <c r="R49" i="10"/>
  <c r="S49" i="10" s="1"/>
  <c r="T49" i="10"/>
  <c r="U49" i="10"/>
  <c r="W49" i="10"/>
  <c r="X49" i="10"/>
  <c r="Y49" i="10"/>
  <c r="Z49" i="10"/>
  <c r="AA49" i="10"/>
  <c r="AC49" i="10"/>
  <c r="AD49" i="10"/>
  <c r="AE49" i="10" s="1"/>
  <c r="AG49" i="10"/>
  <c r="AH49" i="10" s="1"/>
  <c r="AI49" i="10"/>
  <c r="AJ49" i="10"/>
  <c r="AL49" i="10"/>
  <c r="AM49" i="10"/>
  <c r="AR49" i="10"/>
  <c r="AS49" i="10"/>
  <c r="AT49" i="10"/>
  <c r="AU49" i="10"/>
  <c r="AV49" i="10"/>
  <c r="AX49" i="10"/>
  <c r="AY49" i="10"/>
  <c r="BA49" i="10"/>
  <c r="BB49" i="10"/>
  <c r="BD49" i="10"/>
  <c r="BE49" i="10"/>
  <c r="BF49" i="10" s="1"/>
  <c r="BG49" i="10"/>
  <c r="BH49" i="10"/>
  <c r="BI49" i="10" s="1"/>
  <c r="BJ49" i="10"/>
  <c r="BK49" i="10"/>
  <c r="BL49" i="10"/>
  <c r="BM49" i="10"/>
  <c r="BN49" i="10"/>
  <c r="BO49" i="10"/>
  <c r="BP49" i="10"/>
  <c r="BQ49" i="10"/>
  <c r="BR49" i="10"/>
  <c r="BS49" i="10"/>
  <c r="BT49" i="10"/>
  <c r="BV49" i="10"/>
  <c r="BW49" i="10"/>
  <c r="BX49" i="10" s="1"/>
  <c r="BY49" i="10"/>
  <c r="BZ49" i="10"/>
  <c r="CB49" i="10"/>
  <c r="CC49" i="10"/>
  <c r="CE49" i="10"/>
  <c r="CF49" i="10"/>
  <c r="CG49" i="10"/>
  <c r="CH49" i="10"/>
  <c r="CI49" i="10"/>
  <c r="CJ49" i="10" s="1"/>
  <c r="CK49" i="10"/>
  <c r="CL49" i="10"/>
  <c r="CM49" i="10"/>
  <c r="CN49" i="10"/>
  <c r="CO49" i="10"/>
  <c r="CP49" i="10"/>
  <c r="CQ49" i="10"/>
  <c r="CR49" i="10"/>
  <c r="CT49" i="10"/>
  <c r="CU49" i="10"/>
  <c r="CW49" i="10"/>
  <c r="CX49" i="10"/>
  <c r="CY49" i="10"/>
  <c r="E24" i="10"/>
  <c r="F24" i="10"/>
  <c r="G24" i="10"/>
  <c r="H24" i="10"/>
  <c r="I24" i="10"/>
  <c r="J24" i="10"/>
  <c r="K24" i="10"/>
  <c r="L24" i="10"/>
  <c r="M24" i="10" s="1"/>
  <c r="N24" i="10"/>
  <c r="O24" i="10"/>
  <c r="Q24" i="10"/>
  <c r="R24" i="10"/>
  <c r="S24" i="10"/>
  <c r="T24" i="10"/>
  <c r="U24" i="10"/>
  <c r="V24" i="10"/>
  <c r="W24" i="10"/>
  <c r="X24" i="10"/>
  <c r="Z24" i="10"/>
  <c r="AA24" i="10"/>
  <c r="AC24" i="10"/>
  <c r="AD24" i="10"/>
  <c r="AE24" i="10"/>
  <c r="AG24" i="10"/>
  <c r="AI24" i="10"/>
  <c r="AJ24" i="10"/>
  <c r="AK24" i="10" s="1"/>
  <c r="AL24" i="10"/>
  <c r="AM24" i="10"/>
  <c r="AN24" i="10" s="1"/>
  <c r="AR24" i="10"/>
  <c r="AS24" i="10"/>
  <c r="AT24" i="10"/>
  <c r="AU24" i="10"/>
  <c r="AV24" i="10"/>
  <c r="AW24" i="10"/>
  <c r="AX24" i="10"/>
  <c r="AY24" i="10"/>
  <c r="AZ24" i="10"/>
  <c r="BA24" i="10"/>
  <c r="BB24" i="10"/>
  <c r="BC24" i="10"/>
  <c r="BD24" i="10"/>
  <c r="BE24" i="10"/>
  <c r="BF24" i="10" s="1"/>
  <c r="BG24" i="10"/>
  <c r="BH24" i="10"/>
  <c r="BI24" i="10"/>
  <c r="BJ24" i="10"/>
  <c r="BK24" i="10"/>
  <c r="BL24" i="10"/>
  <c r="BM24" i="10"/>
  <c r="BN24" i="10"/>
  <c r="BO24" i="10"/>
  <c r="BP24" i="10"/>
  <c r="BQ24" i="10"/>
  <c r="BR24" i="10"/>
  <c r="BS24" i="10"/>
  <c r="BT24" i="10"/>
  <c r="BU24" i="10"/>
  <c r="BV24" i="10"/>
  <c r="BW24" i="10"/>
  <c r="BX24" i="10"/>
  <c r="BY24" i="10"/>
  <c r="BZ24" i="10"/>
  <c r="CB24" i="10"/>
  <c r="CC24" i="10"/>
  <c r="CD24" i="10"/>
  <c r="CE24" i="10"/>
  <c r="CF24" i="10"/>
  <c r="CG24" i="10"/>
  <c r="CH24" i="10"/>
  <c r="CI24" i="10"/>
  <c r="CK24" i="10"/>
  <c r="CL24" i="10"/>
  <c r="CM24" i="10"/>
  <c r="CN24" i="10"/>
  <c r="CO24" i="10"/>
  <c r="CP24" i="10"/>
  <c r="CQ24" i="10"/>
  <c r="CR24" i="10"/>
  <c r="CT24" i="10"/>
  <c r="CU24" i="10"/>
  <c r="CV24" i="10"/>
  <c r="CW24" i="10"/>
  <c r="CX24" i="10"/>
  <c r="CY24" i="10"/>
  <c r="E15" i="10"/>
  <c r="F15" i="10"/>
  <c r="H15" i="10"/>
  <c r="I15" i="10"/>
  <c r="J15" i="10"/>
  <c r="K15" i="10"/>
  <c r="L15" i="10"/>
  <c r="M15" i="10"/>
  <c r="N15" i="10"/>
  <c r="O15" i="10"/>
  <c r="P15" i="10"/>
  <c r="Q15" i="10"/>
  <c r="R15" i="10"/>
  <c r="S15" i="10"/>
  <c r="T15" i="10"/>
  <c r="U15" i="10"/>
  <c r="V15" i="10"/>
  <c r="W15" i="10"/>
  <c r="X15" i="10"/>
  <c r="Y15" i="10"/>
  <c r="Z15" i="10"/>
  <c r="AA15" i="10"/>
  <c r="AC15" i="10"/>
  <c r="AD15" i="10"/>
  <c r="AE15" i="10"/>
  <c r="AG15" i="10"/>
  <c r="AH15" i="10" s="1"/>
  <c r="AI15" i="10"/>
  <c r="AJ15" i="10"/>
  <c r="AL15" i="10"/>
  <c r="AM15" i="10"/>
  <c r="AR15" i="10"/>
  <c r="AS15" i="10"/>
  <c r="AT15" i="10"/>
  <c r="AU15" i="10"/>
  <c r="AV15" i="10"/>
  <c r="AW15" i="10"/>
  <c r="AX15" i="10"/>
  <c r="AY15" i="10"/>
  <c r="AZ15" i="10"/>
  <c r="BA15" i="10"/>
  <c r="BB15" i="10"/>
  <c r="BC15" i="10"/>
  <c r="BD15" i="10"/>
  <c r="BE15" i="10"/>
  <c r="BF15" i="10" s="1"/>
  <c r="BG15" i="10"/>
  <c r="BH15" i="10"/>
  <c r="BI15" i="10"/>
  <c r="BJ15" i="10"/>
  <c r="BK15" i="10"/>
  <c r="BL15" i="10"/>
  <c r="BM15" i="10"/>
  <c r="BN15" i="10"/>
  <c r="BO15" i="10"/>
  <c r="BP15" i="10"/>
  <c r="BQ15" i="10"/>
  <c r="BR15" i="10"/>
  <c r="BS15" i="10"/>
  <c r="BT15" i="10"/>
  <c r="BU15" i="10"/>
  <c r="BV15" i="10"/>
  <c r="BW15" i="10"/>
  <c r="BX15" i="10"/>
  <c r="BY15" i="10"/>
  <c r="BZ15" i="10"/>
  <c r="CB15" i="10"/>
  <c r="CC15" i="10"/>
  <c r="CD15" i="10"/>
  <c r="CE15" i="10"/>
  <c r="CF15" i="10"/>
  <c r="CG15" i="10"/>
  <c r="CH15" i="10"/>
  <c r="CI15" i="10"/>
  <c r="CK15" i="10"/>
  <c r="CL15" i="10"/>
  <c r="CM15" i="10"/>
  <c r="CN15" i="10"/>
  <c r="CO15" i="10"/>
  <c r="CP15" i="10"/>
  <c r="CQ15" i="10"/>
  <c r="CR15" i="10"/>
  <c r="CT15" i="10"/>
  <c r="CU15" i="10"/>
  <c r="CV15" i="10"/>
  <c r="CW15" i="10"/>
  <c r="CX15" i="10"/>
  <c r="CY15" i="10"/>
  <c r="E11" i="10"/>
  <c r="F11" i="10"/>
  <c r="H11" i="10"/>
  <c r="I11" i="10"/>
  <c r="J11" i="10"/>
  <c r="K11" i="10"/>
  <c r="L11" i="10"/>
  <c r="M11" i="10"/>
  <c r="N11" i="10"/>
  <c r="O11" i="10"/>
  <c r="P11" i="10"/>
  <c r="Q11" i="10"/>
  <c r="R11" i="10"/>
  <c r="S11" i="10"/>
  <c r="T11" i="10"/>
  <c r="U11" i="10"/>
  <c r="V11" i="10"/>
  <c r="W11" i="10"/>
  <c r="X11" i="10"/>
  <c r="Z11" i="10"/>
  <c r="AA11" i="10"/>
  <c r="AC11" i="10"/>
  <c r="AD11" i="10"/>
  <c r="AE11" i="10"/>
  <c r="AG11" i="10"/>
  <c r="AH11" i="10" s="1"/>
  <c r="AI11" i="10"/>
  <c r="AJ11" i="10"/>
  <c r="AL11" i="10"/>
  <c r="AM11" i="10"/>
  <c r="AN11" i="10" s="1"/>
  <c r="AR11" i="10"/>
  <c r="AS11" i="10"/>
  <c r="AU11" i="10"/>
  <c r="AV11" i="10"/>
  <c r="AW11" i="10"/>
  <c r="AX11" i="10"/>
  <c r="AY11" i="10"/>
  <c r="AZ11" i="10"/>
  <c r="BA11" i="10"/>
  <c r="BB11" i="10"/>
  <c r="BC11" i="10"/>
  <c r="BG11" i="10"/>
  <c r="BH11" i="10"/>
  <c r="BI11" i="10"/>
  <c r="BJ11" i="10"/>
  <c r="BK11" i="10"/>
  <c r="BL11" i="10"/>
  <c r="BM11" i="10"/>
  <c r="BN11" i="10"/>
  <c r="BO11" i="10"/>
  <c r="BP11" i="10"/>
  <c r="BQ11" i="10"/>
  <c r="BR11" i="10"/>
  <c r="BS11" i="10"/>
  <c r="BT11" i="10"/>
  <c r="BU11" i="10"/>
  <c r="BV11" i="10"/>
  <c r="BW11" i="10"/>
  <c r="BX11" i="10"/>
  <c r="BY11" i="10"/>
  <c r="BZ11" i="10"/>
  <c r="CB11" i="10"/>
  <c r="CC11" i="10"/>
  <c r="CD11" i="10"/>
  <c r="CE11" i="10"/>
  <c r="CF11" i="10"/>
  <c r="CG11" i="10"/>
  <c r="CH11" i="10"/>
  <c r="CI11" i="10"/>
  <c r="CK11" i="10"/>
  <c r="CL11" i="10"/>
  <c r="CM11" i="10"/>
  <c r="CN11" i="10"/>
  <c r="CO11" i="10"/>
  <c r="CP11" i="10"/>
  <c r="CQ11" i="10"/>
  <c r="CR11" i="10"/>
  <c r="CT11" i="10"/>
  <c r="CU11" i="10"/>
  <c r="CV11" i="10"/>
  <c r="CW11" i="10"/>
  <c r="CX11" i="10"/>
  <c r="CY11" i="10"/>
  <c r="B51" i="9"/>
  <c r="C51" i="9"/>
  <c r="C47" i="9"/>
  <c r="C48" i="9"/>
  <c r="C49" i="9"/>
  <c r="C50" i="9"/>
  <c r="B47" i="9"/>
  <c r="B48" i="9"/>
  <c r="B49" i="9"/>
  <c r="B50" i="9"/>
  <c r="B9" i="9"/>
  <c r="C9" i="9"/>
  <c r="B10" i="9"/>
  <c r="C10" i="9"/>
  <c r="B11" i="9"/>
  <c r="C11" i="9"/>
  <c r="B12" i="9"/>
  <c r="C12" i="9"/>
  <c r="D12" i="9" s="1"/>
  <c r="B13" i="9"/>
  <c r="C13" i="9"/>
  <c r="B14" i="9"/>
  <c r="C14" i="9"/>
  <c r="B15" i="9"/>
  <c r="C15" i="9"/>
  <c r="B16" i="9"/>
  <c r="C16" i="9"/>
  <c r="B17" i="9"/>
  <c r="E104" i="8" s="1"/>
  <c r="E103" i="8" s="1"/>
  <c r="C17" i="9"/>
  <c r="F104" i="8" s="1"/>
  <c r="B18" i="9"/>
  <c r="E116" i="8" s="1"/>
  <c r="E115" i="8" s="1"/>
  <c r="C18" i="9"/>
  <c r="F116" i="8" s="1"/>
  <c r="B19" i="9"/>
  <c r="E125" i="8" s="1"/>
  <c r="E124" i="8" s="1"/>
  <c r="C19" i="9"/>
  <c r="F125" i="8" s="1"/>
  <c r="B20" i="9"/>
  <c r="E139" i="8" s="1"/>
  <c r="E138" i="8" s="1"/>
  <c r="C20" i="9"/>
  <c r="F139" i="8" s="1"/>
  <c r="B21" i="9"/>
  <c r="E152" i="8" s="1"/>
  <c r="E151" i="8" s="1"/>
  <c r="C21" i="9"/>
  <c r="F152" i="8" s="1"/>
  <c r="B22" i="9"/>
  <c r="E163" i="8" s="1"/>
  <c r="E162" i="8" s="1"/>
  <c r="C22" i="9"/>
  <c r="F163" i="8" s="1"/>
  <c r="B23" i="9"/>
  <c r="E176" i="8" s="1"/>
  <c r="E175" i="8" s="1"/>
  <c r="C23" i="9"/>
  <c r="F176" i="8" s="1"/>
  <c r="B24" i="9"/>
  <c r="E189" i="8" s="1"/>
  <c r="E188" i="8" s="1"/>
  <c r="C24" i="9"/>
  <c r="F189" i="8" s="1"/>
  <c r="B25" i="9"/>
  <c r="E203" i="8" s="1"/>
  <c r="E202" i="8" s="1"/>
  <c r="C25" i="9"/>
  <c r="F203" i="8" s="1"/>
  <c r="B26" i="9"/>
  <c r="C26" i="9"/>
  <c r="B27" i="9"/>
  <c r="C27" i="9"/>
  <c r="B28" i="9"/>
  <c r="C28" i="9"/>
  <c r="B29" i="9"/>
  <c r="C29" i="9"/>
  <c r="B30" i="9"/>
  <c r="C30" i="9"/>
  <c r="B31" i="9"/>
  <c r="C31" i="9"/>
  <c r="B32" i="9"/>
  <c r="C32" i="9"/>
  <c r="B33" i="9"/>
  <c r="C33" i="9"/>
  <c r="B34" i="9"/>
  <c r="C34" i="9"/>
  <c r="B35" i="9"/>
  <c r="C35" i="9"/>
  <c r="B36" i="9"/>
  <c r="C36" i="9"/>
  <c r="B37" i="9"/>
  <c r="C37" i="9"/>
  <c r="B38" i="9"/>
  <c r="C38" i="9"/>
  <c r="B40" i="9"/>
  <c r="C40" i="9"/>
  <c r="B41" i="9"/>
  <c r="C41" i="9"/>
  <c r="B42" i="9"/>
  <c r="C42" i="9"/>
  <c r="B43" i="9"/>
  <c r="C43" i="9"/>
  <c r="B44" i="9"/>
  <c r="C44" i="9"/>
  <c r="B45" i="9"/>
  <c r="C45" i="9"/>
  <c r="C8" i="9"/>
  <c r="B8" i="9"/>
  <c r="S47" i="9"/>
  <c r="R46" i="9"/>
  <c r="Q46" i="9"/>
  <c r="S45" i="9"/>
  <c r="S40" i="9"/>
  <c r="R7" i="9"/>
  <c r="Q7" i="9"/>
  <c r="M48" i="9"/>
  <c r="M49" i="9"/>
  <c r="M36" i="9"/>
  <c r="M37" i="9"/>
  <c r="M38" i="9"/>
  <c r="M40" i="9"/>
  <c r="M41" i="9"/>
  <c r="M42" i="9"/>
  <c r="M43" i="9"/>
  <c r="M31" i="9"/>
  <c r="M16" i="9"/>
  <c r="M17" i="9"/>
  <c r="M18" i="9"/>
  <c r="M19" i="9"/>
  <c r="M20" i="9"/>
  <c r="M21" i="9"/>
  <c r="M22" i="9"/>
  <c r="M23" i="9"/>
  <c r="M24" i="9"/>
  <c r="M25" i="9"/>
  <c r="M26" i="9"/>
  <c r="K7" i="9"/>
  <c r="F9" i="12"/>
  <c r="G9" i="12"/>
  <c r="H9" i="12"/>
  <c r="I9" i="12"/>
  <c r="K9" i="12"/>
  <c r="L9" i="12"/>
  <c r="N9" i="12"/>
  <c r="O9" i="12"/>
  <c r="Q9" i="12"/>
  <c r="R9" i="12"/>
  <c r="T9" i="12"/>
  <c r="U9" i="12"/>
  <c r="W9" i="12"/>
  <c r="X9" i="12"/>
  <c r="Z9" i="12"/>
  <c r="AA9" i="12"/>
  <c r="AF9" i="12"/>
  <c r="AG9" i="12"/>
  <c r="AH9" i="12"/>
  <c r="AI9" i="12"/>
  <c r="AK9" i="12" s="1"/>
  <c r="AO9" i="12"/>
  <c r="AP9" i="12"/>
  <c r="AR9" i="12"/>
  <c r="AS9" i="12"/>
  <c r="AT9" i="12"/>
  <c r="AU9" i="12"/>
  <c r="AV9" i="12"/>
  <c r="AW9" i="12"/>
  <c r="AX9" i="12"/>
  <c r="AY9" i="12"/>
  <c r="AZ9" i="12"/>
  <c r="BA9" i="12"/>
  <c r="BB9" i="12"/>
  <c r="BD9" i="12"/>
  <c r="BE9" i="12"/>
  <c r="BF9" i="12"/>
  <c r="E9" i="12"/>
  <c r="F297" i="12"/>
  <c r="G297" i="12"/>
  <c r="H297" i="12"/>
  <c r="I297" i="12"/>
  <c r="J297" i="12"/>
  <c r="K297" i="12"/>
  <c r="L297" i="12"/>
  <c r="M297" i="12"/>
  <c r="N297" i="12"/>
  <c r="O297" i="12"/>
  <c r="P297" i="12"/>
  <c r="Q297" i="12"/>
  <c r="R297" i="12"/>
  <c r="S297" i="12"/>
  <c r="T297" i="12"/>
  <c r="U297" i="12"/>
  <c r="V297" i="12"/>
  <c r="W297" i="12"/>
  <c r="X297" i="12"/>
  <c r="Y297" i="12"/>
  <c r="Z297" i="12"/>
  <c r="AA297" i="12"/>
  <c r="AD297" i="12"/>
  <c r="AF297" i="12"/>
  <c r="AG297" i="12"/>
  <c r="AH297" i="12"/>
  <c r="AO297" i="12"/>
  <c r="AP297" i="12"/>
  <c r="AR297" i="12"/>
  <c r="AS297" i="12"/>
  <c r="AT297" i="12"/>
  <c r="AU297" i="12"/>
  <c r="AV297" i="12"/>
  <c r="AW297" i="12"/>
  <c r="AX297" i="12"/>
  <c r="AY297" i="12"/>
  <c r="AZ297" i="12"/>
  <c r="BA297" i="12"/>
  <c r="BB297" i="12"/>
  <c r="BC297" i="12"/>
  <c r="BD297" i="12"/>
  <c r="BE297" i="12"/>
  <c r="BF297" i="12"/>
  <c r="E297" i="12"/>
  <c r="F305" i="12"/>
  <c r="G305" i="12"/>
  <c r="H305" i="12"/>
  <c r="I305" i="12"/>
  <c r="J305" i="12"/>
  <c r="K305" i="12"/>
  <c r="L305" i="12"/>
  <c r="M305" i="12"/>
  <c r="N305" i="12"/>
  <c r="O305" i="12"/>
  <c r="P305" i="12"/>
  <c r="Q305" i="12"/>
  <c r="R305" i="12"/>
  <c r="S305" i="12"/>
  <c r="T305" i="12"/>
  <c r="U305" i="12"/>
  <c r="V305" i="12"/>
  <c r="W305" i="12"/>
  <c r="X305" i="12"/>
  <c r="Y305" i="12"/>
  <c r="Z305" i="12"/>
  <c r="AA305" i="12"/>
  <c r="AD305" i="12"/>
  <c r="AF305" i="12"/>
  <c r="AG305" i="12"/>
  <c r="AH305" i="12"/>
  <c r="AO305" i="12"/>
  <c r="AP305" i="12"/>
  <c r="AR305" i="12"/>
  <c r="AS305" i="12"/>
  <c r="AT305" i="12"/>
  <c r="AU305" i="12"/>
  <c r="AV305" i="12"/>
  <c r="AW305" i="12"/>
  <c r="AX305" i="12"/>
  <c r="AY305" i="12"/>
  <c r="AZ305" i="12"/>
  <c r="BA305" i="12"/>
  <c r="BB305" i="12"/>
  <c r="BC305" i="12"/>
  <c r="BD305" i="12"/>
  <c r="BE305" i="12"/>
  <c r="BF305" i="12"/>
  <c r="E305" i="12"/>
  <c r="F342" i="12"/>
  <c r="G342" i="12"/>
  <c r="H342" i="12"/>
  <c r="I342" i="12"/>
  <c r="J342" i="12"/>
  <c r="K342" i="12"/>
  <c r="L342" i="12"/>
  <c r="N342" i="12"/>
  <c r="O342" i="12"/>
  <c r="P342" i="12"/>
  <c r="Q342" i="12"/>
  <c r="R342" i="12"/>
  <c r="S342" i="12"/>
  <c r="T342" i="12"/>
  <c r="U342" i="12"/>
  <c r="V342" i="12"/>
  <c r="W342" i="12"/>
  <c r="X342" i="12"/>
  <c r="Y342" i="12"/>
  <c r="Z342" i="12"/>
  <c r="AA342" i="12"/>
  <c r="AD342" i="12"/>
  <c r="AF342" i="12"/>
  <c r="AG342" i="12"/>
  <c r="AH342" i="12"/>
  <c r="AO342" i="12"/>
  <c r="AP342" i="12"/>
  <c r="AQ342" i="12" s="1"/>
  <c r="AR342" i="12"/>
  <c r="AS342" i="12"/>
  <c r="AT342" i="12"/>
  <c r="AU342" i="12"/>
  <c r="AV342" i="12"/>
  <c r="AW342" i="12"/>
  <c r="AX342" i="12"/>
  <c r="AY342" i="12"/>
  <c r="AZ342" i="12"/>
  <c r="BA342" i="12"/>
  <c r="BB342" i="12"/>
  <c r="BC342" i="12"/>
  <c r="BD342" i="12"/>
  <c r="BE342" i="12"/>
  <c r="BF342" i="12"/>
  <c r="E342" i="12"/>
  <c r="F287" i="12"/>
  <c r="G287" i="12"/>
  <c r="H287" i="12"/>
  <c r="I287" i="12"/>
  <c r="J287" i="12"/>
  <c r="K287" i="12"/>
  <c r="L287" i="12"/>
  <c r="M287" i="12"/>
  <c r="N287" i="12"/>
  <c r="O287" i="12"/>
  <c r="P287" i="12"/>
  <c r="Q287" i="12"/>
  <c r="R287" i="12"/>
  <c r="S287" i="12"/>
  <c r="T287" i="12"/>
  <c r="U287" i="12"/>
  <c r="V287" i="12"/>
  <c r="W287" i="12"/>
  <c r="X287" i="12"/>
  <c r="Y287" i="12"/>
  <c r="Z287" i="12"/>
  <c r="AA287" i="12"/>
  <c r="AD287" i="12"/>
  <c r="AF287" i="12"/>
  <c r="AG287" i="12"/>
  <c r="AH287" i="12"/>
  <c r="AO287" i="12"/>
  <c r="AP287" i="12"/>
  <c r="AR287" i="12"/>
  <c r="AS287" i="12"/>
  <c r="AT287" i="12"/>
  <c r="AU287" i="12"/>
  <c r="AV287" i="12"/>
  <c r="AW287" i="12"/>
  <c r="AX287" i="12"/>
  <c r="AY287" i="12"/>
  <c r="AZ287" i="12"/>
  <c r="BA287" i="12"/>
  <c r="BB287" i="12"/>
  <c r="BC287" i="12"/>
  <c r="BD287" i="12"/>
  <c r="BE287" i="12"/>
  <c r="BF287" i="12"/>
  <c r="E287" i="12"/>
  <c r="F267" i="12"/>
  <c r="G267" i="12"/>
  <c r="H267" i="12"/>
  <c r="I267" i="12"/>
  <c r="J267" i="12"/>
  <c r="K267" i="12"/>
  <c r="L267" i="12"/>
  <c r="N267" i="12"/>
  <c r="O267" i="12"/>
  <c r="P267" i="12"/>
  <c r="Q267" i="12"/>
  <c r="R267" i="12"/>
  <c r="S267" i="12"/>
  <c r="T267" i="12"/>
  <c r="U267" i="12"/>
  <c r="V267" i="12"/>
  <c r="W267" i="12"/>
  <c r="X267" i="12"/>
  <c r="Y267" i="12"/>
  <c r="Z267" i="12"/>
  <c r="AA267" i="12"/>
  <c r="AD267" i="12"/>
  <c r="AF267" i="12"/>
  <c r="AG267" i="12"/>
  <c r="AH267" i="12"/>
  <c r="AO267" i="12"/>
  <c r="AP267" i="12"/>
  <c r="AQ267" i="12" s="1"/>
  <c r="AR267" i="12"/>
  <c r="AS267" i="12"/>
  <c r="AT267" i="12"/>
  <c r="AU267" i="12"/>
  <c r="AV267" i="12"/>
  <c r="AW267" i="12"/>
  <c r="AX267" i="12"/>
  <c r="AY267" i="12"/>
  <c r="AZ267" i="12"/>
  <c r="BA267" i="12"/>
  <c r="BB267" i="12"/>
  <c r="BC267" i="12"/>
  <c r="BD267" i="12"/>
  <c r="BE267" i="12"/>
  <c r="BF267" i="12"/>
  <c r="E267" i="12"/>
  <c r="F314" i="12"/>
  <c r="G314" i="12"/>
  <c r="H314" i="12"/>
  <c r="I314" i="12"/>
  <c r="J314" i="12"/>
  <c r="K314" i="12"/>
  <c r="L314" i="12"/>
  <c r="N314" i="12"/>
  <c r="O314" i="12"/>
  <c r="P314" i="12"/>
  <c r="Q314" i="12"/>
  <c r="R314" i="12"/>
  <c r="S314" i="12"/>
  <c r="T314" i="12"/>
  <c r="U314" i="12"/>
  <c r="V314" i="12"/>
  <c r="W314" i="12"/>
  <c r="X314" i="12"/>
  <c r="Y314" i="12"/>
  <c r="Z314" i="12"/>
  <c r="AA314" i="12"/>
  <c r="AD314" i="12"/>
  <c r="AF314" i="12"/>
  <c r="AG314" i="12"/>
  <c r="AH314" i="12"/>
  <c r="AO314" i="12"/>
  <c r="AP314" i="12"/>
  <c r="AQ314" i="12" s="1"/>
  <c r="AR314" i="12"/>
  <c r="AS314" i="12"/>
  <c r="AT314" i="12"/>
  <c r="AU314" i="12"/>
  <c r="AV314" i="12"/>
  <c r="AW314" i="12"/>
  <c r="AX314" i="12"/>
  <c r="AY314" i="12"/>
  <c r="AZ314" i="12"/>
  <c r="BA314" i="12"/>
  <c r="BB314" i="12"/>
  <c r="BC314" i="12"/>
  <c r="BD314" i="12"/>
  <c r="BE314" i="12"/>
  <c r="BF314" i="12"/>
  <c r="E314" i="12"/>
  <c r="F324" i="12"/>
  <c r="G324" i="12"/>
  <c r="H324" i="12"/>
  <c r="I324" i="12"/>
  <c r="J324" i="12"/>
  <c r="K324" i="12"/>
  <c r="L324" i="12"/>
  <c r="M324" i="12"/>
  <c r="N324" i="12"/>
  <c r="O324" i="12"/>
  <c r="P324" i="12"/>
  <c r="Q324" i="12"/>
  <c r="R324" i="12"/>
  <c r="S324" i="12"/>
  <c r="T324" i="12"/>
  <c r="U324" i="12"/>
  <c r="V324" i="12"/>
  <c r="W324" i="12"/>
  <c r="X324" i="12"/>
  <c r="Y324" i="12"/>
  <c r="Z324" i="12"/>
  <c r="AA324" i="12"/>
  <c r="AD324" i="12"/>
  <c r="AF324" i="12"/>
  <c r="AG324" i="12"/>
  <c r="AH324" i="12"/>
  <c r="AO324" i="12"/>
  <c r="AP324" i="12"/>
  <c r="AQ324" i="12" s="1"/>
  <c r="AR324" i="12"/>
  <c r="AS324" i="12"/>
  <c r="AT324" i="12"/>
  <c r="AU324" i="12"/>
  <c r="AV324" i="12"/>
  <c r="AW324" i="12"/>
  <c r="AX324" i="12"/>
  <c r="AY324" i="12"/>
  <c r="AZ324" i="12"/>
  <c r="BA324" i="12"/>
  <c r="BB324" i="12"/>
  <c r="BC324" i="12"/>
  <c r="BD324" i="12"/>
  <c r="BE324" i="12"/>
  <c r="BF324" i="12"/>
  <c r="E324" i="12"/>
  <c r="F333" i="12"/>
  <c r="G333" i="12"/>
  <c r="H333" i="12"/>
  <c r="I333" i="12"/>
  <c r="J333" i="12"/>
  <c r="K333" i="12"/>
  <c r="L333" i="12"/>
  <c r="N333" i="12"/>
  <c r="O333" i="12"/>
  <c r="P333" i="12"/>
  <c r="Q333" i="12"/>
  <c r="R333" i="12"/>
  <c r="S333" i="12"/>
  <c r="T333" i="12"/>
  <c r="U333" i="12"/>
  <c r="V333" i="12"/>
  <c r="W333" i="12"/>
  <c r="X333" i="12"/>
  <c r="Y333" i="12"/>
  <c r="Z333" i="12"/>
  <c r="AA333" i="12"/>
  <c r="AD333" i="12"/>
  <c r="AF333" i="12"/>
  <c r="AG333" i="12"/>
  <c r="AH333" i="12"/>
  <c r="AO333" i="12"/>
  <c r="AP333" i="12"/>
  <c r="AR333" i="12"/>
  <c r="AS333" i="12"/>
  <c r="AT333" i="12"/>
  <c r="AU333" i="12"/>
  <c r="AV333" i="12"/>
  <c r="AW333" i="12"/>
  <c r="AX333" i="12"/>
  <c r="AY333" i="12"/>
  <c r="AZ333" i="12"/>
  <c r="BA333" i="12"/>
  <c r="BB333" i="12"/>
  <c r="BC333" i="12"/>
  <c r="BD333" i="12"/>
  <c r="BE333" i="12"/>
  <c r="BF333" i="12"/>
  <c r="E333" i="12"/>
  <c r="F276" i="12"/>
  <c r="G276" i="12"/>
  <c r="H276" i="12"/>
  <c r="I276" i="12"/>
  <c r="J276" i="12"/>
  <c r="K276" i="12"/>
  <c r="L276" i="12"/>
  <c r="N276" i="12"/>
  <c r="O276" i="12"/>
  <c r="P276" i="12"/>
  <c r="Q276" i="12"/>
  <c r="R276" i="12"/>
  <c r="S276" i="12"/>
  <c r="T276" i="12"/>
  <c r="U276" i="12"/>
  <c r="V276" i="12"/>
  <c r="W276" i="12"/>
  <c r="X276" i="12"/>
  <c r="Z276" i="12"/>
  <c r="AA276" i="12"/>
  <c r="AD276" i="12"/>
  <c r="AF276" i="12"/>
  <c r="AG276" i="12"/>
  <c r="AH276" i="12"/>
  <c r="AO276" i="12"/>
  <c r="AP276" i="12"/>
  <c r="AQ276" i="12" s="1"/>
  <c r="AR276" i="12"/>
  <c r="AS276" i="12"/>
  <c r="AT276" i="12"/>
  <c r="AU276" i="12"/>
  <c r="AV276" i="12"/>
  <c r="AW276" i="12"/>
  <c r="AX276" i="12"/>
  <c r="AY276" i="12"/>
  <c r="AZ276" i="12"/>
  <c r="BA276" i="12"/>
  <c r="BB276" i="12"/>
  <c r="BC276" i="12"/>
  <c r="BD276" i="12"/>
  <c r="BE276" i="12"/>
  <c r="BF276" i="12"/>
  <c r="E276" i="12"/>
  <c r="F350" i="12"/>
  <c r="G350" i="12"/>
  <c r="H350" i="12"/>
  <c r="I350" i="12"/>
  <c r="J350" i="12"/>
  <c r="K350" i="12"/>
  <c r="L350" i="12"/>
  <c r="M350" i="12"/>
  <c r="N350" i="12"/>
  <c r="O350" i="12"/>
  <c r="P350" i="12"/>
  <c r="Q350" i="12"/>
  <c r="R350" i="12"/>
  <c r="S350" i="12"/>
  <c r="T350" i="12"/>
  <c r="U350" i="12"/>
  <c r="V350" i="12"/>
  <c r="W350" i="12"/>
  <c r="X350" i="12"/>
  <c r="Y350" i="12"/>
  <c r="Z350" i="12"/>
  <c r="AA350" i="12"/>
  <c r="AD350" i="12"/>
  <c r="AF350" i="12"/>
  <c r="AG350" i="12"/>
  <c r="AH350" i="12"/>
  <c r="AO350" i="12"/>
  <c r="AP350" i="12"/>
  <c r="AR350" i="12"/>
  <c r="AS350" i="12"/>
  <c r="AT350" i="12"/>
  <c r="AU350" i="12"/>
  <c r="AV350" i="12"/>
  <c r="AW350" i="12"/>
  <c r="AX350" i="12"/>
  <c r="AY350" i="12"/>
  <c r="AZ350" i="12"/>
  <c r="BA350" i="12"/>
  <c r="BB350" i="12"/>
  <c r="BC350" i="12"/>
  <c r="BD350" i="12"/>
  <c r="BE350" i="12"/>
  <c r="BF350" i="12"/>
  <c r="E350" i="12"/>
  <c r="F356" i="12"/>
  <c r="G356" i="12"/>
  <c r="H356" i="12"/>
  <c r="I356" i="12"/>
  <c r="J356" i="12"/>
  <c r="K356" i="12"/>
  <c r="L356" i="12"/>
  <c r="M356" i="12"/>
  <c r="N356" i="12"/>
  <c r="O356" i="12"/>
  <c r="P356" i="12"/>
  <c r="Q356" i="12"/>
  <c r="R356" i="12"/>
  <c r="S356" i="12"/>
  <c r="T356" i="12"/>
  <c r="U356" i="12"/>
  <c r="V356" i="12"/>
  <c r="W356" i="12"/>
  <c r="X356" i="12"/>
  <c r="Y356" i="12"/>
  <c r="Z356" i="12"/>
  <c r="AA356" i="12"/>
  <c r="AD356" i="12"/>
  <c r="AF356" i="12"/>
  <c r="AG356" i="12"/>
  <c r="AH356" i="12"/>
  <c r="AO356" i="12"/>
  <c r="AP356" i="12"/>
  <c r="AR356" i="12"/>
  <c r="AS356" i="12"/>
  <c r="AT356" i="12"/>
  <c r="AU356" i="12"/>
  <c r="AV356" i="12"/>
  <c r="AW356" i="12"/>
  <c r="AX356" i="12"/>
  <c r="AY356" i="12"/>
  <c r="AZ356" i="12"/>
  <c r="BA356" i="12"/>
  <c r="BB356" i="12"/>
  <c r="BC356" i="12"/>
  <c r="BD356" i="12"/>
  <c r="BE356" i="12"/>
  <c r="BF356" i="12"/>
  <c r="E356" i="12"/>
  <c r="F367" i="12"/>
  <c r="G367" i="12"/>
  <c r="H367" i="12"/>
  <c r="I367" i="12"/>
  <c r="J367" i="12"/>
  <c r="K367" i="12"/>
  <c r="L367" i="12"/>
  <c r="N367" i="12"/>
  <c r="O367" i="12"/>
  <c r="P367" i="12"/>
  <c r="Q367" i="12"/>
  <c r="R367" i="12"/>
  <c r="S367" i="12"/>
  <c r="T367" i="12"/>
  <c r="U367" i="12"/>
  <c r="W367" i="12"/>
  <c r="X367" i="12"/>
  <c r="Y367" i="12"/>
  <c r="Z367" i="12"/>
  <c r="AA367" i="12"/>
  <c r="AD367" i="12"/>
  <c r="AF367" i="12"/>
  <c r="AG367" i="12"/>
  <c r="AH367" i="12"/>
  <c r="AO367" i="12"/>
  <c r="AP367" i="12"/>
  <c r="AQ367" i="12" s="1"/>
  <c r="AR367" i="12"/>
  <c r="AS367" i="12"/>
  <c r="AT367" i="12"/>
  <c r="AU367" i="12"/>
  <c r="AV367" i="12"/>
  <c r="AW367" i="12"/>
  <c r="AX367" i="12"/>
  <c r="AY367" i="12"/>
  <c r="AZ367" i="12"/>
  <c r="BA367" i="12"/>
  <c r="BB367" i="12"/>
  <c r="BC367" i="12"/>
  <c r="BD367" i="12"/>
  <c r="BE367" i="12"/>
  <c r="BF367" i="12"/>
  <c r="E367" i="12"/>
  <c r="F245" i="12"/>
  <c r="G245" i="12"/>
  <c r="H245" i="12"/>
  <c r="I245" i="12"/>
  <c r="J245" i="12"/>
  <c r="K245" i="12"/>
  <c r="L245" i="12"/>
  <c r="M245" i="12"/>
  <c r="N245" i="12"/>
  <c r="O245" i="12"/>
  <c r="P245" i="12"/>
  <c r="Q245" i="12"/>
  <c r="R245" i="12"/>
  <c r="S245" i="12"/>
  <c r="T245" i="12"/>
  <c r="U245" i="12"/>
  <c r="W245" i="12"/>
  <c r="X245" i="12"/>
  <c r="Y245" i="12"/>
  <c r="Z245" i="12"/>
  <c r="AA245" i="12"/>
  <c r="AD245" i="12"/>
  <c r="AF245" i="12"/>
  <c r="AG245" i="12"/>
  <c r="AH245" i="12"/>
  <c r="AO245" i="12"/>
  <c r="AP245" i="12"/>
  <c r="AQ245" i="12"/>
  <c r="AR245" i="12"/>
  <c r="AS245" i="12"/>
  <c r="AT245" i="12"/>
  <c r="AU245" i="12"/>
  <c r="AV245" i="12"/>
  <c r="AW245" i="12"/>
  <c r="AX245" i="12"/>
  <c r="AY245" i="12"/>
  <c r="AZ245" i="12"/>
  <c r="BA245" i="12"/>
  <c r="BB245" i="12"/>
  <c r="BC245" i="12"/>
  <c r="BD245" i="12"/>
  <c r="BE245" i="12"/>
  <c r="BF245" i="12"/>
  <c r="E245" i="12"/>
  <c r="F259" i="12"/>
  <c r="G259" i="12"/>
  <c r="H259" i="12"/>
  <c r="I259" i="12"/>
  <c r="J259" i="12"/>
  <c r="K259" i="12"/>
  <c r="L259" i="12"/>
  <c r="N259" i="12"/>
  <c r="O259" i="12"/>
  <c r="P259" i="12"/>
  <c r="Q259" i="12"/>
  <c r="R259" i="12"/>
  <c r="S259" i="12"/>
  <c r="T259" i="12"/>
  <c r="U259" i="12"/>
  <c r="V259" i="12"/>
  <c r="W259" i="12"/>
  <c r="X259" i="12"/>
  <c r="Y259" i="12" s="1"/>
  <c r="Z259" i="12"/>
  <c r="AA259" i="12"/>
  <c r="AD259" i="12"/>
  <c r="AF259" i="12"/>
  <c r="AG259" i="12"/>
  <c r="AH259" i="12"/>
  <c r="AO259" i="12"/>
  <c r="AP259" i="12"/>
  <c r="AQ259" i="12" s="1"/>
  <c r="AR259" i="12"/>
  <c r="AS259" i="12"/>
  <c r="AT259" i="12"/>
  <c r="AU259" i="12"/>
  <c r="AV259" i="12"/>
  <c r="AW259" i="12"/>
  <c r="AX259" i="12"/>
  <c r="AY259" i="12"/>
  <c r="AZ259" i="12"/>
  <c r="BA259" i="12"/>
  <c r="BB259" i="12"/>
  <c r="BC259" i="12"/>
  <c r="BD259" i="12"/>
  <c r="BE259" i="12"/>
  <c r="BF259" i="12"/>
  <c r="E259" i="12"/>
  <c r="F219" i="12"/>
  <c r="G219" i="12"/>
  <c r="H219" i="12"/>
  <c r="I219" i="12"/>
  <c r="J219" i="12"/>
  <c r="K219" i="12"/>
  <c r="L219" i="12"/>
  <c r="N219" i="12"/>
  <c r="O219" i="12"/>
  <c r="P219" i="12"/>
  <c r="Q219" i="12"/>
  <c r="R219" i="12"/>
  <c r="S219" i="12"/>
  <c r="T219" i="12"/>
  <c r="U219" i="12"/>
  <c r="V219" i="12"/>
  <c r="W219" i="12"/>
  <c r="X219" i="12"/>
  <c r="Y219" i="12"/>
  <c r="Z219" i="12"/>
  <c r="AA219" i="12"/>
  <c r="AD219" i="12"/>
  <c r="AF219" i="12"/>
  <c r="AG219" i="12"/>
  <c r="AH219" i="12"/>
  <c r="AO219" i="12"/>
  <c r="AP219" i="12"/>
  <c r="AR219" i="12"/>
  <c r="AS219" i="12"/>
  <c r="AT219" i="12"/>
  <c r="AU219" i="12"/>
  <c r="AV219" i="12"/>
  <c r="AW219" i="12"/>
  <c r="AX219" i="12"/>
  <c r="AY219" i="12"/>
  <c r="AZ219" i="12"/>
  <c r="BA219" i="12"/>
  <c r="BB219" i="12"/>
  <c r="BC219" i="12"/>
  <c r="BD219" i="12"/>
  <c r="BE219" i="12"/>
  <c r="BF219" i="12"/>
  <c r="E219" i="12"/>
  <c r="F214" i="12"/>
  <c r="G214" i="12"/>
  <c r="H214" i="12"/>
  <c r="I214" i="12"/>
  <c r="J214" i="12"/>
  <c r="K214" i="12"/>
  <c r="L214" i="12"/>
  <c r="N214" i="12"/>
  <c r="O214" i="12"/>
  <c r="P214" i="12"/>
  <c r="Q214" i="12"/>
  <c r="R214" i="12"/>
  <c r="S214" i="12"/>
  <c r="T214" i="12"/>
  <c r="U214" i="12"/>
  <c r="V214" i="12"/>
  <c r="W214" i="12"/>
  <c r="X214" i="12"/>
  <c r="Y214" i="12"/>
  <c r="Z214" i="12"/>
  <c r="AA214" i="12"/>
  <c r="AC214" i="12"/>
  <c r="AD214" i="12"/>
  <c r="AF214" i="12"/>
  <c r="AG214" i="12"/>
  <c r="AH214" i="12"/>
  <c r="AO214" i="12"/>
  <c r="AP214" i="12"/>
  <c r="AR214" i="12"/>
  <c r="AS214" i="12"/>
  <c r="AT214" i="12"/>
  <c r="AU214" i="12"/>
  <c r="AV214" i="12"/>
  <c r="AW214" i="12"/>
  <c r="AX214" i="12"/>
  <c r="AY214" i="12"/>
  <c r="AZ214" i="12"/>
  <c r="BA214" i="12"/>
  <c r="BB214" i="12"/>
  <c r="BC214" i="12"/>
  <c r="BD214" i="12"/>
  <c r="BE214" i="12"/>
  <c r="BF214" i="12"/>
  <c r="E214" i="12"/>
  <c r="F205" i="12"/>
  <c r="G205" i="12"/>
  <c r="H205" i="12"/>
  <c r="I205" i="12"/>
  <c r="J205" i="12"/>
  <c r="K205" i="12"/>
  <c r="L205" i="12"/>
  <c r="N205" i="12"/>
  <c r="O205" i="12"/>
  <c r="P205" i="12"/>
  <c r="Q205" i="12"/>
  <c r="R205" i="12"/>
  <c r="S205" i="12"/>
  <c r="T205" i="12"/>
  <c r="U205" i="12"/>
  <c r="V205" i="12"/>
  <c r="W205" i="12"/>
  <c r="X205" i="12"/>
  <c r="Z205" i="12"/>
  <c r="AA205" i="12"/>
  <c r="AD205" i="12"/>
  <c r="AF205" i="12"/>
  <c r="AG205" i="12"/>
  <c r="AH205" i="12"/>
  <c r="AO205" i="12"/>
  <c r="AP205" i="12"/>
  <c r="AQ205" i="12" s="1"/>
  <c r="AR205" i="12"/>
  <c r="AS205" i="12"/>
  <c r="AT205" i="12"/>
  <c r="AU205" i="12"/>
  <c r="AV205" i="12"/>
  <c r="AW205" i="12"/>
  <c r="AX205" i="12"/>
  <c r="AY205" i="12"/>
  <c r="AZ205" i="12"/>
  <c r="BA205" i="12"/>
  <c r="BB205" i="12"/>
  <c r="BC205" i="12"/>
  <c r="BD205" i="12"/>
  <c r="BE205" i="12"/>
  <c r="BF205" i="12"/>
  <c r="E205" i="12"/>
  <c r="BF193" i="12"/>
  <c r="F193" i="12"/>
  <c r="G193" i="12"/>
  <c r="H193" i="12"/>
  <c r="I193" i="12"/>
  <c r="J193" i="12"/>
  <c r="K193" i="12"/>
  <c r="L193" i="12"/>
  <c r="N193" i="12"/>
  <c r="O193" i="12"/>
  <c r="P193" i="12"/>
  <c r="Q193" i="12"/>
  <c r="R193" i="12"/>
  <c r="S193" i="12"/>
  <c r="T193" i="12"/>
  <c r="U193" i="12"/>
  <c r="V193" i="12"/>
  <c r="W193" i="12"/>
  <c r="X193" i="12"/>
  <c r="Z193" i="12"/>
  <c r="AA193" i="12"/>
  <c r="AC193" i="12"/>
  <c r="AD193" i="12"/>
  <c r="AF193" i="12"/>
  <c r="AG193" i="12"/>
  <c r="AH193" i="12"/>
  <c r="AO193" i="12"/>
  <c r="AP193" i="12"/>
  <c r="AQ193" i="12" s="1"/>
  <c r="AR193" i="12"/>
  <c r="AS193" i="12"/>
  <c r="AT193" i="12"/>
  <c r="AU193" i="12"/>
  <c r="AV193" i="12"/>
  <c r="AW193" i="12"/>
  <c r="AX193" i="12"/>
  <c r="AY193" i="12"/>
  <c r="AZ193" i="12"/>
  <c r="BA193" i="12"/>
  <c r="BB193" i="12"/>
  <c r="BC193" i="12"/>
  <c r="BD193" i="12"/>
  <c r="BE193" i="12"/>
  <c r="E193" i="12"/>
  <c r="F189" i="12"/>
  <c r="G189" i="12"/>
  <c r="H189" i="12"/>
  <c r="I189" i="12"/>
  <c r="J189" i="12"/>
  <c r="K189" i="12"/>
  <c r="L189" i="12"/>
  <c r="N189" i="12"/>
  <c r="O189" i="12"/>
  <c r="P189" i="12"/>
  <c r="Q189" i="12"/>
  <c r="R189" i="12"/>
  <c r="S189" i="12"/>
  <c r="T189" i="12"/>
  <c r="U189" i="12"/>
  <c r="V189" i="12"/>
  <c r="W189" i="12"/>
  <c r="X189" i="12"/>
  <c r="Z189" i="12"/>
  <c r="AA189" i="12"/>
  <c r="AD189" i="12"/>
  <c r="AF189" i="12"/>
  <c r="AG189" i="12"/>
  <c r="AH189" i="12"/>
  <c r="AO189" i="12"/>
  <c r="AP189" i="12"/>
  <c r="AR189" i="12"/>
  <c r="AS189" i="12"/>
  <c r="AT189" i="12"/>
  <c r="AU189" i="12"/>
  <c r="AV189" i="12"/>
  <c r="AW189" i="12"/>
  <c r="AX189" i="12"/>
  <c r="AY189" i="12"/>
  <c r="AZ189" i="12"/>
  <c r="BA189" i="12"/>
  <c r="BB189" i="12"/>
  <c r="BC189" i="12"/>
  <c r="BD189" i="12"/>
  <c r="BE189" i="12"/>
  <c r="BF189" i="12"/>
  <c r="E189" i="12"/>
  <c r="F176" i="12"/>
  <c r="G176" i="12"/>
  <c r="H176" i="12"/>
  <c r="I176" i="12"/>
  <c r="J176" i="12"/>
  <c r="K176" i="12"/>
  <c r="L176" i="12"/>
  <c r="M176" i="12"/>
  <c r="N176" i="12"/>
  <c r="O176" i="12"/>
  <c r="P176" i="12"/>
  <c r="Q176" i="12"/>
  <c r="R176" i="12"/>
  <c r="S176" i="12"/>
  <c r="T176" i="12"/>
  <c r="U176" i="12"/>
  <c r="V176" i="12"/>
  <c r="W176" i="12"/>
  <c r="X176" i="12"/>
  <c r="Z176" i="12"/>
  <c r="AA176" i="12"/>
  <c r="AD176" i="12"/>
  <c r="AF176" i="12"/>
  <c r="AG176" i="12"/>
  <c r="AH176" i="12"/>
  <c r="AO176" i="12"/>
  <c r="AP176" i="12"/>
  <c r="AR176" i="12"/>
  <c r="AS176" i="12"/>
  <c r="AT176" i="12"/>
  <c r="AU176" i="12"/>
  <c r="AV176" i="12"/>
  <c r="AW176" i="12"/>
  <c r="AX176" i="12"/>
  <c r="AY176" i="12"/>
  <c r="AZ176" i="12"/>
  <c r="BA176" i="12"/>
  <c r="BB176" i="12"/>
  <c r="BC176" i="12"/>
  <c r="BD176" i="12"/>
  <c r="BE176" i="12"/>
  <c r="BF176" i="12"/>
  <c r="E176" i="12"/>
  <c r="AQ333" i="12" l="1"/>
  <c r="AQ176" i="12"/>
  <c r="AQ287" i="12"/>
  <c r="AQ356" i="12"/>
  <c r="AQ350" i="12"/>
  <c r="AQ305" i="12"/>
  <c r="AQ297" i="12"/>
  <c r="BC77" i="10"/>
  <c r="BI251" i="10"/>
  <c r="CA271" i="10"/>
  <c r="BC280" i="10"/>
  <c r="BF301" i="10"/>
  <c r="AW167" i="10"/>
  <c r="CA133" i="10"/>
  <c r="AN291" i="10"/>
  <c r="AN225" i="10"/>
  <c r="AN77" i="10"/>
  <c r="G15" i="10"/>
  <c r="AN49" i="10"/>
  <c r="AN179" i="10"/>
  <c r="AB179" i="10"/>
  <c r="AN197" i="10"/>
  <c r="M271" i="10"/>
  <c r="M263" i="10"/>
  <c r="AT11" i="10"/>
  <c r="AN15" i="10"/>
  <c r="AB15" i="10"/>
  <c r="AN54" i="10"/>
  <c r="M77" i="10"/>
  <c r="M179" i="10"/>
  <c r="AN271" i="10"/>
  <c r="AB271" i="10"/>
  <c r="AK49" i="10"/>
  <c r="M49" i="10"/>
  <c r="AT54" i="10"/>
  <c r="AN111" i="10"/>
  <c r="Y120" i="10"/>
  <c r="G144" i="10"/>
  <c r="Y179" i="10"/>
  <c r="AK238" i="10"/>
  <c r="AN218" i="10"/>
  <c r="AN120" i="10"/>
  <c r="AB197" i="10"/>
  <c r="AN155" i="10"/>
  <c r="AK218" i="10"/>
  <c r="M280" i="10"/>
  <c r="M301" i="10"/>
  <c r="B46" i="9"/>
  <c r="M9" i="12"/>
  <c r="AQ214" i="12"/>
  <c r="AQ189" i="12"/>
  <c r="AQ219" i="12"/>
  <c r="AQ9" i="12"/>
  <c r="BC9" i="12"/>
  <c r="Y205" i="12"/>
  <c r="M259" i="12"/>
  <c r="M267" i="12"/>
  <c r="M205" i="12"/>
  <c r="AN133" i="10"/>
  <c r="AN167" i="10"/>
  <c r="M238" i="10"/>
  <c r="AN209" i="10"/>
  <c r="AN238" i="10"/>
  <c r="CV77" i="10"/>
  <c r="BF263" i="10"/>
  <c r="C46" i="9"/>
  <c r="F202" i="8"/>
  <c r="G202" i="8" s="1"/>
  <c r="G203" i="8"/>
  <c r="F151" i="8"/>
  <c r="G151" i="8" s="1"/>
  <c r="G152" i="8"/>
  <c r="F103" i="8"/>
  <c r="G103" i="8" s="1"/>
  <c r="G104" i="8"/>
  <c r="F188" i="8"/>
  <c r="G188" i="8" s="1"/>
  <c r="G189" i="8"/>
  <c r="F138" i="8"/>
  <c r="G138" i="8" s="1"/>
  <c r="G139" i="8"/>
  <c r="F175" i="8"/>
  <c r="G175" i="8" s="1"/>
  <c r="G176" i="8"/>
  <c r="F162" i="8"/>
  <c r="G162" i="8" s="1"/>
  <c r="G163" i="8"/>
  <c r="F115" i="8"/>
  <c r="G115" i="8" s="1"/>
  <c r="G116" i="8"/>
  <c r="F124" i="8"/>
  <c r="G124" i="8" s="1"/>
  <c r="G125" i="8"/>
  <c r="M189" i="12"/>
  <c r="M367" i="12"/>
  <c r="M333" i="12"/>
  <c r="Y54" i="10"/>
  <c r="CS218" i="10"/>
  <c r="CA11" i="10"/>
  <c r="CS94" i="10"/>
  <c r="AK179" i="10"/>
  <c r="AZ280" i="10"/>
  <c r="V111" i="10"/>
  <c r="Y291" i="10"/>
  <c r="CS54" i="10"/>
  <c r="CS197" i="10"/>
  <c r="CS280" i="10"/>
  <c r="CS263" i="10"/>
  <c r="AB49" i="10"/>
  <c r="CS144" i="10"/>
  <c r="CS133" i="10"/>
  <c r="Y155" i="10"/>
  <c r="Y167" i="10"/>
  <c r="Y193" i="10"/>
  <c r="CS209" i="10"/>
  <c r="AB209" i="10"/>
  <c r="Y251" i="10"/>
  <c r="CS120" i="10"/>
  <c r="Y263" i="10"/>
  <c r="AK11" i="10"/>
  <c r="AZ54" i="10"/>
  <c r="AB54" i="10"/>
  <c r="AB144" i="10"/>
  <c r="CS179" i="10"/>
  <c r="Y218" i="10"/>
  <c r="Y225" i="10"/>
  <c r="V263" i="10"/>
  <c r="CS301" i="10"/>
  <c r="CS15" i="10"/>
  <c r="AZ49" i="10"/>
  <c r="CS111" i="10"/>
  <c r="AK133" i="10"/>
  <c r="V144" i="10"/>
  <c r="CS167" i="10"/>
  <c r="CS193" i="10"/>
  <c r="CS238" i="10"/>
  <c r="Y11" i="10"/>
  <c r="V49" i="10"/>
  <c r="CS77" i="10"/>
  <c r="V193" i="10"/>
  <c r="AB251" i="10"/>
  <c r="CS291" i="10"/>
  <c r="V291" i="10"/>
  <c r="AB193" i="10"/>
  <c r="Y209" i="10"/>
  <c r="V251" i="10"/>
  <c r="CS271" i="10"/>
  <c r="BH8" i="10"/>
  <c r="BP8" i="10"/>
  <c r="BV8" i="10"/>
  <c r="Y24" i="10"/>
  <c r="CS155" i="10"/>
  <c r="Y197" i="10"/>
  <c r="CS225" i="10"/>
  <c r="AB225" i="10"/>
  <c r="CE8" i="10"/>
  <c r="G11" i="10"/>
  <c r="CS99" i="10"/>
  <c r="CS71" i="10"/>
  <c r="CS49" i="10"/>
  <c r="CS24" i="10"/>
  <c r="CS11" i="10"/>
  <c r="CQ8" i="10"/>
  <c r="AK15" i="10"/>
  <c r="L8" i="10"/>
  <c r="AY8" i="10"/>
  <c r="AA8" i="10"/>
  <c r="AA400" i="10" s="1"/>
  <c r="CX8" i="10"/>
  <c r="CW8" i="10"/>
  <c r="CN8" i="10"/>
  <c r="CB8" i="10"/>
  <c r="BS8" i="10"/>
  <c r="BM8" i="10"/>
  <c r="BD8" i="10"/>
  <c r="AV8" i="10"/>
  <c r="AL8" i="10"/>
  <c r="AD8" i="10"/>
  <c r="W8" i="10"/>
  <c r="W400" i="10" s="1"/>
  <c r="Q8" i="10"/>
  <c r="I8" i="10"/>
  <c r="CY8" i="10"/>
  <c r="CC8" i="10"/>
  <c r="R8" i="10"/>
  <c r="R400" i="10" s="1"/>
  <c r="CI8" i="10"/>
  <c r="AJ8" i="10"/>
  <c r="CU8" i="10"/>
  <c r="CH8" i="10"/>
  <c r="BY8" i="10"/>
  <c r="BK8" i="10"/>
  <c r="BB8" i="10"/>
  <c r="AI8" i="10"/>
  <c r="U8" i="10"/>
  <c r="O8" i="10"/>
  <c r="F8" i="10"/>
  <c r="CL8" i="10"/>
  <c r="BG8" i="10"/>
  <c r="Z8" i="10"/>
  <c r="Z400" i="10" s="1"/>
  <c r="CO8" i="10"/>
  <c r="BT8" i="10"/>
  <c r="BE8" i="10"/>
  <c r="X8" i="10"/>
  <c r="CT8" i="10"/>
  <c r="CG8" i="10"/>
  <c r="BR8" i="10"/>
  <c r="BJ8" i="10"/>
  <c r="BA8" i="10"/>
  <c r="AS8" i="10"/>
  <c r="T8" i="10"/>
  <c r="T400" i="10" s="1"/>
  <c r="N8" i="10"/>
  <c r="E8" i="10"/>
  <c r="AX8" i="10"/>
  <c r="K8" i="10"/>
  <c r="CK8" i="10"/>
  <c r="BN8" i="10"/>
  <c r="AM8" i="10"/>
  <c r="BZ8" i="10"/>
  <c r="AU8" i="10"/>
  <c r="AC8" i="10"/>
  <c r="AC400" i="10" s="1"/>
  <c r="H8" i="10"/>
  <c r="CR8" i="10"/>
  <c r="CF8" i="10"/>
  <c r="BW8" i="10"/>
  <c r="BQ8" i="10"/>
  <c r="AR8" i="10"/>
  <c r="AF8" i="10"/>
  <c r="D317" i="10"/>
  <c r="S46" i="9"/>
  <c r="R52" i="9"/>
  <c r="E12" i="7" s="1"/>
  <c r="Q52" i="9"/>
  <c r="D12" i="7" s="1"/>
  <c r="S7" i="9"/>
  <c r="AB9" i="12"/>
  <c r="AB287" i="12"/>
  <c r="AB342" i="12"/>
  <c r="AB305" i="12"/>
  <c r="AB297" i="12"/>
  <c r="AB267" i="12"/>
  <c r="AB314" i="12"/>
  <c r="AB324" i="12"/>
  <c r="AB333" i="12"/>
  <c r="AB356" i="12"/>
  <c r="AB350" i="12"/>
  <c r="AB367" i="12"/>
  <c r="AB214" i="12"/>
  <c r="AB245" i="12"/>
  <c r="AB259" i="12"/>
  <c r="AB219" i="12"/>
  <c r="AB189" i="12"/>
  <c r="AB176" i="12"/>
  <c r="F232" i="12"/>
  <c r="G232" i="12"/>
  <c r="H232" i="12"/>
  <c r="I232" i="12"/>
  <c r="J232" i="12"/>
  <c r="K232" i="12"/>
  <c r="L232" i="12"/>
  <c r="M232" i="12"/>
  <c r="N232" i="12"/>
  <c r="O232" i="12"/>
  <c r="P232" i="12"/>
  <c r="Q232" i="12"/>
  <c r="R232" i="12"/>
  <c r="S232" i="12"/>
  <c r="T232" i="12"/>
  <c r="U232" i="12"/>
  <c r="V232" i="12"/>
  <c r="W232" i="12"/>
  <c r="X232" i="12"/>
  <c r="Y232" i="12"/>
  <c r="Z232" i="12"/>
  <c r="AA232" i="12"/>
  <c r="AD232" i="12"/>
  <c r="AF232" i="12"/>
  <c r="AG232" i="12"/>
  <c r="AH232" i="12"/>
  <c r="AO232" i="12"/>
  <c r="AP232" i="12"/>
  <c r="AQ232" i="12" s="1"/>
  <c r="AR232" i="12"/>
  <c r="AS232" i="12"/>
  <c r="AT232" i="12"/>
  <c r="AU232" i="12"/>
  <c r="AV232" i="12"/>
  <c r="AW232" i="12"/>
  <c r="AX232" i="12"/>
  <c r="AY232" i="12"/>
  <c r="AZ232" i="12"/>
  <c r="BA232" i="12"/>
  <c r="BB232" i="12"/>
  <c r="BC232" i="12"/>
  <c r="BD232" i="12"/>
  <c r="BE232" i="12"/>
  <c r="BF232" i="12"/>
  <c r="E232" i="12"/>
  <c r="F376" i="12"/>
  <c r="H376" i="12"/>
  <c r="I376" i="12"/>
  <c r="K376" i="12"/>
  <c r="L376" i="12"/>
  <c r="N376" i="12"/>
  <c r="O376" i="12"/>
  <c r="Q376" i="12"/>
  <c r="R376" i="12"/>
  <c r="S376" i="12"/>
  <c r="T376" i="12"/>
  <c r="U376" i="12"/>
  <c r="W376" i="12"/>
  <c r="X376" i="12"/>
  <c r="Y376" i="12"/>
  <c r="Z376" i="12"/>
  <c r="AA376" i="12"/>
  <c r="AD376" i="12"/>
  <c r="AF376" i="12"/>
  <c r="AG376" i="12"/>
  <c r="AH376" i="12"/>
  <c r="AO376" i="12"/>
  <c r="AP376" i="12"/>
  <c r="AQ376" i="12" s="1"/>
  <c r="AR376" i="12"/>
  <c r="AS376" i="12"/>
  <c r="AT376" i="12"/>
  <c r="AU376" i="12"/>
  <c r="AV376" i="12"/>
  <c r="AW376" i="12"/>
  <c r="AX376" i="12"/>
  <c r="AY376" i="12"/>
  <c r="AZ376" i="12"/>
  <c r="BA376" i="12"/>
  <c r="BB376" i="12"/>
  <c r="BD376" i="12"/>
  <c r="BE376" i="12"/>
  <c r="BF376" i="12"/>
  <c r="E376" i="12"/>
  <c r="F163" i="12"/>
  <c r="G163" i="12"/>
  <c r="H163" i="12"/>
  <c r="I163" i="12"/>
  <c r="J163" i="12"/>
  <c r="K163" i="12"/>
  <c r="L163" i="12"/>
  <c r="M163" i="12"/>
  <c r="N163" i="12"/>
  <c r="O163" i="12"/>
  <c r="P163" i="12"/>
  <c r="Q163" i="12"/>
  <c r="R163" i="12"/>
  <c r="S163" i="12"/>
  <c r="T163" i="12"/>
  <c r="U163" i="12"/>
  <c r="V163" i="12"/>
  <c r="W163" i="12"/>
  <c r="X163" i="12"/>
  <c r="Z163" i="12"/>
  <c r="AA163" i="12"/>
  <c r="AD163" i="12"/>
  <c r="AF163" i="12"/>
  <c r="AG163" i="12"/>
  <c r="AH163" i="12"/>
  <c r="AO163" i="12"/>
  <c r="AP163" i="12"/>
  <c r="AQ163" i="12" s="1"/>
  <c r="AR163" i="12"/>
  <c r="AS163" i="12"/>
  <c r="AT163" i="12"/>
  <c r="AU163" i="12"/>
  <c r="AV163" i="12"/>
  <c r="AW163" i="12"/>
  <c r="AX163" i="12"/>
  <c r="AY163" i="12"/>
  <c r="AZ163" i="12"/>
  <c r="BA163" i="12"/>
  <c r="BB163" i="12"/>
  <c r="BC163" i="12"/>
  <c r="BD163" i="12"/>
  <c r="BE163" i="12"/>
  <c r="BF163" i="12"/>
  <c r="E163" i="12"/>
  <c r="F150" i="12"/>
  <c r="G150" i="12"/>
  <c r="H150" i="12"/>
  <c r="I150" i="12"/>
  <c r="J150" i="12"/>
  <c r="K150" i="12"/>
  <c r="L150" i="12"/>
  <c r="N150" i="12"/>
  <c r="O150" i="12"/>
  <c r="P150" i="12"/>
  <c r="Q150" i="12"/>
  <c r="R150" i="12"/>
  <c r="S150" i="12"/>
  <c r="T150" i="12"/>
  <c r="U150" i="12"/>
  <c r="V150" i="12"/>
  <c r="W150" i="12"/>
  <c r="X150" i="12"/>
  <c r="Z150" i="12"/>
  <c r="AA150" i="12"/>
  <c r="AF150" i="12"/>
  <c r="AG150" i="12"/>
  <c r="AH150" i="12"/>
  <c r="AO150" i="12"/>
  <c r="AP150" i="12"/>
  <c r="AQ150" i="12"/>
  <c r="AR150" i="12"/>
  <c r="AS150" i="12"/>
  <c r="AT150" i="12"/>
  <c r="AU150" i="12"/>
  <c r="AV150" i="12"/>
  <c r="AW150" i="12"/>
  <c r="AX150" i="12"/>
  <c r="AY150" i="12"/>
  <c r="AZ150" i="12"/>
  <c r="BA150" i="12"/>
  <c r="BB150" i="12"/>
  <c r="BC150" i="12"/>
  <c r="BD150" i="12"/>
  <c r="BE150" i="12"/>
  <c r="BF150" i="12"/>
  <c r="E150" i="12"/>
  <c r="L139" i="12"/>
  <c r="E139" i="12"/>
  <c r="F139" i="12"/>
  <c r="G139" i="12"/>
  <c r="H139" i="12"/>
  <c r="I139" i="12"/>
  <c r="J139" i="12"/>
  <c r="K139" i="12"/>
  <c r="N139" i="12"/>
  <c r="O139" i="12"/>
  <c r="P139" i="12"/>
  <c r="Q139" i="12"/>
  <c r="R139" i="12"/>
  <c r="S139" i="12"/>
  <c r="T139" i="12"/>
  <c r="U139" i="12"/>
  <c r="V139" i="12"/>
  <c r="W139" i="12"/>
  <c r="X139" i="12"/>
  <c r="Y139" i="12"/>
  <c r="Z139" i="12"/>
  <c r="AA139" i="12"/>
  <c r="AD139" i="12"/>
  <c r="AF139" i="12"/>
  <c r="AG139" i="12"/>
  <c r="AH139" i="12"/>
  <c r="AO139" i="12"/>
  <c r="AP139" i="12"/>
  <c r="AR139" i="12"/>
  <c r="AS139" i="12"/>
  <c r="AT139" i="12"/>
  <c r="AU139" i="12"/>
  <c r="AV139" i="12"/>
  <c r="AW139" i="12"/>
  <c r="AX139" i="12"/>
  <c r="AY139" i="12"/>
  <c r="AZ139" i="12"/>
  <c r="BA139" i="12"/>
  <c r="BB139" i="12"/>
  <c r="BC139" i="12"/>
  <c r="BD139" i="12"/>
  <c r="BE139" i="12"/>
  <c r="BF139" i="12"/>
  <c r="F128" i="12"/>
  <c r="G128" i="12"/>
  <c r="H128" i="12"/>
  <c r="I128" i="12"/>
  <c r="J128" i="12"/>
  <c r="K128" i="12"/>
  <c r="L128" i="12"/>
  <c r="N128" i="12"/>
  <c r="O128" i="12"/>
  <c r="P128" i="12"/>
  <c r="Q128" i="12"/>
  <c r="R128" i="12"/>
  <c r="S128" i="12"/>
  <c r="T128" i="12"/>
  <c r="U128" i="12"/>
  <c r="V128" i="12"/>
  <c r="W128" i="12"/>
  <c r="X128" i="12"/>
  <c r="Z128" i="12"/>
  <c r="AA128" i="12"/>
  <c r="AF128" i="12"/>
  <c r="AG128" i="12"/>
  <c r="AH128" i="12"/>
  <c r="AO128" i="12"/>
  <c r="AP128" i="12"/>
  <c r="AQ128" i="12" s="1"/>
  <c r="AR128" i="12"/>
  <c r="AS128" i="12"/>
  <c r="AT128" i="12"/>
  <c r="AU128" i="12"/>
  <c r="AV128" i="12"/>
  <c r="AW128" i="12"/>
  <c r="AX128" i="12"/>
  <c r="AY128" i="12"/>
  <c r="AZ128" i="12"/>
  <c r="BA128" i="12"/>
  <c r="BB128" i="12"/>
  <c r="BC128" i="12"/>
  <c r="BD128" i="12"/>
  <c r="BE128" i="12"/>
  <c r="BF128" i="12"/>
  <c r="E128" i="12"/>
  <c r="F116" i="12"/>
  <c r="G116" i="12"/>
  <c r="H116" i="12"/>
  <c r="I116" i="12"/>
  <c r="J116" i="12"/>
  <c r="K116" i="12"/>
  <c r="L116" i="12"/>
  <c r="M116" i="12"/>
  <c r="N116" i="12"/>
  <c r="O116" i="12"/>
  <c r="P116" i="12"/>
  <c r="Q116" i="12"/>
  <c r="R116" i="12"/>
  <c r="S116" i="12"/>
  <c r="T116" i="12"/>
  <c r="U116" i="12"/>
  <c r="V116" i="12"/>
  <c r="W116" i="12"/>
  <c r="X116" i="12"/>
  <c r="Y116" i="12"/>
  <c r="Z116" i="12"/>
  <c r="AA116" i="12"/>
  <c r="AD116" i="12"/>
  <c r="AF116" i="12"/>
  <c r="AG116" i="12"/>
  <c r="AH116" i="12"/>
  <c r="AO116" i="12"/>
  <c r="AP116" i="12"/>
  <c r="AR116" i="12"/>
  <c r="AS116" i="12"/>
  <c r="AT116" i="12"/>
  <c r="AU116" i="12"/>
  <c r="AV116" i="12"/>
  <c r="AW116" i="12"/>
  <c r="AX116" i="12"/>
  <c r="AY116" i="12"/>
  <c r="AZ116" i="12"/>
  <c r="BA116" i="12"/>
  <c r="BB116" i="12"/>
  <c r="BC116" i="12"/>
  <c r="BD116" i="12"/>
  <c r="BE116" i="12"/>
  <c r="BF116" i="12"/>
  <c r="E116" i="12"/>
  <c r="F107" i="12"/>
  <c r="G107" i="12"/>
  <c r="H107" i="12"/>
  <c r="I107" i="12"/>
  <c r="J107" i="12"/>
  <c r="K107" i="12"/>
  <c r="L107" i="12"/>
  <c r="N107" i="12"/>
  <c r="O107" i="12"/>
  <c r="P107" i="12"/>
  <c r="Q107" i="12"/>
  <c r="R107" i="12"/>
  <c r="S107" i="12"/>
  <c r="T107" i="12"/>
  <c r="U107" i="12"/>
  <c r="V107" i="12"/>
  <c r="W107" i="12"/>
  <c r="X107" i="12"/>
  <c r="Y107" i="12"/>
  <c r="Z107" i="12"/>
  <c r="AA107" i="12"/>
  <c r="AD107" i="12"/>
  <c r="AF107" i="12"/>
  <c r="AG107" i="12"/>
  <c r="AH107" i="12"/>
  <c r="AO107" i="12"/>
  <c r="AP107" i="12"/>
  <c r="AR107" i="12"/>
  <c r="AS107" i="12"/>
  <c r="AT107" i="12"/>
  <c r="AU107" i="12"/>
  <c r="AV107" i="12"/>
  <c r="AW107" i="12"/>
  <c r="AX107" i="12"/>
  <c r="AY107" i="12"/>
  <c r="AZ107" i="12"/>
  <c r="BA107" i="12"/>
  <c r="BB107" i="12"/>
  <c r="BC107" i="12"/>
  <c r="BD107" i="12"/>
  <c r="BE107" i="12"/>
  <c r="BF107" i="12"/>
  <c r="E107" i="12"/>
  <c r="F95" i="12"/>
  <c r="G95" i="12"/>
  <c r="H95" i="12"/>
  <c r="I95" i="12"/>
  <c r="J95" i="12"/>
  <c r="K95" i="12"/>
  <c r="L95" i="12"/>
  <c r="N95" i="12"/>
  <c r="O95" i="12"/>
  <c r="P95" i="12"/>
  <c r="Q95" i="12"/>
  <c r="R95" i="12"/>
  <c r="S95" i="12"/>
  <c r="T95" i="12"/>
  <c r="U95" i="12"/>
  <c r="V95" i="12"/>
  <c r="W95" i="12"/>
  <c r="X95" i="12"/>
  <c r="Y95" i="12"/>
  <c r="Z95" i="12"/>
  <c r="AA95" i="12"/>
  <c r="AD95" i="12"/>
  <c r="AF95" i="12"/>
  <c r="AG95" i="12"/>
  <c r="AH95" i="12"/>
  <c r="AO95" i="12"/>
  <c r="AP95" i="12"/>
  <c r="AQ95" i="12"/>
  <c r="AR95" i="12"/>
  <c r="AS95" i="12"/>
  <c r="AT95" i="12"/>
  <c r="AU95" i="12"/>
  <c r="AV95" i="12"/>
  <c r="AW95" i="12"/>
  <c r="AX95" i="12"/>
  <c r="AY95" i="12"/>
  <c r="AZ95" i="12"/>
  <c r="BA95" i="12"/>
  <c r="BB95" i="12"/>
  <c r="BC95" i="12"/>
  <c r="BD95" i="12"/>
  <c r="BE95" i="12"/>
  <c r="BF95" i="12"/>
  <c r="E95" i="12"/>
  <c r="F90" i="12"/>
  <c r="G90" i="12"/>
  <c r="H90" i="12"/>
  <c r="I90" i="12"/>
  <c r="J90" i="12"/>
  <c r="K90" i="12"/>
  <c r="L90" i="12"/>
  <c r="M90" i="12"/>
  <c r="N90" i="12"/>
  <c r="O90" i="12"/>
  <c r="P90" i="12"/>
  <c r="Q90" i="12"/>
  <c r="R90" i="12"/>
  <c r="S90" i="12"/>
  <c r="T90" i="12"/>
  <c r="U90" i="12"/>
  <c r="V90" i="12"/>
  <c r="W90" i="12"/>
  <c r="X90" i="12"/>
  <c r="Y90" i="12"/>
  <c r="Z90" i="12"/>
  <c r="AA90" i="12"/>
  <c r="AD90" i="12"/>
  <c r="AF90" i="12"/>
  <c r="AG90" i="12"/>
  <c r="AH90" i="12"/>
  <c r="AO90" i="12"/>
  <c r="AP90" i="12"/>
  <c r="AR90" i="12"/>
  <c r="AS90" i="12"/>
  <c r="AT90" i="12"/>
  <c r="AU90" i="12"/>
  <c r="AV90" i="12"/>
  <c r="AW90" i="12"/>
  <c r="AX90" i="12"/>
  <c r="AY90" i="12"/>
  <c r="AZ90" i="12"/>
  <c r="BA90" i="12"/>
  <c r="BB90" i="12"/>
  <c r="BC90" i="12"/>
  <c r="BD90" i="12"/>
  <c r="BE90" i="12"/>
  <c r="BF90" i="12"/>
  <c r="E90" i="12"/>
  <c r="F73" i="12"/>
  <c r="G73" i="12"/>
  <c r="H73" i="12"/>
  <c r="I73" i="12"/>
  <c r="J73" i="12"/>
  <c r="K73" i="12"/>
  <c r="L73" i="12"/>
  <c r="N73" i="12"/>
  <c r="O73" i="12"/>
  <c r="P73" i="12"/>
  <c r="Q73" i="12"/>
  <c r="R73" i="12"/>
  <c r="S73" i="12"/>
  <c r="T73" i="12"/>
  <c r="U73" i="12"/>
  <c r="W73" i="12"/>
  <c r="X73" i="12"/>
  <c r="Z73" i="12"/>
  <c r="AA73" i="12"/>
  <c r="AD73" i="12"/>
  <c r="AF73" i="12"/>
  <c r="AG73" i="12"/>
  <c r="AH73" i="12"/>
  <c r="AO73" i="12"/>
  <c r="AP73" i="12"/>
  <c r="AR73" i="12"/>
  <c r="AS73" i="12"/>
  <c r="AT73" i="12"/>
  <c r="AU73" i="12"/>
  <c r="AV73" i="12"/>
  <c r="AW73" i="12"/>
  <c r="AX73" i="12"/>
  <c r="AY73" i="12"/>
  <c r="AZ73" i="12"/>
  <c r="BA73" i="12"/>
  <c r="BB73" i="12"/>
  <c r="BC73" i="12"/>
  <c r="BD73" i="12"/>
  <c r="BE73" i="12"/>
  <c r="BF73" i="12"/>
  <c r="E73" i="12"/>
  <c r="F67" i="12"/>
  <c r="G67" i="12"/>
  <c r="H67" i="12"/>
  <c r="I67" i="12"/>
  <c r="J67" i="12"/>
  <c r="K67" i="12"/>
  <c r="L67" i="12"/>
  <c r="N67" i="12"/>
  <c r="O67" i="12"/>
  <c r="P67" i="12"/>
  <c r="Q67" i="12"/>
  <c r="R67" i="12"/>
  <c r="S67" i="12"/>
  <c r="T67" i="12"/>
  <c r="U67" i="12"/>
  <c r="V67" i="12"/>
  <c r="W67" i="12"/>
  <c r="X67" i="12"/>
  <c r="Y67" i="12"/>
  <c r="Z67" i="12"/>
  <c r="AA67" i="12"/>
  <c r="AD67" i="12"/>
  <c r="AF67" i="12"/>
  <c r="AG67" i="12"/>
  <c r="AH67" i="12"/>
  <c r="AO67" i="12"/>
  <c r="AP67" i="12"/>
  <c r="AR67" i="12"/>
  <c r="AS67" i="12"/>
  <c r="AT67" i="12"/>
  <c r="AU67" i="12"/>
  <c r="AV67" i="12"/>
  <c r="AW67" i="12"/>
  <c r="AX67" i="12"/>
  <c r="AY67" i="12"/>
  <c r="AZ67" i="12"/>
  <c r="BA67" i="12"/>
  <c r="BB67" i="12"/>
  <c r="BC67" i="12"/>
  <c r="BD67" i="12"/>
  <c r="BE67" i="12"/>
  <c r="BF67" i="12"/>
  <c r="E67" i="12"/>
  <c r="F49" i="12"/>
  <c r="G49" i="12"/>
  <c r="H49" i="12"/>
  <c r="I49" i="12"/>
  <c r="J49" i="12"/>
  <c r="K49" i="12"/>
  <c r="L49" i="12"/>
  <c r="N49" i="12"/>
  <c r="O49" i="12"/>
  <c r="P49" i="12"/>
  <c r="Q49" i="12"/>
  <c r="R49" i="12"/>
  <c r="S49" i="12"/>
  <c r="T49" i="12"/>
  <c r="U49" i="12"/>
  <c r="V49" i="12"/>
  <c r="W49" i="12"/>
  <c r="X49" i="12"/>
  <c r="Z49" i="12"/>
  <c r="AA49" i="12"/>
  <c r="AD49" i="12"/>
  <c r="AF49" i="12"/>
  <c r="AG49" i="12"/>
  <c r="AH49" i="12"/>
  <c r="AO49" i="12"/>
  <c r="AP49" i="12"/>
  <c r="AR49" i="12"/>
  <c r="AS49" i="12"/>
  <c r="AT49" i="12"/>
  <c r="AU49" i="12"/>
  <c r="AV49" i="12"/>
  <c r="AW49" i="12"/>
  <c r="AX49" i="12"/>
  <c r="AY49" i="12"/>
  <c r="AZ49" i="12"/>
  <c r="BA49" i="12"/>
  <c r="BB49" i="12"/>
  <c r="BC49" i="12"/>
  <c r="BD49" i="12"/>
  <c r="BE49" i="12"/>
  <c r="BF49" i="12"/>
  <c r="E49" i="12"/>
  <c r="F33" i="12"/>
  <c r="G33" i="12"/>
  <c r="H33" i="12"/>
  <c r="I33" i="12"/>
  <c r="J33" i="12"/>
  <c r="K33" i="12"/>
  <c r="L33" i="12"/>
  <c r="M33" i="12"/>
  <c r="N33" i="12"/>
  <c r="O33" i="12"/>
  <c r="P33" i="12"/>
  <c r="Q33" i="12"/>
  <c r="R33" i="12"/>
  <c r="S33" i="12"/>
  <c r="T33" i="12"/>
  <c r="U33" i="12"/>
  <c r="V33" i="12"/>
  <c r="W33" i="12"/>
  <c r="X33" i="12"/>
  <c r="Y33" i="12"/>
  <c r="Z33" i="12"/>
  <c r="AA33" i="12"/>
  <c r="AD33" i="12"/>
  <c r="AF33" i="12"/>
  <c r="AG33" i="12"/>
  <c r="AH33" i="12"/>
  <c r="AO33" i="12"/>
  <c r="AP33" i="12"/>
  <c r="AR33" i="12"/>
  <c r="AS33" i="12"/>
  <c r="AT33" i="12"/>
  <c r="AU33" i="12"/>
  <c r="AV33" i="12"/>
  <c r="AW33" i="12"/>
  <c r="AX33" i="12"/>
  <c r="AY33" i="12"/>
  <c r="AZ33" i="12"/>
  <c r="BA33" i="12"/>
  <c r="BB33" i="12"/>
  <c r="BC33" i="12"/>
  <c r="BD33" i="12"/>
  <c r="BE33" i="12"/>
  <c r="BF33" i="12"/>
  <c r="E33" i="12"/>
  <c r="F45" i="12"/>
  <c r="G45" i="12"/>
  <c r="H45" i="12"/>
  <c r="I45" i="12"/>
  <c r="J45" i="12"/>
  <c r="K45" i="12"/>
  <c r="L45" i="12"/>
  <c r="M45" i="12"/>
  <c r="N45" i="12"/>
  <c r="O45" i="12"/>
  <c r="P45" i="12"/>
  <c r="Q45" i="12"/>
  <c r="R45" i="12"/>
  <c r="T45" i="12"/>
  <c r="U45" i="12"/>
  <c r="V45" i="12"/>
  <c r="W45" i="12"/>
  <c r="X45" i="12"/>
  <c r="Y45" i="12"/>
  <c r="Z45" i="12"/>
  <c r="AA45" i="12"/>
  <c r="AD45" i="12"/>
  <c r="AF45" i="12"/>
  <c r="AG45" i="12"/>
  <c r="AH45" i="12"/>
  <c r="AO45" i="12"/>
  <c r="AP45" i="12"/>
  <c r="AR45" i="12"/>
  <c r="AS45" i="12"/>
  <c r="AT45" i="12"/>
  <c r="AU45" i="12"/>
  <c r="AV45" i="12"/>
  <c r="AW45" i="12"/>
  <c r="AX45" i="12"/>
  <c r="AY45" i="12"/>
  <c r="AZ45" i="12"/>
  <c r="BA45" i="12"/>
  <c r="BB45" i="12"/>
  <c r="BC45" i="12"/>
  <c r="BD45" i="12"/>
  <c r="BE45" i="12"/>
  <c r="BF45" i="12"/>
  <c r="E45" i="12"/>
  <c r="AB12" i="12"/>
  <c r="AB16" i="12"/>
  <c r="F24" i="12"/>
  <c r="G24" i="12"/>
  <c r="H24" i="12"/>
  <c r="I24" i="12"/>
  <c r="J24" i="12"/>
  <c r="K24" i="12"/>
  <c r="L24" i="12"/>
  <c r="M24" i="12"/>
  <c r="N24" i="12"/>
  <c r="O24" i="12"/>
  <c r="Q24" i="12"/>
  <c r="R24" i="12"/>
  <c r="S24" i="12"/>
  <c r="T24" i="12"/>
  <c r="U24" i="12"/>
  <c r="V24" i="12"/>
  <c r="W24" i="12"/>
  <c r="X24" i="12"/>
  <c r="Y24" i="12"/>
  <c r="Z24" i="12"/>
  <c r="AA24" i="12"/>
  <c r="AC24" i="12"/>
  <c r="AD24" i="12"/>
  <c r="AF24" i="12"/>
  <c r="AG24" i="12"/>
  <c r="AH24" i="12"/>
  <c r="AI24" i="12"/>
  <c r="AJ24" i="12"/>
  <c r="AJ8" i="12" s="1"/>
  <c r="AO24" i="12"/>
  <c r="AP24" i="12"/>
  <c r="AR24" i="12"/>
  <c r="AS24" i="12"/>
  <c r="AT24" i="12"/>
  <c r="AU24" i="12"/>
  <c r="AV24" i="12"/>
  <c r="AW24" i="12"/>
  <c r="AX24" i="12"/>
  <c r="AY24" i="12"/>
  <c r="AZ24" i="12"/>
  <c r="BA24" i="12"/>
  <c r="BB24" i="12"/>
  <c r="BC24" i="12"/>
  <c r="BD24" i="12"/>
  <c r="BE24" i="12"/>
  <c r="BF24" i="12"/>
  <c r="E24" i="12"/>
  <c r="F15" i="12"/>
  <c r="G15" i="12"/>
  <c r="H15" i="12"/>
  <c r="I15" i="12"/>
  <c r="J15" i="12"/>
  <c r="K15" i="12"/>
  <c r="L15" i="12"/>
  <c r="M15" i="12"/>
  <c r="N15" i="12"/>
  <c r="O15" i="12"/>
  <c r="Q15" i="12"/>
  <c r="R15" i="12"/>
  <c r="S15" i="12"/>
  <c r="T15" i="12"/>
  <c r="U15" i="12"/>
  <c r="V15" i="12"/>
  <c r="W15" i="12"/>
  <c r="X15" i="12"/>
  <c r="Y15" i="12"/>
  <c r="Z15" i="12"/>
  <c r="AA15" i="12"/>
  <c r="AC15" i="12"/>
  <c r="AD15" i="12"/>
  <c r="AF15" i="12"/>
  <c r="AG15" i="12"/>
  <c r="AH15" i="12"/>
  <c r="AO15" i="12"/>
  <c r="AP15" i="12"/>
  <c r="AR15" i="12"/>
  <c r="AS15" i="12"/>
  <c r="AT15" i="12"/>
  <c r="AU15" i="12"/>
  <c r="AV15" i="12"/>
  <c r="AW15" i="12"/>
  <c r="AX15" i="12"/>
  <c r="AY15" i="12"/>
  <c r="AZ15" i="12"/>
  <c r="BA15" i="12"/>
  <c r="BB15" i="12"/>
  <c r="BC15" i="12"/>
  <c r="BD15" i="12"/>
  <c r="BE15" i="12"/>
  <c r="BF15" i="12"/>
  <c r="E15" i="12"/>
  <c r="F11" i="12"/>
  <c r="G11" i="12"/>
  <c r="H11" i="12"/>
  <c r="I11" i="12"/>
  <c r="J11" i="12"/>
  <c r="K11" i="12"/>
  <c r="L11" i="12"/>
  <c r="N11" i="12"/>
  <c r="O11" i="12"/>
  <c r="Q11" i="12"/>
  <c r="R11" i="12"/>
  <c r="S11" i="12"/>
  <c r="T11" i="12"/>
  <c r="U11" i="12"/>
  <c r="V11" i="12"/>
  <c r="W11" i="12"/>
  <c r="X11" i="12"/>
  <c r="Y11" i="12"/>
  <c r="Z11" i="12"/>
  <c r="AA11" i="12"/>
  <c r="AD11" i="12"/>
  <c r="AF11" i="12"/>
  <c r="AG11" i="12"/>
  <c r="AH11" i="12"/>
  <c r="AO11" i="12"/>
  <c r="AP11" i="12"/>
  <c r="AR11" i="12"/>
  <c r="AS11" i="12"/>
  <c r="AT11" i="12"/>
  <c r="AU11" i="12"/>
  <c r="AV11" i="12"/>
  <c r="AW11" i="12"/>
  <c r="AX11" i="12"/>
  <c r="AY11" i="12"/>
  <c r="AZ11" i="12"/>
  <c r="BA11" i="12"/>
  <c r="BB11" i="12"/>
  <c r="BC11" i="12"/>
  <c r="BD11" i="12"/>
  <c r="BE11" i="12"/>
  <c r="BF11" i="12"/>
  <c r="E11" i="12"/>
  <c r="AQ116" i="12" l="1"/>
  <c r="AQ107" i="12"/>
  <c r="AH8" i="10"/>
  <c r="AQ139" i="12"/>
  <c r="AQ24" i="12"/>
  <c r="AQ45" i="12"/>
  <c r="Y150" i="12"/>
  <c r="Y163" i="12"/>
  <c r="J376" i="12"/>
  <c r="Y49" i="12"/>
  <c r="M128" i="12"/>
  <c r="M139" i="12"/>
  <c r="M150" i="12"/>
  <c r="M73" i="12"/>
  <c r="M376" i="12"/>
  <c r="M11" i="12"/>
  <c r="M49" i="12"/>
  <c r="P376" i="12"/>
  <c r="E400" i="10"/>
  <c r="M8" i="10"/>
  <c r="D38" i="10"/>
  <c r="AB8" i="10"/>
  <c r="CM8" i="10"/>
  <c r="F400" i="10"/>
  <c r="G8" i="10"/>
  <c r="J8" i="10"/>
  <c r="X400" i="10"/>
  <c r="Y8" i="10"/>
  <c r="CP8" i="10"/>
  <c r="CV8" i="10"/>
  <c r="CS8" i="10"/>
  <c r="AT8" i="10"/>
  <c r="AK8" i="10"/>
  <c r="CD8" i="10"/>
  <c r="CJ8" i="10"/>
  <c r="BF8" i="10"/>
  <c r="BC8" i="10"/>
  <c r="AZ8" i="10"/>
  <c r="U400" i="10"/>
  <c r="V8" i="10"/>
  <c r="S8" i="10"/>
  <c r="Q400" i="10"/>
  <c r="AW8" i="10"/>
  <c r="BO8" i="10"/>
  <c r="BL8" i="10"/>
  <c r="BI8" i="10"/>
  <c r="CA8" i="10"/>
  <c r="BX8" i="10"/>
  <c r="BU8" i="10"/>
  <c r="AN8" i="10"/>
  <c r="AD400" i="10"/>
  <c r="AE8" i="10"/>
  <c r="D308" i="10"/>
  <c r="D291" i="10"/>
  <c r="D301" i="10"/>
  <c r="D263" i="10"/>
  <c r="D280" i="10"/>
  <c r="D251" i="10"/>
  <c r="D271" i="10"/>
  <c r="D238" i="10"/>
  <c r="D225" i="10"/>
  <c r="D218" i="10"/>
  <c r="D193" i="10"/>
  <c r="D197" i="10"/>
  <c r="D179" i="10"/>
  <c r="D209" i="10"/>
  <c r="D133" i="10"/>
  <c r="D144" i="10"/>
  <c r="D167" i="10"/>
  <c r="D155" i="10"/>
  <c r="D120" i="10"/>
  <c r="D99" i="10"/>
  <c r="D94" i="10"/>
  <c r="D111" i="10"/>
  <c r="D71" i="10"/>
  <c r="D77" i="10"/>
  <c r="D49" i="10"/>
  <c r="D54" i="10"/>
  <c r="D24" i="10"/>
  <c r="D15" i="10"/>
  <c r="D11" i="10"/>
  <c r="F12" i="7"/>
  <c r="S52" i="9"/>
  <c r="BB8" i="12"/>
  <c r="AZ8" i="12"/>
  <c r="BE8" i="12"/>
  <c r="BA8" i="12"/>
  <c r="BF8" i="12"/>
  <c r="BD8" i="12"/>
  <c r="AV8" i="12"/>
  <c r="AO8" i="12"/>
  <c r="AA8" i="12"/>
  <c r="E8" i="12"/>
  <c r="AU8" i="12"/>
  <c r="I8" i="12"/>
  <c r="I388" i="12" s="1"/>
  <c r="AF8" i="12"/>
  <c r="N8" i="12"/>
  <c r="L8" i="12"/>
  <c r="AW8" i="12"/>
  <c r="AP8" i="12"/>
  <c r="K8" i="12"/>
  <c r="AR8" i="12"/>
  <c r="AG8" i="12"/>
  <c r="U8" i="12"/>
  <c r="Z8" i="12"/>
  <c r="AY8" i="12"/>
  <c r="T8" i="12"/>
  <c r="R8" i="12"/>
  <c r="H8" i="12"/>
  <c r="AX8" i="12"/>
  <c r="AT8" i="12"/>
  <c r="AI8" i="12"/>
  <c r="AK8" i="12" s="1"/>
  <c r="X8" i="12"/>
  <c r="Q8" i="12"/>
  <c r="G8" i="12"/>
  <c r="AS8" i="12"/>
  <c r="AH8" i="12"/>
  <c r="W8" i="12"/>
  <c r="O8" i="12"/>
  <c r="F8" i="12"/>
  <c r="D214" i="12"/>
  <c r="D193" i="12"/>
  <c r="AB376" i="12"/>
  <c r="AB73" i="12"/>
  <c r="AB232" i="12"/>
  <c r="BC376" i="12"/>
  <c r="AB163" i="12"/>
  <c r="AB128" i="12"/>
  <c r="AB150" i="12"/>
  <c r="AB116" i="12"/>
  <c r="V73" i="12"/>
  <c r="AB107" i="12"/>
  <c r="AB139" i="12"/>
  <c r="AB45" i="12"/>
  <c r="AB67" i="12"/>
  <c r="M95" i="12"/>
  <c r="AB95" i="12"/>
  <c r="AB90" i="12"/>
  <c r="AB11" i="12"/>
  <c r="AB49" i="12"/>
  <c r="AB33" i="12"/>
  <c r="AB15" i="12"/>
  <c r="AB24" i="12"/>
  <c r="AQ8" i="12" l="1"/>
  <c r="H388" i="12"/>
  <c r="D8" i="10"/>
  <c r="BC8" i="12"/>
  <c r="M8" i="12"/>
  <c r="V8" i="12"/>
  <c r="P8" i="12"/>
  <c r="AB8" i="12"/>
  <c r="Y8" i="12"/>
  <c r="J8" i="12"/>
  <c r="D24" i="12"/>
  <c r="D15" i="12"/>
  <c r="AW155" i="10" l="1"/>
  <c r="O190" i="8" l="1"/>
  <c r="N294" i="8"/>
  <c r="O294" i="8"/>
  <c r="N350" i="8"/>
  <c r="N351" i="8"/>
  <c r="N365" i="8"/>
  <c r="O365" i="8"/>
  <c r="N410" i="8"/>
  <c r="O410" i="8"/>
  <c r="O104" i="8"/>
  <c r="O116" i="8"/>
  <c r="O125" i="8"/>
  <c r="O124" i="8" s="1"/>
  <c r="O152" i="8"/>
  <c r="N163" i="8"/>
  <c r="O163" i="8"/>
  <c r="O176" i="8"/>
  <c r="O189" i="8"/>
  <c r="O203" i="8"/>
  <c r="BE382" i="12"/>
  <c r="BD382" i="12"/>
  <c r="BD388" i="12" s="1"/>
  <c r="AD9" i="12"/>
  <c r="BE388" i="12" l="1"/>
  <c r="BF388" i="12" s="1"/>
  <c r="BF382" i="12"/>
  <c r="O188" i="8"/>
  <c r="P163" i="8"/>
  <c r="AC267" i="12"/>
  <c r="AC324" i="12"/>
  <c r="AC333" i="12"/>
  <c r="AC356" i="12"/>
  <c r="AC350" i="12"/>
  <c r="AC367" i="12"/>
  <c r="AC259" i="12"/>
  <c r="B259" i="12" s="1"/>
  <c r="AC205" i="12"/>
  <c r="N203" i="8"/>
  <c r="P203" i="8" s="1"/>
  <c r="AC189" i="12"/>
  <c r="N189" i="8"/>
  <c r="P189" i="8" s="1"/>
  <c r="AC176" i="12"/>
  <c r="AC376" i="12"/>
  <c r="O164" i="8"/>
  <c r="AD150" i="12"/>
  <c r="O139" i="8"/>
  <c r="AD128" i="12"/>
  <c r="N139" i="8"/>
  <c r="AC128" i="12"/>
  <c r="N104" i="8"/>
  <c r="P104" i="8" s="1"/>
  <c r="AC95" i="12"/>
  <c r="N116" i="8"/>
  <c r="P116" i="8" s="1"/>
  <c r="AC107" i="12"/>
  <c r="AC45" i="12"/>
  <c r="AC11" i="12"/>
  <c r="O351" i="8"/>
  <c r="O350" i="8"/>
  <c r="D369" i="12"/>
  <c r="BC377" i="12"/>
  <c r="BB382" i="12"/>
  <c r="BB388" i="12" s="1"/>
  <c r="BA382" i="12"/>
  <c r="BA388" i="12" s="1"/>
  <c r="D205" i="12" l="1"/>
  <c r="P139" i="8"/>
  <c r="AD8" i="12"/>
  <c r="D267" i="12"/>
  <c r="D333" i="12"/>
  <c r="D324" i="12"/>
  <c r="D356" i="12"/>
  <c r="D350" i="12"/>
  <c r="D367" i="12"/>
  <c r="D259" i="12"/>
  <c r="D189" i="12"/>
  <c r="D176" i="12"/>
  <c r="D376" i="12"/>
  <c r="D128" i="12"/>
  <c r="D107" i="12"/>
  <c r="D95" i="12"/>
  <c r="D45" i="12"/>
  <c r="D11" i="12"/>
  <c r="I104" i="8"/>
  <c r="I116" i="8"/>
  <c r="I125" i="8"/>
  <c r="I139" i="8"/>
  <c r="I152" i="8"/>
  <c r="I163" i="8"/>
  <c r="I176" i="8"/>
  <c r="I189" i="8"/>
  <c r="I203" i="8"/>
  <c r="H203" i="8"/>
  <c r="H189" i="8"/>
  <c r="H176" i="8"/>
  <c r="H163" i="8"/>
  <c r="H152" i="8"/>
  <c r="H139" i="8"/>
  <c r="H125" i="8"/>
  <c r="H116" i="8"/>
  <c r="H104" i="8"/>
  <c r="J104" i="8" l="1"/>
  <c r="J116" i="8"/>
  <c r="J125" i="8"/>
  <c r="J139" i="8"/>
  <c r="J152" i="8"/>
  <c r="J163" i="8"/>
  <c r="J176" i="8"/>
  <c r="J189" i="8"/>
  <c r="J203" i="8"/>
  <c r="AX402" i="11" l="1"/>
  <c r="AX408" i="11" s="1"/>
  <c r="N418" i="8" l="1"/>
  <c r="N412" i="8"/>
  <c r="J381" i="12"/>
  <c r="N411" i="8"/>
  <c r="N257" i="8"/>
  <c r="N405" i="8"/>
  <c r="N386" i="8"/>
  <c r="N390" i="8"/>
  <c r="O381" i="8"/>
  <c r="N381" i="8"/>
  <c r="O382" i="8"/>
  <c r="N382" i="8"/>
  <c r="N373" i="8"/>
  <c r="N354" i="8"/>
  <c r="O338" i="8"/>
  <c r="N338" i="8"/>
  <c r="O324" i="8"/>
  <c r="N320" i="8"/>
  <c r="N311" i="8"/>
  <c r="N273" i="8"/>
  <c r="N272" i="8"/>
  <c r="N271" i="8"/>
  <c r="N269" i="8"/>
  <c r="N268" i="8"/>
  <c r="N267" i="8"/>
  <c r="N266" i="8"/>
  <c r="N264" i="8"/>
  <c r="N263" i="8"/>
  <c r="N262" i="8"/>
  <c r="N276" i="8"/>
  <c r="N250" i="8"/>
  <c r="N254" i="8"/>
  <c r="N244" i="8"/>
  <c r="N242" i="8"/>
  <c r="N232" i="8"/>
  <c r="N226" i="8"/>
  <c r="N225" i="8"/>
  <c r="N223" i="8"/>
  <c r="N222" i="8"/>
  <c r="O220" i="8"/>
  <c r="P220" i="8" s="1"/>
  <c r="N220" i="8"/>
  <c r="O213" i="8"/>
  <c r="N213" i="8"/>
  <c r="O202" i="8"/>
  <c r="N204" i="8"/>
  <c r="N202" i="8" s="1"/>
  <c r="N181" i="8"/>
  <c r="N177" i="8"/>
  <c r="O162" i="8"/>
  <c r="N165" i="8"/>
  <c r="N161" i="8"/>
  <c r="O156" i="8"/>
  <c r="N156" i="8"/>
  <c r="O140" i="8"/>
  <c r="O138" i="8" s="1"/>
  <c r="N140" i="8"/>
  <c r="N138" i="8" s="1"/>
  <c r="N130" i="8"/>
  <c r="N119" i="8"/>
  <c r="O103" i="8"/>
  <c r="N112" i="8"/>
  <c r="N108" i="8"/>
  <c r="N93" i="8"/>
  <c r="V75" i="12"/>
  <c r="N83" i="8"/>
  <c r="P83" i="8" s="1"/>
  <c r="N66" i="8"/>
  <c r="N59" i="8"/>
  <c r="P59" i="8" s="1"/>
  <c r="N56" i="8"/>
  <c r="N40" i="8"/>
  <c r="N26" i="8"/>
  <c r="P26" i="8" s="1"/>
  <c r="O25" i="8"/>
  <c r="N25" i="8"/>
  <c r="O16" i="8"/>
  <c r="N16" i="8"/>
  <c r="AB386" i="12"/>
  <c r="AB385" i="12"/>
  <c r="O416" i="8"/>
  <c r="AB384" i="12"/>
  <c r="N415" i="8"/>
  <c r="AZ383" i="12"/>
  <c r="AH383" i="12"/>
  <c r="S383" i="12"/>
  <c r="G383" i="12"/>
  <c r="O414" i="8"/>
  <c r="AY382" i="12"/>
  <c r="AY388" i="12" s="1"/>
  <c r="AX382" i="12"/>
  <c r="AX388" i="12" s="1"/>
  <c r="AV382" i="12"/>
  <c r="AU382" i="12"/>
  <c r="AU388" i="12" s="1"/>
  <c r="AS382" i="12"/>
  <c r="AR382" i="12"/>
  <c r="AR388" i="12" s="1"/>
  <c r="AP382" i="12"/>
  <c r="AO382" i="12"/>
  <c r="AO388" i="12" s="1"/>
  <c r="AJ382" i="12"/>
  <c r="AI382" i="12"/>
  <c r="AI388" i="12" s="1"/>
  <c r="AG382" i="12"/>
  <c r="AG388" i="12" s="1"/>
  <c r="AF382" i="12"/>
  <c r="AF388" i="12" s="1"/>
  <c r="AD382" i="12"/>
  <c r="AD388" i="12" s="1"/>
  <c r="AA382" i="12"/>
  <c r="AA388" i="12" s="1"/>
  <c r="Z382" i="12"/>
  <c r="Z388" i="12" s="1"/>
  <c r="X382" i="12"/>
  <c r="X388" i="12" s="1"/>
  <c r="W382" i="12"/>
  <c r="W388" i="12" s="1"/>
  <c r="U382" i="12"/>
  <c r="U388" i="12" s="1"/>
  <c r="E86" i="7" s="1"/>
  <c r="T382" i="12"/>
  <c r="T388" i="12" s="1"/>
  <c r="R382" i="12"/>
  <c r="R388" i="12" s="1"/>
  <c r="E85" i="7" s="1"/>
  <c r="Q382" i="12"/>
  <c r="Q388" i="12" s="1"/>
  <c r="O382" i="12"/>
  <c r="O388" i="12" s="1"/>
  <c r="N382" i="12"/>
  <c r="N388" i="12" s="1"/>
  <c r="L382" i="12"/>
  <c r="L388" i="12" s="1"/>
  <c r="K382" i="12"/>
  <c r="K388" i="12" s="1"/>
  <c r="F382" i="12"/>
  <c r="F388" i="12" s="1"/>
  <c r="E382" i="12"/>
  <c r="E388" i="12" s="1"/>
  <c r="AB377" i="12"/>
  <c r="M377" i="12"/>
  <c r="O407" i="8"/>
  <c r="N398" i="8"/>
  <c r="AB368" i="12"/>
  <c r="O398" i="8"/>
  <c r="AB357" i="12"/>
  <c r="O385" i="8"/>
  <c r="AB351" i="12"/>
  <c r="O376" i="8"/>
  <c r="AC342" i="12"/>
  <c r="AB343" i="12"/>
  <c r="O367" i="8"/>
  <c r="AB334" i="12"/>
  <c r="M334" i="12"/>
  <c r="O356" i="8"/>
  <c r="AB325" i="12"/>
  <c r="AC314" i="12"/>
  <c r="AB315" i="12"/>
  <c r="O332" i="8"/>
  <c r="AB306" i="12"/>
  <c r="O323" i="8"/>
  <c r="AC297" i="12"/>
  <c r="AB298" i="12"/>
  <c r="O314" i="8"/>
  <c r="AC287" i="12"/>
  <c r="AB288" i="12"/>
  <c r="O304" i="8"/>
  <c r="AC276" i="12"/>
  <c r="B276" i="12" s="1"/>
  <c r="AB277" i="12"/>
  <c r="AB276" i="12" s="1"/>
  <c r="O293" i="8"/>
  <c r="O292" i="8" s="1"/>
  <c r="AB268" i="12"/>
  <c r="O283" i="8"/>
  <c r="O282" i="8" s="1"/>
  <c r="N283" i="8"/>
  <c r="N282" i="8" s="1"/>
  <c r="N275" i="8"/>
  <c r="AB260" i="12"/>
  <c r="O275" i="8"/>
  <c r="AC245" i="12"/>
  <c r="AB246" i="12"/>
  <c r="O261" i="8"/>
  <c r="AC232" i="12"/>
  <c r="AB233" i="12"/>
  <c r="O248" i="8"/>
  <c r="AC219" i="12"/>
  <c r="AB220" i="12"/>
  <c r="AB215" i="12"/>
  <c r="O228" i="8"/>
  <c r="N219" i="8"/>
  <c r="AB206" i="12"/>
  <c r="AB205" i="12" s="1"/>
  <c r="M206" i="12"/>
  <c r="AB194" i="12"/>
  <c r="AB193" i="12" s="1"/>
  <c r="M194" i="12"/>
  <c r="M193" i="12" s="1"/>
  <c r="O207" i="8"/>
  <c r="N207" i="8"/>
  <c r="AB190" i="12"/>
  <c r="AB177" i="12"/>
  <c r="AC163" i="12"/>
  <c r="AB164" i="12"/>
  <c r="AB151" i="12"/>
  <c r="AC139" i="12"/>
  <c r="AB140" i="12"/>
  <c r="M140" i="12"/>
  <c r="AB129" i="12"/>
  <c r="AC116" i="12"/>
  <c r="AB117" i="12"/>
  <c r="AB108" i="12"/>
  <c r="AB96" i="12"/>
  <c r="M96" i="12"/>
  <c r="AC90" i="12"/>
  <c r="AB91" i="12"/>
  <c r="O99" i="8"/>
  <c r="O98" i="8" s="1"/>
  <c r="AB74" i="12"/>
  <c r="O82" i="8"/>
  <c r="AC67" i="12"/>
  <c r="AB68" i="12"/>
  <c r="O76" i="8"/>
  <c r="O75" i="8" s="1"/>
  <c r="AC49" i="12"/>
  <c r="AB50" i="12"/>
  <c r="M50" i="12"/>
  <c r="O58" i="8"/>
  <c r="N53" i="8"/>
  <c r="AB46" i="12"/>
  <c r="AB34" i="12"/>
  <c r="O38" i="8"/>
  <c r="AB25" i="12"/>
  <c r="O24" i="8"/>
  <c r="O15" i="8"/>
  <c r="N11" i="8"/>
  <c r="M12" i="12"/>
  <c r="O11" i="8"/>
  <c r="L418" i="8"/>
  <c r="BC401" i="11"/>
  <c r="L411" i="8"/>
  <c r="BC400" i="11"/>
  <c r="L410" i="8"/>
  <c r="BC399" i="11"/>
  <c r="BC398" i="11"/>
  <c r="L408" i="8"/>
  <c r="BC388" i="11"/>
  <c r="L405" i="8"/>
  <c r="K405" i="8"/>
  <c r="BC394" i="11"/>
  <c r="L404" i="8"/>
  <c r="BC393" i="11"/>
  <c r="K403" i="8"/>
  <c r="B403" i="8" s="1"/>
  <c r="BC392" i="11"/>
  <c r="L402" i="8"/>
  <c r="BC391" i="11"/>
  <c r="L401" i="8"/>
  <c r="BC390" i="11"/>
  <c r="L400" i="8"/>
  <c r="K400" i="8"/>
  <c r="B400" i="8" s="1"/>
  <c r="BC389" i="11"/>
  <c r="BC385" i="11"/>
  <c r="L396" i="8"/>
  <c r="C396" i="8" s="1"/>
  <c r="BC384" i="11"/>
  <c r="L395" i="8"/>
  <c r="K395" i="8"/>
  <c r="BC383" i="11"/>
  <c r="L394" i="8"/>
  <c r="C394" i="8" s="1"/>
  <c r="BC382" i="11"/>
  <c r="L393" i="8"/>
  <c r="K393" i="8"/>
  <c r="BC381" i="11"/>
  <c r="L392" i="8"/>
  <c r="BC380" i="11"/>
  <c r="L391" i="8"/>
  <c r="C391" i="8" s="1"/>
  <c r="BC379" i="11"/>
  <c r="L390" i="8"/>
  <c r="K390" i="8"/>
  <c r="BC378" i="11"/>
  <c r="L389" i="8"/>
  <c r="K389" i="8"/>
  <c r="BC377" i="11"/>
  <c r="L388" i="8"/>
  <c r="K388" i="8"/>
  <c r="BC376" i="11"/>
  <c r="L387" i="8"/>
  <c r="K387" i="8"/>
  <c r="BC375" i="11"/>
  <c r="L386" i="8"/>
  <c r="K386" i="8"/>
  <c r="L383" i="8"/>
  <c r="C383" i="8" s="1"/>
  <c r="K383" i="8"/>
  <c r="B383" i="8" s="1"/>
  <c r="BC371" i="11"/>
  <c r="L382" i="8"/>
  <c r="K382" i="8"/>
  <c r="BC370" i="11"/>
  <c r="K381" i="8"/>
  <c r="BC369" i="11"/>
  <c r="L380" i="8"/>
  <c r="K380" i="8"/>
  <c r="BC368" i="11"/>
  <c r="L379" i="8"/>
  <c r="L378" i="8"/>
  <c r="K378" i="8"/>
  <c r="L377" i="8"/>
  <c r="C377" i="8" s="1"/>
  <c r="K377" i="8"/>
  <c r="B377" i="8" s="1"/>
  <c r="BC363" i="11"/>
  <c r="L374" i="8"/>
  <c r="K374" i="8"/>
  <c r="BC362" i="11"/>
  <c r="K372" i="8"/>
  <c r="BC361" i="11"/>
  <c r="L371" i="8"/>
  <c r="K371" i="8"/>
  <c r="BC360" i="11"/>
  <c r="L370" i="8"/>
  <c r="K370" i="8"/>
  <c r="BC359" i="11"/>
  <c r="L369" i="8"/>
  <c r="K369" i="8"/>
  <c r="BC358" i="11"/>
  <c r="K368" i="8"/>
  <c r="BC355" i="11"/>
  <c r="K365" i="8"/>
  <c r="BC354" i="11"/>
  <c r="L364" i="8"/>
  <c r="K364" i="8"/>
  <c r="BC353" i="11"/>
  <c r="L363" i="8"/>
  <c r="K363" i="8"/>
  <c r="BC352" i="11"/>
  <c r="L362" i="8"/>
  <c r="K362" i="8"/>
  <c r="L361" i="8"/>
  <c r="C361" i="8" s="1"/>
  <c r="K361" i="8"/>
  <c r="B361" i="8" s="1"/>
  <c r="BC350" i="11"/>
  <c r="L360" i="8"/>
  <c r="K360" i="8"/>
  <c r="BC349" i="11"/>
  <c r="L359" i="8"/>
  <c r="L358" i="8"/>
  <c r="C358" i="8" s="1"/>
  <c r="K358" i="8"/>
  <c r="B358" i="8" s="1"/>
  <c r="BC347" i="11"/>
  <c r="L357" i="8"/>
  <c r="C357" i="8" s="1"/>
  <c r="K357" i="8"/>
  <c r="B357" i="8" s="1"/>
  <c r="BC344" i="11"/>
  <c r="K354" i="8"/>
  <c r="BC343" i="11"/>
  <c r="K353" i="8"/>
  <c r="BC342" i="11"/>
  <c r="K352" i="8"/>
  <c r="BC341" i="11"/>
  <c r="L351" i="8"/>
  <c r="K351" i="8"/>
  <c r="BC340" i="11"/>
  <c r="K350" i="8"/>
  <c r="B350" i="8" s="1"/>
  <c r="BC339" i="11"/>
  <c r="K349" i="8"/>
  <c r="BC338" i="11"/>
  <c r="K348" i="8"/>
  <c r="BC337" i="11"/>
  <c r="L347" i="8"/>
  <c r="K347" i="8"/>
  <c r="BC336" i="11"/>
  <c r="L346" i="8"/>
  <c r="K346" i="8"/>
  <c r="BC335" i="11"/>
  <c r="L345" i="8"/>
  <c r="K345" i="8"/>
  <c r="BC334" i="11"/>
  <c r="K344" i="8"/>
  <c r="BC333" i="11"/>
  <c r="L343" i="8"/>
  <c r="K343" i="8"/>
  <c r="BC330" i="11"/>
  <c r="L340" i="8"/>
  <c r="K340" i="8"/>
  <c r="BC329" i="11"/>
  <c r="L339" i="8"/>
  <c r="K339" i="8"/>
  <c r="BC328" i="11"/>
  <c r="K338" i="8"/>
  <c r="BC327" i="11"/>
  <c r="L337" i="8"/>
  <c r="K337" i="8"/>
  <c r="BC326" i="11"/>
  <c r="K336" i="8"/>
  <c r="BC325" i="11"/>
  <c r="K335" i="8"/>
  <c r="BC324" i="11"/>
  <c r="K334" i="8"/>
  <c r="B334" i="8" s="1"/>
  <c r="BC323" i="11"/>
  <c r="K333" i="8"/>
  <c r="BC320" i="11"/>
  <c r="K330" i="8"/>
  <c r="BC319" i="11"/>
  <c r="K329" i="8"/>
  <c r="BC318" i="11"/>
  <c r="L328" i="8"/>
  <c r="K328" i="8"/>
  <c r="BC317" i="11"/>
  <c r="L327" i="8"/>
  <c r="K327" i="8"/>
  <c r="BC316" i="11"/>
  <c r="L326" i="8"/>
  <c r="K326" i="8"/>
  <c r="BC315" i="11"/>
  <c r="L325" i="8"/>
  <c r="K325" i="8"/>
  <c r="BC312" i="11"/>
  <c r="BC311" i="11"/>
  <c r="K320" i="8"/>
  <c r="BC310" i="11"/>
  <c r="L319" i="8"/>
  <c r="K319" i="8"/>
  <c r="BC309" i="11"/>
  <c r="L318" i="8"/>
  <c r="K318" i="8"/>
  <c r="BC308" i="11"/>
  <c r="K317" i="8"/>
  <c r="BC307" i="11"/>
  <c r="L316" i="8"/>
  <c r="C316" i="8" s="1"/>
  <c r="K316" i="8"/>
  <c r="B316" i="8" s="1"/>
  <c r="K315" i="8"/>
  <c r="B315" i="8" s="1"/>
  <c r="BC303" i="11"/>
  <c r="L312" i="8"/>
  <c r="BC302" i="11"/>
  <c r="L311" i="8"/>
  <c r="BC301" i="11"/>
  <c r="L310" i="8"/>
  <c r="K310" i="8"/>
  <c r="BC300" i="11"/>
  <c r="L309" i="8"/>
  <c r="K309" i="8"/>
  <c r="BC299" i="11"/>
  <c r="L308" i="8"/>
  <c r="K308" i="8"/>
  <c r="BC298" i="11"/>
  <c r="L307" i="8"/>
  <c r="K307" i="8"/>
  <c r="BC297" i="11"/>
  <c r="L306" i="8"/>
  <c r="K306" i="8"/>
  <c r="B306" i="8" s="1"/>
  <c r="BC296" i="11"/>
  <c r="L305" i="8"/>
  <c r="C305" i="8" s="1"/>
  <c r="K305" i="8"/>
  <c r="B305" i="8" s="1"/>
  <c r="BC293" i="11"/>
  <c r="L302" i="8"/>
  <c r="K302" i="8"/>
  <c r="BC292" i="11"/>
  <c r="L301" i="8"/>
  <c r="BC291" i="11"/>
  <c r="L300" i="8"/>
  <c r="BC290" i="11"/>
  <c r="L299" i="8"/>
  <c r="K299" i="8"/>
  <c r="BC289" i="11"/>
  <c r="K298" i="8"/>
  <c r="BC288" i="11"/>
  <c r="L297" i="8"/>
  <c r="K297" i="8"/>
  <c r="BC287" i="11"/>
  <c r="L296" i="8"/>
  <c r="K296" i="8"/>
  <c r="BC286" i="11"/>
  <c r="L295" i="8"/>
  <c r="K295" i="8"/>
  <c r="BC283" i="11"/>
  <c r="L291" i="8"/>
  <c r="K291" i="8"/>
  <c r="BC282" i="11"/>
  <c r="L290" i="8"/>
  <c r="BC281" i="11"/>
  <c r="K289" i="8"/>
  <c r="BC280" i="11"/>
  <c r="L288" i="8"/>
  <c r="C288" i="8" s="1"/>
  <c r="BC279" i="11"/>
  <c r="L287" i="8"/>
  <c r="K287" i="8"/>
  <c r="BC278" i="11"/>
  <c r="L286" i="8"/>
  <c r="BC277" i="11"/>
  <c r="L285" i="8"/>
  <c r="BC276" i="11"/>
  <c r="L284" i="8"/>
  <c r="K284" i="8"/>
  <c r="BC273" i="11"/>
  <c r="L281" i="8"/>
  <c r="BC272" i="11"/>
  <c r="L280" i="8"/>
  <c r="K280" i="8"/>
  <c r="BC271" i="11"/>
  <c r="L279" i="8"/>
  <c r="K279" i="8"/>
  <c r="BC270" i="11"/>
  <c r="L278" i="8"/>
  <c r="BC269" i="11"/>
  <c r="L277" i="8"/>
  <c r="BC266" i="11"/>
  <c r="L273" i="8"/>
  <c r="BC265" i="11"/>
  <c r="L272" i="8"/>
  <c r="K272" i="8"/>
  <c r="BC264" i="11"/>
  <c r="L271" i="8"/>
  <c r="BC263" i="11"/>
  <c r="L270" i="8"/>
  <c r="BC262" i="11"/>
  <c r="L269" i="8"/>
  <c r="K269" i="8"/>
  <c r="BC261" i="11"/>
  <c r="L268" i="8"/>
  <c r="BC260" i="11"/>
  <c r="L267" i="8"/>
  <c r="K267" i="8"/>
  <c r="BC259" i="11"/>
  <c r="L266" i="8"/>
  <c r="BC258" i="11"/>
  <c r="L265" i="8"/>
  <c r="BC257" i="11"/>
  <c r="K264" i="8"/>
  <c r="BC256" i="11"/>
  <c r="L263" i="8"/>
  <c r="BC255" i="11"/>
  <c r="L262" i="8"/>
  <c r="K262" i="8"/>
  <c r="BC252" i="11"/>
  <c r="L259" i="8"/>
  <c r="K259" i="8"/>
  <c r="BC251" i="11"/>
  <c r="L258" i="8"/>
  <c r="BC250" i="11"/>
  <c r="L257" i="8"/>
  <c r="K257" i="8"/>
  <c r="BC249" i="11"/>
  <c r="L256" i="8"/>
  <c r="BC248" i="11"/>
  <c r="L255" i="8"/>
  <c r="K255" i="8"/>
  <c r="BC247" i="11"/>
  <c r="L254" i="8"/>
  <c r="K254" i="8"/>
  <c r="BC246" i="11"/>
  <c r="BC245" i="11"/>
  <c r="L252" i="8"/>
  <c r="K252" i="8"/>
  <c r="BC244" i="11"/>
  <c r="L251" i="8"/>
  <c r="BC243" i="11"/>
  <c r="K250" i="8"/>
  <c r="BC242" i="11"/>
  <c r="L249" i="8"/>
  <c r="K249" i="8"/>
  <c r="BC239" i="11"/>
  <c r="L246" i="8"/>
  <c r="K246" i="8"/>
  <c r="BC238" i="11"/>
  <c r="L245" i="8"/>
  <c r="BC237" i="11"/>
  <c r="K244" i="8"/>
  <c r="BC236" i="11"/>
  <c r="K243" i="8"/>
  <c r="BC235" i="11"/>
  <c r="L242" i="8"/>
  <c r="K242" i="8"/>
  <c r="BC234" i="11"/>
  <c r="L241" i="8"/>
  <c r="K241" i="8"/>
  <c r="BC233" i="11"/>
  <c r="L240" i="8"/>
  <c r="BC232" i="11"/>
  <c r="L239" i="8"/>
  <c r="K239" i="8"/>
  <c r="BC231" i="11"/>
  <c r="L238" i="8"/>
  <c r="K238" i="8"/>
  <c r="BC230" i="11"/>
  <c r="L237" i="8"/>
  <c r="K237" i="8"/>
  <c r="BC227" i="11"/>
  <c r="L233" i="8"/>
  <c r="K233" i="8"/>
  <c r="BC226" i="11"/>
  <c r="L232" i="8"/>
  <c r="K232" i="8"/>
  <c r="L231" i="8"/>
  <c r="K231" i="8"/>
  <c r="L230" i="8"/>
  <c r="K230" i="8"/>
  <c r="BC223" i="11"/>
  <c r="L229" i="8"/>
  <c r="K229" i="8"/>
  <c r="BC220" i="11"/>
  <c r="L226" i="8"/>
  <c r="K226" i="8"/>
  <c r="BC219" i="11"/>
  <c r="L225" i="8"/>
  <c r="K225" i="8"/>
  <c r="BC218" i="11"/>
  <c r="L224" i="8"/>
  <c r="K224" i="8"/>
  <c r="BC217" i="11"/>
  <c r="K223" i="8"/>
  <c r="BC216" i="11"/>
  <c r="L222" i="8"/>
  <c r="K222" i="8"/>
  <c r="BC215" i="11"/>
  <c r="L221" i="8"/>
  <c r="K221" i="8"/>
  <c r="BC212" i="11"/>
  <c r="L217" i="8"/>
  <c r="K217" i="8"/>
  <c r="BC211" i="11"/>
  <c r="L216" i="8"/>
  <c r="K216" i="8"/>
  <c r="BC210" i="11"/>
  <c r="L215" i="8"/>
  <c r="K215" i="8"/>
  <c r="BC209" i="11"/>
  <c r="L214" i="8"/>
  <c r="K214" i="8"/>
  <c r="BC208" i="11"/>
  <c r="L213" i="8"/>
  <c r="K213" i="8"/>
  <c r="BC207" i="11"/>
  <c r="L212" i="8"/>
  <c r="K212" i="8"/>
  <c r="BC206" i="11"/>
  <c r="L211" i="8"/>
  <c r="K211" i="8"/>
  <c r="BC205" i="11"/>
  <c r="L210" i="8"/>
  <c r="K210" i="8"/>
  <c r="BC204" i="11"/>
  <c r="L209" i="8"/>
  <c r="K209" i="8"/>
  <c r="BC203" i="11"/>
  <c r="L208" i="8"/>
  <c r="K208" i="8"/>
  <c r="BC200" i="11"/>
  <c r="L205" i="8"/>
  <c r="K205" i="8"/>
  <c r="BC199" i="11"/>
  <c r="L204" i="8"/>
  <c r="K204" i="8"/>
  <c r="BC196" i="11"/>
  <c r="L201" i="8"/>
  <c r="K201" i="8"/>
  <c r="BC195" i="11"/>
  <c r="K200" i="8"/>
  <c r="BC194" i="11"/>
  <c r="K199" i="8"/>
  <c r="BC193" i="11"/>
  <c r="L198" i="8"/>
  <c r="K198" i="8"/>
  <c r="BC192" i="11"/>
  <c r="L197" i="8"/>
  <c r="K197" i="8"/>
  <c r="BC191" i="11"/>
  <c r="L196" i="8"/>
  <c r="K196" i="8"/>
  <c r="BC190" i="11"/>
  <c r="L195" i="8"/>
  <c r="K195" i="8"/>
  <c r="BC189" i="11"/>
  <c r="L194" i="8"/>
  <c r="K194" i="8"/>
  <c r="BC188" i="11"/>
  <c r="L193" i="8"/>
  <c r="K193" i="8"/>
  <c r="BC187" i="11"/>
  <c r="K192" i="8"/>
  <c r="BC186" i="11"/>
  <c r="K191" i="8"/>
  <c r="BC183" i="11"/>
  <c r="L187" i="8"/>
  <c r="K187" i="8"/>
  <c r="BC182" i="11"/>
  <c r="L186" i="8"/>
  <c r="K186" i="8"/>
  <c r="BC181" i="11"/>
  <c r="L185" i="8"/>
  <c r="BC180" i="11"/>
  <c r="L184" i="8"/>
  <c r="K184" i="8"/>
  <c r="B184" i="8" s="1"/>
  <c r="BC179" i="11"/>
  <c r="L183" i="8"/>
  <c r="K183" i="8"/>
  <c r="BC178" i="11"/>
  <c r="L182" i="8"/>
  <c r="K182" i="8"/>
  <c r="BC177" i="11"/>
  <c r="K181" i="8"/>
  <c r="BC176" i="11"/>
  <c r="L180" i="8"/>
  <c r="K180" i="8"/>
  <c r="BC175" i="11"/>
  <c r="L179" i="8"/>
  <c r="K179" i="8"/>
  <c r="B179" i="8" s="1"/>
  <c r="BC174" i="11"/>
  <c r="K178" i="8"/>
  <c r="BC171" i="11"/>
  <c r="L174" i="8"/>
  <c r="K174" i="8"/>
  <c r="BC170" i="11"/>
  <c r="K173" i="8"/>
  <c r="B173" i="8" s="1"/>
  <c r="BC169" i="11"/>
  <c r="L172" i="8"/>
  <c r="K172" i="8"/>
  <c r="BC168" i="11"/>
  <c r="L171" i="8"/>
  <c r="K171" i="8"/>
  <c r="BC167" i="11"/>
  <c r="K170" i="8"/>
  <c r="BC166" i="11"/>
  <c r="K169" i="8"/>
  <c r="BC165" i="11"/>
  <c r="L168" i="8"/>
  <c r="K168" i="8"/>
  <c r="BC164" i="11"/>
  <c r="K167" i="8"/>
  <c r="BC163" i="11"/>
  <c r="L166" i="8"/>
  <c r="K166" i="8"/>
  <c r="BC162" i="11"/>
  <c r="L165" i="8"/>
  <c r="K165" i="8"/>
  <c r="BC159" i="11"/>
  <c r="L161" i="8"/>
  <c r="K161" i="8"/>
  <c r="BC158" i="11"/>
  <c r="L160" i="8"/>
  <c r="K160" i="8"/>
  <c r="BC157" i="11"/>
  <c r="K159" i="8"/>
  <c r="BC156" i="11"/>
  <c r="K158" i="8"/>
  <c r="BC155" i="11"/>
  <c r="L157" i="8"/>
  <c r="K157" i="8"/>
  <c r="BC154" i="11"/>
  <c r="K156" i="8"/>
  <c r="BC153" i="11"/>
  <c r="L155" i="8"/>
  <c r="K155" i="8"/>
  <c r="BC152" i="11"/>
  <c r="L154" i="8"/>
  <c r="K154" i="8"/>
  <c r="BC151" i="11"/>
  <c r="L153" i="8"/>
  <c r="K153" i="8"/>
  <c r="L150" i="8"/>
  <c r="C150" i="8" s="1"/>
  <c r="K150" i="8"/>
  <c r="B150" i="8" s="1"/>
  <c r="BC147" i="11"/>
  <c r="K149" i="8"/>
  <c r="BC146" i="11"/>
  <c r="L148" i="8"/>
  <c r="K148" i="8"/>
  <c r="BC145" i="11"/>
  <c r="K147" i="8"/>
  <c r="BC144" i="11"/>
  <c r="L146" i="8"/>
  <c r="K146" i="8"/>
  <c r="BC143" i="11"/>
  <c r="L145" i="8"/>
  <c r="K145" i="8"/>
  <c r="B145" i="8" s="1"/>
  <c r="BC142" i="11"/>
  <c r="K144" i="8"/>
  <c r="B144" i="8" s="1"/>
  <c r="L143" i="8"/>
  <c r="C143" i="8" s="1"/>
  <c r="K143" i="8"/>
  <c r="B143" i="8" s="1"/>
  <c r="BC140" i="11"/>
  <c r="L142" i="8"/>
  <c r="K142" i="8"/>
  <c r="BC139" i="11"/>
  <c r="L141" i="8"/>
  <c r="K141" i="8"/>
  <c r="BC136" i="11"/>
  <c r="L137" i="8"/>
  <c r="K137" i="8"/>
  <c r="L136" i="8"/>
  <c r="C136" i="8" s="1"/>
  <c r="K136" i="8"/>
  <c r="B136" i="8" s="1"/>
  <c r="BC134" i="11"/>
  <c r="K135" i="8"/>
  <c r="BC133" i="11"/>
  <c r="L134" i="8"/>
  <c r="C134" i="8" s="1"/>
  <c r="K134" i="8"/>
  <c r="B134" i="8" s="1"/>
  <c r="BC132" i="11"/>
  <c r="K133" i="8"/>
  <c r="BC131" i="11"/>
  <c r="K132" i="8"/>
  <c r="BC130" i="11"/>
  <c r="L131" i="8"/>
  <c r="K131" i="8"/>
  <c r="BC129" i="11"/>
  <c r="K130" i="8"/>
  <c r="BC128" i="11"/>
  <c r="L129" i="8"/>
  <c r="K129" i="8"/>
  <c r="B129" i="8" s="1"/>
  <c r="BC127" i="11"/>
  <c r="L128" i="8"/>
  <c r="K128" i="8"/>
  <c r="BC126" i="11"/>
  <c r="L127" i="8"/>
  <c r="K127" i="8"/>
  <c r="BC125" i="11"/>
  <c r="L126" i="8"/>
  <c r="K126" i="8"/>
  <c r="BC122" i="11"/>
  <c r="L123" i="8"/>
  <c r="K123" i="8"/>
  <c r="BC121" i="11"/>
  <c r="L122" i="8"/>
  <c r="K122" i="8"/>
  <c r="BC120" i="11"/>
  <c r="L121" i="8"/>
  <c r="K121" i="8"/>
  <c r="BC119" i="11"/>
  <c r="K120" i="8"/>
  <c r="BC118" i="11"/>
  <c r="L119" i="8"/>
  <c r="K119" i="8"/>
  <c r="BC117" i="11"/>
  <c r="K118" i="8"/>
  <c r="BC116" i="11"/>
  <c r="K117" i="8"/>
  <c r="L114" i="8"/>
  <c r="K114" i="8"/>
  <c r="K113" i="8"/>
  <c r="K112" i="8"/>
  <c r="L111" i="8"/>
  <c r="K111" i="8"/>
  <c r="L110" i="8"/>
  <c r="K110" i="8"/>
  <c r="L109" i="8"/>
  <c r="K109" i="8"/>
  <c r="K108" i="8"/>
  <c r="L107" i="8"/>
  <c r="K107" i="8"/>
  <c r="L106" i="8"/>
  <c r="K106" i="8"/>
  <c r="L105" i="8"/>
  <c r="K105" i="8"/>
  <c r="BC101" i="11"/>
  <c r="K102" i="8"/>
  <c r="BC100" i="11"/>
  <c r="K101" i="8"/>
  <c r="BC99" i="11"/>
  <c r="L100" i="8"/>
  <c r="K100" i="8"/>
  <c r="BC96" i="11"/>
  <c r="L97" i="8"/>
  <c r="K97" i="8"/>
  <c r="BC95" i="11"/>
  <c r="L96" i="8"/>
  <c r="K96" i="8"/>
  <c r="BC94" i="11"/>
  <c r="K95" i="8"/>
  <c r="BC93" i="11"/>
  <c r="K94" i="8"/>
  <c r="BC92" i="11"/>
  <c r="L93" i="8"/>
  <c r="K93" i="8"/>
  <c r="BC91" i="11"/>
  <c r="K92" i="8"/>
  <c r="BC90" i="11"/>
  <c r="L91" i="8"/>
  <c r="K91" i="8"/>
  <c r="BC89" i="11"/>
  <c r="L90" i="8"/>
  <c r="K90" i="8"/>
  <c r="BC88" i="11"/>
  <c r="L89" i="8"/>
  <c r="K89" i="8"/>
  <c r="BC87" i="11"/>
  <c r="L88" i="8"/>
  <c r="K88" i="8"/>
  <c r="BC86" i="11"/>
  <c r="L87" i="8"/>
  <c r="K87" i="8"/>
  <c r="BC85" i="11"/>
  <c r="K86" i="8"/>
  <c r="BC84" i="11"/>
  <c r="L85" i="8"/>
  <c r="K85" i="8"/>
  <c r="BC83" i="11"/>
  <c r="L84" i="8"/>
  <c r="K84" i="8"/>
  <c r="BC80" i="11"/>
  <c r="K80" i="8"/>
  <c r="BC79" i="11"/>
  <c r="L79" i="8"/>
  <c r="K79" i="8"/>
  <c r="BC78" i="11"/>
  <c r="L78" i="8"/>
  <c r="K78" i="8"/>
  <c r="BC77" i="11"/>
  <c r="K77" i="8"/>
  <c r="BC74" i="11"/>
  <c r="K74" i="8"/>
  <c r="BC73" i="11"/>
  <c r="K73" i="8"/>
  <c r="BC72" i="11"/>
  <c r="K72" i="8"/>
  <c r="BC71" i="11"/>
  <c r="K71" i="8"/>
  <c r="BC70" i="11"/>
  <c r="L70" i="8"/>
  <c r="K70" i="8"/>
  <c r="BC69" i="11"/>
  <c r="L69" i="8"/>
  <c r="K69" i="8"/>
  <c r="BC68" i="11"/>
  <c r="L68" i="8"/>
  <c r="K68" i="8"/>
  <c r="BC66" i="11"/>
  <c r="K67" i="8"/>
  <c r="BC67" i="11"/>
  <c r="L66" i="8"/>
  <c r="K66" i="8"/>
  <c r="BC65" i="11"/>
  <c r="L65" i="8"/>
  <c r="K65" i="8"/>
  <c r="BC64" i="11"/>
  <c r="L64" i="8"/>
  <c r="K64" i="8"/>
  <c r="BC63" i="11"/>
  <c r="L63" i="8"/>
  <c r="C63" i="8" s="1"/>
  <c r="K63" i="8"/>
  <c r="B63" i="8" s="1"/>
  <c r="BC62" i="11"/>
  <c r="L62" i="8"/>
  <c r="K62" i="8"/>
  <c r="BC61" i="11"/>
  <c r="K61" i="8"/>
  <c r="BC60" i="11"/>
  <c r="L60" i="8"/>
  <c r="K60" i="8"/>
  <c r="L56" i="8"/>
  <c r="K56" i="8"/>
  <c r="K55" i="8"/>
  <c r="BC53" i="11"/>
  <c r="K51" i="8"/>
  <c r="BC52" i="11"/>
  <c r="L50" i="8"/>
  <c r="K50" i="8"/>
  <c r="B50" i="8" s="1"/>
  <c r="L49" i="8"/>
  <c r="C49" i="8" s="1"/>
  <c r="K49" i="8"/>
  <c r="B49" i="8" s="1"/>
  <c r="L48" i="8"/>
  <c r="C48" i="8" s="1"/>
  <c r="K48" i="8"/>
  <c r="B48" i="8" s="1"/>
  <c r="BC49" i="11"/>
  <c r="L47" i="8"/>
  <c r="K47" i="8"/>
  <c r="BC48" i="11"/>
  <c r="L46" i="8"/>
  <c r="K46" i="8"/>
  <c r="BC47" i="11"/>
  <c r="L45" i="8"/>
  <c r="K45" i="8"/>
  <c r="BC46" i="11"/>
  <c r="L44" i="8"/>
  <c r="K44" i="8"/>
  <c r="BC45" i="11"/>
  <c r="L43" i="8"/>
  <c r="C43" i="8" s="1"/>
  <c r="K43" i="8"/>
  <c r="B43" i="8" s="1"/>
  <c r="L42" i="8"/>
  <c r="C42" i="8" s="1"/>
  <c r="K42" i="8"/>
  <c r="B42" i="8" s="1"/>
  <c r="BC43" i="11"/>
  <c r="L41" i="8"/>
  <c r="K41" i="8"/>
  <c r="BC42" i="11"/>
  <c r="L39" i="8"/>
  <c r="K39" i="8"/>
  <c r="BC28" i="11"/>
  <c r="K25" i="8"/>
  <c r="L36" i="8"/>
  <c r="K36" i="8"/>
  <c r="L35" i="8"/>
  <c r="K35" i="8"/>
  <c r="L34" i="8"/>
  <c r="K34" i="8"/>
  <c r="L33" i="8"/>
  <c r="K33" i="8"/>
  <c r="BC35" i="11"/>
  <c r="K32" i="8"/>
  <c r="BC34" i="11"/>
  <c r="L31" i="8"/>
  <c r="K31" i="8"/>
  <c r="BC33" i="11"/>
  <c r="L30" i="8"/>
  <c r="K30" i="8"/>
  <c r="BC32" i="11"/>
  <c r="L29" i="8"/>
  <c r="K29" i="8"/>
  <c r="BC31" i="11"/>
  <c r="L28" i="8"/>
  <c r="K28" i="8"/>
  <c r="L27" i="8"/>
  <c r="K27" i="8"/>
  <c r="BC29" i="11"/>
  <c r="L26" i="8"/>
  <c r="K26" i="8"/>
  <c r="BC25" i="11"/>
  <c r="L22" i="8"/>
  <c r="K22" i="8"/>
  <c r="BC24" i="11"/>
  <c r="L21" i="8"/>
  <c r="K21" i="8"/>
  <c r="BC23" i="11"/>
  <c r="L20" i="8"/>
  <c r="K20" i="8"/>
  <c r="BC22" i="11"/>
  <c r="L19" i="8"/>
  <c r="K19" i="8"/>
  <c r="BC21" i="11"/>
  <c r="K18" i="8"/>
  <c r="BC20" i="11"/>
  <c r="K17" i="8"/>
  <c r="BC19" i="11"/>
  <c r="K16" i="8"/>
  <c r="BC16" i="11"/>
  <c r="K13" i="8"/>
  <c r="BC15" i="11"/>
  <c r="L12" i="8"/>
  <c r="K12" i="8"/>
  <c r="BF406" i="11"/>
  <c r="BC406" i="11"/>
  <c r="AT406" i="11"/>
  <c r="AQ406" i="11"/>
  <c r="AN406" i="11"/>
  <c r="AK406" i="11"/>
  <c r="AE406" i="11"/>
  <c r="AB406" i="11"/>
  <c r="Y406" i="11"/>
  <c r="V406" i="11"/>
  <c r="S406" i="11"/>
  <c r="P406" i="11"/>
  <c r="M406" i="11"/>
  <c r="J406" i="11"/>
  <c r="G406" i="11"/>
  <c r="K417" i="8"/>
  <c r="BI405" i="11"/>
  <c r="BF405" i="11"/>
  <c r="BC405" i="11"/>
  <c r="AT405" i="11"/>
  <c r="AQ405" i="11"/>
  <c r="AN405" i="11"/>
  <c r="AK405" i="11"/>
  <c r="AE405" i="11"/>
  <c r="AB405" i="11"/>
  <c r="Y405" i="11"/>
  <c r="V405" i="11"/>
  <c r="S405" i="11"/>
  <c r="P405" i="11"/>
  <c r="M405" i="11"/>
  <c r="J405" i="11"/>
  <c r="G405" i="11"/>
  <c r="L416" i="8"/>
  <c r="K416" i="8"/>
  <c r="BL404" i="11"/>
  <c r="BI404" i="11"/>
  <c r="BF404" i="11"/>
  <c r="BC404" i="11"/>
  <c r="AT404" i="11"/>
  <c r="AQ404" i="11"/>
  <c r="AN404" i="11"/>
  <c r="AK404" i="11"/>
  <c r="AE404" i="11"/>
  <c r="AB404" i="11"/>
  <c r="Y404" i="11"/>
  <c r="V404" i="11"/>
  <c r="S404" i="11"/>
  <c r="P404" i="11"/>
  <c r="M404" i="11"/>
  <c r="J404" i="11"/>
  <c r="G404" i="11"/>
  <c r="BL403" i="11"/>
  <c r="BI403" i="11"/>
  <c r="BF403" i="11"/>
  <c r="AZ403" i="11"/>
  <c r="AT403" i="11"/>
  <c r="AQ403" i="11"/>
  <c r="AN403" i="11"/>
  <c r="AK403" i="11"/>
  <c r="AH403" i="11"/>
  <c r="AE403" i="11"/>
  <c r="AB403" i="11"/>
  <c r="Y403" i="11"/>
  <c r="V403" i="11"/>
  <c r="S403" i="11"/>
  <c r="P403" i="11"/>
  <c r="M403" i="11"/>
  <c r="J403" i="11"/>
  <c r="G403" i="11"/>
  <c r="K414" i="8"/>
  <c r="BN402" i="11"/>
  <c r="BM402" i="11"/>
  <c r="BK402" i="11"/>
  <c r="BK408" i="11" s="1"/>
  <c r="BJ402" i="11"/>
  <c r="BJ408" i="11" s="1"/>
  <c r="BH402" i="11"/>
  <c r="BH408" i="11" s="1"/>
  <c r="BG402" i="11"/>
  <c r="BG408" i="11" s="1"/>
  <c r="BE402" i="11"/>
  <c r="BE408" i="11" s="1"/>
  <c r="BD402" i="11"/>
  <c r="BD408" i="11" s="1"/>
  <c r="BB408" i="11"/>
  <c r="BA402" i="11"/>
  <c r="BA408" i="11" s="1"/>
  <c r="AY402" i="11"/>
  <c r="AY408" i="11" s="1"/>
  <c r="AZ408" i="11" s="1"/>
  <c r="AS402" i="11"/>
  <c r="AS408" i="11" s="1"/>
  <c r="AR402" i="11"/>
  <c r="AR408" i="11" s="1"/>
  <c r="AP402" i="11"/>
  <c r="AP408" i="11" s="1"/>
  <c r="AO402" i="11"/>
  <c r="AO408" i="11" s="1"/>
  <c r="AM402" i="11"/>
  <c r="AM408" i="11" s="1"/>
  <c r="AL402" i="11"/>
  <c r="AL408" i="11" s="1"/>
  <c r="AJ402" i="11"/>
  <c r="AJ408" i="11" s="1"/>
  <c r="AI402" i="11"/>
  <c r="AI408" i="11" s="1"/>
  <c r="AG402" i="11"/>
  <c r="AG408" i="11" s="1"/>
  <c r="AF402" i="11"/>
  <c r="AF408" i="11" s="1"/>
  <c r="AD402" i="11"/>
  <c r="AD408" i="11" s="1"/>
  <c r="AC402" i="11"/>
  <c r="AC408" i="11" s="1"/>
  <c r="AA402" i="11"/>
  <c r="AA408" i="11" s="1"/>
  <c r="Z402" i="11"/>
  <c r="Z408" i="11" s="1"/>
  <c r="X402" i="11"/>
  <c r="X408" i="11" s="1"/>
  <c r="W402" i="11"/>
  <c r="W408" i="11" s="1"/>
  <c r="U402" i="11"/>
  <c r="U408" i="11" s="1"/>
  <c r="T402" i="11"/>
  <c r="T408" i="11" s="1"/>
  <c r="R402" i="11"/>
  <c r="R408" i="11" s="1"/>
  <c r="Q402" i="11"/>
  <c r="Q408" i="11" s="1"/>
  <c r="O402" i="11"/>
  <c r="O408" i="11" s="1"/>
  <c r="N402" i="11"/>
  <c r="N408" i="11" s="1"/>
  <c r="L402" i="11"/>
  <c r="L408" i="11" s="1"/>
  <c r="K402" i="11"/>
  <c r="K408" i="11" s="1"/>
  <c r="I402" i="11"/>
  <c r="I408" i="11" s="1"/>
  <c r="H402" i="11"/>
  <c r="H408" i="11" s="1"/>
  <c r="F408" i="11"/>
  <c r="E402" i="11"/>
  <c r="E408" i="11" s="1"/>
  <c r="BL396" i="11"/>
  <c r="BI396" i="11"/>
  <c r="AZ396" i="11"/>
  <c r="AW396" i="11"/>
  <c r="AT396" i="11"/>
  <c r="AQ396" i="11"/>
  <c r="AN396" i="11"/>
  <c r="AK396" i="11"/>
  <c r="AH396" i="11"/>
  <c r="AB396" i="11"/>
  <c r="Y396" i="11"/>
  <c r="V396" i="11"/>
  <c r="S396" i="11"/>
  <c r="P396" i="11"/>
  <c r="M396" i="11"/>
  <c r="J396" i="11"/>
  <c r="G396" i="11"/>
  <c r="L407" i="8"/>
  <c r="K407" i="8"/>
  <c r="AT387" i="11"/>
  <c r="L398" i="8"/>
  <c r="K398" i="8"/>
  <c r="BL374" i="11"/>
  <c r="AT374" i="11"/>
  <c r="S374" i="11"/>
  <c r="L385" i="8"/>
  <c r="K385" i="8"/>
  <c r="L376" i="8"/>
  <c r="K376" i="8"/>
  <c r="K367" i="8"/>
  <c r="BL346" i="11"/>
  <c r="S346" i="11"/>
  <c r="L356" i="8"/>
  <c r="K356" i="8"/>
  <c r="L342" i="8"/>
  <c r="K342" i="8"/>
  <c r="BL322" i="11"/>
  <c r="S322" i="11"/>
  <c r="L332" i="8"/>
  <c r="K332" i="8"/>
  <c r="L323" i="8"/>
  <c r="K323" i="8"/>
  <c r="BL305" i="11"/>
  <c r="K314" i="8"/>
  <c r="S295" i="11"/>
  <c r="K304" i="8"/>
  <c r="BL285" i="11"/>
  <c r="L293" i="8"/>
  <c r="S275" i="11"/>
  <c r="L283" i="8"/>
  <c r="K283" i="8"/>
  <c r="BL268" i="11"/>
  <c r="AZ268" i="11"/>
  <c r="L275" i="8"/>
  <c r="K275" i="8"/>
  <c r="S254" i="11"/>
  <c r="L261" i="8"/>
  <c r="K261" i="8"/>
  <c r="BL241" i="11"/>
  <c r="K248" i="8"/>
  <c r="AZ229" i="11"/>
  <c r="S229" i="11"/>
  <c r="L235" i="8"/>
  <c r="K235" i="8"/>
  <c r="BL222" i="11"/>
  <c r="L228" i="8"/>
  <c r="K228" i="8"/>
  <c r="S214" i="11"/>
  <c r="L219" i="8"/>
  <c r="K219" i="8"/>
  <c r="BL202" i="11"/>
  <c r="L207" i="8"/>
  <c r="K207" i="8"/>
  <c r="S198" i="11"/>
  <c r="L203" i="8"/>
  <c r="K203" i="8"/>
  <c r="B203" i="8" s="1"/>
  <c r="BL185" i="11"/>
  <c r="L189" i="8"/>
  <c r="K189" i="8"/>
  <c r="B189" i="8" s="1"/>
  <c r="S173" i="11"/>
  <c r="L176" i="8"/>
  <c r="K176" i="8"/>
  <c r="BL161" i="11"/>
  <c r="L163" i="8"/>
  <c r="K163" i="8"/>
  <c r="B163" i="8" s="1"/>
  <c r="S150" i="11"/>
  <c r="L152" i="8"/>
  <c r="K152" i="8"/>
  <c r="BL138" i="11"/>
  <c r="AZ138" i="11"/>
  <c r="L139" i="8"/>
  <c r="K139" i="8"/>
  <c r="B139" i="8" s="1"/>
  <c r="S124" i="11"/>
  <c r="L125" i="8"/>
  <c r="K125" i="8"/>
  <c r="BL115" i="11"/>
  <c r="L116" i="8"/>
  <c r="K116" i="8"/>
  <c r="B116" i="8" s="1"/>
  <c r="BL103" i="11"/>
  <c r="S103" i="11"/>
  <c r="L104" i="8"/>
  <c r="K104" i="8"/>
  <c r="B104" i="8" s="1"/>
  <c r="K99" i="8"/>
  <c r="BL82" i="11"/>
  <c r="AZ82" i="11"/>
  <c r="S82" i="11"/>
  <c r="L82" i="8"/>
  <c r="K82" i="8"/>
  <c r="L76" i="8"/>
  <c r="K76" i="8"/>
  <c r="BL59" i="11"/>
  <c r="AZ59" i="11"/>
  <c r="S59" i="11"/>
  <c r="K58" i="8"/>
  <c r="K53" i="8"/>
  <c r="BL41" i="11"/>
  <c r="S41" i="11"/>
  <c r="L38" i="8"/>
  <c r="K24" i="8"/>
  <c r="BL18" i="11"/>
  <c r="S18" i="11"/>
  <c r="K15" i="8"/>
  <c r="S14" i="11"/>
  <c r="L11" i="8"/>
  <c r="K11" i="8"/>
  <c r="E71" i="7"/>
  <c r="D71" i="7"/>
  <c r="H418" i="8"/>
  <c r="H411" i="8"/>
  <c r="H410" i="8"/>
  <c r="H409" i="8"/>
  <c r="H408" i="8"/>
  <c r="AK389" i="10"/>
  <c r="H412" i="8"/>
  <c r="H404" i="8"/>
  <c r="H402" i="8"/>
  <c r="H399" i="8"/>
  <c r="H405" i="8"/>
  <c r="H395" i="8"/>
  <c r="H393" i="8"/>
  <c r="AK373" i="10"/>
  <c r="H390" i="8"/>
  <c r="H392" i="8"/>
  <c r="J389" i="8"/>
  <c r="H389" i="8"/>
  <c r="H388" i="8"/>
  <c r="H387" i="8"/>
  <c r="H386" i="8"/>
  <c r="AK365" i="10"/>
  <c r="H382" i="8"/>
  <c r="H381" i="8"/>
  <c r="H380" i="8"/>
  <c r="H379" i="8"/>
  <c r="H378" i="8"/>
  <c r="I371" i="8"/>
  <c r="J371" i="8" s="1"/>
  <c r="H371" i="8"/>
  <c r="H370" i="8"/>
  <c r="AK357" i="10"/>
  <c r="H373" i="8"/>
  <c r="I369" i="8"/>
  <c r="H369" i="8"/>
  <c r="I372" i="8"/>
  <c r="H372" i="8"/>
  <c r="H368" i="8"/>
  <c r="H374" i="8"/>
  <c r="AK349" i="10"/>
  <c r="I365" i="8"/>
  <c r="H365" i="8"/>
  <c r="H364" i="8"/>
  <c r="H363" i="8"/>
  <c r="H362" i="8"/>
  <c r="H360" i="8"/>
  <c r="H359" i="8"/>
  <c r="AK339" i="10"/>
  <c r="I353" i="8"/>
  <c r="H353" i="8"/>
  <c r="H352" i="8"/>
  <c r="I351" i="8"/>
  <c r="H351" i="8"/>
  <c r="I349" i="8"/>
  <c r="H349" i="8"/>
  <c r="H348" i="8"/>
  <c r="I347" i="8"/>
  <c r="H347" i="8"/>
  <c r="I346" i="8"/>
  <c r="H346" i="8"/>
  <c r="H345" i="8"/>
  <c r="H344" i="8"/>
  <c r="H343" i="8"/>
  <c r="H340" i="8"/>
  <c r="H339" i="8"/>
  <c r="AK324" i="10"/>
  <c r="H338" i="8"/>
  <c r="H335" i="8"/>
  <c r="H336" i="8"/>
  <c r="I333" i="8"/>
  <c r="H333" i="8"/>
  <c r="I327" i="8"/>
  <c r="J327" i="8" s="1"/>
  <c r="H327" i="8"/>
  <c r="I329" i="8"/>
  <c r="H329" i="8"/>
  <c r="I328" i="8"/>
  <c r="H328" i="8"/>
  <c r="H326" i="8"/>
  <c r="I325" i="8"/>
  <c r="H325" i="8"/>
  <c r="AK310" i="10"/>
  <c r="H324" i="8"/>
  <c r="H321" i="8"/>
  <c r="AK306" i="10"/>
  <c r="H320" i="8"/>
  <c r="H319" i="8"/>
  <c r="H312" i="8"/>
  <c r="J308" i="8"/>
  <c r="H308" i="8"/>
  <c r="J307" i="8"/>
  <c r="H307" i="8"/>
  <c r="AK293" i="10"/>
  <c r="H311" i="8"/>
  <c r="I302" i="8"/>
  <c r="H302" i="8"/>
  <c r="H301" i="8"/>
  <c r="I300" i="8"/>
  <c r="H300" i="8"/>
  <c r="I299" i="8"/>
  <c r="H299" i="8"/>
  <c r="I298" i="8"/>
  <c r="H298" i="8"/>
  <c r="I297" i="8"/>
  <c r="H297" i="8"/>
  <c r="BU284" i="10"/>
  <c r="I296" i="8"/>
  <c r="H296" i="8"/>
  <c r="I295" i="8"/>
  <c r="H295" i="8"/>
  <c r="I294" i="8"/>
  <c r="C294" i="8" s="1"/>
  <c r="H291" i="8"/>
  <c r="I290" i="8"/>
  <c r="J290" i="8" s="1"/>
  <c r="H290" i="8"/>
  <c r="H289" i="8"/>
  <c r="I287" i="8"/>
  <c r="H287" i="8"/>
  <c r="I286" i="8"/>
  <c r="H286" i="8"/>
  <c r="I284" i="8"/>
  <c r="H284" i="8"/>
  <c r="H285" i="8"/>
  <c r="I281" i="8"/>
  <c r="H281" i="8"/>
  <c r="I280" i="8"/>
  <c r="H280" i="8"/>
  <c r="H279" i="8"/>
  <c r="H277" i="8"/>
  <c r="AK265" i="10"/>
  <c r="AK263" i="10" s="1"/>
  <c r="I276" i="8"/>
  <c r="I273" i="8"/>
  <c r="H273" i="8"/>
  <c r="AK261" i="10"/>
  <c r="AK251" i="10" s="1"/>
  <c r="I270" i="8"/>
  <c r="H270" i="8"/>
  <c r="H269" i="8"/>
  <c r="I268" i="8"/>
  <c r="H268" i="8"/>
  <c r="H267" i="8"/>
  <c r="H266" i="8"/>
  <c r="I265" i="8"/>
  <c r="J265" i="8" s="1"/>
  <c r="H265" i="8"/>
  <c r="I264" i="8"/>
  <c r="H264" i="8"/>
  <c r="H263" i="8"/>
  <c r="I262" i="8"/>
  <c r="H262" i="8"/>
  <c r="H259" i="8"/>
  <c r="I258" i="8"/>
  <c r="J258" i="8" s="1"/>
  <c r="H258" i="8"/>
  <c r="I257" i="8"/>
  <c r="H257" i="8"/>
  <c r="H256" i="8"/>
  <c r="I255" i="8"/>
  <c r="H255" i="8"/>
  <c r="AK245" i="10"/>
  <c r="H254" i="8"/>
  <c r="I253" i="8"/>
  <c r="H253" i="8"/>
  <c r="I252" i="8"/>
  <c r="H252" i="8"/>
  <c r="I251" i="8"/>
  <c r="H250" i="8"/>
  <c r="I249" i="8"/>
  <c r="AK227" i="10"/>
  <c r="H236" i="8"/>
  <c r="B236" i="8" s="1"/>
  <c r="I246" i="8"/>
  <c r="H246" i="8"/>
  <c r="I245" i="8"/>
  <c r="H245" i="8"/>
  <c r="I244" i="8"/>
  <c r="H244" i="8"/>
  <c r="I243" i="8"/>
  <c r="H243" i="8"/>
  <c r="I242" i="8"/>
  <c r="H242" i="8"/>
  <c r="I241" i="8"/>
  <c r="H241" i="8"/>
  <c r="I240" i="8"/>
  <c r="H240" i="8"/>
  <c r="I239" i="8"/>
  <c r="H239" i="8"/>
  <c r="I238" i="8"/>
  <c r="H238" i="8"/>
  <c r="H237" i="8"/>
  <c r="I233" i="8"/>
  <c r="H233" i="8"/>
  <c r="H232" i="8"/>
  <c r="I231" i="8"/>
  <c r="H231" i="8"/>
  <c r="I230" i="8"/>
  <c r="H230" i="8"/>
  <c r="H229" i="8"/>
  <c r="I226" i="8"/>
  <c r="H226" i="8"/>
  <c r="H225" i="8"/>
  <c r="H224" i="8"/>
  <c r="I223" i="8"/>
  <c r="H223" i="8"/>
  <c r="I222" i="8"/>
  <c r="H222" i="8"/>
  <c r="H221" i="8"/>
  <c r="I220" i="8"/>
  <c r="H220" i="8"/>
  <c r="I217" i="8"/>
  <c r="H217" i="8"/>
  <c r="I216" i="8"/>
  <c r="H216" i="8"/>
  <c r="I215" i="8"/>
  <c r="H215" i="8"/>
  <c r="I214" i="8"/>
  <c r="H214" i="8"/>
  <c r="I212" i="8"/>
  <c r="H212" i="8"/>
  <c r="H211" i="8"/>
  <c r="I210" i="8"/>
  <c r="H210" i="8"/>
  <c r="H209" i="8"/>
  <c r="I208" i="8"/>
  <c r="J208" i="8" s="1"/>
  <c r="H208" i="8"/>
  <c r="AK199" i="10"/>
  <c r="I213" i="8"/>
  <c r="H213" i="8"/>
  <c r="I205" i="8"/>
  <c r="H205" i="8"/>
  <c r="BC195" i="10"/>
  <c r="AK195" i="10"/>
  <c r="I204" i="8"/>
  <c r="I201" i="8"/>
  <c r="I200" i="8"/>
  <c r="H200" i="8"/>
  <c r="I199" i="8"/>
  <c r="H199" i="8"/>
  <c r="I198" i="8"/>
  <c r="H198" i="8"/>
  <c r="J197" i="8"/>
  <c r="H197" i="8"/>
  <c r="I196" i="8"/>
  <c r="H196" i="8"/>
  <c r="I195" i="8"/>
  <c r="H195" i="8"/>
  <c r="H194" i="8"/>
  <c r="J193" i="8"/>
  <c r="H193" i="8"/>
  <c r="I192" i="8"/>
  <c r="H192" i="8"/>
  <c r="I191" i="8"/>
  <c r="H191" i="8"/>
  <c r="AK181" i="10"/>
  <c r="I190" i="8"/>
  <c r="H190" i="8"/>
  <c r="I187" i="8"/>
  <c r="I185" i="8"/>
  <c r="H185" i="8"/>
  <c r="I186" i="8"/>
  <c r="I183" i="8"/>
  <c r="H183" i="8"/>
  <c r="I182" i="8"/>
  <c r="H182" i="8"/>
  <c r="I181" i="8"/>
  <c r="H181" i="8"/>
  <c r="I180" i="8"/>
  <c r="H180" i="8"/>
  <c r="I178" i="8"/>
  <c r="H178" i="8"/>
  <c r="CA167" i="10"/>
  <c r="AK169" i="10"/>
  <c r="H177" i="8"/>
  <c r="I174" i="8"/>
  <c r="H174" i="8"/>
  <c r="I172" i="8"/>
  <c r="H172" i="8"/>
  <c r="I171" i="8"/>
  <c r="H171" i="8"/>
  <c r="H170" i="8"/>
  <c r="I169" i="8"/>
  <c r="H169" i="8"/>
  <c r="I168" i="8"/>
  <c r="H168" i="8"/>
  <c r="I167" i="8"/>
  <c r="H167" i="8"/>
  <c r="I166" i="8"/>
  <c r="J166" i="8" s="1"/>
  <c r="H166" i="8"/>
  <c r="I165" i="8"/>
  <c r="H165" i="8"/>
  <c r="BO157" i="10"/>
  <c r="AK157" i="10"/>
  <c r="I164" i="8"/>
  <c r="H164" i="8"/>
  <c r="I161" i="8"/>
  <c r="J161" i="8" s="1"/>
  <c r="H161" i="8"/>
  <c r="I160" i="8"/>
  <c r="I159" i="8"/>
  <c r="H159" i="8"/>
  <c r="I158" i="8"/>
  <c r="H158" i="8"/>
  <c r="H157" i="8"/>
  <c r="I155" i="8"/>
  <c r="J155" i="8" s="1"/>
  <c r="H155" i="8"/>
  <c r="I154" i="8"/>
  <c r="H154" i="8"/>
  <c r="H153" i="8"/>
  <c r="AK146" i="10"/>
  <c r="I156" i="8"/>
  <c r="H156" i="8"/>
  <c r="I149" i="8"/>
  <c r="H149" i="8"/>
  <c r="I148" i="8"/>
  <c r="I147" i="8"/>
  <c r="H147" i="8"/>
  <c r="I146" i="8"/>
  <c r="H146" i="8"/>
  <c r="H142" i="8"/>
  <c r="BU133" i="10"/>
  <c r="AK135" i="10"/>
  <c r="I140" i="8"/>
  <c r="H140" i="8"/>
  <c r="I137" i="8"/>
  <c r="H137" i="8"/>
  <c r="AK131" i="10"/>
  <c r="I130" i="8"/>
  <c r="H130" i="8"/>
  <c r="I135" i="8"/>
  <c r="I131" i="8"/>
  <c r="H131" i="8"/>
  <c r="I128" i="8"/>
  <c r="H128" i="8"/>
  <c r="I127" i="8"/>
  <c r="H127" i="8"/>
  <c r="I126" i="8"/>
  <c r="I123" i="8"/>
  <c r="H123" i="8"/>
  <c r="I122" i="8"/>
  <c r="H122" i="8"/>
  <c r="AK117" i="10"/>
  <c r="I121" i="8"/>
  <c r="H121" i="8"/>
  <c r="I120" i="8"/>
  <c r="H120" i="8"/>
  <c r="I119" i="8"/>
  <c r="H119" i="8"/>
  <c r="I118" i="8"/>
  <c r="H118" i="8"/>
  <c r="I117" i="8"/>
  <c r="I113" i="8"/>
  <c r="H113" i="8"/>
  <c r="I114" i="8"/>
  <c r="H114" i="8"/>
  <c r="I112" i="8"/>
  <c r="H112" i="8"/>
  <c r="I111" i="8"/>
  <c r="H111" i="8"/>
  <c r="I110" i="8"/>
  <c r="H110" i="8"/>
  <c r="I109" i="8"/>
  <c r="H109" i="8"/>
  <c r="CA99" i="10"/>
  <c r="AK104" i="10"/>
  <c r="I108" i="8"/>
  <c r="H108" i="8"/>
  <c r="I107" i="8"/>
  <c r="H107" i="8"/>
  <c r="I106" i="8"/>
  <c r="H106" i="8"/>
  <c r="I105" i="8"/>
  <c r="H105" i="8"/>
  <c r="I102" i="8"/>
  <c r="H102" i="8"/>
  <c r="H101" i="8"/>
  <c r="AK96" i="10"/>
  <c r="H100" i="8"/>
  <c r="I97" i="8"/>
  <c r="H97" i="8"/>
  <c r="I96" i="8"/>
  <c r="H96" i="8"/>
  <c r="I95" i="8"/>
  <c r="H95" i="8"/>
  <c r="I94" i="8"/>
  <c r="H94" i="8"/>
  <c r="I93" i="8"/>
  <c r="I92" i="8"/>
  <c r="H92" i="8"/>
  <c r="I91" i="8"/>
  <c r="H91" i="8"/>
  <c r="I90" i="8"/>
  <c r="J90" i="8" s="1"/>
  <c r="H90" i="8"/>
  <c r="I89" i="8"/>
  <c r="H89" i="8"/>
  <c r="H87" i="8"/>
  <c r="I88" i="8"/>
  <c r="H88" i="8"/>
  <c r="H86" i="8"/>
  <c r="I85" i="8"/>
  <c r="H85" i="8"/>
  <c r="I84" i="8"/>
  <c r="J84" i="8" s="1"/>
  <c r="H84" i="8"/>
  <c r="AK79" i="10"/>
  <c r="I83" i="8"/>
  <c r="C83" i="8" s="1"/>
  <c r="H83" i="8"/>
  <c r="I80" i="8"/>
  <c r="H80" i="8"/>
  <c r="I79" i="8"/>
  <c r="H79" i="8"/>
  <c r="I78" i="8"/>
  <c r="H78" i="8"/>
  <c r="I77" i="8"/>
  <c r="H77" i="8"/>
  <c r="I74" i="8"/>
  <c r="H74" i="8"/>
  <c r="I73" i="8"/>
  <c r="H73" i="8"/>
  <c r="I72" i="8"/>
  <c r="H72" i="8"/>
  <c r="I71" i="8"/>
  <c r="H71" i="8"/>
  <c r="I70" i="8"/>
  <c r="H70" i="8"/>
  <c r="I69" i="8"/>
  <c r="H69" i="8"/>
  <c r="I68" i="8"/>
  <c r="H68" i="8"/>
  <c r="I66" i="8"/>
  <c r="H66" i="8"/>
  <c r="CA54" i="10"/>
  <c r="H67" i="8"/>
  <c r="I65" i="8"/>
  <c r="H65" i="8"/>
  <c r="I64" i="8"/>
  <c r="H64" i="8"/>
  <c r="I62" i="8"/>
  <c r="H62" i="8"/>
  <c r="I61" i="8"/>
  <c r="H61" i="8"/>
  <c r="I60" i="8"/>
  <c r="H60" i="8"/>
  <c r="BO56" i="10"/>
  <c r="AK56" i="10"/>
  <c r="H59" i="8"/>
  <c r="CA49" i="10"/>
  <c r="H55" i="8"/>
  <c r="BX52" i="10"/>
  <c r="BU52" i="10"/>
  <c r="H56" i="8"/>
  <c r="I54" i="8"/>
  <c r="H54" i="8"/>
  <c r="H51" i="8"/>
  <c r="I47" i="8"/>
  <c r="H47" i="8"/>
  <c r="I46" i="8"/>
  <c r="H46" i="8"/>
  <c r="I45" i="8"/>
  <c r="H45" i="8"/>
  <c r="I44" i="8"/>
  <c r="H44" i="8"/>
  <c r="H41" i="8"/>
  <c r="I40" i="8"/>
  <c r="H40" i="8"/>
  <c r="I39" i="8"/>
  <c r="H39" i="8"/>
  <c r="I36" i="8"/>
  <c r="H36" i="8"/>
  <c r="H35" i="8"/>
  <c r="I34" i="8"/>
  <c r="H34" i="8"/>
  <c r="I33" i="8"/>
  <c r="H33" i="8"/>
  <c r="I32" i="8"/>
  <c r="H32" i="8"/>
  <c r="I31" i="8"/>
  <c r="H30" i="8"/>
  <c r="I29" i="8"/>
  <c r="H29" i="8"/>
  <c r="I28" i="8"/>
  <c r="H28" i="8"/>
  <c r="I27" i="8"/>
  <c r="H27" i="8"/>
  <c r="I26" i="8"/>
  <c r="H26" i="8"/>
  <c r="AK26" i="10"/>
  <c r="I25" i="8"/>
  <c r="H25" i="8"/>
  <c r="H22" i="8"/>
  <c r="I21" i="8"/>
  <c r="H21" i="8"/>
  <c r="H20" i="8"/>
  <c r="I19" i="8"/>
  <c r="H19" i="8"/>
  <c r="I18" i="8"/>
  <c r="H18" i="8"/>
  <c r="I17" i="8"/>
  <c r="H17" i="8"/>
  <c r="AK17" i="10"/>
  <c r="H16" i="8"/>
  <c r="AK13" i="10"/>
  <c r="CS398" i="10"/>
  <c r="AN398" i="10"/>
  <c r="AK398" i="10"/>
  <c r="I417" i="8"/>
  <c r="H417" i="8"/>
  <c r="CS397" i="10"/>
  <c r="AN397" i="10"/>
  <c r="AK397" i="10"/>
  <c r="H416" i="8"/>
  <c r="CS396" i="10"/>
  <c r="BF396" i="10"/>
  <c r="AN396" i="10"/>
  <c r="AK396" i="10"/>
  <c r="I415" i="8"/>
  <c r="CY395" i="10"/>
  <c r="CS395" i="10"/>
  <c r="CG395" i="10"/>
  <c r="BR395" i="10"/>
  <c r="AT395" i="10"/>
  <c r="AN395" i="10"/>
  <c r="AK395" i="10"/>
  <c r="CX394" i="10"/>
  <c r="CX400" i="10" s="1"/>
  <c r="CW394" i="10"/>
  <c r="CW400" i="10" s="1"/>
  <c r="CU394" i="10"/>
  <c r="CU400" i="10" s="1"/>
  <c r="CT394" i="10"/>
  <c r="CT400" i="10" s="1"/>
  <c r="CR394" i="10"/>
  <c r="CR400" i="10" s="1"/>
  <c r="CQ394" i="10"/>
  <c r="CQ400" i="10" s="1"/>
  <c r="CO394" i="10"/>
  <c r="CO400" i="10" s="1"/>
  <c r="CN394" i="10"/>
  <c r="CN400" i="10" s="1"/>
  <c r="CL394" i="10"/>
  <c r="CL400" i="10" s="1"/>
  <c r="CK394" i="10"/>
  <c r="CK400" i="10" s="1"/>
  <c r="CI394" i="10"/>
  <c r="CI400" i="10" s="1"/>
  <c r="CH394" i="10"/>
  <c r="CH400" i="10" s="1"/>
  <c r="CF394" i="10"/>
  <c r="CF400" i="10" s="1"/>
  <c r="CE394" i="10"/>
  <c r="CE400" i="10" s="1"/>
  <c r="CC394" i="10"/>
  <c r="CC400" i="10" s="1"/>
  <c r="CB394" i="10"/>
  <c r="CB400" i="10" s="1"/>
  <c r="BZ394" i="10"/>
  <c r="BZ400" i="10" s="1"/>
  <c r="BY394" i="10"/>
  <c r="BY400" i="10" s="1"/>
  <c r="BW394" i="10"/>
  <c r="BW400" i="10" s="1"/>
  <c r="BV394" i="10"/>
  <c r="BV400" i="10" s="1"/>
  <c r="BT394" i="10"/>
  <c r="BT400" i="10" s="1"/>
  <c r="BS394" i="10"/>
  <c r="BS400" i="10" s="1"/>
  <c r="BQ394" i="10"/>
  <c r="BQ400" i="10" s="1"/>
  <c r="BP394" i="10"/>
  <c r="BP400" i="10" s="1"/>
  <c r="BN394" i="10"/>
  <c r="BN400" i="10" s="1"/>
  <c r="BM394" i="10"/>
  <c r="BM400" i="10" s="1"/>
  <c r="BK394" i="10"/>
  <c r="BK400" i="10" s="1"/>
  <c r="BJ394" i="10"/>
  <c r="BJ400" i="10" s="1"/>
  <c r="BH394" i="10"/>
  <c r="BG394" i="10"/>
  <c r="BG400" i="10" s="1"/>
  <c r="BE394" i="10"/>
  <c r="BE400" i="10" s="1"/>
  <c r="BD394" i="10"/>
  <c r="BD400" i="10" s="1"/>
  <c r="BB394" i="10"/>
  <c r="BB400" i="10" s="1"/>
  <c r="BA394" i="10"/>
  <c r="BA400" i="10" s="1"/>
  <c r="AY394" i="10"/>
  <c r="AY400" i="10" s="1"/>
  <c r="AX394" i="10"/>
  <c r="AX400" i="10" s="1"/>
  <c r="AV394" i="10"/>
  <c r="AV400" i="10" s="1"/>
  <c r="AU394" i="10"/>
  <c r="AU400" i="10" s="1"/>
  <c r="AS394" i="10"/>
  <c r="AS400" i="10" s="1"/>
  <c r="AR394" i="10"/>
  <c r="AR400" i="10" s="1"/>
  <c r="AM394" i="10"/>
  <c r="AM400" i="10" s="1"/>
  <c r="AL394" i="10"/>
  <c r="AL400" i="10" s="1"/>
  <c r="AJ394" i="10"/>
  <c r="AJ400" i="10" s="1"/>
  <c r="AI394" i="10"/>
  <c r="AI400" i="10" s="1"/>
  <c r="AG394" i="10"/>
  <c r="AF400" i="10"/>
  <c r="O394" i="10"/>
  <c r="O400" i="10" s="1"/>
  <c r="N394" i="10"/>
  <c r="N400" i="10" s="1"/>
  <c r="L394" i="10"/>
  <c r="L400" i="10" s="1"/>
  <c r="K394" i="10"/>
  <c r="K400" i="10" s="1"/>
  <c r="I394" i="10"/>
  <c r="H394" i="10"/>
  <c r="H400" i="10" s="1"/>
  <c r="CS388" i="10"/>
  <c r="BF388" i="10"/>
  <c r="AT388" i="10"/>
  <c r="AN388" i="10"/>
  <c r="H407" i="8"/>
  <c r="CS379" i="10"/>
  <c r="BF379" i="10"/>
  <c r="AN379" i="10"/>
  <c r="V378" i="10"/>
  <c r="G378" i="10"/>
  <c r="CS367" i="10"/>
  <c r="AN367" i="10"/>
  <c r="H385" i="8"/>
  <c r="CS360" i="10"/>
  <c r="BF360" i="10"/>
  <c r="AN360" i="10"/>
  <c r="G360" i="10"/>
  <c r="H376" i="8"/>
  <c r="CS351" i="10"/>
  <c r="AN351" i="10"/>
  <c r="I367" i="8"/>
  <c r="H367" i="8"/>
  <c r="CS342" i="10"/>
  <c r="AN342" i="10"/>
  <c r="I356" i="8"/>
  <c r="H356" i="8"/>
  <c r="CS328" i="10"/>
  <c r="BF328" i="10"/>
  <c r="AN328" i="10"/>
  <c r="I342" i="8"/>
  <c r="H342" i="8"/>
  <c r="CS318" i="10"/>
  <c r="AN318" i="10"/>
  <c r="H332" i="8"/>
  <c r="CS309" i="10"/>
  <c r="BF309" i="10"/>
  <c r="AN309" i="10"/>
  <c r="Y308" i="10"/>
  <c r="V308" i="10"/>
  <c r="P308" i="10"/>
  <c r="G308" i="10"/>
  <c r="I323" i="8"/>
  <c r="H323" i="8"/>
  <c r="CS302" i="10"/>
  <c r="AN302" i="10"/>
  <c r="P301" i="10"/>
  <c r="G301" i="10"/>
  <c r="I314" i="8"/>
  <c r="H314" i="8"/>
  <c r="CS292" i="10"/>
  <c r="AN292" i="10"/>
  <c r="H304" i="8"/>
  <c r="CS281" i="10"/>
  <c r="BF281" i="10"/>
  <c r="AN281" i="10"/>
  <c r="Y280" i="10"/>
  <c r="P280" i="10"/>
  <c r="I293" i="8"/>
  <c r="H293" i="8"/>
  <c r="Y271" i="10"/>
  <c r="P271" i="10"/>
  <c r="G271" i="10"/>
  <c r="H283" i="8"/>
  <c r="CS264" i="10"/>
  <c r="AN264" i="10"/>
  <c r="P263" i="10"/>
  <c r="H275" i="8"/>
  <c r="CS252" i="10"/>
  <c r="BF252" i="10"/>
  <c r="G251" i="10"/>
  <c r="I261" i="8"/>
  <c r="CS239" i="10"/>
  <c r="AN239" i="10"/>
  <c r="AB238" i="10"/>
  <c r="V238" i="10"/>
  <c r="G239" i="10"/>
  <c r="I248" i="8"/>
  <c r="H248" i="8"/>
  <c r="CS226" i="10"/>
  <c r="BF226" i="10"/>
  <c r="AN226" i="10"/>
  <c r="V225" i="10"/>
  <c r="P225" i="10"/>
  <c r="H235" i="8"/>
  <c r="CS219" i="10"/>
  <c r="AN219" i="10"/>
  <c r="AB218" i="10"/>
  <c r="G218" i="10"/>
  <c r="I228" i="8"/>
  <c r="H228" i="8"/>
  <c r="CS210" i="10"/>
  <c r="BF210" i="10"/>
  <c r="AN210" i="10"/>
  <c r="V209" i="10"/>
  <c r="P209" i="10"/>
  <c r="CS198" i="10"/>
  <c r="V197" i="10"/>
  <c r="P197" i="10"/>
  <c r="I207" i="8"/>
  <c r="H207" i="8"/>
  <c r="CS194" i="10"/>
  <c r="CS180" i="10"/>
  <c r="BF180" i="10"/>
  <c r="AN180" i="10"/>
  <c r="P179" i="10"/>
  <c r="CS168" i="10"/>
  <c r="AB167" i="10"/>
  <c r="V167" i="10"/>
  <c r="P167" i="10"/>
  <c r="CS156" i="10"/>
  <c r="BF156" i="10"/>
  <c r="AN156" i="10"/>
  <c r="P155" i="10"/>
  <c r="CS145" i="10"/>
  <c r="AW144" i="10"/>
  <c r="Y144" i="10"/>
  <c r="G145" i="10"/>
  <c r="CS134" i="10"/>
  <c r="BF134" i="10"/>
  <c r="AW133" i="10"/>
  <c r="AN134" i="10"/>
  <c r="Y133" i="10"/>
  <c r="CS121" i="10"/>
  <c r="AB120" i="10"/>
  <c r="P120" i="10"/>
  <c r="M120" i="10"/>
  <c r="CS112" i="10"/>
  <c r="BF112" i="10"/>
  <c r="AN112" i="10"/>
  <c r="P111" i="10"/>
  <c r="CS100" i="10"/>
  <c r="AW99" i="10"/>
  <c r="AN100" i="10"/>
  <c r="P99" i="10"/>
  <c r="G99" i="10"/>
  <c r="I99" i="8"/>
  <c r="H99" i="8"/>
  <c r="CS78" i="10"/>
  <c r="BF78" i="10"/>
  <c r="AN78" i="10"/>
  <c r="P77" i="10"/>
  <c r="I82" i="8"/>
  <c r="H82" i="8"/>
  <c r="CS72" i="10"/>
  <c r="AB71" i="10"/>
  <c r="Y71" i="10"/>
  <c r="I76" i="8"/>
  <c r="H76" i="8"/>
  <c r="CS55" i="10"/>
  <c r="CP55" i="10"/>
  <c r="BF55" i="10"/>
  <c r="AN55" i="10"/>
  <c r="S55" i="10"/>
  <c r="P54" i="10"/>
  <c r="H58" i="8"/>
  <c r="CS50" i="10"/>
  <c r="AE50" i="10"/>
  <c r="P49" i="10"/>
  <c r="I53" i="8"/>
  <c r="H53" i="8"/>
  <c r="CS39" i="10"/>
  <c r="BF39" i="10"/>
  <c r="AN39" i="10"/>
  <c r="I38" i="8"/>
  <c r="CS25" i="10"/>
  <c r="BF25" i="10"/>
  <c r="AN25" i="10"/>
  <c r="AB24" i="10"/>
  <c r="I24" i="8"/>
  <c r="H24" i="8"/>
  <c r="CS16" i="10"/>
  <c r="I15" i="8"/>
  <c r="H15" i="8"/>
  <c r="CS12" i="10"/>
  <c r="AN12" i="10"/>
  <c r="G12" i="10"/>
  <c r="E22" i="7"/>
  <c r="D14" i="7"/>
  <c r="F418" i="8"/>
  <c r="E418" i="8"/>
  <c r="J50" i="9"/>
  <c r="F417" i="8"/>
  <c r="J49" i="9"/>
  <c r="G49" i="9"/>
  <c r="E416" i="8"/>
  <c r="J48" i="9"/>
  <c r="F415" i="8"/>
  <c r="F414" i="8"/>
  <c r="E414" i="8"/>
  <c r="O46" i="9"/>
  <c r="N46" i="9"/>
  <c r="L46" i="9"/>
  <c r="K46" i="9"/>
  <c r="I46" i="9"/>
  <c r="H46" i="9"/>
  <c r="F46" i="9"/>
  <c r="F52" i="9" s="1"/>
  <c r="E46" i="9"/>
  <c r="E52" i="9" s="1"/>
  <c r="D8" i="7" s="1"/>
  <c r="J45" i="9"/>
  <c r="F407" i="8"/>
  <c r="F406" i="8" s="1"/>
  <c r="E407" i="8"/>
  <c r="E406" i="8" s="1"/>
  <c r="J44" i="9"/>
  <c r="F398" i="8"/>
  <c r="F397" i="8" s="1"/>
  <c r="E398" i="8"/>
  <c r="E397" i="8" s="1"/>
  <c r="J43" i="9"/>
  <c r="F385" i="8"/>
  <c r="F384" i="8" s="1"/>
  <c r="E385" i="8"/>
  <c r="E384" i="8" s="1"/>
  <c r="J42" i="9"/>
  <c r="F376" i="8"/>
  <c r="F375" i="8" s="1"/>
  <c r="J41" i="9"/>
  <c r="F367" i="8"/>
  <c r="F366" i="8" s="1"/>
  <c r="E367" i="8"/>
  <c r="E366" i="8" s="1"/>
  <c r="J40" i="9"/>
  <c r="F356" i="8"/>
  <c r="F355" i="8" s="1"/>
  <c r="E356" i="8"/>
  <c r="E355" i="8" s="1"/>
  <c r="F342" i="8"/>
  <c r="F341" i="8" s="1"/>
  <c r="J38" i="9"/>
  <c r="F332" i="8"/>
  <c r="F331" i="8" s="1"/>
  <c r="E332" i="8"/>
  <c r="E331" i="8" s="1"/>
  <c r="J37" i="9"/>
  <c r="F323" i="8"/>
  <c r="F322" i="8" s="1"/>
  <c r="E323" i="8"/>
  <c r="E322" i="8" s="1"/>
  <c r="J36" i="9"/>
  <c r="F314" i="8"/>
  <c r="F313" i="8" s="1"/>
  <c r="J35" i="9"/>
  <c r="F304" i="8"/>
  <c r="F303" i="8" s="1"/>
  <c r="E304" i="8"/>
  <c r="E303" i="8" s="1"/>
  <c r="J34" i="9"/>
  <c r="F293" i="8"/>
  <c r="F292" i="8" s="1"/>
  <c r="E293" i="8"/>
  <c r="E292" i="8" s="1"/>
  <c r="M33" i="9"/>
  <c r="J33" i="9"/>
  <c r="E283" i="8"/>
  <c r="E282" i="8" s="1"/>
  <c r="J32" i="9"/>
  <c r="F275" i="8"/>
  <c r="F274" i="8" s="1"/>
  <c r="J31" i="9"/>
  <c r="F261" i="8"/>
  <c r="F260" i="8" s="1"/>
  <c r="E261" i="8"/>
  <c r="E260" i="8" s="1"/>
  <c r="M30" i="9"/>
  <c r="J30" i="9"/>
  <c r="F248" i="8"/>
  <c r="F247" i="8" s="1"/>
  <c r="E248" i="8"/>
  <c r="E247" i="8" s="1"/>
  <c r="M29" i="9"/>
  <c r="J29" i="9"/>
  <c r="F235" i="8"/>
  <c r="F234" i="8" s="1"/>
  <c r="M28" i="9"/>
  <c r="J28" i="9"/>
  <c r="E228" i="8"/>
  <c r="E227" i="8" s="1"/>
  <c r="J27" i="9"/>
  <c r="F219" i="8"/>
  <c r="F218" i="8" s="1"/>
  <c r="J26" i="9"/>
  <c r="F207" i="8"/>
  <c r="F206" i="8" s="1"/>
  <c r="J25" i="9"/>
  <c r="J24" i="9"/>
  <c r="J23" i="9"/>
  <c r="J22" i="9"/>
  <c r="J21" i="9"/>
  <c r="J20" i="9"/>
  <c r="J19" i="9"/>
  <c r="J18" i="9"/>
  <c r="J17" i="9"/>
  <c r="J16" i="9"/>
  <c r="E99" i="8"/>
  <c r="E98" i="8" s="1"/>
  <c r="J15" i="9"/>
  <c r="F82" i="8"/>
  <c r="F81" i="8" s="1"/>
  <c r="E82" i="8"/>
  <c r="E81" i="8" s="1"/>
  <c r="M14" i="9"/>
  <c r="J14" i="9"/>
  <c r="F76" i="8"/>
  <c r="F75" i="8" s="1"/>
  <c r="E76" i="8"/>
  <c r="E75" i="8" s="1"/>
  <c r="J13" i="9"/>
  <c r="E58" i="8"/>
  <c r="E57" i="8" s="1"/>
  <c r="E53" i="8"/>
  <c r="E52" i="8" s="1"/>
  <c r="M11" i="9"/>
  <c r="J11" i="9"/>
  <c r="F38" i="8"/>
  <c r="F37" i="8" s="1"/>
  <c r="E38" i="8"/>
  <c r="E37" i="8" s="1"/>
  <c r="J10" i="9"/>
  <c r="F24" i="8"/>
  <c r="F23" i="8" s="1"/>
  <c r="E24" i="8"/>
  <c r="E23" i="8" s="1"/>
  <c r="M9" i="9"/>
  <c r="J9" i="9"/>
  <c r="F15" i="8"/>
  <c r="F14" i="8" s="1"/>
  <c r="E15" i="8"/>
  <c r="E14" i="8" s="1"/>
  <c r="M8" i="9"/>
  <c r="J8" i="9"/>
  <c r="F11" i="8"/>
  <c r="E11" i="8"/>
  <c r="O7" i="9"/>
  <c r="N7" i="9"/>
  <c r="L7" i="9"/>
  <c r="I7" i="9"/>
  <c r="H7" i="9"/>
  <c r="O418" i="8"/>
  <c r="K418" i="8"/>
  <c r="L409" i="8"/>
  <c r="K409" i="8"/>
  <c r="N408" i="8"/>
  <c r="K402" i="8"/>
  <c r="L399" i="8"/>
  <c r="K379" i="8"/>
  <c r="L365" i="8"/>
  <c r="N364" i="8"/>
  <c r="N362" i="8"/>
  <c r="L354" i="8"/>
  <c r="L349" i="8"/>
  <c r="L329" i="8"/>
  <c r="N324" i="8"/>
  <c r="K321" i="8"/>
  <c r="O320" i="8"/>
  <c r="L315" i="8"/>
  <c r="C315" i="8" s="1"/>
  <c r="K277" i="8"/>
  <c r="N270" i="8"/>
  <c r="K266" i="8"/>
  <c r="N265" i="8"/>
  <c r="K256" i="8"/>
  <c r="L253" i="8"/>
  <c r="L243" i="8"/>
  <c r="N221" i="8"/>
  <c r="N190" i="8"/>
  <c r="P190" i="8" s="1"/>
  <c r="K185" i="8"/>
  <c r="P161" i="8"/>
  <c r="L130" i="8"/>
  <c r="N45" i="8"/>
  <c r="N28" i="8"/>
  <c r="P28" i="8" s="1"/>
  <c r="O417" i="8"/>
  <c r="H398" i="8"/>
  <c r="N228" i="8"/>
  <c r="H219" i="8"/>
  <c r="N24" i="8"/>
  <c r="B402" i="11" l="1"/>
  <c r="C402" i="11"/>
  <c r="J94" i="8"/>
  <c r="J68" i="8"/>
  <c r="J72" i="8"/>
  <c r="J165" i="8"/>
  <c r="J169" i="8"/>
  <c r="J185" i="8"/>
  <c r="J156" i="8"/>
  <c r="J233" i="8"/>
  <c r="J279" i="8"/>
  <c r="J183" i="8"/>
  <c r="J286" i="8"/>
  <c r="J88" i="8"/>
  <c r="J195" i="8"/>
  <c r="J44" i="8"/>
  <c r="J122" i="8"/>
  <c r="J159" i="8"/>
  <c r="J180" i="8"/>
  <c r="J216" i="8"/>
  <c r="J252" i="8"/>
  <c r="J287" i="8"/>
  <c r="J299" i="8"/>
  <c r="J329" i="8"/>
  <c r="J379" i="8"/>
  <c r="J387" i="8"/>
  <c r="J390" i="8"/>
  <c r="J399" i="8"/>
  <c r="J18" i="8"/>
  <c r="J95" i="8"/>
  <c r="J167" i="8"/>
  <c r="J194" i="8"/>
  <c r="J244" i="8"/>
  <c r="J266" i="8"/>
  <c r="J91" i="8"/>
  <c r="J328" i="8"/>
  <c r="J347" i="8"/>
  <c r="J386" i="8"/>
  <c r="J96" i="8"/>
  <c r="J168" i="8"/>
  <c r="J199" i="8"/>
  <c r="J245" i="8"/>
  <c r="J200" i="8"/>
  <c r="J223" i="8"/>
  <c r="J238" i="8"/>
  <c r="J281" i="8"/>
  <c r="J237" i="8"/>
  <c r="J89" i="8"/>
  <c r="J212" i="8"/>
  <c r="J277" i="8"/>
  <c r="J74" i="8"/>
  <c r="J171" i="8"/>
  <c r="J226" i="8"/>
  <c r="J102" i="8"/>
  <c r="J215" i="8"/>
  <c r="J392" i="8"/>
  <c r="J19" i="8"/>
  <c r="J137" i="8"/>
  <c r="J191" i="8"/>
  <c r="J210" i="8"/>
  <c r="J280" i="8"/>
  <c r="J170" i="8"/>
  <c r="M400" i="10"/>
  <c r="AG400" i="10"/>
  <c r="AH400" i="10" s="1"/>
  <c r="AH394" i="10"/>
  <c r="BH400" i="10"/>
  <c r="BI394" i="10"/>
  <c r="J130" i="8"/>
  <c r="J335" i="8"/>
  <c r="J127" i="8"/>
  <c r="B418" i="8"/>
  <c r="H322" i="8"/>
  <c r="P16" i="8"/>
  <c r="AP388" i="12"/>
  <c r="AQ382" i="12"/>
  <c r="AS388" i="12"/>
  <c r="AT382" i="12"/>
  <c r="AJ388" i="12"/>
  <c r="AK388" i="12" s="1"/>
  <c r="AK382" i="12"/>
  <c r="AV388" i="12"/>
  <c r="AW388" i="12" s="1"/>
  <c r="AW382" i="12"/>
  <c r="AE116" i="12"/>
  <c r="D116" i="12"/>
  <c r="BM408" i="11"/>
  <c r="B408" i="11" s="1"/>
  <c r="P400" i="10"/>
  <c r="O331" i="8"/>
  <c r="O227" i="8"/>
  <c r="G388" i="12"/>
  <c r="N397" i="8"/>
  <c r="BN408" i="11"/>
  <c r="C408" i="11" s="1"/>
  <c r="BC408" i="11"/>
  <c r="J408" i="11"/>
  <c r="V408" i="11"/>
  <c r="AE408" i="11"/>
  <c r="AQ408" i="11"/>
  <c r="Y408" i="11"/>
  <c r="AT408" i="11"/>
  <c r="BL408" i="11"/>
  <c r="M408" i="11"/>
  <c r="AH408" i="11"/>
  <c r="P408" i="11"/>
  <c r="AB408" i="11"/>
  <c r="AK408" i="11"/>
  <c r="G408" i="11"/>
  <c r="S408" i="11"/>
  <c r="AN408" i="11"/>
  <c r="BI408" i="11"/>
  <c r="BF408" i="11"/>
  <c r="D264" i="11"/>
  <c r="D385" i="11"/>
  <c r="D398" i="11"/>
  <c r="D280" i="11"/>
  <c r="D233" i="11"/>
  <c r="M139" i="8"/>
  <c r="C139" i="8"/>
  <c r="D139" i="8" s="1"/>
  <c r="M104" i="8"/>
  <c r="C104" i="8"/>
  <c r="D104" i="8" s="1"/>
  <c r="M176" i="8"/>
  <c r="C176" i="8"/>
  <c r="M163" i="8"/>
  <c r="C163" i="8"/>
  <c r="D163" i="8" s="1"/>
  <c r="M189" i="8"/>
  <c r="C189" i="8"/>
  <c r="D189" i="8" s="1"/>
  <c r="M125" i="8"/>
  <c r="C125" i="8"/>
  <c r="M116" i="8"/>
  <c r="C116" i="8"/>
  <c r="D116" i="8" s="1"/>
  <c r="M152" i="8"/>
  <c r="C152" i="8"/>
  <c r="M203" i="8"/>
  <c r="C203" i="8"/>
  <c r="D203" i="8" s="1"/>
  <c r="L406" i="8"/>
  <c r="G384" i="8"/>
  <c r="BX400" i="10"/>
  <c r="CV400" i="10"/>
  <c r="CY400" i="10"/>
  <c r="BU400" i="10"/>
  <c r="CP400" i="10"/>
  <c r="CJ400" i="10"/>
  <c r="I400" i="10"/>
  <c r="J394" i="10"/>
  <c r="CD400" i="10"/>
  <c r="CA400" i="10"/>
  <c r="CG400" i="10"/>
  <c r="CM400" i="10"/>
  <c r="CS400" i="10"/>
  <c r="N227" i="8"/>
  <c r="I406" i="8"/>
  <c r="BR400" i="10"/>
  <c r="C418" i="8"/>
  <c r="O10" i="8"/>
  <c r="E10" i="8"/>
  <c r="N10" i="8"/>
  <c r="F10" i="8"/>
  <c r="G406" i="8"/>
  <c r="H406" i="8"/>
  <c r="O397" i="8"/>
  <c r="G397" i="8"/>
  <c r="O384" i="8"/>
  <c r="I384" i="8"/>
  <c r="L384" i="8"/>
  <c r="H384" i="8"/>
  <c r="I202" i="8"/>
  <c r="H375" i="8"/>
  <c r="O375" i="8"/>
  <c r="K375" i="8"/>
  <c r="H366" i="8"/>
  <c r="O366" i="8"/>
  <c r="K366" i="8"/>
  <c r="G366" i="8"/>
  <c r="G355" i="8"/>
  <c r="O355" i="8"/>
  <c r="I313" i="8"/>
  <c r="L355" i="8"/>
  <c r="H355" i="8"/>
  <c r="O274" i="8"/>
  <c r="H341" i="8"/>
  <c r="K341" i="8"/>
  <c r="K331" i="8"/>
  <c r="G331" i="8"/>
  <c r="G322" i="8"/>
  <c r="O322" i="8"/>
  <c r="K322" i="8"/>
  <c r="K313" i="8"/>
  <c r="O313" i="8"/>
  <c r="H303" i="8"/>
  <c r="G303" i="8"/>
  <c r="O303" i="8"/>
  <c r="G292" i="8"/>
  <c r="H282" i="8"/>
  <c r="P282" i="8"/>
  <c r="N274" i="8"/>
  <c r="L274" i="8"/>
  <c r="G260" i="8"/>
  <c r="O260" i="8"/>
  <c r="O247" i="8"/>
  <c r="G247" i="8"/>
  <c r="H218" i="8"/>
  <c r="K227" i="8"/>
  <c r="H234" i="8"/>
  <c r="H227" i="8"/>
  <c r="L227" i="8"/>
  <c r="N218" i="8"/>
  <c r="K218" i="8"/>
  <c r="K188" i="8"/>
  <c r="K202" i="8"/>
  <c r="L202" i="8"/>
  <c r="O206" i="8"/>
  <c r="N206" i="8"/>
  <c r="L206" i="8"/>
  <c r="H206" i="8"/>
  <c r="K206" i="8"/>
  <c r="P202" i="8"/>
  <c r="I188" i="8"/>
  <c r="N188" i="8"/>
  <c r="P188" i="8" s="1"/>
  <c r="K175" i="8"/>
  <c r="I75" i="8"/>
  <c r="O81" i="8"/>
  <c r="O175" i="8"/>
  <c r="H162" i="8"/>
  <c r="I162" i="8"/>
  <c r="K162" i="8"/>
  <c r="K151" i="8"/>
  <c r="O151" i="8"/>
  <c r="I124" i="8"/>
  <c r="P138" i="8"/>
  <c r="B141" i="8"/>
  <c r="K138" i="8"/>
  <c r="K124" i="8"/>
  <c r="I115" i="8"/>
  <c r="K115" i="8"/>
  <c r="N115" i="8"/>
  <c r="O115" i="8"/>
  <c r="N103" i="8"/>
  <c r="P103" i="8" s="1"/>
  <c r="H103" i="8"/>
  <c r="I103" i="8"/>
  <c r="K103" i="8"/>
  <c r="K98" i="8"/>
  <c r="H98" i="8"/>
  <c r="O14" i="8"/>
  <c r="K52" i="8"/>
  <c r="H52" i="8"/>
  <c r="G81" i="8"/>
  <c r="K81" i="8"/>
  <c r="H75" i="8"/>
  <c r="K75" i="8"/>
  <c r="G75" i="8"/>
  <c r="K23" i="8"/>
  <c r="H57" i="8"/>
  <c r="O57" i="8"/>
  <c r="K57" i="8"/>
  <c r="G37" i="8"/>
  <c r="O37" i="8"/>
  <c r="O23" i="8"/>
  <c r="G23" i="8"/>
  <c r="N23" i="8"/>
  <c r="H14" i="8"/>
  <c r="G14" i="8"/>
  <c r="K14" i="8"/>
  <c r="K10" i="8"/>
  <c r="B365" i="8"/>
  <c r="C365" i="8"/>
  <c r="CD49" i="10"/>
  <c r="P24" i="10"/>
  <c r="CM77" i="10"/>
  <c r="BC54" i="10"/>
  <c r="BC49" i="10"/>
  <c r="AW77" i="10"/>
  <c r="AW49" i="10"/>
  <c r="CA317" i="10"/>
  <c r="CA263" i="10"/>
  <c r="CA111" i="10"/>
  <c r="CA155" i="10"/>
  <c r="BU49" i="10"/>
  <c r="BR394" i="10"/>
  <c r="BC394" i="10"/>
  <c r="I211" i="8"/>
  <c r="J211" i="8" s="1"/>
  <c r="H414" i="8"/>
  <c r="H413" i="8"/>
  <c r="J296" i="8"/>
  <c r="I301" i="8"/>
  <c r="J301" i="8" s="1"/>
  <c r="CS394" i="10"/>
  <c r="D169" i="10"/>
  <c r="J410" i="8"/>
  <c r="J29" i="8"/>
  <c r="B108" i="8"/>
  <c r="J205" i="8"/>
  <c r="C311" i="8"/>
  <c r="O52" i="9"/>
  <c r="E11" i="7" s="1"/>
  <c r="D29" i="9"/>
  <c r="D13" i="9"/>
  <c r="P7" i="9"/>
  <c r="G52" i="9"/>
  <c r="D17" i="9"/>
  <c r="D36" i="9"/>
  <c r="D40" i="9"/>
  <c r="D15" i="9"/>
  <c r="D28" i="9"/>
  <c r="AC305" i="12"/>
  <c r="D342" i="12"/>
  <c r="AC33" i="12"/>
  <c r="AC9" i="12"/>
  <c r="B9" i="12" s="1"/>
  <c r="D297" i="12"/>
  <c r="D287" i="12"/>
  <c r="D276" i="12"/>
  <c r="D314" i="12"/>
  <c r="D245" i="12"/>
  <c r="D219" i="12"/>
  <c r="D232" i="12"/>
  <c r="D163" i="12"/>
  <c r="N164" i="8"/>
  <c r="AC150" i="12"/>
  <c r="D139" i="12"/>
  <c r="D90" i="12"/>
  <c r="N82" i="8"/>
  <c r="AC73" i="12"/>
  <c r="D67" i="12"/>
  <c r="D49" i="12"/>
  <c r="N38" i="8"/>
  <c r="P405" i="8"/>
  <c r="N367" i="8"/>
  <c r="N417" i="8"/>
  <c r="P417" i="8" s="1"/>
  <c r="N76" i="8"/>
  <c r="N235" i="8"/>
  <c r="N234" i="8" s="1"/>
  <c r="N99" i="8"/>
  <c r="N176" i="8"/>
  <c r="P176" i="8" s="1"/>
  <c r="N125" i="8"/>
  <c r="P125" i="8" s="1"/>
  <c r="N293" i="8"/>
  <c r="N292" i="8" s="1"/>
  <c r="P292" i="8" s="1"/>
  <c r="N58" i="8"/>
  <c r="N416" i="8"/>
  <c r="N261" i="8"/>
  <c r="N152" i="8"/>
  <c r="P152" i="8" s="1"/>
  <c r="D233" i="12"/>
  <c r="N304" i="8"/>
  <c r="N303" i="8" s="1"/>
  <c r="J300" i="8"/>
  <c r="J26" i="8"/>
  <c r="J149" i="8"/>
  <c r="J213" i="8"/>
  <c r="D206" i="12"/>
  <c r="D381" i="12"/>
  <c r="O412" i="8"/>
  <c r="C412" i="8" s="1"/>
  <c r="O219" i="8"/>
  <c r="D334" i="12"/>
  <c r="D46" i="12"/>
  <c r="AZ382" i="12"/>
  <c r="N342" i="8"/>
  <c r="O53" i="8"/>
  <c r="D268" i="12"/>
  <c r="G382" i="12"/>
  <c r="D12" i="12"/>
  <c r="D384" i="12"/>
  <c r="S382" i="12"/>
  <c r="D75" i="12"/>
  <c r="AB382" i="12"/>
  <c r="O415" i="8"/>
  <c r="P415" i="8" s="1"/>
  <c r="D16" i="12"/>
  <c r="D190" i="12"/>
  <c r="O342" i="8"/>
  <c r="D215" i="12"/>
  <c r="D368" i="12"/>
  <c r="N356" i="8"/>
  <c r="D260" i="12"/>
  <c r="P140" i="8"/>
  <c r="N15" i="8"/>
  <c r="D151" i="12"/>
  <c r="O235" i="8"/>
  <c r="O234" i="8" s="1"/>
  <c r="D96" i="12"/>
  <c r="B373" i="8"/>
  <c r="B412" i="8"/>
  <c r="D292" i="11"/>
  <c r="D302" i="11"/>
  <c r="D251" i="11"/>
  <c r="D378" i="11"/>
  <c r="D77" i="11"/>
  <c r="D257" i="11"/>
  <c r="D66" i="11"/>
  <c r="D258" i="11"/>
  <c r="D266" i="11"/>
  <c r="D380" i="11"/>
  <c r="D391" i="11"/>
  <c r="D401" i="11"/>
  <c r="D85" i="11"/>
  <c r="D164" i="11"/>
  <c r="L264" i="8"/>
  <c r="C264" i="8" s="1"/>
  <c r="K288" i="8"/>
  <c r="B288" i="8" s="1"/>
  <c r="D288" i="8" s="1"/>
  <c r="D241" i="11"/>
  <c r="D91" i="11"/>
  <c r="D111" i="11"/>
  <c r="D131" i="11"/>
  <c r="D403" i="11"/>
  <c r="D53" i="11"/>
  <c r="D256" i="11"/>
  <c r="D261" i="11"/>
  <c r="D291" i="11"/>
  <c r="D375" i="11"/>
  <c r="D383" i="11"/>
  <c r="D394" i="11"/>
  <c r="L67" i="8"/>
  <c r="M67" i="8" s="1"/>
  <c r="D73" i="11"/>
  <c r="D154" i="11"/>
  <c r="D174" i="11"/>
  <c r="L73" i="8"/>
  <c r="C73" i="8" s="1"/>
  <c r="L112" i="8"/>
  <c r="C112" i="8" s="1"/>
  <c r="D254" i="11"/>
  <c r="D327" i="11"/>
  <c r="D46" i="11"/>
  <c r="D119" i="11"/>
  <c r="D308" i="11"/>
  <c r="L248" i="8"/>
  <c r="L132" i="8"/>
  <c r="C132" i="8" s="1"/>
  <c r="D87" i="11"/>
  <c r="D315" i="11"/>
  <c r="D325" i="11"/>
  <c r="L92" i="8"/>
  <c r="M92" i="8" s="1"/>
  <c r="D27" i="11"/>
  <c r="D59" i="11"/>
  <c r="D99" i="11"/>
  <c r="L414" i="8"/>
  <c r="M414" i="8" s="1"/>
  <c r="L51" i="8"/>
  <c r="M51" i="8" s="1"/>
  <c r="L178" i="8"/>
  <c r="L156" i="8"/>
  <c r="C156" i="8" s="1"/>
  <c r="L167" i="8"/>
  <c r="C167" i="8" s="1"/>
  <c r="D41" i="11"/>
  <c r="BI402" i="11"/>
  <c r="D244" i="11"/>
  <c r="D252" i="11"/>
  <c r="D259" i="11"/>
  <c r="D319" i="11"/>
  <c r="D339" i="11"/>
  <c r="D381" i="11"/>
  <c r="D278" i="11"/>
  <c r="K286" i="8"/>
  <c r="M286" i="8" s="1"/>
  <c r="L335" i="8"/>
  <c r="M335" i="8" s="1"/>
  <c r="D129" i="11"/>
  <c r="D71" i="11"/>
  <c r="D382" i="11"/>
  <c r="D285" i="11"/>
  <c r="K293" i="8"/>
  <c r="D124" i="11"/>
  <c r="D161" i="11"/>
  <c r="L108" i="8"/>
  <c r="M108" i="8" s="1"/>
  <c r="D107" i="11"/>
  <c r="D21" i="11"/>
  <c r="D56" i="11"/>
  <c r="D142" i="11"/>
  <c r="D311" i="11"/>
  <c r="D343" i="11"/>
  <c r="L353" i="8"/>
  <c r="C353" i="8" s="1"/>
  <c r="D61" i="11"/>
  <c r="D117" i="11"/>
  <c r="D323" i="11"/>
  <c r="D333" i="11"/>
  <c r="D393" i="11"/>
  <c r="L18" i="8"/>
  <c r="M18" i="8" s="1"/>
  <c r="L118" i="8"/>
  <c r="C118" i="8" s="1"/>
  <c r="K271" i="8"/>
  <c r="B271" i="8" s="1"/>
  <c r="E57" i="7"/>
  <c r="L71" i="8"/>
  <c r="M71" i="8" s="1"/>
  <c r="L320" i="8"/>
  <c r="C320" i="8" s="1"/>
  <c r="D80" i="11"/>
  <c r="D109" i="11"/>
  <c r="D116" i="11"/>
  <c r="D157" i="11"/>
  <c r="D167" i="11"/>
  <c r="D177" i="11"/>
  <c r="D187" i="11"/>
  <c r="D195" i="11"/>
  <c r="D207" i="11"/>
  <c r="D217" i="11"/>
  <c r="D238" i="11"/>
  <c r="D263" i="11"/>
  <c r="D273" i="11"/>
  <c r="D347" i="11"/>
  <c r="D243" i="11"/>
  <c r="D328" i="11"/>
  <c r="D93" i="11"/>
  <c r="D19" i="11"/>
  <c r="D120" i="11"/>
  <c r="K251" i="8"/>
  <c r="M251" i="8" s="1"/>
  <c r="D79" i="11"/>
  <c r="D101" i="11"/>
  <c r="D113" i="11"/>
  <c r="D125" i="11"/>
  <c r="D269" i="11"/>
  <c r="D48" i="11"/>
  <c r="D100" i="11"/>
  <c r="D134" i="11"/>
  <c r="D281" i="11"/>
  <c r="L61" i="8"/>
  <c r="C61" i="8" s="1"/>
  <c r="L101" i="8"/>
  <c r="M101" i="8" s="1"/>
  <c r="D275" i="11"/>
  <c r="D69" i="11"/>
  <c r="D74" i="11"/>
  <c r="D127" i="11"/>
  <c r="D231" i="11"/>
  <c r="D341" i="11"/>
  <c r="L94" i="8"/>
  <c r="C94" i="8" s="1"/>
  <c r="K268" i="8"/>
  <c r="M268" i="8" s="1"/>
  <c r="L333" i="8"/>
  <c r="C333" i="8" s="1"/>
  <c r="D305" i="11"/>
  <c r="Y402" i="11"/>
  <c r="D15" i="11"/>
  <c r="D62" i="11"/>
  <c r="D89" i="11"/>
  <c r="D94" i="11"/>
  <c r="D227" i="11"/>
  <c r="D242" i="11"/>
  <c r="D277" i="11"/>
  <c r="D307" i="11"/>
  <c r="D368" i="11"/>
  <c r="D399" i="11"/>
  <c r="D353" i="11"/>
  <c r="D363" i="11"/>
  <c r="D392" i="11"/>
  <c r="D77" i="7"/>
  <c r="E75" i="7"/>
  <c r="D406" i="11"/>
  <c r="D317" i="11"/>
  <c r="D337" i="11"/>
  <c r="L58" i="8"/>
  <c r="D18" i="11"/>
  <c r="D63" i="11"/>
  <c r="D265" i="11"/>
  <c r="D279" i="11"/>
  <c r="D324" i="11"/>
  <c r="D335" i="11"/>
  <c r="D20" i="11"/>
  <c r="L417" i="8"/>
  <c r="C417" i="8" s="1"/>
  <c r="L16" i="8"/>
  <c r="M16" i="8" s="1"/>
  <c r="L77" i="8"/>
  <c r="C77" i="8" s="1"/>
  <c r="L120" i="8"/>
  <c r="C120" i="8" s="1"/>
  <c r="L250" i="8"/>
  <c r="M250" i="8" s="1"/>
  <c r="K301" i="8"/>
  <c r="B301" i="8" s="1"/>
  <c r="K311" i="8"/>
  <c r="M311" i="8" s="1"/>
  <c r="D61" i="7"/>
  <c r="D115" i="11"/>
  <c r="G402" i="11"/>
  <c r="S402" i="11"/>
  <c r="D57" i="11"/>
  <c r="D95" i="11"/>
  <c r="D146" i="11"/>
  <c r="D309" i="11"/>
  <c r="D329" i="11"/>
  <c r="L86" i="8"/>
  <c r="M86" i="8" s="1"/>
  <c r="D65" i="11"/>
  <c r="D105" i="11"/>
  <c r="L144" i="8"/>
  <c r="C144" i="8" s="1"/>
  <c r="D144" i="8" s="1"/>
  <c r="D83" i="11"/>
  <c r="L15" i="8"/>
  <c r="K245" i="8"/>
  <c r="B245" i="8" s="1"/>
  <c r="K411" i="8"/>
  <c r="B411" i="8" s="1"/>
  <c r="L102" i="8"/>
  <c r="M102" i="8" s="1"/>
  <c r="K240" i="8"/>
  <c r="M240" i="8" s="1"/>
  <c r="K392" i="8"/>
  <c r="M392" i="8" s="1"/>
  <c r="K396" i="8"/>
  <c r="M396" i="8" s="1"/>
  <c r="D346" i="11"/>
  <c r="D133" i="11"/>
  <c r="D182" i="11"/>
  <c r="D192" i="11"/>
  <c r="D350" i="11"/>
  <c r="D376" i="11"/>
  <c r="D379" i="11"/>
  <c r="D384" i="11"/>
  <c r="D55" i="11"/>
  <c r="L135" i="8"/>
  <c r="C135" i="8" s="1"/>
  <c r="K300" i="8"/>
  <c r="M300" i="8" s="1"/>
  <c r="D121" i="11"/>
  <c r="D98" i="11"/>
  <c r="D143" i="11"/>
  <c r="K404" i="8"/>
  <c r="M404" i="8" s="1"/>
  <c r="K413" i="8"/>
  <c r="D237" i="11"/>
  <c r="L314" i="8"/>
  <c r="L289" i="8"/>
  <c r="M289" i="8" s="1"/>
  <c r="D28" i="11"/>
  <c r="D145" i="11"/>
  <c r="D359" i="11"/>
  <c r="D342" i="11"/>
  <c r="D370" i="11"/>
  <c r="E64" i="7"/>
  <c r="L53" i="8"/>
  <c r="L24" i="8"/>
  <c r="L147" i="8"/>
  <c r="M147" i="8" s="1"/>
  <c r="D76" i="11"/>
  <c r="D24" i="11"/>
  <c r="D147" i="11"/>
  <c r="D220" i="11"/>
  <c r="D235" i="11"/>
  <c r="D247" i="11"/>
  <c r="D361" i="11"/>
  <c r="D388" i="11"/>
  <c r="D400" i="11"/>
  <c r="P402" i="11"/>
  <c r="B409" i="8"/>
  <c r="M194" i="8"/>
  <c r="D62" i="7"/>
  <c r="AZ402" i="11"/>
  <c r="V402" i="11"/>
  <c r="AE402" i="11"/>
  <c r="BF402" i="11"/>
  <c r="B183" i="8"/>
  <c r="M153" i="8"/>
  <c r="M172" i="8"/>
  <c r="D69" i="7"/>
  <c r="B172" i="8"/>
  <c r="D74" i="7"/>
  <c r="E69" i="7"/>
  <c r="D66" i="7"/>
  <c r="B153" i="8"/>
  <c r="D65" i="7"/>
  <c r="B360" i="8"/>
  <c r="D59" i="7"/>
  <c r="AQ402" i="11"/>
  <c r="E70" i="7"/>
  <c r="BC402" i="11"/>
  <c r="D58" i="7"/>
  <c r="AT402" i="11"/>
  <c r="K285" i="8"/>
  <c r="B285" i="8" s="1"/>
  <c r="D214" i="11"/>
  <c r="D222" i="11"/>
  <c r="D332" i="11"/>
  <c r="D72" i="11"/>
  <c r="D112" i="11"/>
  <c r="D282" i="11"/>
  <c r="K290" i="8"/>
  <c r="M290" i="8" s="1"/>
  <c r="D320" i="11"/>
  <c r="L55" i="8"/>
  <c r="M55" i="8" s="1"/>
  <c r="L113" i="8"/>
  <c r="M113" i="8" s="1"/>
  <c r="L159" i="8"/>
  <c r="M159" i="8" s="1"/>
  <c r="L381" i="8"/>
  <c r="M381" i="8" s="1"/>
  <c r="K401" i="8"/>
  <c r="M401" i="8" s="1"/>
  <c r="L170" i="8"/>
  <c r="M170" i="8" s="1"/>
  <c r="L223" i="8"/>
  <c r="M223" i="8" s="1"/>
  <c r="L338" i="8"/>
  <c r="M338" i="8" s="1"/>
  <c r="D173" i="11"/>
  <c r="D22" i="11"/>
  <c r="D60" i="11"/>
  <c r="D78" i="11"/>
  <c r="D96" i="11"/>
  <c r="D118" i="11"/>
  <c r="D144" i="11"/>
  <c r="D260" i="11"/>
  <c r="D272" i="11"/>
  <c r="D286" i="11"/>
  <c r="D296" i="11"/>
  <c r="D301" i="11"/>
  <c r="D326" i="11"/>
  <c r="L336" i="8"/>
  <c r="C336" i="8" s="1"/>
  <c r="D344" i="11"/>
  <c r="D289" i="11"/>
  <c r="D299" i="11"/>
  <c r="L350" i="8"/>
  <c r="M350" i="8" s="1"/>
  <c r="D340" i="11"/>
  <c r="L330" i="8"/>
  <c r="C330" i="8" s="1"/>
  <c r="B354" i="8"/>
  <c r="D82" i="11"/>
  <c r="D404" i="11"/>
  <c r="D31" i="11"/>
  <c r="D152" i="11"/>
  <c r="D180" i="11"/>
  <c r="D239" i="11"/>
  <c r="D338" i="11"/>
  <c r="L117" i="8"/>
  <c r="L149" i="8"/>
  <c r="C149" i="8" s="1"/>
  <c r="L244" i="8"/>
  <c r="M244" i="8" s="1"/>
  <c r="K258" i="8"/>
  <c r="M258" i="8" s="1"/>
  <c r="K263" i="8"/>
  <c r="B263" i="8" s="1"/>
  <c r="K265" i="8"/>
  <c r="M265" i="8" s="1"/>
  <c r="L348" i="8"/>
  <c r="M348" i="8" s="1"/>
  <c r="L403" i="8"/>
  <c r="C403" i="8" s="1"/>
  <c r="D403" i="8" s="1"/>
  <c r="K408" i="8"/>
  <c r="M408" i="8" s="1"/>
  <c r="K410" i="8"/>
  <c r="M410" i="8" s="1"/>
  <c r="D23" i="11"/>
  <c r="D34" i="11"/>
  <c r="D47" i="11"/>
  <c r="D68" i="11"/>
  <c r="D88" i="11"/>
  <c r="D108" i="11"/>
  <c r="D128" i="11"/>
  <c r="D155" i="11"/>
  <c r="D165" i="11"/>
  <c r="D175" i="11"/>
  <c r="D183" i="11"/>
  <c r="D193" i="11"/>
  <c r="D205" i="11"/>
  <c r="D215" i="11"/>
  <c r="D232" i="11"/>
  <c r="D249" i="11"/>
  <c r="D287" i="11"/>
  <c r="D316" i="11"/>
  <c r="D336" i="11"/>
  <c r="D360" i="11"/>
  <c r="L74" i="8"/>
  <c r="M74" i="8" s="1"/>
  <c r="D295" i="11"/>
  <c r="D16" i="11"/>
  <c r="D52" i="11"/>
  <c r="D92" i="11"/>
  <c r="D132" i="11"/>
  <c r="D246" i="11"/>
  <c r="K253" i="8"/>
  <c r="B253" i="8" s="1"/>
  <c r="L99" i="8"/>
  <c r="L200" i="8"/>
  <c r="M200" i="8" s="1"/>
  <c r="L298" i="8"/>
  <c r="M298" i="8" s="1"/>
  <c r="D374" i="11"/>
  <c r="D25" i="11"/>
  <c r="D49" i="11"/>
  <c r="D90" i="11"/>
  <c r="D110" i="11"/>
  <c r="D162" i="11"/>
  <c r="D200" i="11"/>
  <c r="D318" i="11"/>
  <c r="K415" i="8"/>
  <c r="L181" i="8"/>
  <c r="M181" i="8" s="1"/>
  <c r="L352" i="8"/>
  <c r="M352" i="8" s="1"/>
  <c r="K394" i="8"/>
  <c r="B394" i="8" s="1"/>
  <c r="D394" i="8" s="1"/>
  <c r="B27" i="8"/>
  <c r="D45" i="11"/>
  <c r="D67" i="11"/>
  <c r="D86" i="11"/>
  <c r="D106" i="11"/>
  <c r="D126" i="11"/>
  <c r="D218" i="11"/>
  <c r="D303" i="11"/>
  <c r="K312" i="8"/>
  <c r="B312" i="8" s="1"/>
  <c r="D312" i="11"/>
  <c r="L321" i="8"/>
  <c r="M321" i="8" s="1"/>
  <c r="L344" i="8"/>
  <c r="M344" i="8" s="1"/>
  <c r="D334" i="11"/>
  <c r="M387" i="8"/>
  <c r="K270" i="8"/>
  <c r="B270" i="8" s="1"/>
  <c r="D270" i="11"/>
  <c r="K278" i="8"/>
  <c r="M278" i="8" s="1"/>
  <c r="D362" i="11"/>
  <c r="L372" i="8"/>
  <c r="C372" i="8" s="1"/>
  <c r="L95" i="8"/>
  <c r="C95" i="8" s="1"/>
  <c r="D202" i="11"/>
  <c r="L413" i="8"/>
  <c r="D70" i="11"/>
  <c r="D130" i="11"/>
  <c r="D170" i="11"/>
  <c r="D190" i="11"/>
  <c r="D210" i="11"/>
  <c r="L17" i="8"/>
  <c r="M17" i="8" s="1"/>
  <c r="K38" i="8"/>
  <c r="L304" i="8"/>
  <c r="L13" i="8"/>
  <c r="M13" i="8" s="1"/>
  <c r="L72" i="8"/>
  <c r="M72" i="8" s="1"/>
  <c r="L80" i="8"/>
  <c r="C80" i="8" s="1"/>
  <c r="L133" i="8"/>
  <c r="C133" i="8" s="1"/>
  <c r="L192" i="8"/>
  <c r="M192" i="8" s="1"/>
  <c r="L415" i="8"/>
  <c r="L25" i="8"/>
  <c r="C25" i="8" s="1"/>
  <c r="L173" i="8"/>
  <c r="C173" i="8" s="1"/>
  <c r="D173" i="8" s="1"/>
  <c r="K273" i="8"/>
  <c r="M273" i="8" s="1"/>
  <c r="K281" i="8"/>
  <c r="B281" i="8" s="1"/>
  <c r="L317" i="8"/>
  <c r="C317" i="8" s="1"/>
  <c r="L334" i="8"/>
  <c r="C334" i="8" s="1"/>
  <c r="D334" i="8" s="1"/>
  <c r="K391" i="8"/>
  <c r="B391" i="8" s="1"/>
  <c r="D391" i="8" s="1"/>
  <c r="D185" i="11"/>
  <c r="D314" i="11"/>
  <c r="D29" i="11"/>
  <c r="D64" i="11"/>
  <c r="D84" i="11"/>
  <c r="D104" i="11"/>
  <c r="D122" i="11"/>
  <c r="D136" i="11"/>
  <c r="D298" i="11"/>
  <c r="D310" i="11"/>
  <c r="D330" i="11"/>
  <c r="D358" i="11"/>
  <c r="L368" i="8"/>
  <c r="M368" i="8" s="1"/>
  <c r="D248" i="11"/>
  <c r="D255" i="11"/>
  <c r="D288" i="11"/>
  <c r="D293" i="11"/>
  <c r="D300" i="11"/>
  <c r="D377" i="11"/>
  <c r="D390" i="11"/>
  <c r="D268" i="11"/>
  <c r="D32" i="11"/>
  <c r="D139" i="11"/>
  <c r="D153" i="11"/>
  <c r="D163" i="11"/>
  <c r="D171" i="11"/>
  <c r="D181" i="11"/>
  <c r="D191" i="11"/>
  <c r="D203" i="11"/>
  <c r="D211" i="11"/>
  <c r="D354" i="11"/>
  <c r="D371" i="11"/>
  <c r="D176" i="11"/>
  <c r="D206" i="11"/>
  <c r="D216" i="11"/>
  <c r="D236" i="11"/>
  <c r="D245" i="11"/>
  <c r="D271" i="11"/>
  <c r="D283" i="11"/>
  <c r="D297" i="11"/>
  <c r="D369" i="11"/>
  <c r="D250" i="11"/>
  <c r="D262" i="11"/>
  <c r="D276" i="11"/>
  <c r="D290" i="11"/>
  <c r="D352" i="11"/>
  <c r="D355" i="11"/>
  <c r="B197" i="8"/>
  <c r="B231" i="8"/>
  <c r="B353" i="8"/>
  <c r="C194" i="8"/>
  <c r="M241" i="8"/>
  <c r="M295" i="8"/>
  <c r="B90" i="8"/>
  <c r="C183" i="8"/>
  <c r="C395" i="8"/>
  <c r="B87" i="8"/>
  <c r="B92" i="8"/>
  <c r="C196" i="8"/>
  <c r="B378" i="8"/>
  <c r="C252" i="8"/>
  <c r="C46" i="8"/>
  <c r="F71" i="7"/>
  <c r="D392" i="10"/>
  <c r="D332" i="10"/>
  <c r="D96" i="10"/>
  <c r="D259" i="10"/>
  <c r="D357" i="10"/>
  <c r="H249" i="8"/>
  <c r="J249" i="8" s="1"/>
  <c r="CM394" i="10"/>
  <c r="I177" i="8"/>
  <c r="I285" i="8"/>
  <c r="D16" i="7"/>
  <c r="D142" i="10"/>
  <c r="D347" i="10"/>
  <c r="D279" i="10"/>
  <c r="I51" i="8"/>
  <c r="I291" i="8"/>
  <c r="J291" i="8" s="1"/>
  <c r="D324" i="10"/>
  <c r="D195" i="10"/>
  <c r="D395" i="10"/>
  <c r="AT394" i="10"/>
  <c r="D112" i="10"/>
  <c r="D226" i="10"/>
  <c r="I414" i="8"/>
  <c r="D302" i="10"/>
  <c r="D342" i="10"/>
  <c r="I30" i="8"/>
  <c r="I370" i="8"/>
  <c r="C370" i="8" s="1"/>
  <c r="I374" i="8"/>
  <c r="J374" i="8" s="1"/>
  <c r="I269" i="8"/>
  <c r="D52" i="10"/>
  <c r="I56" i="8"/>
  <c r="C56" i="8" s="1"/>
  <c r="H93" i="8"/>
  <c r="B93" i="8" s="1"/>
  <c r="I289" i="8"/>
  <c r="D212" i="10"/>
  <c r="I221" i="8"/>
  <c r="C221" i="8" s="1"/>
  <c r="D17" i="10"/>
  <c r="I16" i="8"/>
  <c r="J16" i="8" s="1"/>
  <c r="J381" i="8"/>
  <c r="D389" i="10"/>
  <c r="J405" i="8"/>
  <c r="D380" i="10"/>
  <c r="H318" i="8"/>
  <c r="B318" i="8" s="1"/>
  <c r="D396" i="10"/>
  <c r="H415" i="8"/>
  <c r="J415" i="8" s="1"/>
  <c r="I153" i="8"/>
  <c r="D397" i="10"/>
  <c r="H31" i="8"/>
  <c r="B31" i="8" s="1"/>
  <c r="I86" i="8"/>
  <c r="D135" i="10"/>
  <c r="D146" i="10"/>
  <c r="I267" i="8"/>
  <c r="I373" i="8"/>
  <c r="C373" i="8" s="1"/>
  <c r="CG394" i="10"/>
  <c r="D56" i="10"/>
  <c r="D97" i="10"/>
  <c r="D137" i="10"/>
  <c r="D365" i="10"/>
  <c r="D198" i="10"/>
  <c r="D17" i="7"/>
  <c r="D104" i="10"/>
  <c r="D268" i="10"/>
  <c r="D223" i="10"/>
  <c r="D284" i="10"/>
  <c r="I20" i="8"/>
  <c r="J20" i="8" s="1"/>
  <c r="I352" i="8"/>
  <c r="AN394" i="10"/>
  <c r="AZ394" i="10"/>
  <c r="D143" i="10"/>
  <c r="D161" i="10"/>
  <c r="D261" i="10"/>
  <c r="D390" i="10"/>
  <c r="D39" i="10"/>
  <c r="D78" i="10"/>
  <c r="D360" i="10"/>
  <c r="D72" i="10"/>
  <c r="D318" i="10"/>
  <c r="D25" i="10"/>
  <c r="D210" i="10"/>
  <c r="D379" i="10"/>
  <c r="I235" i="8"/>
  <c r="D134" i="10"/>
  <c r="D252" i="10"/>
  <c r="AK394" i="10"/>
  <c r="B393" i="8"/>
  <c r="C253" i="8"/>
  <c r="H186" i="8"/>
  <c r="B186" i="8" s="1"/>
  <c r="H38" i="8"/>
  <c r="H261" i="8"/>
  <c r="I332" i="8"/>
  <c r="I59" i="8"/>
  <c r="J59" i="8" s="1"/>
  <c r="I67" i="8"/>
  <c r="H201" i="8"/>
  <c r="B201" i="8" s="1"/>
  <c r="I225" i="8"/>
  <c r="J225" i="8" s="1"/>
  <c r="I232" i="8"/>
  <c r="C232" i="8" s="1"/>
  <c r="C345" i="8"/>
  <c r="I363" i="8"/>
  <c r="C363" i="8" s="1"/>
  <c r="D100" i="10"/>
  <c r="D398" i="10"/>
  <c r="D27" i="10"/>
  <c r="D41" i="10"/>
  <c r="D73" i="10"/>
  <c r="D157" i="10"/>
  <c r="I100" i="8"/>
  <c r="C100" i="8" s="1"/>
  <c r="D121" i="10"/>
  <c r="D194" i="10"/>
  <c r="D30" i="10"/>
  <c r="D288" i="10"/>
  <c r="D391" i="10"/>
  <c r="I22" i="8"/>
  <c r="I256" i="8"/>
  <c r="D55" i="10"/>
  <c r="D181" i="10"/>
  <c r="H204" i="8"/>
  <c r="I224" i="8"/>
  <c r="J224" i="8" s="1"/>
  <c r="I229" i="8"/>
  <c r="J229" i="8" s="1"/>
  <c r="I340" i="8"/>
  <c r="I348" i="8"/>
  <c r="I360" i="8"/>
  <c r="I364" i="8"/>
  <c r="C364" i="8" s="1"/>
  <c r="J380" i="8"/>
  <c r="H401" i="8"/>
  <c r="H397" i="8" s="1"/>
  <c r="D328" i="10"/>
  <c r="D388" i="10"/>
  <c r="D51" i="10"/>
  <c r="D141" i="10"/>
  <c r="D373" i="10"/>
  <c r="D264" i="10"/>
  <c r="H135" i="8"/>
  <c r="B135" i="8" s="1"/>
  <c r="D168" i="10"/>
  <c r="I416" i="8"/>
  <c r="J416" i="8" s="1"/>
  <c r="I142" i="8"/>
  <c r="I138" i="8" s="1"/>
  <c r="D211" i="10"/>
  <c r="D309" i="10"/>
  <c r="D306" i="10"/>
  <c r="D349" i="10"/>
  <c r="H187" i="8"/>
  <c r="B187" i="8" s="1"/>
  <c r="H317" i="8"/>
  <c r="B317" i="8" s="1"/>
  <c r="D199" i="10"/>
  <c r="I58" i="8"/>
  <c r="I219" i="8"/>
  <c r="I275" i="8"/>
  <c r="I101" i="8"/>
  <c r="H148" i="8"/>
  <c r="B148" i="8" s="1"/>
  <c r="H251" i="8"/>
  <c r="C382" i="8"/>
  <c r="D156" i="10"/>
  <c r="D239" i="10"/>
  <c r="D117" i="10"/>
  <c r="C378" i="8"/>
  <c r="J367" i="8"/>
  <c r="B20" i="8"/>
  <c r="C96" i="8"/>
  <c r="B127" i="8"/>
  <c r="C131" i="8"/>
  <c r="C137" i="8"/>
  <c r="B169" i="8"/>
  <c r="C171" i="8"/>
  <c r="B68" i="8"/>
  <c r="B78" i="8"/>
  <c r="B89" i="8"/>
  <c r="M137" i="8"/>
  <c r="B167" i="8"/>
  <c r="P228" i="8"/>
  <c r="C154" i="8"/>
  <c r="B191" i="8"/>
  <c r="C243" i="8"/>
  <c r="B86" i="8"/>
  <c r="C88" i="8"/>
  <c r="B177" i="8"/>
  <c r="B198" i="8"/>
  <c r="B220" i="8"/>
  <c r="B233" i="8"/>
  <c r="B238" i="8"/>
  <c r="C258" i="8"/>
  <c r="C325" i="8"/>
  <c r="M31" i="8"/>
  <c r="C33" i="8"/>
  <c r="M146" i="8"/>
  <c r="C226" i="8"/>
  <c r="M262" i="8"/>
  <c r="B101" i="8"/>
  <c r="C105" i="8"/>
  <c r="C160" i="8"/>
  <c r="B246" i="8"/>
  <c r="C309" i="8"/>
  <c r="C328" i="8"/>
  <c r="C31" i="8"/>
  <c r="M221" i="8"/>
  <c r="B229" i="8"/>
  <c r="B237" i="8"/>
  <c r="C239" i="8"/>
  <c r="B96" i="8"/>
  <c r="B114" i="8"/>
  <c r="B121" i="8"/>
  <c r="B147" i="8"/>
  <c r="M171" i="8"/>
  <c r="D43" i="8"/>
  <c r="B84" i="8"/>
  <c r="C111" i="8"/>
  <c r="B128" i="8"/>
  <c r="C347" i="8"/>
  <c r="C255" i="8"/>
  <c r="M275" i="8"/>
  <c r="M43" i="8"/>
  <c r="M45" i="8"/>
  <c r="C215" i="8"/>
  <c r="C217" i="8"/>
  <c r="B255" i="8"/>
  <c r="C295" i="8"/>
  <c r="M347" i="8"/>
  <c r="B65" i="8"/>
  <c r="M119" i="8"/>
  <c r="B131" i="8"/>
  <c r="B200" i="8"/>
  <c r="B210" i="8"/>
  <c r="C212" i="8"/>
  <c r="C362" i="8"/>
  <c r="B105" i="8"/>
  <c r="B333" i="8"/>
  <c r="B35" i="8"/>
  <c r="B106" i="8"/>
  <c r="B223" i="8"/>
  <c r="M287" i="8"/>
  <c r="D357" i="8"/>
  <c r="M362" i="8"/>
  <c r="M371" i="8"/>
  <c r="M44" i="8"/>
  <c r="B77" i="8"/>
  <c r="B88" i="8"/>
  <c r="C91" i="8"/>
  <c r="C97" i="8"/>
  <c r="C114" i="8"/>
  <c r="B178" i="8"/>
  <c r="B309" i="8"/>
  <c r="C337" i="8"/>
  <c r="B372" i="8"/>
  <c r="B149" i="8"/>
  <c r="J76" i="8"/>
  <c r="M249" i="8"/>
  <c r="M296" i="8"/>
  <c r="M329" i="8"/>
  <c r="C70" i="8"/>
  <c r="C78" i="8"/>
  <c r="C185" i="8"/>
  <c r="B230" i="8"/>
  <c r="C238" i="8"/>
  <c r="C240" i="8"/>
  <c r="B296" i="8"/>
  <c r="B298" i="8"/>
  <c r="B381" i="8"/>
  <c r="B382" i="8"/>
  <c r="C392" i="8"/>
  <c r="B17" i="8"/>
  <c r="B19" i="8"/>
  <c r="M78" i="8"/>
  <c r="C85" i="8"/>
  <c r="C110" i="8"/>
  <c r="B158" i="8"/>
  <c r="C161" i="8"/>
  <c r="B165" i="8"/>
  <c r="B217" i="8"/>
  <c r="M226" i="8"/>
  <c r="C230" i="8"/>
  <c r="M238" i="8"/>
  <c r="M242" i="8"/>
  <c r="B321" i="8"/>
  <c r="B325" i="8"/>
  <c r="B379" i="8"/>
  <c r="B402" i="8"/>
  <c r="M65" i="8"/>
  <c r="M332" i="8"/>
  <c r="B36" i="8"/>
  <c r="M121" i="8"/>
  <c r="C242" i="8"/>
  <c r="B272" i="8"/>
  <c r="B284" i="8"/>
  <c r="M325" i="8"/>
  <c r="J15" i="8"/>
  <c r="M76" i="8"/>
  <c r="M21" i="8"/>
  <c r="B25" i="8"/>
  <c r="M131" i="8"/>
  <c r="C278" i="8"/>
  <c r="M346" i="8"/>
  <c r="J353" i="8"/>
  <c r="M393" i="8"/>
  <c r="B33" i="8"/>
  <c r="C60" i="8"/>
  <c r="C84" i="8"/>
  <c r="C123" i="8"/>
  <c r="B213" i="8"/>
  <c r="C216" i="8"/>
  <c r="M239" i="8"/>
  <c r="B267" i="8"/>
  <c r="B279" i="8"/>
  <c r="B347" i="8"/>
  <c r="B386" i="8"/>
  <c r="P11" i="8"/>
  <c r="J323" i="8"/>
  <c r="M388" i="8"/>
  <c r="B30" i="8"/>
  <c r="B40" i="8"/>
  <c r="B348" i="8"/>
  <c r="M283" i="8"/>
  <c r="J356" i="8"/>
  <c r="M398" i="8"/>
  <c r="B16" i="8"/>
  <c r="B209" i="8"/>
  <c r="C213" i="8"/>
  <c r="M299" i="8"/>
  <c r="J54" i="8"/>
  <c r="B112" i="8"/>
  <c r="M148" i="8"/>
  <c r="M185" i="8"/>
  <c r="C195" i="8"/>
  <c r="B302" i="8"/>
  <c r="M328" i="8"/>
  <c r="C323" i="8"/>
  <c r="C237" i="8"/>
  <c r="C312" i="8"/>
  <c r="M88" i="8"/>
  <c r="M187" i="8"/>
  <c r="B205" i="8"/>
  <c r="M213" i="8"/>
  <c r="M229" i="8"/>
  <c r="M302" i="8"/>
  <c r="M337" i="8"/>
  <c r="M228" i="8"/>
  <c r="J376" i="8"/>
  <c r="J407" i="8"/>
  <c r="M20" i="8"/>
  <c r="M22" i="8"/>
  <c r="C26" i="8"/>
  <c r="B41" i="8"/>
  <c r="B97" i="8"/>
  <c r="C121" i="8"/>
  <c r="M128" i="8"/>
  <c r="C197" i="8"/>
  <c r="B242" i="8"/>
  <c r="M246" i="8"/>
  <c r="C270" i="8"/>
  <c r="M345" i="8"/>
  <c r="B212" i="8"/>
  <c r="B28" i="8"/>
  <c r="M29" i="8"/>
  <c r="C172" i="8"/>
  <c r="B174" i="8"/>
  <c r="B264" i="8"/>
  <c r="B327" i="8"/>
  <c r="M56" i="8"/>
  <c r="M96" i="8"/>
  <c r="M182" i="8"/>
  <c r="M284" i="8"/>
  <c r="P275" i="8"/>
  <c r="M356" i="8"/>
  <c r="B110" i="8"/>
  <c r="M130" i="8"/>
  <c r="M267" i="8"/>
  <c r="M326" i="8"/>
  <c r="M389" i="8"/>
  <c r="C402" i="8"/>
  <c r="M416" i="8"/>
  <c r="B70" i="8"/>
  <c r="B74" i="8"/>
  <c r="M195" i="8"/>
  <c r="C201" i="8"/>
  <c r="B211" i="8"/>
  <c r="M376" i="8"/>
  <c r="C28" i="8"/>
  <c r="B32" i="8"/>
  <c r="B44" i="8"/>
  <c r="B56" i="8"/>
  <c r="C69" i="8"/>
  <c r="C79" i="8"/>
  <c r="B91" i="8"/>
  <c r="B94" i="8"/>
  <c r="B113" i="8"/>
  <c r="M129" i="8"/>
  <c r="J140" i="8"/>
  <c r="B182" i="8"/>
  <c r="B196" i="8"/>
  <c r="C198" i="8"/>
  <c r="M215" i="8"/>
  <c r="B224" i="8"/>
  <c r="M233" i="8"/>
  <c r="C245" i="8"/>
  <c r="B262" i="8"/>
  <c r="B299" i="8"/>
  <c r="B308" i="8"/>
  <c r="B340" i="8"/>
  <c r="B363" i="8"/>
  <c r="B387" i="8"/>
  <c r="M390" i="8"/>
  <c r="C399" i="8"/>
  <c r="M82" i="8"/>
  <c r="M19" i="8"/>
  <c r="C54" i="8"/>
  <c r="C109" i="8"/>
  <c r="M127" i="8"/>
  <c r="B140" i="8"/>
  <c r="B146" i="8"/>
  <c r="B185" i="8"/>
  <c r="C193" i="8"/>
  <c r="B195" i="8"/>
  <c r="M198" i="8"/>
  <c r="B216" i="8"/>
  <c r="B239" i="8"/>
  <c r="M252" i="8"/>
  <c r="M297" i="8"/>
  <c r="C299" i="8"/>
  <c r="B310" i="8"/>
  <c r="B324" i="8"/>
  <c r="B328" i="8"/>
  <c r="M380" i="8"/>
  <c r="C387" i="8"/>
  <c r="B389" i="8"/>
  <c r="B395" i="8"/>
  <c r="M201" i="8"/>
  <c r="B85" i="8"/>
  <c r="G367" i="8"/>
  <c r="C27" i="8"/>
  <c r="B29" i="8"/>
  <c r="B289" i="8"/>
  <c r="C302" i="8"/>
  <c r="B338" i="8"/>
  <c r="C410" i="8"/>
  <c r="B53" i="8"/>
  <c r="B11" i="8"/>
  <c r="J24" i="8"/>
  <c r="J304" i="8"/>
  <c r="C356" i="8"/>
  <c r="C19" i="8"/>
  <c r="B21" i="8"/>
  <c r="M30" i="8"/>
  <c r="B47" i="8"/>
  <c r="B64" i="8"/>
  <c r="B69" i="8"/>
  <c r="B73" i="8"/>
  <c r="C140" i="8"/>
  <c r="M161" i="8"/>
  <c r="M174" i="8"/>
  <c r="B190" i="8"/>
  <c r="C241" i="8"/>
  <c r="B256" i="8"/>
  <c r="C273" i="8"/>
  <c r="C284" i="8"/>
  <c r="B307" i="8"/>
  <c r="M327" i="8"/>
  <c r="M339" i="8"/>
  <c r="B362" i="8"/>
  <c r="C214" i="8"/>
  <c r="J248" i="8"/>
  <c r="J77" i="8"/>
  <c r="C265" i="8"/>
  <c r="J11" i="8"/>
  <c r="J25" i="8"/>
  <c r="M97" i="8"/>
  <c r="C371" i="8"/>
  <c r="P398" i="8"/>
  <c r="M89" i="8"/>
  <c r="B109" i="8"/>
  <c r="M134" i="8"/>
  <c r="M193" i="8"/>
  <c r="B193" i="8"/>
  <c r="M196" i="8"/>
  <c r="M165" i="8"/>
  <c r="M26" i="8"/>
  <c r="M47" i="8"/>
  <c r="C47" i="8"/>
  <c r="D305" i="8"/>
  <c r="M357" i="8"/>
  <c r="C38" i="8"/>
  <c r="C407" i="8"/>
  <c r="M11" i="8"/>
  <c r="M385" i="8"/>
  <c r="B45" i="8"/>
  <c r="B55" i="8"/>
  <c r="M60" i="8"/>
  <c r="M62" i="8"/>
  <c r="B95" i="8"/>
  <c r="B111" i="8"/>
  <c r="C208" i="8"/>
  <c r="C281" i="8"/>
  <c r="C308" i="8"/>
  <c r="B329" i="8"/>
  <c r="B339" i="8"/>
  <c r="B388" i="8"/>
  <c r="M409" i="8"/>
  <c r="M186" i="8"/>
  <c r="P207" i="8"/>
  <c r="B142" i="8"/>
  <c r="P24" i="8"/>
  <c r="C45" i="8"/>
  <c r="B241" i="8"/>
  <c r="B335" i="8"/>
  <c r="M207" i="8"/>
  <c r="J314" i="8"/>
  <c r="M323" i="8"/>
  <c r="J385" i="8"/>
  <c r="B13" i="8"/>
  <c r="B18" i="8"/>
  <c r="C21" i="8"/>
  <c r="B26" i="8"/>
  <c r="C29" i="8"/>
  <c r="C34" i="8"/>
  <c r="M39" i="8"/>
  <c r="B62" i="8"/>
  <c r="B67" i="8"/>
  <c r="M68" i="8"/>
  <c r="M79" i="8"/>
  <c r="M85" i="8"/>
  <c r="C89" i="8"/>
  <c r="M105" i="8"/>
  <c r="C107" i="8"/>
  <c r="M110" i="8"/>
  <c r="B118" i="8"/>
  <c r="B130" i="8"/>
  <c r="B208" i="8"/>
  <c r="C210" i="8"/>
  <c r="C276" i="8"/>
  <c r="M279" i="8"/>
  <c r="C300" i="8"/>
  <c r="B326" i="8"/>
  <c r="M351" i="8"/>
  <c r="B368" i="8"/>
  <c r="M374" i="8"/>
  <c r="B390" i="8"/>
  <c r="C393" i="8"/>
  <c r="C401" i="8"/>
  <c r="P283" i="8"/>
  <c r="M12" i="8"/>
  <c r="B22" i="8"/>
  <c r="B39" i="8"/>
  <c r="C44" i="8"/>
  <c r="B61" i="8"/>
  <c r="M93" i="8"/>
  <c r="M114" i="8"/>
  <c r="B122" i="8"/>
  <c r="M212" i="8"/>
  <c r="M216" i="8"/>
  <c r="C220" i="8"/>
  <c r="B244" i="8"/>
  <c r="M379" i="8"/>
  <c r="M395" i="8"/>
  <c r="J412" i="8"/>
  <c r="J398" i="8"/>
  <c r="C65" i="8"/>
  <c r="B66" i="8"/>
  <c r="B72" i="8"/>
  <c r="C90" i="8"/>
  <c r="M91" i="8"/>
  <c r="B107" i="8"/>
  <c r="C122" i="8"/>
  <c r="C126" i="8"/>
  <c r="C128" i="8"/>
  <c r="C130" i="8"/>
  <c r="C148" i="8"/>
  <c r="B159" i="8"/>
  <c r="B171" i="8"/>
  <c r="B199" i="8"/>
  <c r="M209" i="8"/>
  <c r="J220" i="8"/>
  <c r="B225" i="8"/>
  <c r="B297" i="8"/>
  <c r="M305" i="8"/>
  <c r="M310" i="8"/>
  <c r="B344" i="8"/>
  <c r="B346" i="8"/>
  <c r="B351" i="8"/>
  <c r="M363" i="8"/>
  <c r="M382" i="8"/>
  <c r="M402" i="8"/>
  <c r="C411" i="8"/>
  <c r="B283" i="8"/>
  <c r="M235" i="8"/>
  <c r="M342" i="8"/>
  <c r="D63" i="8"/>
  <c r="C66" i="8"/>
  <c r="C119" i="8"/>
  <c r="D134" i="8"/>
  <c r="M154" i="8"/>
  <c r="M157" i="8"/>
  <c r="M197" i="8"/>
  <c r="C204" i="8"/>
  <c r="B215" i="8"/>
  <c r="M237" i="8"/>
  <c r="C262" i="8"/>
  <c r="C296" i="8"/>
  <c r="C297" i="8"/>
  <c r="C327" i="8"/>
  <c r="B374" i="8"/>
  <c r="B380" i="8"/>
  <c r="K52" i="9"/>
  <c r="D10" i="7" s="1"/>
  <c r="D24" i="9"/>
  <c r="L52" i="9"/>
  <c r="E10" i="7" s="1"/>
  <c r="M7" i="9"/>
  <c r="D50" i="9"/>
  <c r="D48" i="9"/>
  <c r="D42" i="9"/>
  <c r="D26" i="9"/>
  <c r="D16" i="9"/>
  <c r="E417" i="8"/>
  <c r="E207" i="8"/>
  <c r="F228" i="8"/>
  <c r="E376" i="8"/>
  <c r="D19" i="9"/>
  <c r="D45" i="9"/>
  <c r="G46" i="9"/>
  <c r="H52" i="9"/>
  <c r="E314" i="8"/>
  <c r="D33" i="9"/>
  <c r="D11" i="9"/>
  <c r="M46" i="9"/>
  <c r="D20" i="9"/>
  <c r="D35" i="9"/>
  <c r="E8" i="7"/>
  <c r="F99" i="8"/>
  <c r="F98" i="8" s="1"/>
  <c r="E415" i="8"/>
  <c r="J7" i="9"/>
  <c r="N52" i="9"/>
  <c r="D11" i="7" s="1"/>
  <c r="G304" i="8"/>
  <c r="G407" i="8"/>
  <c r="G11" i="8"/>
  <c r="G261" i="8"/>
  <c r="G24" i="8"/>
  <c r="B398" i="8"/>
  <c r="G385" i="8"/>
  <c r="F53" i="8"/>
  <c r="F52" i="8" s="1"/>
  <c r="F283" i="8"/>
  <c r="D10" i="9"/>
  <c r="D23" i="9"/>
  <c r="D32" i="9"/>
  <c r="D49" i="9"/>
  <c r="B24" i="8"/>
  <c r="E235" i="8"/>
  <c r="D14" i="9"/>
  <c r="D22" i="9"/>
  <c r="D34" i="9"/>
  <c r="D43" i="9"/>
  <c r="E413" i="8"/>
  <c r="C261" i="8"/>
  <c r="E275" i="8"/>
  <c r="F58" i="8"/>
  <c r="F57" i="8" s="1"/>
  <c r="D9" i="9"/>
  <c r="D37" i="9"/>
  <c r="D44" i="9"/>
  <c r="B228" i="8"/>
  <c r="E342" i="8"/>
  <c r="E341" i="8" s="1"/>
  <c r="F416" i="8"/>
  <c r="G416" i="8" s="1"/>
  <c r="C376" i="8"/>
  <c r="B133" i="8"/>
  <c r="J147" i="8"/>
  <c r="C287" i="8"/>
  <c r="J228" i="8"/>
  <c r="B123" i="8"/>
  <c r="M123" i="8"/>
  <c r="D272" i="10"/>
  <c r="I283" i="8"/>
  <c r="H337" i="8"/>
  <c r="B337" i="8" s="1"/>
  <c r="J99" i="8"/>
  <c r="C146" i="8"/>
  <c r="M205" i="8"/>
  <c r="C205" i="8"/>
  <c r="M349" i="8"/>
  <c r="C349" i="8"/>
  <c r="D25" i="9"/>
  <c r="D30" i="9"/>
  <c r="D47" i="9"/>
  <c r="B46" i="8"/>
  <c r="I55" i="8"/>
  <c r="J55" i="8" s="1"/>
  <c r="J83" i="8"/>
  <c r="B83" i="8"/>
  <c r="D83" i="8" s="1"/>
  <c r="I87" i="8"/>
  <c r="J87" i="8" s="1"/>
  <c r="H117" i="8"/>
  <c r="J117" i="8" s="1"/>
  <c r="I157" i="8"/>
  <c r="J157" i="8" s="1"/>
  <c r="H160" i="8"/>
  <c r="B160" i="8" s="1"/>
  <c r="I209" i="8"/>
  <c r="G332" i="8"/>
  <c r="C106" i="8"/>
  <c r="M106" i="8"/>
  <c r="G414" i="8"/>
  <c r="J164" i="8"/>
  <c r="C164" i="8"/>
  <c r="J40" i="8"/>
  <c r="C40" i="8"/>
  <c r="D27" i="9"/>
  <c r="E219" i="8"/>
  <c r="E218" i="8" s="1"/>
  <c r="G356" i="8"/>
  <c r="C82" i="8"/>
  <c r="B80" i="8"/>
  <c r="B100" i="8"/>
  <c r="M100" i="8"/>
  <c r="J121" i="8"/>
  <c r="M155" i="8"/>
  <c r="C155" i="8"/>
  <c r="M166" i="8"/>
  <c r="C166" i="8"/>
  <c r="M168" i="8"/>
  <c r="C168" i="8"/>
  <c r="B170" i="8"/>
  <c r="C257" i="8"/>
  <c r="C277" i="8"/>
  <c r="G38" i="8"/>
  <c r="G15" i="8"/>
  <c r="M259" i="8"/>
  <c r="B259" i="8"/>
  <c r="J346" i="8"/>
  <c r="C346" i="8"/>
  <c r="I35" i="8"/>
  <c r="C35" i="8" s="1"/>
  <c r="H278" i="8"/>
  <c r="J278" i="8" s="1"/>
  <c r="C76" i="8"/>
  <c r="G76" i="8"/>
  <c r="J293" i="8"/>
  <c r="C11" i="8"/>
  <c r="J53" i="8"/>
  <c r="C207" i="8"/>
  <c r="M261" i="8"/>
  <c r="M46" i="8"/>
  <c r="M107" i="8"/>
  <c r="M204" i="8"/>
  <c r="M386" i="8"/>
  <c r="C386" i="8"/>
  <c r="B405" i="8"/>
  <c r="M41" i="8"/>
  <c r="C293" i="8"/>
  <c r="D227" i="10"/>
  <c r="I236" i="8"/>
  <c r="M219" i="8"/>
  <c r="G293" i="8"/>
  <c r="J342" i="8"/>
  <c r="G248" i="8"/>
  <c r="B59" i="8"/>
  <c r="C64" i="8"/>
  <c r="M64" i="8"/>
  <c r="J207" i="8"/>
  <c r="G398" i="8"/>
  <c r="C398" i="8"/>
  <c r="B120" i="8"/>
  <c r="M126" i="8"/>
  <c r="C290" i="8"/>
  <c r="D150" i="11"/>
  <c r="M407" i="8"/>
  <c r="M50" i="8"/>
  <c r="C50" i="8"/>
  <c r="D50" i="8" s="1"/>
  <c r="M111" i="8"/>
  <c r="B137" i="8"/>
  <c r="B157" i="8"/>
  <c r="M179" i="8"/>
  <c r="C179" i="8"/>
  <c r="D179" i="8" s="1"/>
  <c r="M222" i="8"/>
  <c r="C222" i="8"/>
  <c r="M257" i="8"/>
  <c r="B257" i="8"/>
  <c r="B280" i="8"/>
  <c r="C36" i="8"/>
  <c r="B132" i="8"/>
  <c r="C184" i="8"/>
  <c r="D184" i="8" s="1"/>
  <c r="M184" i="8"/>
  <c r="B291" i="8"/>
  <c r="C306" i="8"/>
  <c r="D306" i="8" s="1"/>
  <c r="M306" i="8"/>
  <c r="B320" i="8"/>
  <c r="J320" i="8"/>
  <c r="C369" i="8"/>
  <c r="M369" i="8"/>
  <c r="D13" i="10"/>
  <c r="I41" i="8"/>
  <c r="J41" i="8" s="1"/>
  <c r="D245" i="10"/>
  <c r="I254" i="8"/>
  <c r="J254" i="8" s="1"/>
  <c r="C68" i="8"/>
  <c r="B102" i="8"/>
  <c r="G82" i="8"/>
  <c r="G323" i="8"/>
  <c r="M63" i="8"/>
  <c r="M84" i="8"/>
  <c r="M109" i="8"/>
  <c r="B119" i="8"/>
  <c r="M122" i="8"/>
  <c r="B168" i="8"/>
  <c r="C359" i="8"/>
  <c r="M364" i="8"/>
  <c r="M394" i="10"/>
  <c r="B51" i="8"/>
  <c r="B71" i="8"/>
  <c r="C127" i="8"/>
  <c r="B266" i="8"/>
  <c r="D357" i="11"/>
  <c r="L367" i="8"/>
  <c r="D35" i="11"/>
  <c r="L32" i="8"/>
  <c r="M32" i="8" s="1"/>
  <c r="J82" i="8"/>
  <c r="C39" i="8"/>
  <c r="C62" i="8"/>
  <c r="M66" i="8"/>
  <c r="B79" i="8"/>
  <c r="C93" i="8"/>
  <c r="C145" i="8"/>
  <c r="D145" i="8" s="1"/>
  <c r="M145" i="8"/>
  <c r="M160" i="8"/>
  <c r="M180" i="8"/>
  <c r="C180" i="8"/>
  <c r="B194" i="8"/>
  <c r="B221" i="8"/>
  <c r="C231" i="8"/>
  <c r="M291" i="8"/>
  <c r="C385" i="8"/>
  <c r="M28" i="8"/>
  <c r="B34" i="8"/>
  <c r="B60" i="8"/>
  <c r="M90" i="8"/>
  <c r="J108" i="8"/>
  <c r="C129" i="8"/>
  <c r="D129" i="8" s="1"/>
  <c r="C174" i="8"/>
  <c r="C186" i="8"/>
  <c r="M208" i="8"/>
  <c r="B250" i="8"/>
  <c r="C251" i="8"/>
  <c r="J268" i="8"/>
  <c r="C268" i="8"/>
  <c r="M277" i="8"/>
  <c r="B277" i="8"/>
  <c r="B287" i="8"/>
  <c r="B295" i="8"/>
  <c r="M307" i="8"/>
  <c r="C307" i="8"/>
  <c r="C318" i="8"/>
  <c r="M318" i="8"/>
  <c r="C390" i="8"/>
  <c r="M70" i="8"/>
  <c r="M87" i="8"/>
  <c r="M142" i="8"/>
  <c r="B156" i="8"/>
  <c r="C165" i="8"/>
  <c r="B181" i="8"/>
  <c r="C182" i="8"/>
  <c r="B226" i="8"/>
  <c r="C233" i="8"/>
  <c r="M269" i="8"/>
  <c r="B269" i="8"/>
  <c r="C354" i="8"/>
  <c r="M354" i="8"/>
  <c r="J365" i="8"/>
  <c r="J417" i="8"/>
  <c r="M69" i="8"/>
  <c r="C141" i="8"/>
  <c r="M141" i="8"/>
  <c r="B155" i="8"/>
  <c r="B180" i="8"/>
  <c r="B192" i="8"/>
  <c r="B214" i="8"/>
  <c r="B222" i="8"/>
  <c r="M255" i="8"/>
  <c r="M280" i="8"/>
  <c r="C280" i="8"/>
  <c r="D316" i="8"/>
  <c r="B343" i="8"/>
  <c r="B364" i="8"/>
  <c r="B369" i="8"/>
  <c r="D145" i="10"/>
  <c r="B154" i="8"/>
  <c r="B161" i="8"/>
  <c r="M254" i="8"/>
  <c r="B254" i="8"/>
  <c r="C272" i="8"/>
  <c r="M272" i="8"/>
  <c r="I52" i="9"/>
  <c r="C52" i="9" s="1"/>
  <c r="J46" i="9"/>
  <c r="H126" i="8"/>
  <c r="J126" i="8" s="1"/>
  <c r="I250" i="8"/>
  <c r="C379" i="8"/>
  <c r="D156" i="11"/>
  <c r="L158" i="8"/>
  <c r="D166" i="11"/>
  <c r="L169" i="8"/>
  <c r="M169" i="8" s="1"/>
  <c r="D186" i="11"/>
  <c r="L191" i="8"/>
  <c r="D265" i="10"/>
  <c r="H276" i="8"/>
  <c r="D282" i="10"/>
  <c r="H294" i="8"/>
  <c r="H292" i="8" s="1"/>
  <c r="M217" i="8"/>
  <c r="M232" i="8"/>
  <c r="M243" i="8"/>
  <c r="B252" i="8"/>
  <c r="C286" i="8"/>
  <c r="B319" i="8"/>
  <c r="J338" i="8"/>
  <c r="M340" i="8"/>
  <c r="M365" i="8"/>
  <c r="C389" i="8"/>
  <c r="B7" i="9"/>
  <c r="D292" i="10"/>
  <c r="D367" i="10"/>
  <c r="P394" i="10"/>
  <c r="D254" i="10"/>
  <c r="I263" i="8"/>
  <c r="M400" i="8"/>
  <c r="J409" i="8"/>
  <c r="C409" i="8"/>
  <c r="D41" i="9"/>
  <c r="J404" i="8"/>
  <c r="D14" i="11"/>
  <c r="C190" i="8"/>
  <c r="J190" i="8"/>
  <c r="M211" i="8"/>
  <c r="M214" i="8"/>
  <c r="M225" i="8"/>
  <c r="C249" i="8"/>
  <c r="M256" i="8"/>
  <c r="C266" i="8"/>
  <c r="M266" i="8"/>
  <c r="M309" i="8"/>
  <c r="J311" i="8"/>
  <c r="C319" i="8"/>
  <c r="M319" i="8"/>
  <c r="C388" i="8"/>
  <c r="J408" i="8"/>
  <c r="C7" i="9"/>
  <c r="D18" i="9"/>
  <c r="D180" i="10"/>
  <c r="I303" i="8"/>
  <c r="B166" i="8"/>
  <c r="M183" i="8"/>
  <c r="C187" i="8"/>
  <c r="M210" i="8"/>
  <c r="M224" i="8"/>
  <c r="B232" i="8"/>
  <c r="B243" i="8"/>
  <c r="C246" i="8"/>
  <c r="J270" i="8"/>
  <c r="C271" i="8"/>
  <c r="C279" i="8"/>
  <c r="M308" i="8"/>
  <c r="M316" i="8"/>
  <c r="M360" i="8"/>
  <c r="B370" i="8"/>
  <c r="D8" i="9"/>
  <c r="D16" i="10"/>
  <c r="D310" i="10"/>
  <c r="I324" i="8"/>
  <c r="D312" i="10"/>
  <c r="I326" i="8"/>
  <c r="D349" i="11"/>
  <c r="K359" i="8"/>
  <c r="M359" i="8" s="1"/>
  <c r="D389" i="11"/>
  <c r="K399" i="8"/>
  <c r="D194" i="11"/>
  <c r="L199" i="8"/>
  <c r="M199" i="8" s="1"/>
  <c r="C329" i="8"/>
  <c r="B330" i="8"/>
  <c r="B349" i="8"/>
  <c r="C351" i="8"/>
  <c r="B352" i="8"/>
  <c r="C400" i="8"/>
  <c r="D400" i="8" s="1"/>
  <c r="D31" i="9"/>
  <c r="D12" i="10"/>
  <c r="D95" i="10"/>
  <c r="D281" i="10"/>
  <c r="D26" i="10"/>
  <c r="D339" i="10"/>
  <c r="AK402" i="11"/>
  <c r="D67" i="7"/>
  <c r="M405" i="8"/>
  <c r="D50" i="10"/>
  <c r="CY394" i="10"/>
  <c r="D79" i="10"/>
  <c r="M343" i="8"/>
  <c r="M370" i="8"/>
  <c r="D21" i="9"/>
  <c r="D38" i="9"/>
  <c r="D219" i="10"/>
  <c r="D351" i="10"/>
  <c r="BF394" i="10"/>
  <c r="B336" i="8"/>
  <c r="B345" i="8"/>
  <c r="B371" i="8"/>
  <c r="D76" i="7"/>
  <c r="BL402" i="11"/>
  <c r="D64" i="7"/>
  <c r="AB402" i="11"/>
  <c r="AH402" i="11"/>
  <c r="D230" i="11"/>
  <c r="D103" i="11"/>
  <c r="J402" i="11"/>
  <c r="D15" i="7"/>
  <c r="D131" i="10"/>
  <c r="D196" i="10"/>
  <c r="D293" i="10"/>
  <c r="N407" i="8"/>
  <c r="M402" i="11"/>
  <c r="N376" i="8"/>
  <c r="D229" i="11"/>
  <c r="D322" i="11"/>
  <c r="D70" i="7"/>
  <c r="D42" i="11"/>
  <c r="D158" i="11"/>
  <c r="D168" i="11"/>
  <c r="D178" i="11"/>
  <c r="D188" i="11"/>
  <c r="D196" i="11"/>
  <c r="D208" i="11"/>
  <c r="D396" i="11"/>
  <c r="D63" i="7"/>
  <c r="D68" i="7"/>
  <c r="D72" i="7"/>
  <c r="D75" i="7"/>
  <c r="D43" i="11"/>
  <c r="D151" i="11"/>
  <c r="D159" i="11"/>
  <c r="D169" i="11"/>
  <c r="D179" i="11"/>
  <c r="D189" i="11"/>
  <c r="D199" i="11"/>
  <c r="D209" i="11"/>
  <c r="D226" i="11"/>
  <c r="AH382" i="12"/>
  <c r="D138" i="11"/>
  <c r="D387" i="11"/>
  <c r="AN402" i="11"/>
  <c r="D405" i="11"/>
  <c r="D33" i="11"/>
  <c r="D140" i="11"/>
  <c r="D204" i="11"/>
  <c r="D212" i="11"/>
  <c r="D60" i="7"/>
  <c r="AC382" i="12"/>
  <c r="D383" i="12"/>
  <c r="D25" i="12"/>
  <c r="D223" i="11"/>
  <c r="D194" i="12"/>
  <c r="D219" i="11"/>
  <c r="D234" i="11"/>
  <c r="K8" i="8" l="1"/>
  <c r="C256" i="8"/>
  <c r="D256" i="8" s="1"/>
  <c r="J256" i="8"/>
  <c r="C267" i="8"/>
  <c r="D267" i="8" s="1"/>
  <c r="J267" i="8"/>
  <c r="J93" i="8"/>
  <c r="J187" i="8"/>
  <c r="C269" i="8"/>
  <c r="D269" i="8" s="1"/>
  <c r="J269" i="8"/>
  <c r="D9" i="7"/>
  <c r="D7" i="7" s="1"/>
  <c r="B52" i="9"/>
  <c r="BO408" i="11"/>
  <c r="G10" i="8"/>
  <c r="P227" i="8"/>
  <c r="P397" i="8"/>
  <c r="N175" i="8"/>
  <c r="P175" i="8" s="1"/>
  <c r="B176" i="8"/>
  <c r="D176" i="8" s="1"/>
  <c r="B125" i="8"/>
  <c r="D125" i="8" s="1"/>
  <c r="N124" i="8"/>
  <c r="P124" i="8" s="1"/>
  <c r="N151" i="8"/>
  <c r="P151" i="8" s="1"/>
  <c r="B152" i="8"/>
  <c r="D152" i="8" s="1"/>
  <c r="O8" i="8"/>
  <c r="P10" i="8"/>
  <c r="J400" i="10"/>
  <c r="H274" i="8"/>
  <c r="D400" i="10"/>
  <c r="D418" i="8"/>
  <c r="J406" i="8"/>
  <c r="F8" i="7"/>
  <c r="O9" i="8"/>
  <c r="H8" i="8"/>
  <c r="L9" i="8"/>
  <c r="H9" i="8"/>
  <c r="K9" i="8"/>
  <c r="I9" i="8"/>
  <c r="E8" i="8"/>
  <c r="I8" i="8"/>
  <c r="C12" i="8"/>
  <c r="B12" i="8"/>
  <c r="L8" i="8"/>
  <c r="F8" i="8"/>
  <c r="K406" i="8"/>
  <c r="M406" i="8" s="1"/>
  <c r="O406" i="8"/>
  <c r="B407" i="8"/>
  <c r="D407" i="8" s="1"/>
  <c r="N406" i="8"/>
  <c r="C384" i="8"/>
  <c r="K397" i="8"/>
  <c r="B397" i="8" s="1"/>
  <c r="I375" i="8"/>
  <c r="J375" i="8" s="1"/>
  <c r="L397" i="8"/>
  <c r="I397" i="8"/>
  <c r="K384" i="8"/>
  <c r="M384" i="8" s="1"/>
  <c r="J384" i="8"/>
  <c r="P376" i="8"/>
  <c r="N375" i="8"/>
  <c r="G376" i="8"/>
  <c r="E375" i="8"/>
  <c r="G375" i="8" s="1"/>
  <c r="L375" i="8"/>
  <c r="M375" i="8" s="1"/>
  <c r="L366" i="8"/>
  <c r="M366" i="8" s="1"/>
  <c r="P367" i="8"/>
  <c r="N366" i="8"/>
  <c r="B366" i="8" s="1"/>
  <c r="I366" i="8"/>
  <c r="J366" i="8" s="1"/>
  <c r="B341" i="8"/>
  <c r="I355" i="8"/>
  <c r="C355" i="8" s="1"/>
  <c r="K355" i="8"/>
  <c r="M355" i="8" s="1"/>
  <c r="P274" i="8"/>
  <c r="B356" i="8"/>
  <c r="D356" i="8" s="1"/>
  <c r="N355" i="8"/>
  <c r="P355" i="8" s="1"/>
  <c r="L341" i="8"/>
  <c r="M341" i="8" s="1"/>
  <c r="I341" i="8"/>
  <c r="C342" i="8"/>
  <c r="O341" i="8"/>
  <c r="P341" i="8" s="1"/>
  <c r="I322" i="8"/>
  <c r="J322" i="8" s="1"/>
  <c r="C332" i="8"/>
  <c r="I331" i="8"/>
  <c r="H331" i="8"/>
  <c r="L331" i="8"/>
  <c r="M331" i="8" s="1"/>
  <c r="I206" i="8"/>
  <c r="J206" i="8" s="1"/>
  <c r="L322" i="8"/>
  <c r="M322" i="8" s="1"/>
  <c r="H313" i="8"/>
  <c r="J313" i="8" s="1"/>
  <c r="G314" i="8"/>
  <c r="E313" i="8"/>
  <c r="G313" i="8" s="1"/>
  <c r="C314" i="8"/>
  <c r="L313" i="8"/>
  <c r="J303" i="8"/>
  <c r="M304" i="8"/>
  <c r="L303" i="8"/>
  <c r="C303" i="8" s="1"/>
  <c r="K303" i="8"/>
  <c r="B303" i="8" s="1"/>
  <c r="P303" i="8"/>
  <c r="L292" i="8"/>
  <c r="M293" i="8"/>
  <c r="K292" i="8"/>
  <c r="B292" i="8" s="1"/>
  <c r="I292" i="8"/>
  <c r="K282" i="8"/>
  <c r="B282" i="8" s="1"/>
  <c r="J283" i="8"/>
  <c r="I282" i="8"/>
  <c r="J282" i="8" s="1"/>
  <c r="G283" i="8"/>
  <c r="F282" i="8"/>
  <c r="L282" i="8"/>
  <c r="K274" i="8"/>
  <c r="M274" i="8" s="1"/>
  <c r="I260" i="8"/>
  <c r="B275" i="8"/>
  <c r="E274" i="8"/>
  <c r="J275" i="8"/>
  <c r="I274" i="8"/>
  <c r="M227" i="8"/>
  <c r="L260" i="8"/>
  <c r="J261" i="8"/>
  <c r="H260" i="8"/>
  <c r="P261" i="8"/>
  <c r="N260" i="8"/>
  <c r="P260" i="8" s="1"/>
  <c r="K260" i="8"/>
  <c r="I247" i="8"/>
  <c r="B227" i="8"/>
  <c r="H247" i="8"/>
  <c r="K247" i="8"/>
  <c r="C248" i="8"/>
  <c r="L247" i="8"/>
  <c r="P206" i="8"/>
  <c r="J235" i="8"/>
  <c r="I234" i="8"/>
  <c r="J234" i="8" s="1"/>
  <c r="K234" i="8"/>
  <c r="P234" i="8"/>
  <c r="G235" i="8"/>
  <c r="E234" i="8"/>
  <c r="G234" i="8" s="1"/>
  <c r="L234" i="8"/>
  <c r="B218" i="8"/>
  <c r="C228" i="8"/>
  <c r="D228" i="8" s="1"/>
  <c r="F227" i="8"/>
  <c r="I227" i="8"/>
  <c r="J227" i="8" s="1"/>
  <c r="M202" i="8"/>
  <c r="G218" i="8"/>
  <c r="P219" i="8"/>
  <c r="O218" i="8"/>
  <c r="P218" i="8" s="1"/>
  <c r="C202" i="8"/>
  <c r="L218" i="8"/>
  <c r="M218" i="8" s="1"/>
  <c r="J219" i="8"/>
  <c r="I218" i="8"/>
  <c r="G207" i="8"/>
  <c r="E206" i="8"/>
  <c r="G206" i="8" s="1"/>
  <c r="M206" i="8"/>
  <c r="B204" i="8"/>
  <c r="D204" i="8" s="1"/>
  <c r="H202" i="8"/>
  <c r="L188" i="8"/>
  <c r="M188" i="8" s="1"/>
  <c r="H188" i="8"/>
  <c r="B188" i="8" s="1"/>
  <c r="J75" i="8"/>
  <c r="J103" i="8"/>
  <c r="J177" i="8"/>
  <c r="I175" i="8"/>
  <c r="H175" i="8"/>
  <c r="M178" i="8"/>
  <c r="L175" i="8"/>
  <c r="M175" i="8" s="1"/>
  <c r="D141" i="8"/>
  <c r="P164" i="8"/>
  <c r="N162" i="8"/>
  <c r="P162" i="8" s="1"/>
  <c r="J162" i="8"/>
  <c r="L162" i="8"/>
  <c r="M162" i="8" s="1"/>
  <c r="C153" i="8"/>
  <c r="D153" i="8" s="1"/>
  <c r="I151" i="8"/>
  <c r="H151" i="8"/>
  <c r="L151" i="8"/>
  <c r="M151" i="8" s="1"/>
  <c r="H138" i="8"/>
  <c r="B138" i="8" s="1"/>
  <c r="L138" i="8"/>
  <c r="M138" i="8" s="1"/>
  <c r="B126" i="8"/>
  <c r="D126" i="8" s="1"/>
  <c r="H124" i="8"/>
  <c r="J124" i="8" s="1"/>
  <c r="L124" i="8"/>
  <c r="B117" i="8"/>
  <c r="H115" i="8"/>
  <c r="B115" i="8" s="1"/>
  <c r="M117" i="8"/>
  <c r="L115" i="8"/>
  <c r="M115" i="8" s="1"/>
  <c r="P115" i="8"/>
  <c r="B103" i="8"/>
  <c r="L103" i="8"/>
  <c r="M103" i="8" s="1"/>
  <c r="I98" i="8"/>
  <c r="J98" i="8" s="1"/>
  <c r="G98" i="8"/>
  <c r="B99" i="8"/>
  <c r="N98" i="8"/>
  <c r="P98" i="8" s="1"/>
  <c r="M99" i="8"/>
  <c r="L98" i="8"/>
  <c r="M98" i="8" s="1"/>
  <c r="I52" i="8"/>
  <c r="J52" i="8" s="1"/>
  <c r="I81" i="8"/>
  <c r="L81" i="8"/>
  <c r="H81" i="8"/>
  <c r="P82" i="8"/>
  <c r="N81" i="8"/>
  <c r="P81" i="8" s="1"/>
  <c r="P76" i="8"/>
  <c r="N75" i="8"/>
  <c r="L75" i="8"/>
  <c r="G57" i="8"/>
  <c r="J58" i="8"/>
  <c r="I57" i="8"/>
  <c r="J57" i="8" s="1"/>
  <c r="M58" i="8"/>
  <c r="L57" i="8"/>
  <c r="M57" i="8" s="1"/>
  <c r="B58" i="8"/>
  <c r="N57" i="8"/>
  <c r="B57" i="8" s="1"/>
  <c r="P53" i="8"/>
  <c r="O52" i="8"/>
  <c r="M53" i="8"/>
  <c r="L52" i="8"/>
  <c r="M52" i="8" s="1"/>
  <c r="I37" i="8"/>
  <c r="M38" i="8"/>
  <c r="K37" i="8"/>
  <c r="P38" i="8"/>
  <c r="N37" i="8"/>
  <c r="P37" i="8" s="1"/>
  <c r="L37" i="8"/>
  <c r="J38" i="8"/>
  <c r="H37" i="8"/>
  <c r="I23" i="8"/>
  <c r="H23" i="8"/>
  <c r="B23" i="8" s="1"/>
  <c r="M24" i="8"/>
  <c r="L23" i="8"/>
  <c r="M23" i="8" s="1"/>
  <c r="P23" i="8"/>
  <c r="C15" i="8"/>
  <c r="L14" i="8"/>
  <c r="B15" i="8"/>
  <c r="N14" i="8"/>
  <c r="P14" i="8" s="1"/>
  <c r="I14" i="8"/>
  <c r="J14" i="8" s="1"/>
  <c r="D365" i="8"/>
  <c r="I10" i="8"/>
  <c r="L10" i="8"/>
  <c r="M73" i="8"/>
  <c r="H10" i="8"/>
  <c r="C108" i="8"/>
  <c r="D108" i="8" s="1"/>
  <c r="C211" i="8"/>
  <c r="D211" i="8" s="1"/>
  <c r="C301" i="8"/>
  <c r="D301" i="8" s="1"/>
  <c r="C285" i="8"/>
  <c r="D285" i="8" s="1"/>
  <c r="B249" i="8"/>
  <c r="D249" i="8" s="1"/>
  <c r="B311" i="8"/>
  <c r="D311" i="8" s="1"/>
  <c r="C291" i="8"/>
  <c r="D291" i="8" s="1"/>
  <c r="B286" i="8"/>
  <c r="D286" i="8" s="1"/>
  <c r="P52" i="9"/>
  <c r="F11" i="7"/>
  <c r="M52" i="9"/>
  <c r="AC8" i="12"/>
  <c r="B8" i="12" s="1"/>
  <c r="D10" i="12"/>
  <c r="AE9" i="12"/>
  <c r="D9" i="12"/>
  <c r="D305" i="12"/>
  <c r="D152" i="12"/>
  <c r="B164" i="8"/>
  <c r="D164" i="8" s="1"/>
  <c r="D150" i="12"/>
  <c r="D74" i="12"/>
  <c r="B82" i="8"/>
  <c r="D82" i="8" s="1"/>
  <c r="D73" i="12"/>
  <c r="D33" i="12"/>
  <c r="D385" i="12"/>
  <c r="D288" i="12"/>
  <c r="D140" i="12"/>
  <c r="D91" i="12"/>
  <c r="P58" i="8"/>
  <c r="P99" i="8"/>
  <c r="D164" i="12"/>
  <c r="B304" i="8"/>
  <c r="P304" i="8"/>
  <c r="B416" i="8"/>
  <c r="P416" i="8"/>
  <c r="N248" i="8"/>
  <c r="N247" i="8" s="1"/>
  <c r="P247" i="8" s="1"/>
  <c r="C408" i="8"/>
  <c r="P235" i="8"/>
  <c r="D220" i="12"/>
  <c r="D50" i="12"/>
  <c r="C209" i="8"/>
  <c r="D209" i="8" s="1"/>
  <c r="C87" i="8"/>
  <c r="D87" i="8" s="1"/>
  <c r="C224" i="8"/>
  <c r="D224" i="8" s="1"/>
  <c r="C157" i="8"/>
  <c r="D157" i="8" s="1"/>
  <c r="C142" i="8"/>
  <c r="D142" i="8" s="1"/>
  <c r="J142" i="8"/>
  <c r="C22" i="8"/>
  <c r="D22" i="8" s="1"/>
  <c r="C310" i="8"/>
  <c r="D310" i="8" s="1"/>
  <c r="C177" i="8"/>
  <c r="D177" i="8" s="1"/>
  <c r="C374" i="8"/>
  <c r="D374" i="8" s="1"/>
  <c r="J148" i="8"/>
  <c r="C326" i="8"/>
  <c r="D326" i="8" s="1"/>
  <c r="J326" i="8"/>
  <c r="C380" i="8"/>
  <c r="D380" i="8" s="1"/>
  <c r="C20" i="8"/>
  <c r="D20" i="8" s="1"/>
  <c r="C225" i="8"/>
  <c r="D225" i="8" s="1"/>
  <c r="C30" i="8"/>
  <c r="D30" i="8" s="1"/>
  <c r="D325" i="12"/>
  <c r="D177" i="12"/>
  <c r="F10" i="7"/>
  <c r="B342" i="8"/>
  <c r="B417" i="8"/>
  <c r="D417" i="8" s="1"/>
  <c r="P15" i="8"/>
  <c r="P342" i="8"/>
  <c r="D412" i="8"/>
  <c r="B76" i="8"/>
  <c r="D76" i="8" s="1"/>
  <c r="D68" i="12"/>
  <c r="D386" i="12"/>
  <c r="D377" i="12"/>
  <c r="P356" i="8"/>
  <c r="D373" i="8"/>
  <c r="C67" i="8"/>
  <c r="D67" i="8" s="1"/>
  <c r="C18" i="8"/>
  <c r="D18" i="8" s="1"/>
  <c r="M264" i="8"/>
  <c r="M167" i="8"/>
  <c r="M156" i="8"/>
  <c r="M333" i="8"/>
  <c r="C335" i="8"/>
  <c r="D335" i="8" s="1"/>
  <c r="C178" i="8"/>
  <c r="D178" i="8" s="1"/>
  <c r="M248" i="8"/>
  <c r="M94" i="8"/>
  <c r="M112" i="8"/>
  <c r="M118" i="8"/>
  <c r="M353" i="8"/>
  <c r="M288" i="8"/>
  <c r="C51" i="8"/>
  <c r="D51" i="8" s="1"/>
  <c r="C414" i="8"/>
  <c r="M132" i="8"/>
  <c r="M271" i="8"/>
  <c r="C92" i="8"/>
  <c r="D92" i="8" s="1"/>
  <c r="D132" i="8"/>
  <c r="B251" i="8"/>
  <c r="D251" i="8" s="1"/>
  <c r="D402" i="11"/>
  <c r="C102" i="8"/>
  <c r="D102" i="8" s="1"/>
  <c r="M320" i="8"/>
  <c r="B268" i="8"/>
  <c r="D268" i="8" s="1"/>
  <c r="M61" i="8"/>
  <c r="C101" i="8"/>
  <c r="D101" i="8" s="1"/>
  <c r="B293" i="8"/>
  <c r="D293" i="8" s="1"/>
  <c r="C71" i="8"/>
  <c r="D71" i="8" s="1"/>
  <c r="M120" i="8"/>
  <c r="B404" i="8"/>
  <c r="B396" i="8"/>
  <c r="D396" i="8" s="1"/>
  <c r="M301" i="8"/>
  <c r="D409" i="8"/>
  <c r="M245" i="8"/>
  <c r="F75" i="7"/>
  <c r="F64" i="7"/>
  <c r="M413" i="8"/>
  <c r="M144" i="8"/>
  <c r="B300" i="8"/>
  <c r="D300" i="8" s="1"/>
  <c r="M411" i="8"/>
  <c r="M314" i="8"/>
  <c r="M15" i="8"/>
  <c r="M135" i="8"/>
  <c r="M77" i="8"/>
  <c r="C53" i="8"/>
  <c r="D53" i="8" s="1"/>
  <c r="B240" i="8"/>
  <c r="D240" i="8" s="1"/>
  <c r="M417" i="8"/>
  <c r="C86" i="8"/>
  <c r="D86" i="8" s="1"/>
  <c r="B392" i="8"/>
  <c r="D392" i="8" s="1"/>
  <c r="C147" i="8"/>
  <c r="D147" i="8" s="1"/>
  <c r="C24" i="8"/>
  <c r="D24" i="8" s="1"/>
  <c r="M336" i="8"/>
  <c r="M415" i="8"/>
  <c r="C192" i="8"/>
  <c r="D192" i="8" s="1"/>
  <c r="D172" i="8"/>
  <c r="C338" i="8"/>
  <c r="D338" i="8" s="1"/>
  <c r="C117" i="8"/>
  <c r="F69" i="7"/>
  <c r="M285" i="8"/>
  <c r="M270" i="8"/>
  <c r="B258" i="8"/>
  <c r="D258" i="8" s="1"/>
  <c r="C352" i="8"/>
  <c r="D352" i="8" s="1"/>
  <c r="D183" i="8"/>
  <c r="C72" i="8"/>
  <c r="D72" i="8" s="1"/>
  <c r="C381" i="8"/>
  <c r="D381" i="8" s="1"/>
  <c r="M173" i="8"/>
  <c r="M263" i="8"/>
  <c r="C304" i="8"/>
  <c r="C350" i="8"/>
  <c r="D350" i="8" s="1"/>
  <c r="C321" i="8"/>
  <c r="D321" i="8" s="1"/>
  <c r="C113" i="8"/>
  <c r="D113" i="8" s="1"/>
  <c r="M253" i="8"/>
  <c r="M312" i="8"/>
  <c r="M394" i="8"/>
  <c r="C13" i="8"/>
  <c r="D13" i="8" s="1"/>
  <c r="D197" i="8"/>
  <c r="C181" i="8"/>
  <c r="D181" i="8" s="1"/>
  <c r="D297" i="8"/>
  <c r="M95" i="8"/>
  <c r="C200" i="8"/>
  <c r="D200" i="8" s="1"/>
  <c r="C170" i="8"/>
  <c r="D170" i="8" s="1"/>
  <c r="D252" i="8"/>
  <c r="C159" i="8"/>
  <c r="D159" i="8" s="1"/>
  <c r="B410" i="8"/>
  <c r="D410" i="8" s="1"/>
  <c r="M403" i="8"/>
  <c r="D354" i="8"/>
  <c r="M317" i="8"/>
  <c r="B265" i="8"/>
  <c r="D265" i="8" s="1"/>
  <c r="M281" i="8"/>
  <c r="F70" i="7"/>
  <c r="M334" i="8"/>
  <c r="B273" i="8"/>
  <c r="D273" i="8" s="1"/>
  <c r="C74" i="8"/>
  <c r="D74" i="8" s="1"/>
  <c r="M133" i="8"/>
  <c r="C99" i="8"/>
  <c r="M80" i="8"/>
  <c r="D133" i="8"/>
  <c r="D330" i="8"/>
  <c r="M330" i="8"/>
  <c r="B401" i="8"/>
  <c r="D401" i="8" s="1"/>
  <c r="C17" i="8"/>
  <c r="D17" i="8" s="1"/>
  <c r="M372" i="8"/>
  <c r="B408" i="8"/>
  <c r="C344" i="8"/>
  <c r="D344" i="8" s="1"/>
  <c r="C298" i="8"/>
  <c r="D298" i="8" s="1"/>
  <c r="C415" i="8"/>
  <c r="M149" i="8"/>
  <c r="D90" i="8"/>
  <c r="C244" i="8"/>
  <c r="D244" i="8" s="1"/>
  <c r="B290" i="8"/>
  <c r="D290" i="8" s="1"/>
  <c r="D411" i="8"/>
  <c r="C223" i="8"/>
  <c r="D223" i="8" s="1"/>
  <c r="M391" i="8"/>
  <c r="C368" i="8"/>
  <c r="D368" i="8" s="1"/>
  <c r="D353" i="8"/>
  <c r="D196" i="8"/>
  <c r="D46" i="8"/>
  <c r="D194" i="8"/>
  <c r="D395" i="8"/>
  <c r="C289" i="8"/>
  <c r="D289" i="8" s="1"/>
  <c r="C16" i="8"/>
  <c r="D16" i="8" s="1"/>
  <c r="C235" i="8"/>
  <c r="D77" i="8"/>
  <c r="D393" i="8"/>
  <c r="C405" i="8"/>
  <c r="D405" i="8" s="1"/>
  <c r="B415" i="8"/>
  <c r="J373" i="8"/>
  <c r="J221" i="8"/>
  <c r="J414" i="8"/>
  <c r="J56" i="8"/>
  <c r="C259" i="8"/>
  <c r="D259" i="8" s="1"/>
  <c r="J204" i="8"/>
  <c r="C339" i="8"/>
  <c r="D339" i="8" s="1"/>
  <c r="D121" i="8"/>
  <c r="J101" i="8"/>
  <c r="C348" i="8"/>
  <c r="D348" i="8" s="1"/>
  <c r="J382" i="8"/>
  <c r="C340" i="8"/>
  <c r="D340" i="8" s="1"/>
  <c r="C360" i="8"/>
  <c r="D360" i="8" s="1"/>
  <c r="D253" i="8"/>
  <c r="C59" i="8"/>
  <c r="D59" i="8" s="1"/>
  <c r="C229" i="8"/>
  <c r="D229" i="8" s="1"/>
  <c r="C58" i="8"/>
  <c r="J363" i="8"/>
  <c r="J232" i="8"/>
  <c r="D137" i="8"/>
  <c r="D70" i="8"/>
  <c r="J100" i="8"/>
  <c r="J332" i="8"/>
  <c r="C219" i="8"/>
  <c r="C275" i="8"/>
  <c r="D333" i="8"/>
  <c r="C343" i="8"/>
  <c r="D343" i="8" s="1"/>
  <c r="D337" i="8"/>
  <c r="D171" i="8"/>
  <c r="D242" i="8"/>
  <c r="D309" i="8"/>
  <c r="D96" i="8"/>
  <c r="D336" i="8"/>
  <c r="D127" i="8"/>
  <c r="D233" i="8"/>
  <c r="D89" i="8"/>
  <c r="D238" i="8"/>
  <c r="D226" i="8"/>
  <c r="D320" i="8"/>
  <c r="D78" i="8"/>
  <c r="D220" i="8"/>
  <c r="D264" i="8"/>
  <c r="D165" i="8"/>
  <c r="D31" i="8"/>
  <c r="D88" i="8"/>
  <c r="D105" i="8"/>
  <c r="D386" i="8"/>
  <c r="D19" i="8"/>
  <c r="D328" i="8"/>
  <c r="D201" i="8"/>
  <c r="D167" i="8"/>
  <c r="D26" i="8"/>
  <c r="D281" i="8"/>
  <c r="D114" i="8"/>
  <c r="D279" i="8"/>
  <c r="D243" i="8"/>
  <c r="D120" i="8"/>
  <c r="D217" i="8"/>
  <c r="D239" i="8"/>
  <c r="D362" i="8"/>
  <c r="D325" i="8"/>
  <c r="D91" i="8"/>
  <c r="D131" i="8"/>
  <c r="D135" i="8"/>
  <c r="D154" i="8"/>
  <c r="D65" i="8"/>
  <c r="D198" i="8"/>
  <c r="D84" i="8"/>
  <c r="D255" i="8"/>
  <c r="D296" i="8"/>
  <c r="D85" i="8"/>
  <c r="D270" i="8"/>
  <c r="D187" i="8"/>
  <c r="D272" i="8"/>
  <c r="D156" i="8"/>
  <c r="D68" i="8"/>
  <c r="D80" i="8"/>
  <c r="D118" i="8"/>
  <c r="D111" i="8"/>
  <c r="D185" i="8"/>
  <c r="D308" i="8"/>
  <c r="D110" i="8"/>
  <c r="D312" i="8"/>
  <c r="D271" i="8"/>
  <c r="D382" i="8"/>
  <c r="D119" i="8"/>
  <c r="D100" i="8"/>
  <c r="D237" i="8"/>
  <c r="D212" i="8"/>
  <c r="D215" i="8"/>
  <c r="D40" i="8"/>
  <c r="D160" i="8"/>
  <c r="D327" i="8"/>
  <c r="D128" i="8"/>
  <c r="D246" i="8"/>
  <c r="D232" i="8"/>
  <c r="D379" i="8"/>
  <c r="D284" i="8"/>
  <c r="D193" i="8"/>
  <c r="D25" i="8"/>
  <c r="D195" i="8"/>
  <c r="D372" i="8"/>
  <c r="D347" i="8"/>
  <c r="D106" i="8"/>
  <c r="D109" i="8"/>
  <c r="D190" i="8"/>
  <c r="D60" i="8"/>
  <c r="D122" i="8"/>
  <c r="D79" i="8"/>
  <c r="D390" i="8"/>
  <c r="D174" i="8"/>
  <c r="D112" i="8"/>
  <c r="D69" i="8"/>
  <c r="D216" i="8"/>
  <c r="D97" i="8"/>
  <c r="D149" i="8"/>
  <c r="D295" i="8"/>
  <c r="D210" i="8"/>
  <c r="D402" i="8"/>
  <c r="D213" i="8"/>
  <c r="D345" i="8"/>
  <c r="D245" i="8"/>
  <c r="D28" i="8"/>
  <c r="D370" i="8"/>
  <c r="D387" i="8"/>
  <c r="D161" i="8"/>
  <c r="D299" i="8"/>
  <c r="D123" i="8"/>
  <c r="D62" i="8"/>
  <c r="D61" i="8"/>
  <c r="D64" i="8"/>
  <c r="D148" i="8"/>
  <c r="D29" i="8"/>
  <c r="D241" i="8"/>
  <c r="D73" i="8"/>
  <c r="D388" i="8"/>
  <c r="D364" i="8"/>
  <c r="D182" i="8"/>
  <c r="D221" i="8"/>
  <c r="D21" i="8"/>
  <c r="C32" i="8"/>
  <c r="D32" i="8" s="1"/>
  <c r="D66" i="8"/>
  <c r="D214" i="8"/>
  <c r="D146" i="8"/>
  <c r="D389" i="8"/>
  <c r="D186" i="8"/>
  <c r="D94" i="8"/>
  <c r="D205" i="8"/>
  <c r="D44" i="8"/>
  <c r="D45" i="8"/>
  <c r="D302" i="8"/>
  <c r="D56" i="8"/>
  <c r="D257" i="8"/>
  <c r="D371" i="8"/>
  <c r="D266" i="8"/>
  <c r="D363" i="8"/>
  <c r="D262" i="8"/>
  <c r="D130" i="8"/>
  <c r="D140" i="8"/>
  <c r="D307" i="8"/>
  <c r="D346" i="8"/>
  <c r="D155" i="8"/>
  <c r="D208" i="8"/>
  <c r="D317" i="8"/>
  <c r="D11" i="8"/>
  <c r="D95" i="8"/>
  <c r="B359" i="8"/>
  <c r="D359" i="8" s="1"/>
  <c r="D39" i="8"/>
  <c r="D319" i="8"/>
  <c r="D329" i="8"/>
  <c r="C199" i="8"/>
  <c r="D199" i="8" s="1"/>
  <c r="D166" i="8"/>
  <c r="D351" i="8"/>
  <c r="D318" i="8"/>
  <c r="D222" i="8"/>
  <c r="D107" i="8"/>
  <c r="D47" i="8"/>
  <c r="G417" i="8"/>
  <c r="G275" i="8"/>
  <c r="B207" i="8"/>
  <c r="D207" i="8" s="1"/>
  <c r="G99" i="8"/>
  <c r="G415" i="8"/>
  <c r="G228" i="8"/>
  <c r="G58" i="8"/>
  <c r="B235" i="8"/>
  <c r="C416" i="8"/>
  <c r="D398" i="8"/>
  <c r="M367" i="8"/>
  <c r="C367" i="8"/>
  <c r="B367" i="8"/>
  <c r="E60" i="7"/>
  <c r="F60" i="7" s="1"/>
  <c r="E83" i="7"/>
  <c r="E63" i="7"/>
  <c r="F63" i="7" s="1"/>
  <c r="E17" i="7"/>
  <c r="F17" i="7" s="1"/>
  <c r="B219" i="8"/>
  <c r="G219" i="8"/>
  <c r="E76" i="7"/>
  <c r="F76" i="7" s="1"/>
  <c r="E61" i="7"/>
  <c r="F61" i="7" s="1"/>
  <c r="D108" i="12"/>
  <c r="E59" i="7"/>
  <c r="F59" i="7" s="1"/>
  <c r="E67" i="7"/>
  <c r="E66" i="7"/>
  <c r="F66" i="7" s="1"/>
  <c r="D34" i="12"/>
  <c r="C404" i="8"/>
  <c r="C263" i="8"/>
  <c r="D263" i="8" s="1"/>
  <c r="J263" i="8"/>
  <c r="J294" i="8"/>
  <c r="B294" i="8"/>
  <c r="D294" i="8" s="1"/>
  <c r="C158" i="8"/>
  <c r="D158" i="8" s="1"/>
  <c r="M158" i="8"/>
  <c r="C254" i="8"/>
  <c r="D254" i="8" s="1"/>
  <c r="D369" i="8"/>
  <c r="B261" i="8"/>
  <c r="D261" i="8" s="1"/>
  <c r="C236" i="8"/>
  <c r="D236" i="8" s="1"/>
  <c r="J236" i="8"/>
  <c r="C55" i="8"/>
  <c r="D55" i="8" s="1"/>
  <c r="P293" i="8"/>
  <c r="D129" i="12"/>
  <c r="D22" i="7"/>
  <c r="F22" i="7" s="1"/>
  <c r="D246" i="12"/>
  <c r="E72" i="7"/>
  <c r="F72" i="7" s="1"/>
  <c r="D394" i="10"/>
  <c r="I413" i="8"/>
  <c r="J413" i="8" s="1"/>
  <c r="N413" i="8"/>
  <c r="B413" i="8" s="1"/>
  <c r="N414" i="8"/>
  <c r="E68" i="7"/>
  <c r="F68" i="7" s="1"/>
  <c r="E77" i="7"/>
  <c r="F77" i="7" s="1"/>
  <c r="D280" i="8"/>
  <c r="P407" i="8"/>
  <c r="B38" i="8"/>
  <c r="D38" i="8" s="1"/>
  <c r="J12" i="8"/>
  <c r="D168" i="8"/>
  <c r="O413" i="8"/>
  <c r="M399" i="8"/>
  <c r="B399" i="8"/>
  <c r="D399" i="8" s="1"/>
  <c r="D298" i="12"/>
  <c r="N314" i="8"/>
  <c r="N313" i="8" s="1"/>
  <c r="P313" i="8" s="1"/>
  <c r="E16" i="7"/>
  <c r="F16" i="7" s="1"/>
  <c r="D315" i="12"/>
  <c r="N332" i="8"/>
  <c r="N331" i="8" s="1"/>
  <c r="E65" i="7"/>
  <c r="F65" i="7" s="1"/>
  <c r="E62" i="7"/>
  <c r="F62" i="7" s="1"/>
  <c r="D343" i="12"/>
  <c r="E74" i="7"/>
  <c r="F74" i="7" s="1"/>
  <c r="D7" i="9"/>
  <c r="B276" i="8"/>
  <c r="D276" i="8" s="1"/>
  <c r="J276" i="8"/>
  <c r="E14" i="7"/>
  <c r="C41" i="8"/>
  <c r="D41" i="8" s="1"/>
  <c r="C283" i="8"/>
  <c r="D283" i="8" s="1"/>
  <c r="D349" i="8"/>
  <c r="B376" i="8"/>
  <c r="D376" i="8" s="1"/>
  <c r="D287" i="8"/>
  <c r="D351" i="12"/>
  <c r="D57" i="7"/>
  <c r="J324" i="8"/>
  <c r="C324" i="8"/>
  <c r="D324" i="8" s="1"/>
  <c r="C250" i="8"/>
  <c r="D250" i="8" s="1"/>
  <c r="C169" i="8"/>
  <c r="D169" i="8" s="1"/>
  <c r="B278" i="8"/>
  <c r="D278" i="8" s="1"/>
  <c r="D117" i="12"/>
  <c r="D357" i="12"/>
  <c r="N385" i="8"/>
  <c r="N384" i="8" s="1"/>
  <c r="E15" i="7"/>
  <c r="F15" i="7" s="1"/>
  <c r="E58" i="7"/>
  <c r="D277" i="12"/>
  <c r="D306" i="12"/>
  <c r="N323" i="8"/>
  <c r="N322" i="8" s="1"/>
  <c r="B322" i="8" s="1"/>
  <c r="N54" i="8"/>
  <c r="M191" i="8"/>
  <c r="C191" i="8"/>
  <c r="D191" i="8" s="1"/>
  <c r="J52" i="9"/>
  <c r="E9" i="7"/>
  <c r="D180" i="8"/>
  <c r="D93" i="8"/>
  <c r="D277" i="8"/>
  <c r="D46" i="9"/>
  <c r="F413" i="8"/>
  <c r="N9" i="8" l="1"/>
  <c r="P9" i="8" s="1"/>
  <c r="P54" i="8"/>
  <c r="F9" i="7"/>
  <c r="F14" i="7"/>
  <c r="E7" i="7"/>
  <c r="F7" i="7" s="1"/>
  <c r="AC388" i="12"/>
  <c r="B388" i="12" s="1"/>
  <c r="D8" i="12"/>
  <c r="F7" i="8"/>
  <c r="F419" i="8" s="1"/>
  <c r="K7" i="8"/>
  <c r="K419" i="8" s="1"/>
  <c r="B175" i="8"/>
  <c r="B151" i="8"/>
  <c r="F67" i="7"/>
  <c r="M8" i="8"/>
  <c r="O7" i="8"/>
  <c r="O419" i="8" s="1"/>
  <c r="D12" i="8"/>
  <c r="J8" i="8"/>
  <c r="J9" i="8"/>
  <c r="M9" i="8"/>
  <c r="N52" i="8"/>
  <c r="B52" i="8" s="1"/>
  <c r="C8" i="8"/>
  <c r="G8" i="8"/>
  <c r="C9" i="8"/>
  <c r="E7" i="8"/>
  <c r="E419" i="8" s="1"/>
  <c r="H7" i="8"/>
  <c r="H419" i="8" s="1"/>
  <c r="M10" i="8"/>
  <c r="L7" i="8"/>
  <c r="I7" i="8"/>
  <c r="N8" i="8"/>
  <c r="C406" i="8"/>
  <c r="P406" i="8"/>
  <c r="M397" i="8"/>
  <c r="B406" i="8"/>
  <c r="J397" i="8"/>
  <c r="C397" i="8"/>
  <c r="D397" i="8" s="1"/>
  <c r="B384" i="8"/>
  <c r="D384" i="8" s="1"/>
  <c r="P384" i="8"/>
  <c r="B375" i="8"/>
  <c r="P375" i="8"/>
  <c r="C375" i="8"/>
  <c r="D342" i="8"/>
  <c r="J355" i="8"/>
  <c r="P366" i="8"/>
  <c r="C366" i="8"/>
  <c r="D366" i="8" s="1"/>
  <c r="B355" i="8"/>
  <c r="D355" i="8" s="1"/>
  <c r="D275" i="8"/>
  <c r="J341" i="8"/>
  <c r="C341" i="8"/>
  <c r="D341" i="8" s="1"/>
  <c r="C206" i="8"/>
  <c r="B331" i="8"/>
  <c r="P331" i="8"/>
  <c r="J331" i="8"/>
  <c r="C331" i="8"/>
  <c r="P322" i="8"/>
  <c r="C322" i="8"/>
  <c r="D322" i="8" s="1"/>
  <c r="B313" i="8"/>
  <c r="M313" i="8"/>
  <c r="C313" i="8"/>
  <c r="M292" i="8"/>
  <c r="M303" i="8"/>
  <c r="D303" i="8"/>
  <c r="M282" i="8"/>
  <c r="J292" i="8"/>
  <c r="C292" i="8"/>
  <c r="D292" i="8" s="1"/>
  <c r="C260" i="8"/>
  <c r="G282" i="8"/>
  <c r="C282" i="8"/>
  <c r="D282" i="8" s="1"/>
  <c r="M260" i="8"/>
  <c r="J274" i="8"/>
  <c r="C274" i="8"/>
  <c r="G274" i="8"/>
  <c r="B274" i="8"/>
  <c r="J247" i="8"/>
  <c r="B260" i="8"/>
  <c r="J260" i="8"/>
  <c r="B247" i="8"/>
  <c r="M247" i="8"/>
  <c r="C247" i="8"/>
  <c r="C234" i="8"/>
  <c r="M234" i="8"/>
  <c r="B234" i="8"/>
  <c r="G227" i="8"/>
  <c r="C227" i="8"/>
  <c r="D227" i="8" s="1"/>
  <c r="J218" i="8"/>
  <c r="C218" i="8"/>
  <c r="D218" i="8" s="1"/>
  <c r="J188" i="8"/>
  <c r="C188" i="8"/>
  <c r="D188" i="8" s="1"/>
  <c r="B206" i="8"/>
  <c r="J202" i="8"/>
  <c r="B202" i="8"/>
  <c r="D202" i="8" s="1"/>
  <c r="C162" i="8"/>
  <c r="J175" i="8"/>
  <c r="C175" i="8"/>
  <c r="B162" i="8"/>
  <c r="J138" i="8"/>
  <c r="J151" i="8"/>
  <c r="C151" i="8"/>
  <c r="C138" i="8"/>
  <c r="D138" i="8" s="1"/>
  <c r="B124" i="8"/>
  <c r="D117" i="8"/>
  <c r="M124" i="8"/>
  <c r="C124" i="8"/>
  <c r="J115" i="8"/>
  <c r="C115" i="8"/>
  <c r="D115" i="8" s="1"/>
  <c r="C103" i="8"/>
  <c r="D103" i="8" s="1"/>
  <c r="C98" i="8"/>
  <c r="D99" i="8"/>
  <c r="B98" i="8"/>
  <c r="B81" i="8"/>
  <c r="C81" i="8"/>
  <c r="M81" i="8"/>
  <c r="J81" i="8"/>
  <c r="M75" i="8"/>
  <c r="C75" i="8"/>
  <c r="B75" i="8"/>
  <c r="P75" i="8"/>
  <c r="D58" i="8"/>
  <c r="P57" i="8"/>
  <c r="C57" i="8"/>
  <c r="D57" i="8" s="1"/>
  <c r="C52" i="8"/>
  <c r="M37" i="8"/>
  <c r="D15" i="8"/>
  <c r="B37" i="8"/>
  <c r="C37" i="8"/>
  <c r="J37" i="8"/>
  <c r="J23" i="8"/>
  <c r="C23" i="8"/>
  <c r="D23" i="8" s="1"/>
  <c r="C10" i="8"/>
  <c r="J10" i="8"/>
  <c r="B14" i="8"/>
  <c r="C14" i="8"/>
  <c r="M14" i="8"/>
  <c r="B10" i="8"/>
  <c r="D52" i="9"/>
  <c r="AE8" i="12"/>
  <c r="D416" i="8"/>
  <c r="D304" i="8"/>
  <c r="B248" i="8"/>
  <c r="D248" i="8" s="1"/>
  <c r="P248" i="8"/>
  <c r="D408" i="8"/>
  <c r="D404" i="8"/>
  <c r="D415" i="8"/>
  <c r="D235" i="8"/>
  <c r="D219" i="8"/>
  <c r="P413" i="8"/>
  <c r="F58" i="7"/>
  <c r="B54" i="8"/>
  <c r="D54" i="8" s="1"/>
  <c r="D382" i="12"/>
  <c r="D367" i="8"/>
  <c r="P385" i="8"/>
  <c r="B385" i="8"/>
  <c r="D385" i="8" s="1"/>
  <c r="P314" i="8"/>
  <c r="B314" i="8"/>
  <c r="D314" i="8" s="1"/>
  <c r="P414" i="8"/>
  <c r="B414" i="8"/>
  <c r="D414" i="8" s="1"/>
  <c r="P323" i="8"/>
  <c r="B323" i="8"/>
  <c r="D323" i="8" s="1"/>
  <c r="C413" i="8"/>
  <c r="D413" i="8" s="1"/>
  <c r="G413" i="8"/>
  <c r="F57" i="7"/>
  <c r="B332" i="8"/>
  <c r="D332" i="8" s="1"/>
  <c r="P332" i="8"/>
  <c r="B9" i="8" l="1"/>
  <c r="D175" i="8"/>
  <c r="G419" i="8"/>
  <c r="D151" i="8"/>
  <c r="G7" i="8"/>
  <c r="P52" i="8"/>
  <c r="M7" i="8"/>
  <c r="L419" i="8"/>
  <c r="J7" i="8"/>
  <c r="I419" i="8"/>
  <c r="D52" i="8"/>
  <c r="C7" i="8"/>
  <c r="B8" i="8"/>
  <c r="D8" i="8" s="1"/>
  <c r="P8" i="8"/>
  <c r="N7" i="8"/>
  <c r="B7" i="8" s="1"/>
  <c r="D9" i="8"/>
  <c r="D375" i="8"/>
  <c r="D406" i="8"/>
  <c r="D331" i="8"/>
  <c r="D206" i="8"/>
  <c r="D260" i="8"/>
  <c r="D313" i="8"/>
  <c r="D247" i="8"/>
  <c r="D274" i="8"/>
  <c r="D234" i="8"/>
  <c r="D162" i="8"/>
  <c r="D124" i="8"/>
  <c r="D81" i="8"/>
  <c r="D98" i="8"/>
  <c r="D75" i="8"/>
  <c r="D37" i="8"/>
  <c r="D10" i="8"/>
  <c r="D14" i="8"/>
  <c r="E95" i="7"/>
  <c r="D94" i="7"/>
  <c r="D85" i="7"/>
  <c r="D86" i="7"/>
  <c r="D89" i="7"/>
  <c r="E87" i="7"/>
  <c r="E96" i="7"/>
  <c r="D95" i="7"/>
  <c r="M388" i="12"/>
  <c r="D98" i="7"/>
  <c r="D82" i="7"/>
  <c r="E81" i="7"/>
  <c r="E94" i="7"/>
  <c r="E91" i="7"/>
  <c r="D91" i="7"/>
  <c r="E98" i="7"/>
  <c r="E93" i="7"/>
  <c r="D88" i="7"/>
  <c r="D97" i="7"/>
  <c r="D90" i="7"/>
  <c r="E90" i="7"/>
  <c r="E82" i="7"/>
  <c r="D84" i="7"/>
  <c r="E97" i="7"/>
  <c r="F98" i="7" l="1"/>
  <c r="M419" i="8"/>
  <c r="F95" i="7"/>
  <c r="P7" i="8"/>
  <c r="N419" i="8"/>
  <c r="B419" i="8" s="1"/>
  <c r="D7" i="8"/>
  <c r="AE388" i="12"/>
  <c r="F82" i="7"/>
  <c r="Y388" i="12"/>
  <c r="AB388" i="12"/>
  <c r="AT388" i="12"/>
  <c r="E88" i="7"/>
  <c r="F88" i="7" s="1"/>
  <c r="AZ388" i="12"/>
  <c r="F90" i="7"/>
  <c r="F97" i="7"/>
  <c r="D388" i="12"/>
  <c r="BC388" i="12"/>
  <c r="V388" i="12"/>
  <c r="D81" i="7"/>
  <c r="D87" i="7"/>
  <c r="F87" i="7" s="1"/>
  <c r="D83" i="7"/>
  <c r="F83" i="7" s="1"/>
  <c r="AH388" i="12"/>
  <c r="AQ388" i="12"/>
  <c r="D96" i="7"/>
  <c r="F96" i="7" s="1"/>
  <c r="F94" i="7"/>
  <c r="S388" i="12"/>
  <c r="P388" i="12"/>
  <c r="F85" i="7"/>
  <c r="F91" i="7"/>
  <c r="D93" i="7"/>
  <c r="F93" i="7" s="1"/>
  <c r="E89" i="7"/>
  <c r="F89" i="7" s="1"/>
  <c r="F86" i="7"/>
  <c r="J388" i="12"/>
  <c r="E84" i="7"/>
  <c r="F84" i="7" s="1"/>
  <c r="D80" i="7" l="1"/>
  <c r="E80" i="7"/>
  <c r="P419" i="8"/>
  <c r="F81" i="7"/>
  <c r="D24" i="7"/>
  <c r="D31" i="7"/>
  <c r="D29" i="7"/>
  <c r="D20" i="7"/>
  <c r="D41" i="7"/>
  <c r="E45" i="7"/>
  <c r="E30" i="7"/>
  <c r="D44" i="7"/>
  <c r="E37" i="7"/>
  <c r="D36" i="7"/>
  <c r="D46" i="7"/>
  <c r="E35" i="7"/>
  <c r="E28" i="7"/>
  <c r="E29" i="7"/>
  <c r="E38" i="7"/>
  <c r="E31" i="7"/>
  <c r="E43" i="7"/>
  <c r="D43" i="7"/>
  <c r="D30" i="7"/>
  <c r="E19" i="7"/>
  <c r="D38" i="7"/>
  <c r="D27" i="7"/>
  <c r="E32" i="7"/>
  <c r="D35" i="7"/>
  <c r="D39" i="7"/>
  <c r="D32" i="7"/>
  <c r="D21" i="7"/>
  <c r="E41" i="7"/>
  <c r="D28" i="7"/>
  <c r="D40" i="7"/>
  <c r="E25" i="7"/>
  <c r="E21" i="7"/>
  <c r="D19" i="7"/>
  <c r="D34" i="7"/>
  <c r="E34" i="7"/>
  <c r="E33" i="7"/>
  <c r="D45" i="7"/>
  <c r="D25" i="7"/>
  <c r="D42" i="7"/>
  <c r="D18" i="7"/>
  <c r="E27" i="7"/>
  <c r="D23" i="7"/>
  <c r="F80" i="7" l="1"/>
  <c r="F41" i="7"/>
  <c r="F29" i="7"/>
  <c r="E20" i="7"/>
  <c r="F20" i="7" s="1"/>
  <c r="F45" i="7"/>
  <c r="F19" i="7"/>
  <c r="D37" i="7"/>
  <c r="F37" i="7" s="1"/>
  <c r="E24" i="7"/>
  <c r="F24" i="7" s="1"/>
  <c r="F43" i="7"/>
  <c r="F34" i="7"/>
  <c r="F27" i="7"/>
  <c r="E44" i="7"/>
  <c r="F44" i="7" s="1"/>
  <c r="F30" i="7"/>
  <c r="F25" i="7"/>
  <c r="E36" i="7"/>
  <c r="F36" i="7" s="1"/>
  <c r="F31" i="7"/>
  <c r="F28" i="7"/>
  <c r="F21" i="7"/>
  <c r="F32" i="7"/>
  <c r="F35" i="7"/>
  <c r="F38" i="7"/>
  <c r="D33" i="7"/>
  <c r="F33" i="7" s="1"/>
  <c r="E39" i="7"/>
  <c r="F39" i="7" s="1"/>
  <c r="E46" i="7"/>
  <c r="F46" i="7" s="1"/>
  <c r="E23" i="7"/>
  <c r="E18" i="7"/>
  <c r="E42" i="7"/>
  <c r="F42" i="7" s="1"/>
  <c r="E40" i="7"/>
  <c r="F40" i="7" s="1"/>
  <c r="E13" i="7" l="1"/>
  <c r="D13" i="7"/>
  <c r="F23" i="7"/>
  <c r="F18" i="7"/>
  <c r="C419" i="8"/>
  <c r="D419" i="8" s="1"/>
  <c r="F13" i="7" l="1"/>
  <c r="J419" i="8"/>
  <c r="D73" i="7"/>
  <c r="D56" i="7" s="1"/>
  <c r="D139" i="7" l="1"/>
  <c r="D408" i="11"/>
  <c r="E73" i="7"/>
  <c r="E56" i="7" s="1"/>
  <c r="F73" i="7" l="1"/>
  <c r="F56" i="7" l="1"/>
  <c r="E139" i="7"/>
  <c r="F139" i="7" s="1"/>
</calcChain>
</file>

<file path=xl/sharedStrings.xml><?xml version="1.0" encoding="utf-8"?>
<sst xmlns="http://schemas.openxmlformats.org/spreadsheetml/2006/main" count="2757" uniqueCount="1141">
  <si>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</si>
  <si>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</si>
  <si>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</si>
  <si>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</si>
  <si>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</si>
  <si>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</si>
  <si>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</si>
  <si>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</si>
  <si>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</si>
  <si>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</si>
  <si>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</si>
  <si>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1.4.</t>
  </si>
  <si>
    <t>000 1401 6640170200 511</t>
  </si>
  <si>
    <t>1.5.</t>
  </si>
  <si>
    <t>2.</t>
  </si>
  <si>
    <t>Субсидии - всего</t>
  </si>
  <si>
    <t>2.1.</t>
  </si>
  <si>
    <t>2.2.</t>
  </si>
  <si>
    <t>2.3.</t>
  </si>
  <si>
    <t xml:space="preserve">000 0702 5A2E250970 521 </t>
  </si>
  <si>
    <t>2.4.</t>
  </si>
  <si>
    <t>2.5.</t>
  </si>
  <si>
    <t>2.6.</t>
  </si>
  <si>
    <t>2.7.</t>
  </si>
  <si>
    <t>2.8.</t>
  </si>
  <si>
    <t>2.9.</t>
  </si>
  <si>
    <t>000 0801 55A12R4670 521</t>
  </si>
  <si>
    <t>2.10.</t>
  </si>
  <si>
    <t>2.11.</t>
  </si>
  <si>
    <t>2.12.</t>
  </si>
  <si>
    <t>2.13.</t>
  </si>
  <si>
    <t>2.14.</t>
  </si>
  <si>
    <t>2.15.</t>
  </si>
  <si>
    <t>2.16.</t>
  </si>
  <si>
    <t>2.17.</t>
  </si>
  <si>
    <t>2.18.</t>
  </si>
  <si>
    <t>2.19.</t>
  </si>
  <si>
    <t>2.20.</t>
  </si>
  <si>
    <t>2.21.</t>
  </si>
  <si>
    <t>000 0503 691F255550 523</t>
  </si>
  <si>
    <t>2.22.</t>
  </si>
  <si>
    <t>2.23.</t>
  </si>
  <si>
    <t>2.24.</t>
  </si>
  <si>
    <t>2.25.</t>
  </si>
  <si>
    <t>2.26.</t>
  </si>
  <si>
    <t>2.27.</t>
  </si>
  <si>
    <t>2.28.</t>
  </si>
  <si>
    <t>2.29.</t>
  </si>
  <si>
    <t>2.30.</t>
  </si>
  <si>
    <t>2.31.</t>
  </si>
  <si>
    <t>2.32.</t>
  </si>
  <si>
    <t>2.33.</t>
  </si>
  <si>
    <t>2.34.</t>
  </si>
  <si>
    <t>2.35.</t>
  </si>
  <si>
    <t>2.36.</t>
  </si>
  <si>
    <t>000 0702 5A2E1U1130 521</t>
  </si>
  <si>
    <t>3.</t>
  </si>
  <si>
    <t>Субвенции - всего</t>
  </si>
  <si>
    <t>3.1.</t>
  </si>
  <si>
    <t>000 0701 5A10476900 530</t>
  </si>
  <si>
    <t>3.2.</t>
  </si>
  <si>
    <t>000 0709 5A10477800 530</t>
  </si>
  <si>
    <t>3.3.</t>
  </si>
  <si>
    <t>000 1004 5A10477900 530</t>
  </si>
  <si>
    <t>3.4.</t>
  </si>
  <si>
    <t>000 0701 5A10576700 530</t>
  </si>
  <si>
    <t>3.5.</t>
  </si>
  <si>
    <t>000 0702 5A21277200 530</t>
  </si>
  <si>
    <t>3.6.</t>
  </si>
  <si>
    <t>000 0709 5A21277300 530</t>
  </si>
  <si>
    <t>3.7.</t>
  </si>
  <si>
    <t>000 0702 5A21177000 530</t>
  </si>
  <si>
    <t>3.8.</t>
  </si>
  <si>
    <t>3.9.</t>
  </si>
  <si>
    <t>000 1004 5A50577И00 530</t>
  </si>
  <si>
    <t>3.10.</t>
  </si>
  <si>
    <t xml:space="preserve">000 1003 5212377Б00 530 </t>
  </si>
  <si>
    <t>3.11.</t>
  </si>
  <si>
    <t>3.12.</t>
  </si>
  <si>
    <t xml:space="preserve"> 000 0113 6511076600 530 </t>
  </si>
  <si>
    <t>3.13.</t>
  </si>
  <si>
    <t xml:space="preserve"> 000 0113 6511176500 530 </t>
  </si>
  <si>
    <t>3.14.</t>
  </si>
  <si>
    <t>000 1403 6640176100 530</t>
  </si>
  <si>
    <t>3.15.</t>
  </si>
  <si>
    <t>3.16.</t>
  </si>
  <si>
    <t>000 0203 9020051180 530</t>
  </si>
  <si>
    <t>3.17.</t>
  </si>
  <si>
    <t>000 0401 9610076300 530</t>
  </si>
  <si>
    <t>3.18.</t>
  </si>
  <si>
    <t>3.19.</t>
  </si>
  <si>
    <t>3.20.</t>
  </si>
  <si>
    <t>4.</t>
  </si>
  <si>
    <t>Иные межбюджетные трансферты</t>
  </si>
  <si>
    <t>4.1.</t>
  </si>
  <si>
    <t>000 0409 5Ж2R153930 540</t>
  </si>
  <si>
    <t>4.2.</t>
  </si>
  <si>
    <t>000 1403 6321179Б00 540</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</si>
  <si>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</si>
  <si>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</si>
  <si>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</si>
  <si>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</si>
  <si>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</si>
  <si>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</si>
  <si>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</si>
  <si>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</si>
  <si>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</si>
  <si>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</si>
  <si>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</si>
  <si>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</si>
  <si>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</si>
  <si>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</si>
  <si>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Муниципальные районы области:</t>
  </si>
  <si>
    <t>Александрово-Гайский</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</si>
  <si>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</si>
  <si>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</si>
  <si>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</si>
  <si>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</si>
  <si>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</si>
  <si>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</si>
  <si>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</si>
  <si>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</si>
  <si>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</si>
  <si>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</si>
  <si>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</si>
  <si>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</si>
  <si>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</si>
  <si>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</si>
  <si>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</si>
  <si>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</si>
  <si>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</si>
  <si>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</si>
  <si>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</si>
  <si>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</si>
  <si>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</si>
  <si>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</si>
  <si>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</si>
  <si>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</si>
  <si>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</si>
  <si>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</si>
  <si>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</si>
  <si>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Романовский</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</si>
  <si>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</si>
  <si>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</si>
  <si>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</si>
  <si>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</si>
  <si>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</si>
  <si>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</si>
  <si>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</si>
  <si>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</si>
  <si>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</si>
  <si>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Городские округа области:</t>
  </si>
  <si>
    <t>г. Саратов</t>
  </si>
  <si>
    <t>п. Михайловский</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</si>
  <si>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</si>
  <si>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</si>
  <si>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</si>
  <si>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</si>
  <si>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</si>
  <si>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</si>
  <si>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</si>
  <si>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</si>
  <si>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Продолжение таблицы</t>
  </si>
  <si>
    <t>Субсидии, всего</t>
  </si>
  <si>
    <t>в том числе</t>
  </si>
  <si>
    <t>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</si>
  <si>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утвержденные бюджетные назначения </t>
  </si>
  <si>
    <t>%  исполнения</t>
  </si>
  <si>
    <t xml:space="preserve">утвержденные бюджетные назначения 2*  </t>
  </si>
  <si>
    <t>Субвенции, всего</t>
  </si>
  <si>
    <t xml:space="preserve">Иные межбюджетные трансферты, всего
</t>
  </si>
  <si>
    <t xml:space="preserve">утвержденные бюджетные назначения 2*   </t>
  </si>
  <si>
    <t xml:space="preserve">утвержденные бюджетные назначения 3*   </t>
  </si>
  <si>
    <t>Исполнено</t>
  </si>
  <si>
    <t>3*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</si>
  <si>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3*</t>
  </si>
  <si>
    <t>000 0501 5EAF367483 523</t>
  </si>
  <si>
    <t>000 0602 5E8G650130 522</t>
  </si>
  <si>
    <t xml:space="preserve">утвержденные бюджетные назначения*  </t>
  </si>
  <si>
    <t>000 1402 6640170300 512</t>
  </si>
  <si>
    <t>000 1402 6640150100 512</t>
  </si>
  <si>
    <t>000 0412 5830171100 521</t>
  </si>
  <si>
    <t>000 1403 6640172500 521</t>
  </si>
  <si>
    <t>бюджетам муниципальных районов и поселений области на поддержку отрасли культуры на государственную поддержку лучших сельских учреждений культуры</t>
  </si>
  <si>
    <t>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t>
  </si>
  <si>
    <t>000 0801 55206R4660 521</t>
  </si>
  <si>
    <t>000 0701 5A1P252320 523</t>
  </si>
  <si>
    <t>000 0702 5A2E155200 523</t>
  </si>
  <si>
    <t>000 0702 5A2E151690 521</t>
  </si>
  <si>
    <t>бюджетам муниципальных районов и городских округов области на обеспечение жильем молодых семей</t>
  </si>
  <si>
    <t>000 1004 5E301R4970 521</t>
  </si>
  <si>
    <t>000 0801 55AA155197 523</t>
  </si>
  <si>
    <t xml:space="preserve"> бюджетам городских округов и поселений области на поддержку муниципальных программ формирования современной городской среды
</t>
  </si>
  <si>
    <t>000 0503 66105R2990 521</t>
  </si>
  <si>
    <t>000 0502 70301R5765 522</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</si>
  <si>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</si>
  <si>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</si>
  <si>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бюджетам муниципальных районов области на реализацию мероприятий по благоустройству сельских территорий</t>
  </si>
  <si>
    <t>000 0503 70302R5766 521</t>
  </si>
  <si>
    <t>000 0702 5A8E452100 521</t>
  </si>
  <si>
    <t>000 0113 6640572100 523</t>
  </si>
  <si>
    <t>бюджетам муниципальных районов и городских округов области на модернизацию (капитальный ремонт, реконструкция) муниципальных детских школ искусств по видам искусств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</si>
  <si>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</si>
  <si>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</si>
  <si>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</si>
  <si>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</si>
  <si>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000 1003 5212477110 530</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</si>
  <si>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</si>
  <si>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</si>
  <si>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</si>
  <si>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</si>
  <si>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</si>
  <si>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</si>
  <si>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</si>
  <si>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</si>
  <si>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</si>
  <si>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5A50577120 530 </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</si>
  <si>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</si>
  <si>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</si>
  <si>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</si>
  <si>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</si>
  <si>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на выравнивание бюджетной обеспеченности муниципальных районов (городских округов) области</t>
  </si>
  <si>
    <t>Дотация на поддержку мер по обеспечению сбалансированности бюджетов</t>
  </si>
  <si>
    <t>Субсидия 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</si>
  <si>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</si>
  <si>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</si>
  <si>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t>
  </si>
  <si>
    <t>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t>
  </si>
  <si>
    <t>Субсидия бюджетам муниципальных районов и городских округов области на обеспечение жильем молодых семей</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</si>
  <si>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</si>
  <si>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</si>
  <si>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</si>
  <si>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</si>
  <si>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000 0106 6640177150  530</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</si>
  <si>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</si>
  <si>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</si>
  <si>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</si>
  <si>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</si>
  <si>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</si>
  <si>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</si>
  <si>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</si>
  <si>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</si>
  <si>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поселений и городских округов области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</si>
  <si>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бюджетам поселений и городских округов области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</si>
  <si>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000 0801 55AA354530 540</t>
  </si>
  <si>
    <t>Иные межбюджетные трансферты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</si>
  <si>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</si>
  <si>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</si>
  <si>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4.6.</t>
  </si>
  <si>
    <t>4.7.</t>
  </si>
  <si>
    <t>утвержденные бюджетные назначения</t>
  </si>
  <si>
    <t>Субсидия бюджетам муниципальных районов и городских округов области на модернизацию (капитальный ремонт, реконструкция) муниципальных детских школ искусств по видам искусств</t>
  </si>
  <si>
    <t>Субсидия  бюджетам городских округов и поселений области на поддержку муниципальных программ формирования современной городской среды</t>
  </si>
  <si>
    <t>Субсидия 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</si>
  <si>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области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</si>
  <si>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бюджетам муниципальных районов области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</si>
  <si>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Субсидия бюджетам муниципальных районов области на обеспечение функционирования центров цифрового образования детей «IT-куб»</t>
  </si>
  <si>
    <t>бюджетам муниципальных районов области на обеспечение функционирования центров цифрового образования детей «IT-куб»</t>
  </si>
  <si>
    <t>000 0703 5A8E4U1240 521</t>
  </si>
  <si>
    <t>Субсидия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</si>
  <si>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</si>
  <si>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5A212R3040 521</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</si>
  <si>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</si>
  <si>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</si>
  <si>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000 0405 9610077130 530</t>
  </si>
  <si>
    <t>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</si>
  <si>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</si>
  <si>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000 0702 5A203R3030 530</t>
  </si>
  <si>
    <t>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</si>
  <si>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</si>
  <si>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</si>
  <si>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692F254240 540</t>
  </si>
  <si>
    <t>4.11.</t>
  </si>
  <si>
    <t>4.12.</t>
  </si>
  <si>
    <t>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</si>
  <si>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</si>
  <si>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000 1204 6651778600 540</t>
  </si>
  <si>
    <t xml:space="preserve">утвержденные бюджетные назначения 4*   </t>
  </si>
  <si>
    <t>4.13.</t>
  </si>
  <si>
    <t>4.14.</t>
  </si>
  <si>
    <t>3.21.</t>
  </si>
  <si>
    <t>Субсидия бюджетам поселений области на реализацию мероприятий по сокращению доли загрязненных сточных вод</t>
  </si>
  <si>
    <t>бюджетам поселений области на реализацию мероприятий по сокращению доли загрязненных сточных вод</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</si>
  <si>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</si>
  <si>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</si>
  <si>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</si>
  <si>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</si>
  <si>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000 0501 5EAF367484 523</t>
  </si>
  <si>
    <t>4.15.</t>
  </si>
  <si>
    <t>4.16.</t>
  </si>
  <si>
    <t>4.17.</t>
  </si>
  <si>
    <t>4.18.</t>
  </si>
  <si>
    <t>4.19.</t>
  </si>
  <si>
    <t>4.20.</t>
  </si>
  <si>
    <t>4.21.</t>
  </si>
  <si>
    <t>4.22.</t>
  </si>
  <si>
    <t>Иные межбюджетные трансферты бюджетам городских округов области на обеспечение
бесперебойного функционирования городского наземного электрического транспорта</t>
  </si>
  <si>
    <t>бюджетам городских округов области на обеспечение бесперебойного функционирования городского наземного электрического транспорта</t>
  </si>
  <si>
    <t>000 0408 5Ж11178910 540</t>
  </si>
  <si>
    <t>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</si>
  <si>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Иные межбюджетные трансферты бюджетам муниципальных районов области
на создание условий для ведения здорового образа жизни</t>
  </si>
  <si>
    <t>000 0503 6920478150 540</t>
  </si>
  <si>
    <t>бюджетам городских округов области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</si>
  <si>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Иные межбюджетные трансферты бюджетам городских округов области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</si>
  <si>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бюджетам муниципальных районов, городских округов и поселений области за счет средств, выделяемых из резервного фонда Правительства Саратовской области</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</si>
  <si>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</si>
  <si>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</si>
  <si>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</si>
  <si>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</si>
  <si>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</si>
  <si>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</si>
  <si>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</si>
  <si>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</si>
  <si>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</si>
  <si>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</si>
  <si>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</si>
  <si>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</si>
  <si>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</si>
  <si>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</si>
  <si>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</si>
  <si>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</si>
  <si>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</si>
  <si>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</si>
  <si>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</si>
  <si>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</si>
  <si>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</si>
  <si>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</si>
  <si>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</si>
  <si>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</si>
  <si>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</si>
  <si>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</si>
  <si>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</si>
  <si>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</si>
  <si>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</si>
  <si>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</si>
  <si>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</si>
  <si>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</si>
  <si>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</si>
  <si>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</si>
  <si>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</si>
  <si>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</si>
  <si>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</si>
  <si>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</si>
  <si>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</si>
  <si>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</si>
  <si>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</si>
  <si>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</si>
  <si>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</si>
  <si>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</si>
  <si>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</si>
  <si>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Горяиновское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</si>
  <si>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</si>
  <si>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</si>
  <si>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</si>
  <si>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</si>
  <si>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</si>
  <si>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</si>
  <si>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</si>
  <si>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</si>
  <si>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</si>
  <si>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</si>
  <si>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</si>
  <si>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</si>
  <si>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</si>
  <si>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</si>
  <si>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</si>
  <si>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</si>
  <si>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</si>
  <si>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</si>
  <si>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</si>
  <si>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</si>
  <si>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</si>
  <si>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</si>
  <si>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</si>
  <si>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</si>
  <si>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</si>
  <si>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</si>
  <si>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</si>
  <si>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</si>
  <si>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</si>
  <si>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</si>
  <si>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</si>
  <si>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</si>
  <si>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</si>
  <si>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</si>
  <si>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</si>
  <si>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</si>
  <si>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Саратовский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</si>
  <si>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</si>
  <si>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</si>
  <si>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</si>
  <si>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</si>
  <si>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</si>
  <si>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</si>
  <si>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</si>
  <si>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</si>
  <si>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</si>
  <si>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</si>
  <si>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</si>
  <si>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</si>
  <si>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</si>
  <si>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</si>
  <si>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</si>
  <si>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</si>
  <si>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</si>
  <si>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</si>
  <si>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</si>
  <si>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</si>
  <si>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</si>
  <si>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</si>
  <si>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</si>
  <si>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</si>
  <si>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</si>
  <si>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</si>
  <si>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</si>
  <si>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</si>
  <si>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</si>
  <si>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</si>
  <si>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</si>
  <si>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</si>
  <si>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</si>
  <si>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</si>
  <si>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</si>
  <si>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</si>
  <si>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</si>
  <si>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</si>
  <si>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</si>
  <si>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</si>
  <si>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</si>
  <si>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</si>
  <si>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</si>
  <si>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</si>
  <si>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</si>
  <si>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</si>
  <si>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</si>
  <si>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</si>
  <si>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</si>
  <si>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</si>
  <si>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</si>
  <si>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</si>
  <si>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</si>
  <si>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</si>
  <si>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</si>
  <si>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</si>
  <si>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</si>
  <si>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</si>
  <si>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</si>
  <si>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</si>
  <si>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</si>
  <si>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</si>
  <si>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</si>
  <si>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</si>
  <si>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</si>
  <si>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</si>
  <si>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</si>
  <si>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</si>
  <si>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Расковское МО</t>
  </si>
  <si>
    <t>Рыбушанское МО</t>
  </si>
  <si>
    <t>Усть-Курдюмское МО</t>
  </si>
  <si>
    <t>Саратовский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</si>
  <si>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</si>
  <si>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</si>
  <si>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</si>
  <si>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</si>
  <si>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</si>
  <si>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</si>
  <si>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</si>
  <si>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</si>
  <si>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</si>
  <si>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</si>
  <si>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</si>
  <si>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2*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</si>
  <si>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t>
  </si>
  <si>
    <t xml:space="preserve">утвержденные бюджетные назначения *  </t>
  </si>
  <si>
    <t>Дотации 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с 1 января 2021 года</t>
  </si>
  <si>
    <t>000 1402 6640170700 512</t>
  </si>
  <si>
    <t>бюджетам муниципальных районов и городских округов области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с 1 января 2021 года</t>
  </si>
  <si>
    <t>000 1402 664017080К 512</t>
  </si>
  <si>
    <t>Дотации бюджетам муниципальных районов области на обеспечение финансовой устойчивости местных бюджетов в условиях нестабильной ситуации, связанной с пандемией новой коронавирусной инфекции</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</si>
  <si>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</si>
  <si>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</si>
  <si>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</si>
  <si>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</si>
  <si>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</si>
  <si>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</si>
  <si>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</si>
  <si>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</si>
  <si>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</si>
  <si>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</si>
  <si>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</si>
  <si>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</si>
  <si>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</si>
  <si>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</si>
  <si>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</si>
  <si>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</si>
  <si>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</si>
  <si>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</si>
  <si>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</si>
  <si>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</si>
  <si>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</si>
  <si>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</si>
  <si>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</si>
  <si>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</si>
  <si>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</si>
  <si>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</si>
  <si>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</si>
  <si>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</si>
  <si>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</si>
  <si>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</si>
  <si>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</si>
  <si>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</si>
  <si>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</si>
  <si>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</si>
  <si>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</si>
  <si>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</si>
  <si>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</si>
  <si>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</si>
  <si>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</si>
  <si>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</si>
  <si>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</si>
  <si>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</si>
  <si>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</si>
  <si>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</si>
  <si>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</si>
  <si>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</si>
  <si>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</si>
  <si>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</si>
  <si>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</si>
  <si>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</si>
  <si>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</si>
  <si>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</si>
  <si>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</si>
  <si>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</si>
  <si>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</si>
  <si>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</si>
  <si>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</si>
  <si>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</si>
  <si>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</si>
  <si>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</si>
  <si>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</si>
  <si>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</si>
  <si>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</si>
  <si>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</si>
  <si>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</si>
  <si>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</si>
  <si>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</si>
  <si>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</si>
  <si>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</si>
  <si>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</si>
  <si>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</si>
  <si>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</si>
  <si>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</si>
  <si>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</si>
  <si>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</si>
  <si>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</si>
  <si>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</si>
  <si>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</si>
  <si>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</si>
  <si>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</si>
  <si>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</si>
  <si>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</si>
  <si>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</si>
  <si>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</si>
  <si>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</si>
  <si>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</si>
  <si>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</si>
  <si>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</si>
  <si>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</si>
  <si>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</si>
  <si>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</si>
  <si>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</si>
  <si>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</si>
  <si>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</si>
  <si>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</si>
  <si>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</si>
  <si>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</si>
  <si>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</si>
  <si>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</si>
  <si>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</si>
  <si>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</si>
  <si>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</si>
  <si>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</si>
  <si>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</si>
  <si>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</si>
  <si>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</si>
  <si>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</si>
  <si>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</si>
  <si>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</si>
  <si>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</si>
  <si>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</si>
  <si>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</si>
  <si>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</si>
  <si>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</si>
  <si>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</si>
  <si>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</si>
  <si>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</si>
  <si>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</si>
  <si>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</si>
  <si>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</si>
  <si>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</si>
  <si>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</si>
  <si>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</si>
  <si>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</si>
  <si>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</si>
  <si>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</si>
  <si>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</si>
  <si>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</si>
  <si>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</si>
  <si>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</si>
  <si>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</si>
  <si>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</si>
  <si>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</si>
  <si>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</si>
  <si>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</si>
  <si>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</si>
  <si>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</si>
  <si>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</si>
  <si>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</si>
  <si>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</si>
  <si>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</si>
  <si>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</si>
  <si>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</si>
  <si>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</si>
  <si>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</si>
  <si>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</si>
  <si>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</si>
  <si>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</si>
  <si>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</si>
  <si>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</si>
  <si>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</si>
  <si>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</si>
  <si>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</si>
  <si>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</si>
  <si>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</si>
  <si>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</si>
  <si>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</si>
  <si>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</si>
  <si>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</si>
  <si>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</si>
  <si>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</si>
  <si>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</si>
  <si>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</si>
  <si>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</si>
  <si>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</si>
  <si>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</si>
  <si>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</si>
  <si>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</si>
  <si>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</si>
  <si>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</si>
  <si>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</si>
  <si>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</si>
  <si>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</si>
  <si>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</si>
  <si>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</si>
  <si>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</si>
  <si>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</si>
  <si>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Александровское МО</t>
  </si>
  <si>
    <t>Багаевское МО</t>
  </si>
  <si>
    <t>Вольновское МО</t>
  </si>
  <si>
    <t>Дубковское МО</t>
  </si>
  <si>
    <t>Краснооктябрьское МО</t>
  </si>
  <si>
    <t>МО Красный Текстильщик</t>
  </si>
  <si>
    <t>Михайловское МО</t>
  </si>
  <si>
    <t>Соколовское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</si>
  <si>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</si>
  <si>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</si>
  <si>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</si>
  <si>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</si>
  <si>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</si>
  <si>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</si>
  <si>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</si>
  <si>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</si>
  <si>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</si>
  <si>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</si>
  <si>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</si>
  <si>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</si>
  <si>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</si>
  <si>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</si>
  <si>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</si>
  <si>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</si>
  <si>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</si>
  <si>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</si>
  <si>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</si>
  <si>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</si>
  <si>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</si>
  <si>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</si>
  <si>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</si>
  <si>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</si>
  <si>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</si>
  <si>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</si>
  <si>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</si>
  <si>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</si>
  <si>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</si>
  <si>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</si>
  <si>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</si>
  <si>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</si>
  <si>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</si>
  <si>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</si>
  <si>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</si>
  <si>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</si>
  <si>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</si>
  <si>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</si>
  <si>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</si>
  <si>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</si>
  <si>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</si>
  <si>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</si>
  <si>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</si>
  <si>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</si>
  <si>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</si>
  <si>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</si>
  <si>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</si>
  <si>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</si>
  <si>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Красный Текстильщик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</si>
  <si>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</si>
  <si>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</si>
  <si>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</si>
  <si>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</si>
  <si>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</si>
  <si>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</si>
  <si>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</si>
  <si>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</si>
  <si>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000 0409 5Ж2R1U7190 521</t>
  </si>
  <si>
    <t>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«Безопасные и качественные автомобильные дороги» за счет средств областного дорожного фонда</t>
  </si>
  <si>
    <t>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достижения соответствующих задач национального проекта «Безопасные и качественные автомобильные дороги» за счет средств областного дорожного фонда</t>
  </si>
  <si>
    <t>бюджетам муниципальных районов области на обеспечение деятельности муниципальных бизнес-инкубаторов</t>
  </si>
  <si>
    <t>Субсидия бюджетам поселений области на создание, реконструкцию (модернизацию), капитальный ремонт объектов социальной и культурной сферы</t>
  </si>
  <si>
    <t>000 1403 70304R5767 523</t>
  </si>
  <si>
    <t>бюджетам поселений области на создание, реконструкцию (модернизацию), капитальный ремонт объектов социальной и культурной сферы</t>
  </si>
  <si>
    <t>утвержденные бюджетные назначения*</t>
  </si>
  <si>
    <t>Субсидия 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t>
  </si>
  <si>
    <t>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t>
  </si>
  <si>
    <t>000 0502 5E8F552430 522</t>
  </si>
  <si>
    <t>Субсидия бюджетам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</si>
  <si>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</si>
  <si>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муниципальных районов области на государственную поддержку отрасли культуры (создание и модернизация учреждений культурно-досугового типа в сельской местности)</t>
  </si>
  <si>
    <t>Субсидия 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</si>
  <si>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</si>
  <si>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0703 55БA255192 523             000 0801 55БA255192 523</t>
  </si>
  <si>
    <t>000 0801 55БA255194 523</t>
  </si>
  <si>
    <t>Субсидия 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t>
  </si>
  <si>
    <t>000 1403 5E1F150210 523</t>
  </si>
  <si>
    <t>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t>
  </si>
  <si>
    <t>000 0703 55AA155195 523</t>
  </si>
  <si>
    <t>Субсидия бюджетам муниципальных районов и городских округов области на создание новых мест в общеобразовательных организациях</t>
  </si>
  <si>
    <t>бюджетам муниципальных районов и городских округов области на создание новых мест в общеобразовательных организациях</t>
  </si>
  <si>
    <t>Субсидия 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t>
  </si>
  <si>
    <t>000 0702 5A2E1U1290 521</t>
  </si>
  <si>
    <t>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t>
  </si>
  <si>
    <t>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</si>
  <si>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</si>
  <si>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000 0702 5A8E4U1330 521</t>
  </si>
  <si>
    <t>000 0702 5A220R2550 521</t>
  </si>
  <si>
    <t>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t>
  </si>
  <si>
    <t>бюджетам муниципальных районов и городских округов области на обеспечение условий для создания центров образования цифрового и гуманитарного профиле</t>
  </si>
  <si>
    <t>Субсидии бюджетам муниципальных районов и городских округов области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</si>
  <si>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бюджетам муниципальных районов и городских округов области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</si>
  <si>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Субсидия бюджетам муниципальных районов и городских округов области на обеспечение образовательных организаций материально-технической базой для внедрения цифровой образовательной среды</t>
  </si>
  <si>
    <t xml:space="preserve">бюджетам муниципальных районов
и городских округов области на обеспечение образовательных
организаций материально-технической базой для внедрения
цифровой образовательной среды
</t>
  </si>
  <si>
    <t>Субсидия бюджетам городских округов области на выполнение мероприятий по ремонту автомобильных дорог общего пользования местного значения в границах городских округов области за счет средств областного дорожного фонда</t>
  </si>
  <si>
    <t>000 0409 5Ж222D7210 521</t>
  </si>
  <si>
    <t>бюджетам городских округов области на выполнение мероприятий по ремонту автомобильных дорог общего пользования местного значения в границах городских округов области за счет средств областного дорожного фонда</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</si>
  <si>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</si>
  <si>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000 0409 5Ж223D7220  521</t>
  </si>
  <si>
    <t>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</si>
  <si>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Субсидия бюджетам муниципальных районов области на реализацию мероприятий по благоустройству сельских территорий 2*</t>
  </si>
  <si>
    <t>утвержденные бюджетные назначения 2*</t>
  </si>
  <si>
    <t>бюджетам городских округов, городских и сельских поселений области на реализацию инициативных проектов</t>
  </si>
  <si>
    <t xml:space="preserve">город Хвалынск </t>
  </si>
  <si>
    <t>000 1006  9610076400 530</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</si>
  <si>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</si>
  <si>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организацию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</si>
  <si>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поселениям</t>
  </si>
  <si>
    <t>бюджетам муниципальных районов области на исполнение государственных полномочий по расчету и предоставлению дотаций бюджетам поселениям</t>
  </si>
  <si>
    <t>Субвенция бюджетам муниципальных районов и городских округов области на проведение Всероссийской переписи населения 2020 года</t>
  </si>
  <si>
    <t>бюджетам муниципальных
районов и городских округов области на проведение Всероссийской переписи населения 2020 года</t>
  </si>
  <si>
    <t>000 0113 5811554690 530</t>
  </si>
  <si>
    <t>Остаток средств к распределению 2*</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</si>
  <si>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</si>
  <si>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</si>
  <si>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 xml:space="preserve">утвержденные бюджетные назначения*   </t>
  </si>
  <si>
    <t>Иные межбюджетные трансферты бюджетам городских округов области на реализацию мероприятий по строительству объектов физической культуры и спорта</t>
  </si>
  <si>
    <t>бюджетам городских округов области на реализацию мероприятий по строительству объектов физической культуры и спорта</t>
  </si>
  <si>
    <t>000 1102 5641072820 540</t>
  </si>
  <si>
    <t>Иные межбюджетные трансферты бюджетам поселений области на создание виртуальных концертных залов</t>
  </si>
  <si>
    <t>бюджетам поселений области на создание виртуальных концертных залов</t>
  </si>
  <si>
    <t>Иные межбюджетные трансферты бюджетам бюджетам муниципальных районов и поселений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</si>
  <si>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бюджетам бюджетам муниципальных районов и поселений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</si>
  <si>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000 0801 55А2255780 540</t>
  </si>
  <si>
    <t>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</si>
  <si>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000 1103 56413R4260 540</t>
  </si>
  <si>
    <t>бюджетам муниципальных районов области на создание условий для ведения здорового образа жизни</t>
  </si>
  <si>
    <t>000 0408 5Ж10878900 540</t>
  </si>
  <si>
    <t>бюджетам муниципальных районов и городских округов области на благоустройство территорий общеобразовательных организаций</t>
  </si>
  <si>
    <t>000 0702 5A22075500 540</t>
  </si>
  <si>
    <t>000 0702 5A22078160 540</t>
  </si>
  <si>
    <t xml:space="preserve">бюджетам городских округов области на оснащение вновь вводимых общеобразовательных организаций средствами обучения и воспитания </t>
  </si>
  <si>
    <t>3*  в соответствии с распределением, утвержденным постановлениями Правительства Саратовской области от 12 февраля  2021 года № 77-П «О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вновь вводимых общеобразовательных организаций средствами обучения и воспитания» (70000,0 тыс. руб.)</t>
  </si>
  <si>
    <t>000 0701 5A10774100 540</t>
  </si>
  <si>
    <t>бюджетам муниципальных районов области на проведение текущего и капитального ремонта муниципальных дошкольных образовательных организаций</t>
  </si>
  <si>
    <t>000 0801 5570778220 540</t>
  </si>
  <si>
    <t>000 0503 6920478141 540</t>
  </si>
  <si>
    <t>Утвержденные бюджетные назначения*</t>
  </si>
  <si>
    <t>000 0105 9020051200 530</t>
  </si>
  <si>
    <t>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</si>
  <si>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бюджетам муниципальных районов области на обеспечение финансовой устойчивости местных бюджетов в условиях нестабильной ситуации,
связанной с пандемией новой коронавирусной инфекции</t>
  </si>
  <si>
    <t xml:space="preserve">утвержденные бюджетные назначения 3*  </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</si>
  <si>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</si>
  <si>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</si>
  <si>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</si>
  <si>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Субвенция 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</si>
  <si>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3.22.</t>
  </si>
  <si>
    <t>Субвенция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надзора и лицензионного контроля</t>
  </si>
  <si>
    <t>000 0113 9610076510 530</t>
  </si>
  <si>
    <t xml:space="preserve"> бюджетам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надзора и лицензионного контроля</t>
  </si>
  <si>
    <t>Иные межбюджетные трансферты  бюджетам городских округов области на обновление наземного общественного пассажирского транспорта</t>
  </si>
  <si>
    <t>бюджетам городских округов области на обновление наземного общественного пассажирского транспорта</t>
  </si>
  <si>
    <t>4.23.</t>
  </si>
  <si>
    <t>Иные межбюджетные трансферты бюджетам муниципальных районов, городских округов и поселений области на достижение надлежащего уровня оплаты труда в органах местного самоуправления</t>
  </si>
  <si>
    <t>000 0113 6610678620 540</t>
  </si>
  <si>
    <t xml:space="preserve"> бюджетам муниципальных районов, городских округов и поселений области на достижение надлежащего уровня оплаты труда в органах местного самоуправления</t>
  </si>
  <si>
    <t>РадищевскоеМО</t>
  </si>
  <si>
    <t>4.24.</t>
  </si>
  <si>
    <t>Иные межбюджетные трансферты 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</si>
  <si>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000 1403 5823878920 540</t>
  </si>
  <si>
    <t>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</si>
  <si>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4.25.</t>
  </si>
  <si>
    <t>4.26.</t>
  </si>
  <si>
    <t>4.27.</t>
  </si>
  <si>
    <t>4.28.</t>
  </si>
  <si>
    <t>бюджетам городских округов области на выполнение строительно-монтажных работ по строительству и ремонту пешеходных зон и тротуаро</t>
  </si>
  <si>
    <t xml:space="preserve">утвержденные бюджетные назначения 5*   </t>
  </si>
  <si>
    <t>5*  в соответствии с распределением, утвержденным постановлениями Правительства Саратовской области от 5 апреля 2021 года № 220-П «О распределении иных межбюджетных трансфертов бюджетам городских округов области на выполнение строительно-монтажных работ по строительству и ремонту пешеходных зон и тротуаров» (300000,0 тыс. руб.)</t>
  </si>
  <si>
    <t xml:space="preserve">утвержденные бюджетные назначения 6*   </t>
  </si>
  <si>
    <t>6*  в соответствии с распределением, утвержденным постановлениями Правительства Саратовской области от 9 апреля 2021 года № 230-П «О методике распределения и порядке предоставления из областного бюджета иного межбюджетного трансферта бюджетам городских округов области на проведение капитального и текущего ремонтов муниципальных дошкольных образовательных организаций» (80000,0 тыс. руб.)</t>
  </si>
  <si>
    <t>бюджетам городских округов области на оснащение и укрепление материально-технической базы в дошкольных образовательных организациях</t>
  </si>
  <si>
    <t>бюджетам городских округов области на оснащение и укрепление материально-технической базы в образовательных организациях</t>
  </si>
  <si>
    <t>4*  в соответствии с распределением, утвержденным постановлениями Правительства Саратовской области от 23 марта 2021 года № 185-П «О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и укрепление материально-технической базы образовательных организаций» (в ред. от 1 апреля 2021 года № 214-П, от 9 апреля 2021 года № 237-П, от 27 мая 2021 года № 382-П) (341 927,0 тыс. руб.)</t>
  </si>
  <si>
    <t>000 0701 5A10779Г41 540          000 0701 5A10779Г42 540        000 0701 5A10779Г43 540</t>
  </si>
  <si>
    <t>000 0702 5A22079Г41 540       000 0702 5A22079Г42 540         000 0702 5A22079Г43 540</t>
  </si>
  <si>
    <t>000 1403 6640379993 540</t>
  </si>
  <si>
    <t xml:space="preserve">утвержденные бюджетные назначения 7*   </t>
  </si>
  <si>
    <t>бюджетам муниципальных районов и городских округов области на оснащение и укрепление материально-технической базы образовательных организаций</t>
  </si>
  <si>
    <t xml:space="preserve">утвержденные бюджетные назначения 8*   </t>
  </si>
  <si>
    <t>бюджетам муниципальных районов области на завершение строительства дошкольных образовательных организаций, включая общестроительные работы, благоустройство, озеленение, приобретение технологического оборудования и мебели, приобретение и установку малых архитектурных форм</t>
  </si>
  <si>
    <t>000 1403 6640379991 540</t>
  </si>
  <si>
    <t xml:space="preserve">утвержденные бюджетные назначения 9*   </t>
  </si>
  <si>
    <t>8*  в соответствии с распределением, утвержденным постановлениями Правительства Саратовской области от 26 апреля 2021 года № 295-П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завершение строительства дошкольных образовательных организаций, включая общестроительные работы, благоустройство, озеленение, приобретение технологического оборудования и мебели, приобретение и установку малых архитектурных форм» (9400,0 тыс. руб.)</t>
  </si>
  <si>
    <t>9*  в соответствии с распределением, утвержденным постановлениями Правительства Саратовской области от 30 апреля 2021 года № 307-П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 (47 900,0 тыс. руб.)</t>
  </si>
  <si>
    <t>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t>
  </si>
  <si>
    <t xml:space="preserve">утвержденные бюджетные назначения 10*   </t>
  </si>
  <si>
    <t>10*  в соответствии с распределением, утвержденным постановлениями Правительства Саратовской области от 20 мая 2021 года № 348-П «О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разработку проектно-сметной документации в отношении объектов, находящихся в муниципальной собственности, в целях сохранения культурно-исторического облика муниципальных районов и городских округов области» (15 000,0 тыс. руб.)</t>
  </si>
  <si>
    <t>бюджетам муниципальных районов и городских округов области на разработку проектно-сметной документации в отношении объектов, находящихся в муниципальной собственности, в целях сохранения культурно-исторического облика муниципальных районов и городских округов области</t>
  </si>
  <si>
    <t>4.29.</t>
  </si>
  <si>
    <t>4.30.</t>
  </si>
  <si>
    <t>4.31.</t>
  </si>
  <si>
    <t>4.32.</t>
  </si>
  <si>
    <t>4.33.</t>
  </si>
  <si>
    <t xml:space="preserve">утвержденные бюджетные назначения 11*   </t>
  </si>
  <si>
    <t xml:space="preserve"> бюджетам муниципальных районов и поселений области на выполнение работ по аккумуляции (закачке) воды в пруды и водохранилища </t>
  </si>
  <si>
    <t>000 1403 6640379995 540</t>
  </si>
  <si>
    <t>бюджетам муниципальных районов и городских округов области на укрепление материально-технической базы муниципальных образовательных организаций</t>
  </si>
  <si>
    <t xml:space="preserve">утвержденные бюджетные назначения 12*   </t>
  </si>
  <si>
    <t>000 1403 6640379994 000</t>
  </si>
  <si>
    <t xml:space="preserve">утвержденные бюджетные назначения 13*   </t>
  </si>
  <si>
    <t>бюджетам муниципальных районов и городских округов области на мероприятия по благоустройству дворовых территорий – оборудование детских игровых площадок</t>
  </si>
  <si>
    <t>000 0503 6640379997 540</t>
  </si>
  <si>
    <t>14*  в соответствии с распределением, утвержденным постановлениями Правительства Саратовской области от 27 мая 2021 года № 381-П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реализацию мероприятия по обустройству причального сооружения для пассажирских речных судов» (25000,0 тыс. руб.)</t>
  </si>
  <si>
    <t xml:space="preserve">утвержденные бюджетные назначения 14*   </t>
  </si>
  <si>
    <t>бюджетам муниципальных районов Саратовской области на реализацию мероприятия по обустройству причального сооружения для пассажирских речных судов</t>
  </si>
  <si>
    <t xml:space="preserve">утвержденные бюджетные назначения 15*   </t>
  </si>
  <si>
    <t>4.34.</t>
  </si>
  <si>
    <t>4.35.</t>
  </si>
  <si>
    <t>4.37.</t>
  </si>
  <si>
    <t>4.36.</t>
  </si>
  <si>
    <t xml:space="preserve"> бюджетам муниципальных районов, городских округов и поселений области на укрепление материально-технической базы муниципальных учреждений и муниципальных унитарных предприятий, осуществляющих деятельность в сфере физической культуры и спорта</t>
  </si>
  <si>
    <t>000 0408 6640379998 540</t>
  </si>
  <si>
    <t>000 1102 664037999Б 540</t>
  </si>
  <si>
    <t xml:space="preserve">утвержденные бюджетные назначения 16*   </t>
  </si>
  <si>
    <t>бюджетам городских поселений области  на приобретение специализированной коммунальной техники для нужд городского поселения</t>
  </si>
  <si>
    <t>000 0503 664037999Г 540</t>
  </si>
  <si>
    <t xml:space="preserve">утвержденные бюджетные назначения 17*   </t>
  </si>
  <si>
    <t>17*  в соответствии с распределением, утвержденным постановлениями Правительства Саратовской области от 24 июня 2021 года № 485-П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оснащение оборудованием, мебелью, средствами обучения и воспитания муниципальных образовательных организаций в целях их ввода в эксплуатацию после проведения капитального ремонта» (22000,0 тыс. руб.)</t>
  </si>
  <si>
    <t>16*  в соответствии с распределением, утвержденным постановлениями Правительства Саратовской области от 4 июня 2021 года № 431-П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 (44100,0 тыс. руб.)</t>
  </si>
  <si>
    <t>бюджетам муниципальных районов области на оснащение оборудованием, мебелью, средствами обучения и воспитания муниципальных образовательных организаций в целях их ввода в эксплуатацию после проведения капитального ремонта</t>
  </si>
  <si>
    <t>000 1403 664037999Ф 540</t>
  </si>
  <si>
    <t>000 1403 664037999И 540</t>
  </si>
  <si>
    <t>18*  в соответствии с распределением, утвержденным постановлениями Правительства Саратовской области от 22 июня 2021 года № 479-П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и (или) приобретение проектной и рабочей документации в целях реконструкции образовательных организаций» (5000,0 тыс. руб.)</t>
  </si>
  <si>
    <t xml:space="preserve">утвержденные бюджетные назначения 18*   </t>
  </si>
  <si>
    <t>бюджетам муниципальных районов области на разработку и (или) приобретение проектной и рабочей документации в целях реконструкции образовательных организаций</t>
  </si>
  <si>
    <t>4.38.</t>
  </si>
  <si>
    <t>4.39.</t>
  </si>
  <si>
    <t>4.40.</t>
  </si>
  <si>
    <t>4.41.</t>
  </si>
  <si>
    <t>4.42.</t>
  </si>
  <si>
    <t>000 1403 664037999Д 540</t>
  </si>
  <si>
    <t xml:space="preserve">утвержденные бюджетные назначения 19*   </t>
  </si>
  <si>
    <t>бюджетам городских округов и поселений области на выполнение строительно-монтажных работ по строительству и ремонту тротуаров, пешеходных зон, дворовых территорий</t>
  </si>
  <si>
    <t>000 0503 6920479Г47 540</t>
  </si>
  <si>
    <t xml:space="preserve">утвержденные бюджетные назначения 20*   </t>
  </si>
  <si>
    <t>20*  в соответствии с распределением, утвержденным постановлениями Правительства Саратовской области от 22 июня 2021 года № 476-П «О распределении на 2021 год, методике распределения и порядке предоставления из областного бюджета иного межбюджетного трансферта бюджетам городских поселений области на реализацию мероприятий по благоустройству территорий» (108040,1 тыс. руб.)</t>
  </si>
  <si>
    <t>бюджетам городских поселений области на реализацию мероприятий по благоустройству территори</t>
  </si>
  <si>
    <t>000 0709 5A40179Г48 540</t>
  </si>
  <si>
    <t xml:space="preserve">утвержденные бюджетные назначения 21*   </t>
  </si>
  <si>
    <t>21*  в соответствии с распределением, утвержденным постановлениями Правительства Саратовской области от 22 июня 2021 года № 475-П «О распределении на 2021 год, методике распределения и порядке предоставления из областного бюджета иного межбюджетного трансферта бюджетам муниципальных районов области на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 (41400,0 тыс. руб.)</t>
  </si>
  <si>
    <t>бюджетам муниципальных районов области на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t>
  </si>
  <si>
    <t xml:space="preserve">утвержденные бюджетные назначения 23*   </t>
  </si>
  <si>
    <t xml:space="preserve">утвержденные бюджетные назначения 22*   </t>
  </si>
  <si>
    <t xml:space="preserve"> бюджетам поселений области на капитальный ремонт и (или) ремонт автомобильных дорог общего пользования местного значения городских поселений области за счет средств областного дорожного фонда</t>
  </si>
  <si>
    <t>000 0409 5Ж224D7230 540</t>
  </si>
  <si>
    <t>000 0409 5Ж225D7240 540</t>
  </si>
  <si>
    <t>23*  в соответствии с распределением, утвержденным постановлениями Правительства Саратовской области от 9 июня 2021 года № 440-П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 (92 401,82 тыс. руб.)</t>
  </si>
  <si>
    <t>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t>
  </si>
  <si>
    <t>24*  в соответствии с распределением, утвержденным постановлениями Правительства Саратовской области от 31 марта 2021 года № 210-П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поселений области  на проведение работ по восстановлению систем водоснабжения населения и (или) водоотведения» (в ред. от 20 мая 2021 года № 350-П, от 4 июня 2021 года № 432-П)  (15 453,4 тыс. руб.)</t>
  </si>
  <si>
    <t xml:space="preserve">утвержденные бюджетные назначения 24*   </t>
  </si>
  <si>
    <t xml:space="preserve">утвержденные бюджетные назначения 25*   </t>
  </si>
  <si>
    <t xml:space="preserve">утвержденные бюджетные назначения 26*   </t>
  </si>
  <si>
    <t>бюджетам городских поселений области  на проведение работ по восстановлению систем водоснабжения населения и (или) водоотведения</t>
  </si>
  <si>
    <t>000 0502 6640379996 540</t>
  </si>
  <si>
    <t>бюджетам муниципальных районов области на проведение текущего и капитального ремонта муниципальных образовательных организаций</t>
  </si>
  <si>
    <t>000 1403 6640379992 540</t>
  </si>
  <si>
    <t>26*  в соответствии с распределением, утвержденным постановлениями Правительства Саратовской области от 30 марта 2021 года № 205-П «О распределении на 2021 год,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благоустройство территорий общеобразовательных организаций» (48 500,0 тыс. руб.)</t>
  </si>
  <si>
    <t>25*  в соответствии с распределением, утвержденным постановлениями Правительства Саратовской области от 24 июня 2021 года № 484-П «О внесении изменений в некоторые постановления Правительства Саратовской области» (35 085,7 тыс. руб.)</t>
  </si>
  <si>
    <t>000 1403 9930079Г49 540</t>
  </si>
  <si>
    <t>000 0409 5Ж226D7250 540</t>
  </si>
  <si>
    <t>бюджетам поселений области  на приведение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t>
  </si>
  <si>
    <t xml:space="preserve"> бюджетам муниципальных районов области на реализацию социально значимых проектов отдельных территорий области</t>
  </si>
  <si>
    <t>за 9 месяцев 2021 года</t>
  </si>
  <si>
    <t>Сведения о предоставленных из бюджета Саратовской области межбюджетных трансфертах бюджетам муниципальных образований за 9 месяцев 2021 года</t>
  </si>
  <si>
    <t>Сведения о предоставлении из бюджета Саратовской области межбюджетных трансфертов местным бюджетам за 9 месяцев 2021 года</t>
  </si>
  <si>
    <t>*  в соответствии с Законом Саратовской области «Об областном бюджете на 2021 год и на плановый период 2022 и 2023 годов» в редакции от 29.09.2021 года</t>
  </si>
  <si>
    <t>2* в соответствии с Законом Саратовской области «Об областном бюджете на 2021 год и на плановый период 2022 и 2023 годов» в редакции от 29.09.2021 года и бюджетной росписью (распределением, утвержденным правовым актом Правительства области)</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</si>
  <si>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</si>
  <si>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на повышение оплаты труда отдельным категориям работников бюджетной сферы</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</si>
  <si>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на обеспечение сохранения достигнутых показателей повышения оплаты труда отдельных категорий работников бюджетной сферы</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</si>
  <si>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на повышение оплаты труда отдельным категориям работников бюджетной сферы</t>
  </si>
  <si>
    <t>000 1403 664017251Д 521</t>
  </si>
  <si>
    <t>бюджетам муниципальных районов и поселений области на развитие инженерной инфраструктуры на сельских территориях (развитие водоснабжения (локальные водопроводы) на сельских территориях)</t>
  </si>
  <si>
    <t>Субсидия бюджетам муниципальных районов и поселений области на развитие инженерной инфраструктуры на сельских территориях (развитие водоснабжения (локальные водопроводы) на сельских территориях)</t>
  </si>
  <si>
    <t>2* в соответствии с распределением, утвержденным распоряжением Правительства Саратовской области от 25 января 2021 года № 18-Пр «О внесении изменений в распределение на 2021 год и на плановый период 2022 и 2023 годов субсидии бюджетам муниципальных районов области на реализацию мероприятий по благоустройству сельских территорий»  (в ред. от 8 июля 2021 года № 187-Пр) (24 694,1 тыс. руб.)</t>
  </si>
  <si>
    <t xml:space="preserve">утвержденные бюджетные назначения 4*  </t>
  </si>
  <si>
    <t>4* в соответствии с распределением, утвержденным постановлением Правительства Саратовской области от 2 июня 2021 года № 418-П О распределении на 2021 год субсидии из областного бюджета бюджетам городских округов, городских и сельских поселений области на реализацию инициативных проектов»  (119 799,6 тыс. руб.)</t>
  </si>
  <si>
    <t>3* в соответствии с распределением, утвержденным распоряжением Правительства Саратовской области от 21 июля 2021 года № 199-Пр «О внесении изменений в распределение на 2021 год и на плановый период 2022 и 2023 годов субсидии бюджетам муниципальных районов области на государственную поддержку отрасли культуры (создание и модернизация учреждений культурно-досугового типа в сельской местности)»  (30 468,0 тыс. руб.)</t>
  </si>
  <si>
    <t>Субсидия бюджетам муниципальных районов области на государственную поддержку отрасли культуры (создание и модернизация учреждений культурно-досугового типа в сельской местности) 3*</t>
  </si>
  <si>
    <t>Субсидия бюджетам муниципальных районов области на обеспечение условий для создания дополнительных мест в образовательных организациях, осуществляющих образовательную деятельность по образовательным программам дошкольного образования</t>
  </si>
  <si>
    <t>2.37.</t>
  </si>
  <si>
    <t>бюджетам муниципальных районов области на обеспечение условий для создания дополнительных мест в образовательных организациях, осуществляющих образовательную деятельность по образовательным программам дошкольного образования</t>
  </si>
  <si>
    <t>000 0701 5A1P2U1120521</t>
  </si>
  <si>
    <t>2.38.</t>
  </si>
  <si>
    <t>2.39.</t>
  </si>
  <si>
    <t>Субсидия бюджетам муниципальных районов области на обеспечение мероприятий по переселению граждан из аварийного жилищного фонда</t>
  </si>
  <si>
    <t>000 0501 5EA01R8220 523</t>
  </si>
  <si>
    <t>бюджетам муниципальных районов области на обеспечение мероприятий по переселению граждан из аварийного жилищного фонда</t>
  </si>
  <si>
    <t>000 0501 5EA01U8220 523</t>
  </si>
  <si>
    <t xml:space="preserve">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t>
  </si>
  <si>
    <t>2.40.</t>
  </si>
  <si>
    <t>Субсидия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t>
  </si>
  <si>
    <t>000 0702 5A2E153050 523</t>
  </si>
  <si>
    <t>2.41.</t>
  </si>
  <si>
    <t>Субсидия бюджетам городских округов, городских и сельских поселений области на реализацию инициативных проектов 4*</t>
  </si>
  <si>
    <t>5* в соответствии с распределением, утвержденным распоряжением Правительства Саратовской области от 7 сентября 2021 года № 253-Пр «О распределении на 2021 год субсидии бюджетам городских и сельских поселений области на реализацию мероприятий по благоустройству сельских территорий ведомственного проекта «Благоустройство сельских территорий» за счет средств резервного фонда Правительства Российской Федерации»  (21 096,3 тыс. руб.)</t>
  </si>
  <si>
    <t>Субсидия бюджетам городских и сельских поселений области на реализацию мероприятий по благоустройству сельских территорий ведомственного проекта «Благоустройство сельских территорий» за счет средств резервного фонда Правительства Российской Федерации 5*</t>
  </si>
  <si>
    <t xml:space="preserve">утвержденные бюджетные назначения 5*  </t>
  </si>
  <si>
    <t xml:space="preserve"> бюджетам городских и сельских поселений области на реализацию мероприятий по благоустройству сельских территорий ведомственного проекта «Благоустройство сельских территорий» за счет средств резервного фонда Правительства Российской Федерации</t>
  </si>
  <si>
    <t>000 0503 70302R576F 521</t>
  </si>
  <si>
    <t xml:space="preserve">утвержденные бюджетные назначения 6*  </t>
  </si>
  <si>
    <t>Субсидия бюджетам муниципальных районов области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6*</t>
  </si>
  <si>
    <t>2.42.</t>
  </si>
  <si>
    <t>бюджетам муниципальных районов области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</si>
  <si>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Остаток средств к распределению 7*</t>
  </si>
  <si>
    <t>7* заполняется, если в законе о бюджете утверждена общая сумма межбюджетного трансферта, но отсутствует распределение по муниципальным образованиям</t>
  </si>
  <si>
    <t>6* в соответствии с распределением, утвержденным распоряжением Правительства Саратовской области от 7 сентября 2021 года № 254-Пр «О распределении на 2021 год субсидии бюджетам муниципальных районов области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 ред. от 14 сентября  2021 года № 257-Пр) (108 765,92 тыс. руб.)</t>
  </si>
  <si>
    <t>000 1403 70304R6350 523        000 1403 70304W6350 523</t>
  </si>
  <si>
    <t>бюджетам муниципальных районов области на осуществление мероприятий с целью оформления прав собственности на бесхозяйные объекты газораспределения</t>
  </si>
  <si>
    <t>4.43.</t>
  </si>
  <si>
    <t>Иные межбюджетные трансферты бюджетам муниципальных районов области на осуществление мероприятий с целью оформления прав собственности на бесхозяйные объекты газораспределения</t>
  </si>
  <si>
    <t>000 1403 6321378930 540</t>
  </si>
  <si>
    <t>4.44.</t>
  </si>
  <si>
    <t>000 1403 6920478120 540</t>
  </si>
  <si>
    <t>бюджетам городских округов области на развитие системы водоснабжения для обеспечения водой населения</t>
  </si>
  <si>
    <t>4.45.</t>
  </si>
  <si>
    <t>Иные межбюджетные трансферты бюджетам городских округов области на развитие системы водоснабжения для обеспечения водой населения</t>
  </si>
  <si>
    <t>000 0502 5E80178230 540</t>
  </si>
  <si>
    <t>бюджетам муниципальных районов области на осуществление работ по сохранению объектов культурного наследия</t>
  </si>
  <si>
    <t>4.46.</t>
  </si>
  <si>
    <t>Иные межбюджетные трансферты бюджетам муниципальных районов области на осуществление работ по сохранению объектов культурного наследия</t>
  </si>
  <si>
    <t>000 0801 5570878240 540</t>
  </si>
  <si>
    <t xml:space="preserve">000 1403 664037999Э 540              </t>
  </si>
  <si>
    <t>Иные межбюджетные трансферты бюджетам городских округов области на оснащение вновь вводимых общеобразовательных организаций средствами обучения и воспитания 8*</t>
  </si>
  <si>
    <t>8*  в соответствии с распределением, утвержденным постановлениями Правительства Саратовской области от 12 февраля  2021 года № 77-П «О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вновь вводимых общеобразовательных организаций средствами обучения и воспитания» (70000,0 тыс. руб.)</t>
  </si>
  <si>
    <t>Иные межбюджетные трансферты бюджетам городских округов области на оснащение и укрепление материально-технической базы в дошкольных образовательных организациях  9*</t>
  </si>
  <si>
    <t>Иные межбюджетные трансферты бюджетам городских округов области на оснащение и укрепление материально-технической базы в образовательных организациях 9*</t>
  </si>
  <si>
    <t>9*  в соответствии с распределением, утвержденным постановлениями Правительства Саратовской области от 23 марта 2021 года № 185-П «О методике распределения и порядке предоставления из областного бюджета иного межбюджетного трансферта бюджетам городских округов области на оснащение и укрепление материально-технической базы образовательных организаций» (в ред. от 1 апреля 2021 года № 214-П, от 9 апреля 2021 года № 237-П, от 27 мая 2021 года № 382-П) (341 927,0 тыс. руб.)</t>
  </si>
  <si>
    <t>Иные межбюджетные трансферты бюджетам городских округов области на выполнение строительно-монтажных работ по строительству и ремонту пешеходных зон и тротуаров 10*</t>
  </si>
  <si>
    <t>10*  в соответствии с распределением, утвержденным постановлениями Правительства Саратовской области от 5 апреля 2021 года № 220-П «О распределении иных межбюджетных трансфертов бюджетам городских округов области на выполнение строительно-монтажных работ по строительству и ремонту пешеходных зон и тротуаров» (300000,0 тыс. руб.)</t>
  </si>
  <si>
    <t>Иных межбюджетные трансферты бюджетам муниципальных районов области на проведение текущего и капитального ремонта муниципальных дошкольных образовательных организаций 11*</t>
  </si>
  <si>
    <t>11*  в соответствии с распределением, утвержденным постановлениями Правительства Саратовской области от 9 апреля 2021 года № 230-П «О методике распределения и порядке предоставления из областного бюджета иного межбюджетного трансферта бюджетам городских округов области на проведение капитального и текущего ремонтов муниципальных дошкольных образовательных организаций» (80000,0 тыс. руб.)</t>
  </si>
  <si>
    <t>7*  в соответствии с распределением, утвержденным постановлениями Правительства Саратовской области от 26 апреля 2021 года № 294-П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оснащение и укрепление материально-технической базы образовательных организаций» (19 508 тыс. руб.)</t>
  </si>
  <si>
    <t>Иные межбюджетные трансферте бюджетам муниципальных районов и городских округов области на оснащение и укрепление материально-технической базы образовательных организаций 12*</t>
  </si>
  <si>
    <t>12*  в соответствии с распределением, утвержденным постановлениями Правительства Саратовской области от 26 апреля 2021 года № 294-П-П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оснащение и укрепление материально-технической базы образовательных организаций» (19 508 тыс. руб.)</t>
  </si>
  <si>
    <t>Иные межбюджетные трансферты бюджетам муниципальных районов области на завершение строительства дошкольных образовательных организаций, включая общестроительные работы, благоустройство, озеленение, приобретение технологического оборудования и мебели, приобретение и установку малых архитектурных форм 13*</t>
  </si>
  <si>
    <t>13*  в соответствии с распределением, утвержденным постановлениями Правительства Саратовской области от 26 апреля 2021 года № 295-П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завершение строительства дошкольных образовательных организаций, включая общестроительные работы, благоустройство, озеленение, приобретение технологического оборудования и мебели, приобретение и установку малых архитектурных форм» (9400,0 тыс. руб.)</t>
  </si>
  <si>
    <t>000 0702 664037999Я 540</t>
  </si>
  <si>
    <t>Иные межбюджетные трансферты 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 14*</t>
  </si>
  <si>
    <t>14*  в соответствии с распределением, утвержденным постановлениями Правительства Саратовской области от 30 апреля 2021 года № 307-П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завершение строительства бассейна в целях создания дополнительных возможностей для занятия физической культурой и спортом» (47 900,0 тыс. руб.)</t>
  </si>
  <si>
    <t>Иные межбюджетные трансферты бюджетам муниципальных районов и городских округов области на разработку проектно-сметной документации в отношении объектов, находящихся в муниципальной собственности, в целях сохранения культурно-исторического облика муниципальных районов и городских округов области 15*</t>
  </si>
  <si>
    <t>15*  в соответствии с распределением, утвержденным постановлениями Правительства Саратовской области от 20 мая 2021 года № 348-П «О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разработку проектно-сметной документации в отношении объектов, находящихся в муниципальной собственности, в целях сохранения культурно-исторического облика муниципальных районов и городских округов области» (15 000,0 тыс. руб.)</t>
  </si>
  <si>
    <t>11*  в соответствии с распределением, утвержденным постановлениями Правительства Саратовской области от 20 мая 2021 года № 352-П «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(в ред. от 10 сентября 2021 года № 751-П) (121 449,062 тыс. руб.)</t>
  </si>
  <si>
    <t>Иные межбюджетные трансферты бюджетам муниципальных районов и поселений области на выполнение работ по аккумуляции (закачке) воды в пруды и водохранилища 16*</t>
  </si>
  <si>
    <t>16*  в соответствии с распределением, утвержденным постановлениями Правительства Саратовской области от 20 мая 2021 года № 352-П «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(в ред. от 10 сентября 2021 года № 751-П) (121 449,062 тыс. руб.)</t>
  </si>
  <si>
    <t>Иные межбюджетные трансферты бюджетам муниципальных районов и городских округов области на укрепление материально-технической базы муниципальных образовательных организаций 17*</t>
  </si>
  <si>
    <t>12*  в соответствии с распределением, утвержденным постановлениями Правительства Саратовской области от 24 мая 2021 года № 364-П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 в ред. от 26 июля 2021 года № 588-П) (23 767,5  тыс. руб.)</t>
  </si>
  <si>
    <t>17*   в соответствии с распределением, утвержденным постановлениями Правительства Саратовской области от 24 мая 2021 года № 364-П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 в ред. от 26 июля 2021 года № 588-П) (23 767,5  тыс. руб.)</t>
  </si>
  <si>
    <t>Иные межбюджетные трансферты бюджетам муниципальных районов и городских округов области на мероприятия по благоустройству дворовых территорий – оборудование детских игровых площадок 18*</t>
  </si>
  <si>
    <t>13*  в соответствии с распределением, утвержденным постановлениями Правительства Саратовской области от 26 мая 2021 года № 377-П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мероприятия по благоустройству дворовых территорий – оборудование детских игровых площадок» (в ред. от 5 августа 2021 года № 637-П)  (1815,0 тыс. руб.)</t>
  </si>
  <si>
    <t>18*  в соответствии с распределением, утвержденным постановлениями Правительства Саратовской области от 26 мая 2021 года № 377-П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мероприятия по благоустройству дворовых территорий – оборудование детских игровых площадок» (в ред. от 5 августа 2021 года № 637-П)  (1815,0 тыс. руб.)</t>
  </si>
  <si>
    <t>Иные межбюджетные трансферты бюджетам муниципальных районов Саратовской области на реализацию мероприятия по обустройству причального сооружения для пассажирских речных судов 19*</t>
  </si>
  <si>
    <t>19*  в соответствии с распределением, утвержденным постановлениями Правительства Саратовской области от 27 мая 2021 года № 381-П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реализацию мероприятия по обустройству причального сооружения для пассажирских речных судов» (25000,0 тыс. руб.)</t>
  </si>
  <si>
    <t>15*  в соответствии с распределением, утвержденным постановлениями Правительства Саратовской области от 2 июня 2021 года № 415-П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и муниципальных унитарных предприятий, осуществляющих деятельность в сфере физической культуры и спорта» (в ред. от 29 июня 2021 года № 497-П)  (1 650,0 тыс. руб.)</t>
  </si>
  <si>
    <t>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и муниципальных унитарных предприятий, осуществляющих деятельность в сфере физической культуры и спорта 20*</t>
  </si>
  <si>
    <t>20*  в соответствии с распределением, утвержденным постановлениями Правительства Саратовской области от 2 июня 2021 года № 415-П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и муниципальных унитарных предприятий, осуществляющих деятельность в сфере физической культуры и спорта» (в ред. от 29 июня 2021 года № 497-П)  (1 650,0 тыс. руб.)</t>
  </si>
  <si>
    <t>Иные межбюджетные трансферты бюджетам городских поселений области  на приобретение специализированной коммунальной техники для нужд городского поселения 21*</t>
  </si>
  <si>
    <t>21*  в соответствии с распределением, утвержденным постановлениями Правительства Саратовской области от 4 июня 2021 года № 431-П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поселений области  на приобретение специализированной коммунальной техники для нужд городского поселения» (44100,0 тыс. руб.)</t>
  </si>
  <si>
    <t>Иные межбюджетные трансферты бюджетам муниципальных районов области на оснащение оборудованием, мебелью, средствами обучения и воспитания муниципальных образовательных организаций в целях их ввода в эксплуатацию после проведения капитального ремонта 22*</t>
  </si>
  <si>
    <t>22*  в соответствии с распределением, утвержденным постановлениями Правительства Саратовской области от 24 июня 2021 года № 485-П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оснащение оборудованием, мебелью, средствами обучения и воспитания муниципальных образовательных организаций в целях их ввода в эксплуатацию после проведения капитального ремонта» (22000,0 тыс. руб.)</t>
  </si>
  <si>
    <t>Иные межбюджетные трансферты бюджетам муниципальных районов области на разработку и (или) приобретение проектной и рабочей документации в целях реконструкции образовательных организаций 23*</t>
  </si>
  <si>
    <t>23*  в соответствии с распределением, утвержденным постановлениями Правительства Саратовской области от 22 июня 2021 года № 479-П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разработку и (или) приобретение проектной и рабочей документации в целях реконструкции образовательных организаций» (5000,0 тыс. руб.)</t>
  </si>
  <si>
    <t>19*  в соответствии с распределением, утвержденным постановлениями Правительства Саратовской области от 22 июня 2021 года № 478-П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выполнение строительно-монтажных работ по строительству и ремонту тротуаров, пешеходных зон, дворовых территорий» (в ред. от 2 июля 2021 года № 515-П) (120000,0 тыс. руб.)</t>
  </si>
  <si>
    <t>24*  в соответствии с распределением, утвержденным постановлениями Правительства Саратовской области от 22 июня 2021 года № 478-П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выполнение строительно-монтажных работ по строительству и ремонту тротуаров, пешеходных зон, дворовых территорий» (в ред. от 2 июля 2021 года № 515-П) (120000,0 тыс. руб.)</t>
  </si>
  <si>
    <t>Иныех межбюджетные трансферты бюджетам городских округов и поселений области на выполнение строительно-монтажных работ по строительству и ремонту тротуаров, пешеходных зон, дворовых территорий 24*</t>
  </si>
  <si>
    <t>Иные межбюджетные трансферты бюджетам городских поселений области на реализацию мероприятий по благоустройству территорий 25*</t>
  </si>
  <si>
    <t>25*  в соответствии с распределением, утвержденным постановлениями Правительства Саратовской области от 22 июня 2021 года № 476-П «О распределении на 2021 год, методике распределения и порядке предоставления из областного бюджета иного межбюджетного трансферта бюджетам городских поселений области на реализацию мероприятий по благоустройству территорий» (108040,1 тыс. руб.)</t>
  </si>
  <si>
    <t>Иные межбюджетные трансферты бюджетам муниципальных районов области на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 26*</t>
  </si>
  <si>
    <t>26*  в соответствии с распределением, утвержденным постановлениями Правительства Саратовской области от 22 июня 2021 года № 475-П «О распределении на 2021 год, методике распределения и порядке предоставления из областного бюджета иного межбюджетного трансферта бюджетам муниципальных районов области на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 (41400,0 тыс. руб.)</t>
  </si>
  <si>
    <t>22*  в соответствии с распределением, утвержденным постановлениями Правительства Саратовской области от 9 июня 2021 года № 441-П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капитальный ремонт и (или) ремонт автомобильных дорог общего пользования местного значения городских поселений области за счет средств областного дорожного фонда» (18 396,74 тыс. руб.)</t>
  </si>
  <si>
    <t>Иные межбюджетные трансферты бюджетам поселений области на капитальный ремонт и (или) ремонт автомобильных дорог общего пользования местного значения городских поселений области за счет средств областного дорожного фонда 27*</t>
  </si>
  <si>
    <t>27*  в соответствии с распределением, утвержденным постановлениями Правительства Саратовской области от 9 июня 2021 года № 441-П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капитальный ремонт и (или) ремонт автомобильных дорог общего пользования местного значения городских поселений области за счет средств областного дорожного фонда» (18 396,74 тыс. руб.)</t>
  </si>
  <si>
    <t>Иные межбюджетные трансферты 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 28*</t>
  </si>
  <si>
    <t>28*  в соответствии с распределением, утвержденным постановлениями Правительства Саратовской области от 9 июня 2021 года № 440-П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развитие и увеличение пропускной способности сети автомобильных дорог общего пользования местного значения городских поселений области за счет средств областного дорожного фонда» (92 401,82 тыс. руб.)</t>
  </si>
  <si>
    <t>Иные межбюджетные  трансферты бюджетам городских поселений области  на проведение работ по восстановлению систем водоснабжения населения и (или) водоотведения 29*</t>
  </si>
  <si>
    <t>29*  в соответствии с распределением, утвержденным постановлениями Правительства Саратовской области от 31 марта 2021 года № 210-П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поселений области  на проведение работ по восстановлению систем водоснабжения населения и (или) водоотведения» (в ред. от 20 мая 2021 года № 350-П, от 4 июня 2021 года № 432-П)  (15 453,4 тыс. руб.)</t>
  </si>
  <si>
    <t>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30*</t>
  </si>
  <si>
    <t>30*  в соответствии с распределением, утвержденным постановлениями Правительства Саратовской области от 24 июня 2021 года № 484-П «О внесении изменений в некоторые постановления Правительства Саратовской области» (35 085,7 тыс. руб.)</t>
  </si>
  <si>
    <t>31*  в соответствии с распределением, утвержденным постановлениями Правительства Саратовской области от 30 марта 2021 года № 205-П «О распределении на 2021 год, методике распределения  и порядке предоставления из областного бюджета иного межбюджетного трансферта бюджетам муниципальных районов и городских округов области на благоустройство территорий общеобразовательных организаций» (48 500,0 тыс. руб.)</t>
  </si>
  <si>
    <t>Иные межбюджетные трансферты бюджетам муниципальных районов и городских округов области на благоустройство территорий общеобразовательных организаций 31*</t>
  </si>
  <si>
    <t>4.47.</t>
  </si>
  <si>
    <t>Иные межбюджетные трансферты бюджетам городских округов и городских поселений области на выполнение строительно-монтажных работ по строительству  и ремонту пешеходных зон и тротуаров 32*</t>
  </si>
  <si>
    <t>32*  в соответствии с распределением, утвержденным постановлениями Правительства Саратовской области от 5 июля 2021 года № 517-П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и городских поселений области на выполнение строительно-монтажных работ по строительству  и ремонту пешеходных зон и тротуаров» (193 000,0 тыс. руб.)</t>
  </si>
  <si>
    <t>27*  в соответствии с распределением, утвержденным постановлениями Правительства Саратовской области от 5 июля 2021 года № 517-П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и городских поселений области на выполнение строительно-монтажных работ по строительству  и ремонту пешеходных зон и тротуаров» (193 000,0 тыс. руб.)</t>
  </si>
  <si>
    <t>бюджетам городских округов и городских поселений области на выполнение строительно-монтажных работ по строительству  и ремонту пешеходных зон и тротуаров</t>
  </si>
  <si>
    <t xml:space="preserve">утвержденные бюджетные назначения 27*   </t>
  </si>
  <si>
    <t>000 0503 6920479Г50 540</t>
  </si>
  <si>
    <t>4.48.</t>
  </si>
  <si>
    <t>Иные межбюджетные трансферты бюджетам муниципальных районов области на подведение коммунальной инфраструктуры (объектов электросетевого хозяйства) к земельным участкам, расположенным в муниципальных районах, имеющих статус особой экономической зоны технико-внедренческого типа 33*</t>
  </si>
  <si>
    <t>33*  в соответствии с распределением, утвержденным постановлениями Правительства Саратовской области от 7 июля 2021 года № 528-П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подведение коммунальной инфраструктуры (объектов электросетевого хозяйства) к земельным участкам, расположенным в муниципальных районах, имеющих статус особой экономической зоны технико-внедренческого типа» (20 000,0 тыс. руб.)</t>
  </si>
  <si>
    <t xml:space="preserve">утвержденные бюджетные назначения 28*   </t>
  </si>
  <si>
    <t>бюджетам муниципальных районов области на подведение коммунальной инфраструктуры (объектов электросетевого хозяйства) к земельным участкам, расположенным в муниципальных районах, имеющих статус особой экономической зоны технико-внедренческого типа</t>
  </si>
  <si>
    <t>28*  в соответствии с распределением, утвержденным постановлениями Правительства Саратовской области от 7 июля 2021 года № 528-П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подведение коммунальной инфраструктуры (объектов электросетевого хозяйства) к земельным участкам, расположенным в муниципальных районах, имеющих статус особой экономической зоны технико-внедренческого типа» (20 000,0 тыс. руб.)</t>
  </si>
  <si>
    <t>000 1403 664037999Ц 540</t>
  </si>
  <si>
    <t>4.49.</t>
  </si>
  <si>
    <t>Иные межбюджетные трансферты бюджетам муниципальных районов области  на возмещение части затрат сельскохозяйственных товаропроизводителей (за исключением граждан, ведущих личное подсобное хозяйство, сельскохозяйственных потребительских кооперативов) по заполнению лиманов  34*</t>
  </si>
  <si>
    <t>000 0405 664037999Ю 540</t>
  </si>
  <si>
    <t xml:space="preserve">утвержденные бюджетные назначения 29*   </t>
  </si>
  <si>
    <t xml:space="preserve">бюджетам муниципальных районов области  на возмещение части затрат сельскохозяйственных товаропроизводителей (за исключением граждан, ведущих личное подсобное хозяйство, сельскохозяйственных потребительских кооперативов) по заполнению лиманов </t>
  </si>
  <si>
    <t>29*  в соответствии с распределением, утвержденным постановлениями Правительства Саратовской области от 12 июля 2021 года № 546-П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возмещение части затрат сельскохозяйственных товаропроизводителей (за исключением граждан, ведущих личное подсобное хозяйство, сельскохозяйственных потребительских кооперативов) по заполнению лиманов» (6 634,6 тыс. руб.)</t>
  </si>
  <si>
    <t>34*  в соответствии с распределением, утвержденным постановлениями Правительства Саратовской области от 12 июля 2021 года № 546-П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возмещение части затрат сельскохозяйственных товаропроизводителей (за исключением граждан, ведущих личное подсобное хозяйство, сельскохозяйственных потребительских кооперативов) по заполнению лиманов» (6 634,6 тыс. руб.)</t>
  </si>
  <si>
    <t>4.50.</t>
  </si>
  <si>
    <t>Иные межбюджетные трансферты бюджетам городских округов и городских поселений Саратовской области на проведение работ по уборке и поддержанию в надлежащем санитарном состоянии территории городских округов и городских поселений Саратовской области для недопущения распространения новой коронавирусной инфекции 35*</t>
  </si>
  <si>
    <t>000 1403 664037999V 540</t>
  </si>
  <si>
    <t>35*  в соответствии с распределением, утвержденным постановлениями Правительства Саратовской области от 30 июля 2021 года № 616-П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городских поселений Саратовской области на проведение работ по уборке и поддержанию в надлежащем санитарном состоянии территории городских округов и городских поселений Саратовской области для недопущения распространения новой коронавирусной инфекции» (2 171,9 тыс. руб.)</t>
  </si>
  <si>
    <t>30*  в соответствии с распределением, утвержденным постановлениями Правительства Саратовской области от 30 июля 2021 года № 616-П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городских поселений Саратовской области на проведение работ по уборке и поддержанию в надлежащем санитарном состоянии территории городских округов и городских поселений Саратовской области для недопущения распространения новой коронавирусной инфекции» (2 171,9 тыс. руб.)</t>
  </si>
  <si>
    <t xml:space="preserve">утвержденные бюджетные назначения 30*   </t>
  </si>
  <si>
    <t>бюджетам городских округов и городских поселений Саратовской области на проведение работ по уборке и поддержанию в надлежащем санитарном состоянии территории городских округов и городских поселений Саратовской области для недопущения распространения новой коронавирусной инфекции</t>
  </si>
  <si>
    <t>4.51.</t>
  </si>
  <si>
    <t>4.52.</t>
  </si>
  <si>
    <t>4.53.</t>
  </si>
  <si>
    <t>4.54.</t>
  </si>
  <si>
    <t>Иные межбюджетные трансферты бюджетам муниципальных районов области на проведение капитального ремонта муниципальных учреждений культуры 36*</t>
  </si>
  <si>
    <t>36*  в соответствии с распределением, утвержденным постановлениями Правительства Саратовской области от 2 августа 2021 года № 629-П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капитального ремонта муниципальных учреждений культуры» (15 956,97 тыс. руб.)</t>
  </si>
  <si>
    <t>31*  в соответствии с распределением, утвержденным постановлениями Правительства Саратовской области от 2 августа 2021 года № 629-П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капитального ремонта муниципальных учреждений культуры» (15 956,97 тыс. руб.)</t>
  </si>
  <si>
    <t xml:space="preserve">утвержденные бюджетные назначения 31*   </t>
  </si>
  <si>
    <t xml:space="preserve">бюджетам муниципальных районов области на проведение капитального ремонта муниципальных учреждений культуры </t>
  </si>
  <si>
    <t>000 1403 664037999Ш 540</t>
  </si>
  <si>
    <t>Иные межбюджетные трансферты бюджетам городских округов области на приведение в нормативное состояние улично-дорожной сети городских округов области, входящих в состав Саратовской агломерации, за счет средств областного дорожного фонда 37*</t>
  </si>
  <si>
    <t>000 0409 5Ж2275390F 540</t>
  </si>
  <si>
    <t xml:space="preserve">бюджетам городских округов области на приведение в нормативное состояние улично-дорожной сети городских округов области, входящих в состав Саратовской агломерации, за счет средств областного дорожного фонда </t>
  </si>
  <si>
    <t xml:space="preserve">утвержденные бюджетные назначения 32*   </t>
  </si>
  <si>
    <t>37*  в соответствии с распределением, утвержденным постановлениями Правительства Саратовской области от 30 июля 2021 года № 613-П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области на приведение в нормативное состояние улично-дорожной сети городских округов области, входящих в состав Саратовской агломерации, за счет средств областного дорожного фонда» (600 000,0 тыс. руб.)</t>
  </si>
  <si>
    <t>32*  в соответствии с распределением, утвержденным постановлениями Правительства Саратовской области от 30 июля 2021 года № 613-П «О распределении на 2021 год, методике распределения  и порядке предоставления из областного бюджета иных межбюджетных трансфертов бюджетам городских округов области на приведение в нормативное состояние улично-дорожной сети городских округов области, входящих в состав Саратовской агломерации, за счет средств областного дорожного фонда» (600 000,0 тыс. руб.)</t>
  </si>
  <si>
    <t>Иные межбюджетные трансферты бюджетам поселений области на приведение в нормативное состояние улично-дорожной сети городских поселений области за счет средств областного дорожного фонда 38*</t>
  </si>
  <si>
    <t xml:space="preserve">утвержденные бюджетные назначения 33*   </t>
  </si>
  <si>
    <t xml:space="preserve">бюджетам поселений области на приведение в нормативное состояние улично-дорожной сети городских поселений области за счет средств областного дорожного фонда </t>
  </si>
  <si>
    <t>000 0409 5Ж2285390F 540</t>
  </si>
  <si>
    <t>38*  в соответствии с распределением, утвержденным постановлениями Правительства Саратовской области от 30 июля 2021 года № 614-П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приведение в нормативное состояние улично-дорожной сети городских поселений области за счет средств областного дорожного фонда» (240 000,0 тыс. руб.)</t>
  </si>
  <si>
    <t>33*  в соответствии с распределением, утвержденным постановлениями Правительства Саратовской области от 30 июля 2021 года № 614-П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приведение в нормативное состояние улично-дорожной сети городских поселений области за счет средств областного дорожного фонда» (240 000,0 тыс. руб.)</t>
  </si>
  <si>
    <t>Иные межбюджетные трансферты бюджетам муниципальных районов области на реализацию социально значимых проектов отдельных территорий области 39*</t>
  </si>
  <si>
    <t>39*  в соответствии с распределением, утвержденным постановлениями Правительства Саратовской области от 5 июля 2021 года № 520-П «О методике распределения и порядке предоставления из областного бюджета иного межбюджетного трансферта бюджетам муниципальных районов области на реализацию социально значимых проектов отдельных территорий области» (16 602,756 тыс. руб.)</t>
  </si>
  <si>
    <t>34*  в соответствии с распределением, утвержденным постановлениями Правительства Саратовской области от 5 июля 2021 года № 520-П «О методике распределения и порядке предоставления из областного бюджета иного межбюджетного трансферта бюджетам муниципальных районов области на реализацию социально значимых проектов отдельных территорий области» (16 602,756 тыс. руб.)</t>
  </si>
  <si>
    <t xml:space="preserve">утвержденные бюджетные назначения 34*   </t>
  </si>
  <si>
    <t>Иные межбюджетные трансферты бюджетам поселений области  на приведение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 40*</t>
  </si>
  <si>
    <t>40*  в соответствии с распределением, утвержденным постановлениями Правительства Саратовской области от 3 августа 2021 года № 630-П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 (20 000,0 тыс. руб.)</t>
  </si>
  <si>
    <t>35*  в соответствии с распределением, утвержденным постановлениями Правительства Саратовской области от 3 августа 2021 года № 630-П «О распределении на 2021 год, методике распределения и порядке предоставления из областного бюджета иных межбюджетных трансфертов 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за счет средств областного дорожного фонда» (20 000,0 тыс. руб.)</t>
  </si>
  <si>
    <t xml:space="preserve">утвержденные бюджетные назначения 35*   </t>
  </si>
  <si>
    <t>000 1403 664037999У 540</t>
  </si>
  <si>
    <t xml:space="preserve">утвержденные бюджетные назначения 36*   </t>
  </si>
  <si>
    <t>36*  в соответствии с распределением, утвержденным постановлениями Правительства Саратовской области от 6 июля 2021 года № 523-П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(в ред. от 16 августа 2021 года № 672-П) (6 251,0 тыс. руб.)</t>
  </si>
  <si>
    <t>41*  в соответствии с распределением, утвержденным постановлениями Правительства Саратовской области от 6 июля 2021 года № 523-П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(в ред. от 16 августа 2021 года № 672-П) (6 251,0 тыс. руб.)</t>
  </si>
  <si>
    <t>Иные межбюджетные трансферты муниципальных районов, городских округов и поселений области на укрепление материально-технической базы муниципальных учреждений культуры  41*</t>
  </si>
  <si>
    <t xml:space="preserve">муниципальных районов, городских округов и поселений области на укрепление материально-технической базы муниципальных учреждений культуры </t>
  </si>
  <si>
    <t xml:space="preserve">утвержденные бюджетные назначения 37*   </t>
  </si>
  <si>
    <t>37*  в соответствии с распределением, утвержденным постановлениями Правительства Саратовской области от 25 августа 2021 года № 697-П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Саратовской области на финансовое обеспечение мероприятий в области защиты населения и территорий от чрезвычайных ситуаций муниципального характера» (8 000,0 тыс. руб.)</t>
  </si>
  <si>
    <t>4.55.</t>
  </si>
  <si>
    <t>4.56.</t>
  </si>
  <si>
    <t>4.57.</t>
  </si>
  <si>
    <t>Иные межбюджетные трансферты бюджетам поселений Саратовской области на финансовое обеспечение мероприятий в области защиты населения и территорий от чрезвычайных ситуаций муниципального характера 42*</t>
  </si>
  <si>
    <t>бюджетам поселений Саратовской области на финансовое обеспечение мероприятий в области защиты населения и территорий от чрезвычайных ситуаций муниципального характера</t>
  </si>
  <si>
    <t>42*  в соответствии с распределением, утвержденным постановлениями Правительства Саратовской области от 25 августа 2021 года № 697-П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Саратовской области на финансовое обеспечение мероприятий в области защиты населения и территорий от чрезвычайных ситуаций муниципального характера» (8 000,0 тыс. руб.)</t>
  </si>
  <si>
    <t>000 0505 664037999В 540</t>
  </si>
  <si>
    <t>000 1403 9930079Г00 540</t>
  </si>
  <si>
    <t>Иные межбюджетные трансферты бюджетам городских округов области в целях проведения комплекса мероприятий, направленных на социально-экономическое развитие отдельных территорий области 43*</t>
  </si>
  <si>
    <t xml:space="preserve">утвержденные бюджетные назначения 38*   </t>
  </si>
  <si>
    <t>бюджетам городских округов области в целях проведения комплекса мероприятий, направленных на социально-экономическое развитие отдельных территорий области</t>
  </si>
  <si>
    <t>38*  в соответствии с распределением, утвержденным постановлениями Правительства Саратовской области от 22 июня 2021 года № 474-П «О распределении на 2021 год иных межбюджетных трансфертов бюджетам городских округов области в целях проведения комплекса мероприятий, направленных на социально-экономическое развитие отдельных территорий области» (6 725,0 тыс. руб.)</t>
  </si>
  <si>
    <t>43*  в соответствии с распределением, утвержденным постановлениями Правительства Саратовской области от 22 июня 2021 года № 474-П «О распределении на 2021 год иных межбюджетных трансфертов бюджетам городских округов области в целях проведения комплекса мероприятий, направленных на социально-экономическое развитие отдельных территорий области» (6 725,0 тыс. руб.)</t>
  </si>
  <si>
    <t xml:space="preserve">утвержденные бюджетные назначения 39*   </t>
  </si>
  <si>
    <t xml:space="preserve">утвержденные бюджетные назначения 40*   </t>
  </si>
  <si>
    <t>4.58.</t>
  </si>
  <si>
    <t>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t>
  </si>
  <si>
    <t>39*  в соответствии с распределением, утвержденным постановлениями Правительства Саратовской области от 8 сентября 2021 года № 748-П «О выделении средств из резервного фонда Правительства Саратовской области,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 (100,0 тыс. руб.)</t>
  </si>
  <si>
    <t>44*  в соответствии с распределением, утвержденным постановлениями Правительства Саратовской области от 8 сентября 2021 года № 748-П «О выделении средств из резервного фонда Правительства Саратовской области, методике распределения и порядке предоставления из областного бюджета иного межбюджетного трансферта 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 (100,0 тыс. руб.)</t>
  </si>
  <si>
    <t>000 1403 664037999П 540</t>
  </si>
  <si>
    <t>40*  в соответствии с распределением, утвержденным постановлениями Правительства Саратовской области от 30 июня 2021 года № 501-П «О выделении средств из резервного фонда Правительства Саратовской области, методике распределения и порядке предоставления иного межбюджетного трансферта бюджетам поселений Саратовской области на укрепление материально-технической базы муниципальных учреждений, осуществляющих деятельность в сфере молодежной политики» (78,0 тыс. руб.)</t>
  </si>
  <si>
    <t>45*  в соответствии с распределением, утвержденным постановлениями Правительства Саратовской области от 30 июня 2021 года № 501-П «О выделении средств из резервного фонда Правительства Саратовской области, методике распределения и порядке предоставления иного межбюджетного трансферта бюджетам поселений Саратовской области на укрепление материально-технической базы муниципальных учреждений, осуществляющих деятельность в сфере молодежной политики» (78,0 тыс. руб.)</t>
  </si>
  <si>
    <t>Иные межбюджетные трансферты бюджетам поселений Саратовской области на укрепление материально-технической базы муниципальных учреждений, осуществляющих деятельность в сфере молодежной политики 44*</t>
  </si>
  <si>
    <t>Иные межбюджетные трансферты бюджетам муниципальных районов области на укрепление материально-технической базы муниципальных организаций, осуществляющих производство и выпуск средств массовой информации 44*</t>
  </si>
  <si>
    <t>бюджетам поселений Саратовской области на укрепление материально-технической базы муниципальных учреждений, осуществляющих деятельность в сфере молодежной политики</t>
  </si>
  <si>
    <t>000 0707 664037999Л 540</t>
  </si>
  <si>
    <t>Иные межбюджетные трансферты бюджетам муниципальных районов, городских округов и поселений области за счет средств, выделяемых из резервного фонда Правительства Саратовской области 7*</t>
  </si>
  <si>
    <t>2*  в соответствии с распределением, утвержденным постановлениями Правительства Саратовской области от 17 марта 2021 года № 167-П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аварийно-восстановительных работ, связанных с ликвидацией последствий чрезвычайных ситуаций» (в ред. от 6 июля 2021 года № 521-П, 10 августа 2021 года № 656-П, 7 сентября 2021 года № 745-П) (36 042,927 тыс. руб.)</t>
  </si>
  <si>
    <t>7*  в соответствии с распределением, утвержденным постановлениями Правительства Саратовской области от 17 марта 2021 года № 167-П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аварийно-восстановительных работ, связанных с ликвидацией последствий чрезвычайных ситуаций» (в ред. от 6 июля 2021 года № 521-П, 10 августа 2021 года № 656-П, 7 сентября 2021 года № 745-П) (36 042,927 тыс. руб.)</t>
  </si>
  <si>
    <t>41*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</si>
  <si>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41*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</si>
</sst>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58"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2"/>
      <color rgb="FFFF0000"/>
      <name val="Times New Roman"/>
      <family val="1"/>
      <charset val="204"/>
    </font>
    <font>
      <sz val="11"/>
      <color theme="1"/>
      <name val="Arial"/>
      <family val="2"/>
      <charset val="204"/>
    </font>
    <font>
      <sz val="10"/>
      <color rgb="FFFF0000"/>
      <name val="Cambria"/>
      <family val="1"/>
      <charset val="204"/>
    </font>
    <font>
      <sz val="11"/>
      <name val="Arial"/>
      <family val="2"/>
      <charset val="204"/>
    </font>
    <font>
      <sz val="11"/>
      <color rgb="FFFF0000"/>
      <name val="Arial"/>
      <family val="2"/>
      <charset val="204"/>
    </font>
    <font>
      <sz val="11"/>
      <name val="Times New Roman"/>
      <family val="1"/>
      <charset val="204"/>
    </font>
    <font>
      <b/>
      <sz val="18"/>
      <name val="Times New Roman"/>
      <family val="1"/>
      <charset val="204"/>
    </font>
    <font>
      <b/>
      <sz val="11"/>
      <color rgb="FFFF0000"/>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2"/>
      <color rgb="FFFF0000"/>
      <name val="Cambria"/>
      <family val="1"/>
      <charset val="204"/>
    </font>
    <font>
      <sz val="11"/>
      <color rgb="FFFF0000"/>
      <name val="Times New Roman"/>
      <family val="1"/>
      <charset val="204"/>
    </font>
    <font>
      <b/>
      <sz val="12"/>
      <color rgb="FFFF0000"/>
      <name val="Cambria"/>
      <family val="1"/>
      <charset val="204"/>
    </font>
    <font>
      <sz val="10"/>
      <name val="Arial"/>
      <family val="2"/>
      <charset val="204"/>
    </font>
    <font>
      <sz val="16"/>
      <name val="Cambria"/>
      <family val="1"/>
      <charset val="204"/>
    </font>
    <font>
      <sz val="10"/>
      <name val="Arial"/>
      <family val="2"/>
      <charset val="204"/>
    </font>
    <font>
      <b/>
      <sz val="18"/>
      <color rgb="FFFF0000"/>
      <name val="Times New Roman"/>
      <family val="1"/>
      <charset val="204"/>
    </font>
    <font>
      <b/>
      <sz val="11"/>
      <color rgb="FFFF0000"/>
      <name val="Times New Roman"/>
      <family val="1"/>
      <charset val="204"/>
    </font>
    <font>
      <sz val="12"/>
      <name val="Arial"/>
      <family val="2"/>
      <charset val="204"/>
    </font>
    <font>
      <sz val="14"/>
      <name val="Times New Roman"/>
      <family val="2"/>
      <charset val="204"/>
    </font>
    <font>
      <sz val="11"/>
      <name val="Times New Roman"/>
      <family val="2"/>
      <charset val="204"/>
    </font>
    <font>
      <b/>
      <sz val="11"/>
      <name val="Arial"/>
      <family val="2"/>
      <charset val="204"/>
    </font>
    <font>
      <sz val="18"/>
      <name val="Cambria"/>
      <family val="1"/>
      <charset val="204"/>
    </font>
    <font>
      <b/>
      <sz val="12"/>
      <color rgb="FFFF0000"/>
      <name val="Times New Roman"/>
      <family val="1"/>
      <charset val="204"/>
    </font>
    <font>
      <sz val="16"/>
      <color rgb="FFFF0000"/>
      <name val="Cambria"/>
      <family val="1"/>
      <charset val="204"/>
    </font>
  </fonts>
  <fills count="18">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99">
    <xf numFmtId="0" fontId="0" fillId="0" borderId="0"/>
    <xf numFmtId="0" fontId="23" fillId="0" borderId="0"/>
    <xf numFmtId="0" fontId="23" fillId="0" borderId="0"/>
    <xf numFmtId="0" fontId="32" fillId="0" borderId="0"/>
    <xf numFmtId="0" fontId="3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32" fillId="0" borderId="0"/>
    <xf numFmtId="0" fontId="3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46"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48" fillId="0" borderId="0"/>
    <xf numFmtId="0" fontId="23" fillId="0" borderId="0"/>
  </cellStyleXfs>
  <cellXfs count="355">
    <xf numFmtId="0" fontId="0" fillId="0" borderId="0" xfId="0"/>
    <xf numFmtId="0" fontId="25" fillId="0" borderId="0" xfId="1" applyFont="1" applyFill="1"/>
    <xf numFmtId="0" fontId="26" fillId="0" borderId="0" xfId="1" applyFont="1" applyFill="1"/>
    <xf numFmtId="0" fontId="26" fillId="0" borderId="0" xfId="1" applyFont="1" applyFill="1" applyAlignment="1">
      <alignment horizontal="center" vertical="center" wrapText="1"/>
    </xf>
    <xf numFmtId="166" fontId="30" fillId="0" borderId="0" xfId="1" applyNumberFormat="1" applyFont="1" applyFill="1" applyBorder="1" applyAlignment="1" applyProtection="1">
      <alignment horizontal="right" wrapText="1"/>
      <protection hidden="1"/>
    </xf>
    <xf numFmtId="166" fontId="26" fillId="0" borderId="0" xfId="1" applyNumberFormat="1" applyFont="1" applyFill="1"/>
    <xf numFmtId="0" fontId="26" fillId="0" borderId="0" xfId="1" applyFont="1" applyFill="1" applyBorder="1"/>
    <xf numFmtId="166" fontId="26" fillId="0" borderId="0" xfId="1" applyNumberFormat="1" applyFont="1" applyFill="1" applyBorder="1"/>
    <xf numFmtId="167" fontId="26" fillId="0" borderId="0" xfId="1" applyNumberFormat="1" applyFont="1" applyFill="1" applyBorder="1"/>
    <xf numFmtId="0" fontId="33" fillId="0" borderId="0" xfId="1" applyFont="1" applyFill="1" applyBorder="1"/>
    <xf numFmtId="0" fontId="34" fillId="0" borderId="0" xfId="0" applyFont="1"/>
    <xf numFmtId="0" fontId="28" fillId="3" borderId="1" xfId="0" applyFont="1" applyFill="1" applyBorder="1" applyAlignment="1">
      <alignment horizontal="center" vertical="center"/>
    </xf>
    <xf numFmtId="0" fontId="35" fillId="0" borderId="0" xfId="0" applyFont="1"/>
    <xf numFmtId="0" fontId="30" fillId="0" borderId="1" xfId="0" applyFont="1" applyBorder="1" applyAlignment="1">
      <alignment wrapText="1"/>
    </xf>
    <xf numFmtId="166" fontId="30" fillId="5" borderId="1" xfId="0" applyNumberFormat="1" applyFont="1" applyFill="1" applyBorder="1"/>
    <xf numFmtId="166" fontId="30" fillId="0" borderId="1" xfId="0" applyNumberFormat="1" applyFont="1" applyBorder="1"/>
    <xf numFmtId="166" fontId="34" fillId="0" borderId="0" xfId="0" applyNumberFormat="1" applyFont="1"/>
    <xf numFmtId="0" fontId="30" fillId="3" borderId="1" xfId="0" applyFont="1" applyFill="1" applyBorder="1" applyAlignment="1">
      <alignment horizontal="center" vertical="center"/>
    </xf>
    <xf numFmtId="0" fontId="28" fillId="11" borderId="1" xfId="0" applyFont="1" applyFill="1" applyBorder="1" applyAlignment="1">
      <alignment vertical="center" wrapText="1"/>
    </xf>
    <xf numFmtId="166" fontId="28" fillId="11" borderId="1" xfId="0" applyNumberFormat="1" applyFont="1" applyFill="1" applyBorder="1" applyAlignment="1">
      <alignment vertical="center"/>
    </xf>
    <xf numFmtId="167" fontId="28" fillId="11" borderId="1" xfId="0" applyNumberFormat="1" applyFont="1" applyFill="1" applyBorder="1" applyAlignment="1">
      <alignment vertical="center"/>
    </xf>
    <xf numFmtId="0" fontId="35" fillId="0" borderId="0" xfId="0" applyFont="1" applyAlignment="1">
      <alignment vertical="center"/>
    </xf>
    <xf numFmtId="166" fontId="30" fillId="5" borderId="1" xfId="0" applyNumberFormat="1" applyFont="1" applyFill="1" applyBorder="1" applyAlignment="1">
      <alignment vertical="center"/>
    </xf>
    <xf numFmtId="166" fontId="28" fillId="11" borderId="1" xfId="0" applyNumberFormat="1" applyFont="1" applyFill="1" applyBorder="1"/>
    <xf numFmtId="166" fontId="30" fillId="11" borderId="1" xfId="0" applyNumberFormat="1" applyFont="1" applyFill="1" applyBorder="1"/>
    <xf numFmtId="166" fontId="28" fillId="5" borderId="0" xfId="0" applyNumberFormat="1" applyFont="1" applyFill="1" applyBorder="1"/>
    <xf numFmtId="167" fontId="28" fillId="5" borderId="0" xfId="0" applyNumberFormat="1" applyFont="1" applyFill="1" applyBorder="1"/>
    <xf numFmtId="0" fontId="34" fillId="0" borderId="0" xfId="0" applyFont="1" applyBorder="1"/>
    <xf numFmtId="0" fontId="38" fillId="0" borderId="0" xfId="0" applyFont="1"/>
    <xf numFmtId="0" fontId="28" fillId="5" borderId="0" xfId="0" applyFont="1" applyFill="1" applyBorder="1" applyAlignment="1">
      <alignment vertical="center" wrapText="1"/>
    </xf>
    <xf numFmtId="166" fontId="30" fillId="16" borderId="0" xfId="1" applyNumberFormat="1" applyFont="1" applyFill="1" applyBorder="1" applyAlignment="1" applyProtection="1">
      <alignment horizontal="right" wrapText="1"/>
      <protection hidden="1"/>
    </xf>
    <xf numFmtId="165" fontId="31" fillId="0" borderId="0" xfId="1" applyNumberFormat="1" applyFont="1" applyFill="1" applyBorder="1" applyAlignment="1" applyProtection="1">
      <alignment horizontal="left" vertical="top" wrapText="1"/>
      <protection hidden="1"/>
    </xf>
    <xf numFmtId="0" fontId="43" fillId="0" borderId="0" xfId="1" applyFont="1" applyFill="1" applyBorder="1"/>
    <xf numFmtId="4" fontId="34" fillId="0" borderId="0" xfId="0" applyNumberFormat="1" applyFont="1" applyBorder="1"/>
    <xf numFmtId="0" fontId="36" fillId="0" borderId="0" xfId="0" applyFont="1"/>
    <xf numFmtId="0" fontId="44" fillId="0" borderId="0" xfId="0" applyFont="1"/>
    <xf numFmtId="0" fontId="27" fillId="0" borderId="0" xfId="1" applyFont="1" applyFill="1" applyBorder="1"/>
    <xf numFmtId="0" fontId="45" fillId="0" borderId="0" xfId="1" applyFont="1" applyFill="1" applyAlignment="1">
      <alignment horizontal="left"/>
    </xf>
    <xf numFmtId="0" fontId="33" fillId="0" borderId="0" xfId="1" applyFont="1" applyFill="1"/>
    <xf numFmtId="0" fontId="43" fillId="0" borderId="0" xfId="1" applyFont="1" applyFill="1"/>
    <xf numFmtId="0" fontId="26" fillId="5" borderId="0" xfId="1" applyFont="1" applyFill="1" applyBorder="1"/>
    <xf numFmtId="167" fontId="26" fillId="5" borderId="0" xfId="1" applyNumberFormat="1" applyFont="1" applyFill="1" applyBorder="1"/>
    <xf numFmtId="0" fontId="26" fillId="5" borderId="0" xfId="1" applyFont="1" applyFill="1"/>
    <xf numFmtId="166" fontId="30" fillId="0" borderId="0" xfId="0" applyNumberFormat="1" applyFont="1" applyAlignment="1">
      <alignment wrapText="1"/>
    </xf>
    <xf numFmtId="166" fontId="30" fillId="0" borderId="0" xfId="0" applyNumberFormat="1" applyFont="1"/>
    <xf numFmtId="0" fontId="47" fillId="0" borderId="0" xfId="1" applyFont="1" applyFill="1"/>
    <xf numFmtId="166" fontId="28" fillId="9" borderId="1" xfId="0" applyNumberFormat="1" applyFont="1" applyFill="1" applyBorder="1"/>
    <xf numFmtId="167" fontId="30" fillId="5" borderId="1" xfId="0" applyNumberFormat="1" applyFont="1" applyFill="1" applyBorder="1"/>
    <xf numFmtId="166" fontId="28" fillId="8" borderId="1" xfId="0" applyNumberFormat="1" applyFont="1" applyFill="1" applyBorder="1"/>
    <xf numFmtId="167" fontId="28" fillId="8" borderId="1" xfId="0" applyNumberFormat="1" applyFont="1" applyFill="1" applyBorder="1"/>
    <xf numFmtId="166" fontId="30" fillId="0" borderId="1" xfId="0" applyNumberFormat="1" applyFont="1" applyFill="1" applyBorder="1"/>
    <xf numFmtId="166" fontId="33" fillId="0" borderId="0" xfId="1" applyNumberFormat="1" applyFont="1" applyFill="1" applyBorder="1"/>
    <xf numFmtId="0" fontId="36" fillId="0" borderId="1" xfId="0" applyFont="1" applyBorder="1"/>
    <xf numFmtId="166" fontId="26" fillId="5" borderId="0" xfId="1" applyNumberFormat="1" applyFont="1" applyFill="1" applyBorder="1"/>
    <xf numFmtId="167" fontId="30" fillId="0" borderId="1" xfId="0" applyNumberFormat="1" applyFont="1" applyFill="1" applyBorder="1"/>
    <xf numFmtId="0" fontId="35" fillId="0" borderId="0" xfId="0" applyFont="1" applyFill="1"/>
    <xf numFmtId="0" fontId="37" fillId="0" borderId="0" xfId="0" applyFont="1" applyAlignment="1">
      <alignment horizontal="center"/>
    </xf>
    <xf numFmtId="0" fontId="30" fillId="3" borderId="1" xfId="0" applyFont="1" applyFill="1" applyBorder="1" applyAlignment="1">
      <alignment horizontal="center" vertical="center" wrapText="1"/>
    </xf>
    <xf numFmtId="0" fontId="30" fillId="5" borderId="1" xfId="0" applyFont="1" applyFill="1" applyBorder="1" applyAlignment="1">
      <alignment horizontal="left" wrapText="1" indent="1"/>
    </xf>
    <xf numFmtId="0" fontId="30" fillId="0" borderId="1" xfId="0" applyFont="1" applyFill="1" applyBorder="1" applyAlignment="1">
      <alignment horizontal="left" wrapText="1" indent="1"/>
    </xf>
    <xf numFmtId="166" fontId="30" fillId="5" borderId="1" xfId="1" applyNumberFormat="1" applyFont="1" applyFill="1" applyBorder="1" applyAlignment="1" applyProtection="1">
      <alignment horizontal="center" vertical="center" wrapText="1"/>
      <protection hidden="1"/>
    </xf>
    <xf numFmtId="165" fontId="30" fillId="5" borderId="1" xfId="1" applyNumberFormat="1" applyFont="1" applyFill="1" applyBorder="1" applyAlignment="1" applyProtection="1">
      <alignment horizontal="center" vertical="center"/>
      <protection hidden="1"/>
    </xf>
    <xf numFmtId="165" fontId="30" fillId="5" borderId="1" xfId="1" applyNumberFormat="1" applyFont="1" applyFill="1" applyBorder="1" applyAlignment="1" applyProtection="1">
      <alignment horizontal="justify" vertical="center" wrapText="1"/>
      <protection hidden="1"/>
    </xf>
    <xf numFmtId="49" fontId="30" fillId="5" borderId="1" xfId="2" applyNumberFormat="1" applyFont="1" applyFill="1" applyBorder="1" applyAlignment="1" applyProtection="1">
      <alignment horizontal="center" vertical="center"/>
      <protection hidden="1"/>
    </xf>
    <xf numFmtId="165" fontId="30" fillId="0" borderId="1" xfId="1" applyNumberFormat="1" applyFont="1" applyFill="1" applyBorder="1" applyAlignment="1" applyProtection="1">
      <alignment horizontal="center" vertical="center"/>
      <protection hidden="1"/>
    </xf>
    <xf numFmtId="165" fontId="30" fillId="0" borderId="1" xfId="1" applyNumberFormat="1" applyFont="1" applyFill="1" applyBorder="1" applyAlignment="1" applyProtection="1">
      <alignment horizontal="justify" vertical="center" wrapText="1"/>
      <protection hidden="1"/>
    </xf>
    <xf numFmtId="49" fontId="30" fillId="0" borderId="1" xfId="2" applyNumberFormat="1" applyFont="1" applyFill="1" applyBorder="1" applyAlignment="1" applyProtection="1">
      <alignment horizontal="center" vertical="center"/>
      <protection hidden="1"/>
    </xf>
    <xf numFmtId="166" fontId="30" fillId="0" borderId="1" xfId="1" applyNumberFormat="1" applyFont="1" applyFill="1" applyBorder="1" applyAlignment="1" applyProtection="1">
      <alignment horizontal="center" vertical="center" wrapText="1"/>
      <protection hidden="1"/>
    </xf>
    <xf numFmtId="166" fontId="28" fillId="11" borderId="1" xfId="0" applyNumberFormat="1" applyFont="1" applyFill="1" applyBorder="1" applyAlignment="1"/>
    <xf numFmtId="0" fontId="30" fillId="0" borderId="0" xfId="0" applyFont="1" applyBorder="1" applyAlignment="1">
      <alignment horizontal="right"/>
    </xf>
    <xf numFmtId="0" fontId="28" fillId="0" borderId="1" xfId="1" applyFont="1" applyFill="1" applyBorder="1" applyAlignment="1">
      <alignment horizontal="center"/>
    </xf>
    <xf numFmtId="165" fontId="28" fillId="3" borderId="1" xfId="1" applyNumberFormat="1" applyFont="1" applyFill="1" applyBorder="1" applyAlignment="1" applyProtection="1">
      <alignment horizontal="center" vertical="center"/>
      <protection hidden="1"/>
    </xf>
    <xf numFmtId="165" fontId="28" fillId="3" borderId="1" xfId="1" applyNumberFormat="1" applyFont="1" applyFill="1" applyBorder="1" applyAlignment="1" applyProtection="1">
      <alignment horizontal="left" vertical="top" wrapText="1"/>
      <protection hidden="1"/>
    </xf>
    <xf numFmtId="165" fontId="30" fillId="3" borderId="1" xfId="1" applyNumberFormat="1" applyFont="1" applyFill="1" applyBorder="1" applyAlignment="1" applyProtection="1">
      <alignment horizontal="left" vertical="top" wrapText="1"/>
      <protection hidden="1"/>
    </xf>
    <xf numFmtId="166" fontId="28" fillId="3" borderId="1" xfId="1" applyNumberFormat="1" applyFont="1" applyFill="1" applyBorder="1" applyAlignment="1" applyProtection="1">
      <alignment horizontal="center" wrapText="1"/>
      <protection hidden="1"/>
    </xf>
    <xf numFmtId="166" fontId="28" fillId="3" borderId="1" xfId="1" applyNumberFormat="1" applyFont="1" applyFill="1" applyBorder="1" applyAlignment="1">
      <alignment horizontal="center"/>
    </xf>
    <xf numFmtId="0" fontId="50" fillId="0" borderId="0" xfId="0" applyFont="1"/>
    <xf numFmtId="0" fontId="28" fillId="5" borderId="1" xfId="0" applyFont="1" applyFill="1" applyBorder="1" applyAlignment="1">
      <alignment wrapText="1"/>
    </xf>
    <xf numFmtId="0" fontId="28" fillId="5" borderId="1" xfId="0" applyFont="1" applyFill="1" applyBorder="1" applyAlignment="1">
      <alignment horizontal="left" wrapText="1"/>
    </xf>
    <xf numFmtId="0" fontId="30" fillId="5" borderId="1" xfId="0" applyFont="1" applyFill="1" applyBorder="1" applyAlignment="1">
      <alignment horizontal="left" vertical="top" wrapText="1" indent="1"/>
    </xf>
    <xf numFmtId="166" fontId="28" fillId="0" borderId="1" xfId="0" applyNumberFormat="1" applyFont="1" applyFill="1" applyBorder="1"/>
    <xf numFmtId="166" fontId="28" fillId="5" borderId="1" xfId="0" applyNumberFormat="1" applyFont="1" applyFill="1" applyBorder="1"/>
    <xf numFmtId="0" fontId="30" fillId="5" borderId="1" xfId="0" applyFont="1" applyFill="1" applyBorder="1" applyAlignment="1">
      <alignment wrapText="1"/>
    </xf>
    <xf numFmtId="166" fontId="28" fillId="0" borderId="1" xfId="0" applyNumberFormat="1" applyFont="1" applyBorder="1"/>
    <xf numFmtId="0" fontId="38" fillId="5" borderId="0" xfId="0" applyFont="1" applyFill="1"/>
    <xf numFmtId="0" fontId="30" fillId="5" borderId="1" xfId="0" applyFont="1" applyFill="1" applyBorder="1" applyAlignment="1">
      <alignment horizontal="left" vertical="center" wrapText="1" indent="1"/>
    </xf>
    <xf numFmtId="0" fontId="28" fillId="12" borderId="1" xfId="0" applyFont="1" applyFill="1" applyBorder="1" applyAlignment="1">
      <alignment horizontal="left" vertical="center" wrapText="1"/>
    </xf>
    <xf numFmtId="166" fontId="28" fillId="12" borderId="1" xfId="0" applyNumberFormat="1" applyFont="1" applyFill="1" applyBorder="1" applyAlignment="1">
      <alignment horizontal="right" wrapText="1"/>
    </xf>
    <xf numFmtId="166" fontId="28" fillId="5" borderId="1" xfId="3" applyNumberFormat="1" applyFont="1" applyFill="1" applyBorder="1"/>
    <xf numFmtId="0" fontId="51" fillId="0" borderId="0" xfId="0" applyFont="1"/>
    <xf numFmtId="0" fontId="30" fillId="0" borderId="0" xfId="0" applyFont="1" applyAlignment="1">
      <alignment wrapText="1"/>
    </xf>
    <xf numFmtId="0" fontId="30" fillId="0" borderId="0" xfId="0" applyFont="1"/>
    <xf numFmtId="0" fontId="37" fillId="0" borderId="0" xfId="0" applyFont="1" applyAlignment="1"/>
    <xf numFmtId="0" fontId="30" fillId="4" borderId="1" xfId="0" applyFont="1" applyFill="1" applyBorder="1" applyAlignment="1">
      <alignment horizontal="center" vertical="center" wrapText="1"/>
    </xf>
    <xf numFmtId="166" fontId="28" fillId="12" borderId="1" xfId="0" applyNumberFormat="1" applyFont="1" applyFill="1" applyBorder="1" applyAlignment="1">
      <alignment horizontal="right"/>
    </xf>
    <xf numFmtId="166" fontId="28" fillId="12" borderId="1" xfId="0" applyNumberFormat="1" applyFont="1" applyFill="1" applyBorder="1"/>
    <xf numFmtId="166" fontId="30" fillId="12" borderId="1" xfId="0" applyNumberFormat="1" applyFont="1" applyFill="1" applyBorder="1"/>
    <xf numFmtId="166" fontId="28" fillId="13" borderId="1" xfId="0" applyNumberFormat="1" applyFont="1" applyFill="1" applyBorder="1"/>
    <xf numFmtId="49" fontId="30" fillId="0" borderId="1" xfId="2" applyNumberFormat="1" applyFont="1" applyFill="1" applyBorder="1" applyAlignment="1" applyProtection="1">
      <alignment horizontal="center" vertical="center" wrapText="1"/>
      <protection hidden="1"/>
    </xf>
    <xf numFmtId="0" fontId="30" fillId="0" borderId="1" xfId="0" applyFont="1" applyBorder="1"/>
    <xf numFmtId="0" fontId="30" fillId="5" borderId="1" xfId="0" applyFont="1" applyFill="1" applyBorder="1"/>
    <xf numFmtId="49" fontId="30" fillId="5" borderId="1" xfId="2" applyNumberFormat="1" applyFont="1" applyFill="1" applyBorder="1" applyAlignment="1" applyProtection="1">
      <alignment horizontal="center" vertical="center" wrapText="1"/>
      <protection hidden="1"/>
    </xf>
    <xf numFmtId="0" fontId="36" fillId="5" borderId="0" xfId="0" applyFont="1" applyFill="1"/>
    <xf numFmtId="0" fontId="37" fillId="5" borderId="0" xfId="0" applyFont="1" applyFill="1" applyAlignment="1">
      <alignment vertical="center"/>
    </xf>
    <xf numFmtId="0" fontId="37" fillId="5" borderId="0" xfId="0" applyFont="1" applyFill="1" applyAlignment="1"/>
    <xf numFmtId="0" fontId="28" fillId="12" borderId="1" xfId="0" applyFont="1" applyFill="1" applyBorder="1" applyAlignment="1">
      <alignment vertical="center" wrapText="1"/>
    </xf>
    <xf numFmtId="0" fontId="34" fillId="5" borderId="0" xfId="0" applyFont="1" applyFill="1"/>
    <xf numFmtId="166" fontId="23" fillId="0" borderId="1" xfId="304" applyNumberFormat="1" applyFont="1" applyBorder="1"/>
    <xf numFmtId="166" fontId="23" fillId="0" borderId="0" xfId="304" applyNumberFormat="1" applyFont="1"/>
    <xf numFmtId="166" fontId="36" fillId="0" borderId="0" xfId="0" applyNumberFormat="1" applyFont="1"/>
    <xf numFmtId="166" fontId="36" fillId="0" borderId="0" xfId="0" applyNumberFormat="1" applyFont="1" applyBorder="1"/>
    <xf numFmtId="0" fontId="36" fillId="0" borderId="0" xfId="0" applyFont="1" applyBorder="1"/>
    <xf numFmtId="165" fontId="28" fillId="4" borderId="1" xfId="1" applyNumberFormat="1" applyFont="1" applyFill="1" applyBorder="1" applyAlignment="1" applyProtection="1">
      <alignment horizontal="center" vertical="center"/>
      <protection hidden="1"/>
    </xf>
    <xf numFmtId="165" fontId="28" fillId="4" borderId="1" xfId="1" applyNumberFormat="1" applyFont="1" applyFill="1" applyBorder="1" applyAlignment="1" applyProtection="1">
      <alignment horizontal="left" vertical="top" wrapText="1"/>
      <protection hidden="1"/>
    </xf>
    <xf numFmtId="49" fontId="30" fillId="4" borderId="1" xfId="1" applyNumberFormat="1" applyFont="1" applyFill="1" applyBorder="1" applyAlignment="1" applyProtection="1">
      <alignment horizontal="left" vertical="top" wrapText="1"/>
      <protection hidden="1"/>
    </xf>
    <xf numFmtId="164" fontId="34" fillId="0" borderId="0" xfId="0" applyNumberFormat="1" applyFont="1"/>
    <xf numFmtId="166" fontId="34" fillId="5" borderId="0" xfId="0" applyNumberFormat="1" applyFont="1" applyFill="1"/>
    <xf numFmtId="0" fontId="30" fillId="0" borderId="1" xfId="0" applyFont="1" applyFill="1" applyBorder="1"/>
    <xf numFmtId="0" fontId="44" fillId="0" borderId="0" xfId="0" applyFont="1" applyFill="1"/>
    <xf numFmtId="166" fontId="28" fillId="9" borderId="1" xfId="0" applyNumberFormat="1" applyFont="1" applyFill="1" applyBorder="1" applyAlignment="1">
      <alignment horizontal="right" wrapText="1"/>
    </xf>
    <xf numFmtId="166" fontId="28" fillId="9" borderId="1" xfId="0" applyNumberFormat="1" applyFont="1" applyFill="1" applyBorder="1" applyAlignment="1"/>
    <xf numFmtId="164" fontId="27" fillId="0" borderId="0" xfId="1" applyNumberFormat="1" applyFont="1" applyFill="1" applyBorder="1" applyAlignment="1">
      <alignment horizontal="center"/>
    </xf>
    <xf numFmtId="0" fontId="38" fillId="0" borderId="0" xfId="0" applyFont="1" applyFill="1"/>
    <xf numFmtId="0" fontId="24" fillId="0" borderId="0" xfId="0" applyFont="1" applyAlignment="1">
      <alignment vertical="center"/>
    </xf>
    <xf numFmtId="0" fontId="52" fillId="0" borderId="0" xfId="0" applyFont="1" applyAlignment="1"/>
    <xf numFmtId="0" fontId="34" fillId="0" borderId="0" xfId="0" applyFont="1" applyAlignment="1">
      <alignment horizontal="right"/>
    </xf>
    <xf numFmtId="166" fontId="30" fillId="5" borderId="0" xfId="0" applyNumberFormat="1" applyFont="1" applyFill="1" applyBorder="1"/>
    <xf numFmtId="166" fontId="28" fillId="10" borderId="0" xfId="0" applyNumberFormat="1" applyFont="1" applyFill="1" applyBorder="1"/>
    <xf numFmtId="0" fontId="24" fillId="0" borderId="0" xfId="0" applyFont="1" applyAlignment="1">
      <alignment horizontal="center" vertical="center"/>
    </xf>
    <xf numFmtId="0" fontId="30" fillId="0" borderId="1" xfId="0" applyFont="1" applyFill="1" applyBorder="1" applyAlignment="1">
      <alignment horizontal="justify" vertical="center" wrapText="1"/>
    </xf>
    <xf numFmtId="0" fontId="28" fillId="14" borderId="1" xfId="0" applyFont="1" applyFill="1" applyBorder="1" applyAlignment="1">
      <alignment horizontal="left" vertical="center" wrapText="1"/>
    </xf>
    <xf numFmtId="0" fontId="28" fillId="0" borderId="1" xfId="0" applyFont="1" applyFill="1" applyBorder="1" applyAlignment="1">
      <alignment wrapText="1"/>
    </xf>
    <xf numFmtId="0" fontId="30" fillId="0" borderId="1" xfId="0" applyFont="1" applyBorder="1" applyAlignment="1">
      <alignment horizontal="left" wrapText="1" indent="1"/>
    </xf>
    <xf numFmtId="0" fontId="30" fillId="0" borderId="1" xfId="0" applyFont="1" applyBorder="1" applyAlignment="1">
      <alignment horizontal="left" vertical="center" wrapText="1" indent="1"/>
    </xf>
    <xf numFmtId="0" fontId="28" fillId="0" borderId="1" xfId="0" applyFont="1" applyBorder="1" applyAlignment="1">
      <alignment wrapText="1"/>
    </xf>
    <xf numFmtId="0" fontId="28" fillId="14" borderId="1" xfId="0" applyFont="1" applyFill="1" applyBorder="1" applyAlignment="1">
      <alignment wrapText="1"/>
    </xf>
    <xf numFmtId="0" fontId="28" fillId="14" borderId="1" xfId="0" applyFont="1" applyFill="1" applyBorder="1" applyAlignment="1">
      <alignment vertical="center" wrapText="1"/>
    </xf>
    <xf numFmtId="0" fontId="28" fillId="0" borderId="0" xfId="0" applyFont="1" applyAlignment="1">
      <alignment vertical="center"/>
    </xf>
    <xf numFmtId="0" fontId="30" fillId="5" borderId="1" xfId="0" applyFont="1" applyFill="1" applyBorder="1" applyAlignment="1">
      <alignment horizontal="justify" vertical="center" wrapText="1"/>
    </xf>
    <xf numFmtId="0" fontId="30" fillId="0" borderId="0" xfId="1" applyFont="1" applyFill="1" applyBorder="1" applyAlignment="1">
      <alignment vertical="top" wrapText="1"/>
    </xf>
    <xf numFmtId="0" fontId="23" fillId="0" borderId="0" xfId="304" applyFont="1"/>
    <xf numFmtId="0" fontId="34" fillId="0" borderId="2" xfId="0" applyFont="1" applyBorder="1" applyAlignment="1"/>
    <xf numFmtId="0" fontId="34" fillId="0" borderId="0" xfId="0" applyFont="1" applyBorder="1" applyAlignment="1"/>
    <xf numFmtId="165" fontId="28" fillId="6" borderId="1" xfId="1" applyNumberFormat="1" applyFont="1" applyFill="1" applyBorder="1" applyAlignment="1" applyProtection="1">
      <alignment horizontal="center" vertical="center"/>
      <protection hidden="1"/>
    </xf>
    <xf numFmtId="165" fontId="28" fillId="6" borderId="1" xfId="1" applyNumberFormat="1" applyFont="1" applyFill="1" applyBorder="1" applyAlignment="1" applyProtection="1">
      <alignment horizontal="left" vertical="center" wrapText="1"/>
      <protection hidden="1"/>
    </xf>
    <xf numFmtId="165" fontId="28" fillId="6" borderId="1" xfId="1" applyNumberFormat="1" applyFont="1" applyFill="1" applyBorder="1" applyAlignment="1" applyProtection="1">
      <alignment horizontal="left" vertical="top" wrapText="1"/>
      <protection hidden="1"/>
    </xf>
    <xf numFmtId="0" fontId="28" fillId="15" borderId="1" xfId="0" applyFont="1" applyFill="1" applyBorder="1" applyAlignment="1">
      <alignment vertical="center" wrapText="1"/>
    </xf>
    <xf numFmtId="0" fontId="28" fillId="3" borderId="1" xfId="0" applyFont="1" applyFill="1" applyBorder="1" applyAlignment="1">
      <alignment horizontal="center" vertical="center" wrapText="1"/>
    </xf>
    <xf numFmtId="0" fontId="27" fillId="0" borderId="0" xfId="0" applyFont="1" applyAlignment="1">
      <alignment horizontal="center" vertical="top"/>
    </xf>
    <xf numFmtId="0" fontId="36" fillId="0" borderId="0" xfId="0" applyFont="1" applyBorder="1" applyAlignment="1">
      <alignment horizontal="right"/>
    </xf>
    <xf numFmtId="0" fontId="36" fillId="0" borderId="0" xfId="0" applyFont="1" applyAlignment="1">
      <alignment horizontal="center" vertical="center"/>
    </xf>
    <xf numFmtId="0" fontId="53" fillId="0" borderId="0" xfId="0" applyFont="1" applyBorder="1" applyAlignment="1"/>
    <xf numFmtId="166" fontId="55" fillId="0" borderId="0" xfId="1" applyNumberFormat="1" applyFont="1" applyFill="1" applyBorder="1"/>
    <xf numFmtId="0" fontId="28" fillId="9" borderId="1" xfId="0" applyFont="1" applyFill="1" applyBorder="1" applyAlignment="1">
      <alignment horizontal="left" vertical="center" wrapText="1"/>
    </xf>
    <xf numFmtId="0" fontId="54" fillId="5" borderId="0" xfId="0" applyFont="1" applyFill="1"/>
    <xf numFmtId="0" fontId="54" fillId="0" borderId="0" xfId="0" applyFont="1"/>
    <xf numFmtId="0" fontId="30" fillId="0" borderId="1" xfId="0" applyFont="1" applyFill="1" applyBorder="1" applyAlignment="1">
      <alignment horizontal="left" vertical="center" wrapText="1" indent="1"/>
    </xf>
    <xf numFmtId="0" fontId="28" fillId="0" borderId="1" xfId="0" applyFont="1" applyBorder="1" applyAlignment="1">
      <alignment vertical="center" wrapText="1"/>
    </xf>
    <xf numFmtId="0" fontId="28" fillId="9" borderId="1" xfId="0" applyFont="1" applyFill="1" applyBorder="1" applyAlignment="1">
      <alignment wrapText="1"/>
    </xf>
    <xf numFmtId="0" fontId="28" fillId="8" borderId="1" xfId="0" applyFont="1" applyFill="1" applyBorder="1" applyAlignment="1">
      <alignment wrapText="1"/>
    </xf>
    <xf numFmtId="0" fontId="28" fillId="0" borderId="1" xfId="0" applyFont="1" applyFill="1" applyBorder="1" applyAlignment="1">
      <alignment horizontal="left" wrapText="1"/>
    </xf>
    <xf numFmtId="165" fontId="28" fillId="7" borderId="1" xfId="1" applyNumberFormat="1" applyFont="1" applyFill="1" applyBorder="1" applyAlignment="1" applyProtection="1">
      <alignment horizontal="center" vertical="center"/>
      <protection hidden="1"/>
    </xf>
    <xf numFmtId="165" fontId="28" fillId="7" borderId="1" xfId="1" applyNumberFormat="1" applyFont="1" applyFill="1" applyBorder="1" applyAlignment="1" applyProtection="1">
      <alignment horizontal="left" vertical="center" wrapText="1"/>
      <protection hidden="1"/>
    </xf>
    <xf numFmtId="166" fontId="28" fillId="7" borderId="1" xfId="1" applyNumberFormat="1" applyFont="1" applyFill="1" applyBorder="1" applyAlignment="1" applyProtection="1">
      <alignment horizontal="right" wrapText="1"/>
      <protection hidden="1"/>
    </xf>
    <xf numFmtId="0" fontId="28" fillId="5" borderId="1" xfId="0" applyFont="1" applyFill="1" applyBorder="1"/>
    <xf numFmtId="49" fontId="30" fillId="5" borderId="1" xfId="2" applyNumberFormat="1" applyFont="1" applyFill="1" applyBorder="1" applyAlignment="1" applyProtection="1">
      <alignment horizontal="center"/>
      <protection hidden="1"/>
    </xf>
    <xf numFmtId="0" fontId="24" fillId="0" borderId="0" xfId="0" applyFont="1" applyAlignment="1">
      <alignment horizontal="center" vertical="center"/>
    </xf>
    <xf numFmtId="0" fontId="28" fillId="4" borderId="1" xfId="0" applyFont="1" applyFill="1" applyBorder="1" applyAlignment="1">
      <alignment horizontal="center" vertical="center" wrapText="1"/>
    </xf>
    <xf numFmtId="0" fontId="36" fillId="0" borderId="0" xfId="0" applyFont="1" applyAlignment="1">
      <alignment horizontal="center" vertical="center"/>
    </xf>
    <xf numFmtId="0" fontId="34" fillId="0" borderId="0" xfId="0" applyFont="1" applyAlignment="1">
      <alignment horizontal="center"/>
    </xf>
    <xf numFmtId="0" fontId="57" fillId="0" borderId="0" xfId="1" applyFont="1" applyFill="1"/>
    <xf numFmtId="0" fontId="23" fillId="0" borderId="0" xfId="304"/>
    <xf numFmtId="166" fontId="30" fillId="0" borderId="1" xfId="304" applyNumberFormat="1" applyFont="1" applyBorder="1"/>
    <xf numFmtId="166" fontId="30" fillId="0" borderId="0" xfId="0" applyNumberFormat="1" applyFont="1" applyBorder="1"/>
    <xf numFmtId="0" fontId="24" fillId="0" borderId="0" xfId="0" applyFont="1" applyAlignment="1">
      <alignment horizontal="center" vertical="center"/>
    </xf>
    <xf numFmtId="0" fontId="28" fillId="6" borderId="1" xfId="0" applyFont="1" applyFill="1" applyBorder="1" applyAlignment="1">
      <alignment horizontal="center" vertical="center" wrapText="1"/>
    </xf>
    <xf numFmtId="0" fontId="36" fillId="0" borderId="0" xfId="0" applyFont="1" applyAlignment="1">
      <alignment horizontal="right"/>
    </xf>
    <xf numFmtId="166" fontId="28" fillId="12" borderId="10" xfId="0" applyNumberFormat="1" applyFont="1" applyFill="1" applyBorder="1" applyAlignment="1">
      <alignment horizontal="right" wrapText="1"/>
    </xf>
    <xf numFmtId="166" fontId="28" fillId="12" borderId="10" xfId="0" applyNumberFormat="1" applyFont="1" applyFill="1" applyBorder="1" applyAlignment="1">
      <alignment horizontal="right"/>
    </xf>
    <xf numFmtId="166" fontId="28" fillId="0" borderId="10" xfId="0" applyNumberFormat="1" applyFont="1" applyFill="1" applyBorder="1"/>
    <xf numFmtId="166" fontId="30" fillId="0" borderId="10" xfId="0" applyNumberFormat="1" applyFont="1" applyBorder="1"/>
    <xf numFmtId="0" fontId="30" fillId="5" borderId="10" xfId="0" applyFont="1" applyFill="1" applyBorder="1"/>
    <xf numFmtId="166" fontId="28" fillId="5" borderId="10" xfId="0" applyNumberFormat="1" applyFont="1" applyFill="1" applyBorder="1"/>
    <xf numFmtId="166" fontId="28" fillId="0" borderId="10" xfId="0" applyNumberFormat="1" applyFont="1" applyBorder="1"/>
    <xf numFmtId="0" fontId="30" fillId="0" borderId="10" xfId="0" applyFont="1" applyFill="1" applyBorder="1"/>
    <xf numFmtId="0" fontId="30" fillId="0" borderId="10" xfId="0" applyFont="1" applyBorder="1"/>
    <xf numFmtId="166" fontId="30" fillId="5" borderId="10" xfId="0" applyNumberFormat="1" applyFont="1" applyFill="1" applyBorder="1"/>
    <xf numFmtId="166" fontId="28" fillId="12" borderId="10" xfId="0" applyNumberFormat="1" applyFont="1" applyFill="1" applyBorder="1"/>
    <xf numFmtId="166" fontId="30" fillId="12" borderId="10" xfId="0" applyNumberFormat="1" applyFont="1" applyFill="1" applyBorder="1"/>
    <xf numFmtId="166" fontId="28" fillId="13" borderId="10" xfId="0" applyNumberFormat="1" applyFont="1" applyFill="1" applyBorder="1"/>
    <xf numFmtId="0" fontId="30" fillId="0" borderId="0" xfId="304" applyFont="1"/>
    <xf numFmtId="166" fontId="30" fillId="0" borderId="0" xfId="304" applyNumberFormat="1" applyFont="1"/>
    <xf numFmtId="166" fontId="28" fillId="12" borderId="12" xfId="0" applyNumberFormat="1" applyFont="1" applyFill="1" applyBorder="1" applyAlignment="1">
      <alignment horizontal="right" wrapText="1"/>
    </xf>
    <xf numFmtId="166" fontId="28" fillId="12" borderId="12" xfId="0" applyNumberFormat="1" applyFont="1" applyFill="1" applyBorder="1" applyAlignment="1">
      <alignment horizontal="right"/>
    </xf>
    <xf numFmtId="166" fontId="28" fillId="0" borderId="12" xfId="0" applyNumberFormat="1" applyFont="1" applyFill="1" applyBorder="1"/>
    <xf numFmtId="166" fontId="30" fillId="0" borderId="12" xfId="0" applyNumberFormat="1" applyFont="1" applyBorder="1"/>
    <xf numFmtId="166" fontId="30" fillId="5" borderId="12" xfId="0" applyNumberFormat="1" applyFont="1" applyFill="1" applyBorder="1"/>
    <xf numFmtId="166" fontId="28" fillId="5" borderId="12" xfId="0" applyNumberFormat="1" applyFont="1" applyFill="1" applyBorder="1"/>
    <xf numFmtId="166" fontId="28" fillId="0" borderId="12" xfId="0" applyNumberFormat="1" applyFont="1" applyBorder="1"/>
    <xf numFmtId="166" fontId="30" fillId="0" borderId="12" xfId="0" applyNumberFormat="1" applyFont="1" applyFill="1" applyBorder="1"/>
    <xf numFmtId="166" fontId="28" fillId="12" borderId="12" xfId="0" applyNumberFormat="1" applyFont="1" applyFill="1" applyBorder="1"/>
    <xf numFmtId="166" fontId="30" fillId="12" borderId="12" xfId="0" applyNumberFormat="1" applyFont="1" applyFill="1" applyBorder="1"/>
    <xf numFmtId="166" fontId="28" fillId="13" borderId="12" xfId="0" applyNumberFormat="1" applyFont="1" applyFill="1" applyBorder="1"/>
    <xf numFmtId="49" fontId="30" fillId="5" borderId="1" xfId="1" applyNumberFormat="1" applyFont="1" applyFill="1" applyBorder="1" applyAlignment="1" applyProtection="1">
      <alignment horizontal="center" vertical="center"/>
      <protection hidden="1"/>
    </xf>
    <xf numFmtId="0" fontId="30" fillId="17" borderId="1" xfId="0" applyFont="1" applyFill="1" applyBorder="1" applyAlignment="1">
      <alignment horizontal="left" wrapText="1" indent="1"/>
    </xf>
    <xf numFmtId="166" fontId="28" fillId="0" borderId="1" xfId="0" applyNumberFormat="1" applyFont="1" applyBorder="1" applyAlignment="1">
      <alignment wrapText="1"/>
    </xf>
    <xf numFmtId="166" fontId="30" fillId="0" borderId="1" xfId="0" applyNumberFormat="1" applyFont="1" applyBorder="1" applyAlignment="1">
      <alignment wrapText="1"/>
    </xf>
    <xf numFmtId="166" fontId="28" fillId="4" borderId="1" xfId="1" applyNumberFormat="1" applyFont="1" applyFill="1" applyBorder="1" applyAlignment="1" applyProtection="1">
      <alignment horizontal="center" wrapText="1"/>
      <protection hidden="1"/>
    </xf>
    <xf numFmtId="166" fontId="30" fillId="5" borderId="1" xfId="3" applyNumberFormat="1" applyFont="1" applyFill="1" applyBorder="1"/>
    <xf numFmtId="166" fontId="30" fillId="0" borderId="1" xfId="3" applyNumberFormat="1" applyFont="1" applyFill="1" applyBorder="1"/>
    <xf numFmtId="0" fontId="30" fillId="4" borderId="11" xfId="0" applyFont="1" applyFill="1" applyBorder="1" applyAlignment="1"/>
    <xf numFmtId="0" fontId="30" fillId="4" borderId="12" xfId="0" applyFont="1" applyFill="1" applyBorder="1" applyAlignment="1"/>
    <xf numFmtId="0" fontId="30" fillId="6" borderId="1" xfId="0" applyFont="1" applyFill="1" applyBorder="1" applyAlignment="1">
      <alignment horizontal="center" vertical="center" wrapText="1"/>
    </xf>
    <xf numFmtId="166" fontId="28" fillId="14" borderId="1" xfId="0" applyNumberFormat="1" applyFont="1" applyFill="1" applyBorder="1"/>
    <xf numFmtId="166" fontId="30" fillId="14" borderId="1" xfId="0" applyNumberFormat="1" applyFont="1" applyFill="1" applyBorder="1"/>
    <xf numFmtId="166" fontId="34" fillId="14" borderId="1" xfId="0" applyNumberFormat="1" applyFont="1" applyFill="1" applyBorder="1"/>
    <xf numFmtId="0" fontId="36" fillId="0" borderId="0" xfId="0" applyFont="1" applyAlignment="1">
      <alignment horizontal="right"/>
    </xf>
    <xf numFmtId="0" fontId="53" fillId="0" borderId="0" xfId="0" applyFont="1" applyBorder="1" applyAlignment="1">
      <alignment horizontal="right"/>
    </xf>
    <xf numFmtId="166" fontId="51" fillId="14" borderId="1" xfId="0" applyNumberFormat="1" applyFont="1" applyFill="1" applyBorder="1"/>
    <xf numFmtId="4" fontId="28" fillId="14" borderId="1" xfId="0" applyNumberFormat="1" applyFont="1" applyFill="1" applyBorder="1"/>
    <xf numFmtId="4" fontId="28" fillId="0" borderId="1" xfId="0" applyNumberFormat="1" applyFont="1" applyFill="1" applyBorder="1"/>
    <xf numFmtId="4" fontId="28" fillId="5" borderId="1" xfId="0" applyNumberFormat="1" applyFont="1" applyFill="1" applyBorder="1"/>
    <xf numFmtId="4" fontId="30" fillId="0" borderId="1" xfId="0" applyNumberFormat="1" applyFont="1" applyBorder="1"/>
    <xf numFmtId="4" fontId="30" fillId="5" borderId="1" xfId="0" applyNumberFormat="1" applyFont="1" applyFill="1" applyBorder="1"/>
    <xf numFmtId="4" fontId="28" fillId="0" borderId="1" xfId="0" applyNumberFormat="1" applyFont="1" applyBorder="1"/>
    <xf numFmtId="4" fontId="30" fillId="14" borderId="1" xfId="0" applyNumberFormat="1" applyFont="1" applyFill="1" applyBorder="1"/>
    <xf numFmtId="4" fontId="30" fillId="0" borderId="1" xfId="304" applyNumberFormat="1" applyFont="1" applyBorder="1"/>
    <xf numFmtId="166" fontId="30" fillId="0" borderId="1" xfId="304" applyNumberFormat="1" applyFont="1" applyFill="1" applyBorder="1" applyAlignment="1" applyProtection="1">
      <protection hidden="1"/>
    </xf>
    <xf numFmtId="166" fontId="51" fillId="0" borderId="1" xfId="304" applyNumberFormat="1" applyFont="1" applyBorder="1"/>
    <xf numFmtId="166" fontId="54" fillId="14" borderId="1" xfId="0" applyNumberFormat="1" applyFont="1" applyFill="1" applyBorder="1"/>
    <xf numFmtId="166" fontId="28" fillId="6" borderId="1" xfId="1" applyNumberFormat="1" applyFont="1" applyFill="1" applyBorder="1" applyAlignment="1" applyProtection="1">
      <alignment horizontal="center" wrapText="1"/>
      <protection hidden="1"/>
    </xf>
    <xf numFmtId="0" fontId="30" fillId="7" borderId="1" xfId="0" applyFont="1" applyFill="1" applyBorder="1" applyAlignment="1">
      <alignment horizontal="center" vertical="center" wrapText="1"/>
    </xf>
    <xf numFmtId="166" fontId="28" fillId="15" borderId="1" xfId="0" applyNumberFormat="1" applyFont="1" applyFill="1" applyBorder="1" applyAlignment="1">
      <alignment horizontal="right" wrapText="1"/>
    </xf>
    <xf numFmtId="166" fontId="28" fillId="15" borderId="1" xfId="0" applyNumberFormat="1" applyFont="1" applyFill="1" applyBorder="1" applyAlignment="1">
      <alignment horizontal="right"/>
    </xf>
    <xf numFmtId="166" fontId="28" fillId="15" borderId="1" xfId="0" applyNumberFormat="1" applyFont="1" applyFill="1" applyBorder="1"/>
    <xf numFmtId="166" fontId="30" fillId="15" borderId="1" xfId="0" applyNumberFormat="1" applyFont="1" applyFill="1" applyBorder="1"/>
    <xf numFmtId="166" fontId="28" fillId="15" borderId="1" xfId="0" applyNumberFormat="1" applyFont="1" applyFill="1" applyBorder="1" applyAlignment="1">
      <alignment wrapText="1"/>
    </xf>
    <xf numFmtId="166" fontId="30" fillId="0" borderId="1" xfId="1" applyNumberFormat="1" applyFont="1" applyFill="1" applyBorder="1" applyAlignment="1">
      <alignment horizontal="center" vertical="center"/>
    </xf>
    <xf numFmtId="0" fontId="34" fillId="0" borderId="1" xfId="0" applyFont="1" applyFill="1" applyBorder="1"/>
    <xf numFmtId="0" fontId="34" fillId="0" borderId="0" xfId="0" applyFont="1" applyFill="1"/>
    <xf numFmtId="166" fontId="34" fillId="0" borderId="0" xfId="0" applyNumberFormat="1" applyFont="1" applyFill="1"/>
    <xf numFmtId="0" fontId="30" fillId="0" borderId="0" xfId="1" applyFont="1" applyFill="1" applyBorder="1" applyAlignment="1">
      <alignment vertical="center" wrapText="1"/>
    </xf>
    <xf numFmtId="0" fontId="23" fillId="0" borderId="0" xfId="304"/>
    <xf numFmtId="0" fontId="36" fillId="0" borderId="0" xfId="0" applyFont="1" applyAlignment="1">
      <alignment horizontal="right"/>
    </xf>
    <xf numFmtId="0" fontId="53" fillId="0" borderId="0" xfId="0" applyFont="1" applyBorder="1" applyAlignment="1">
      <alignment horizontal="right"/>
    </xf>
    <xf numFmtId="0" fontId="28" fillId="7" borderId="1" xfId="0" applyFont="1" applyFill="1" applyBorder="1" applyAlignment="1">
      <alignment horizontal="center" vertical="center" wrapText="1"/>
    </xf>
    <xf numFmtId="0" fontId="28" fillId="8" borderId="1" xfId="0" applyFont="1" applyFill="1" applyBorder="1" applyAlignment="1">
      <alignment horizontal="center" vertical="center" wrapText="1"/>
    </xf>
    <xf numFmtId="0" fontId="30" fillId="7" borderId="1" xfId="0" applyFont="1" applyFill="1" applyBorder="1" applyAlignment="1">
      <alignment horizontal="center" vertical="center" wrapText="1"/>
    </xf>
    <xf numFmtId="166" fontId="28" fillId="0" borderId="1" xfId="0" applyNumberFormat="1" applyFont="1" applyFill="1" applyBorder="1" applyAlignment="1">
      <alignment horizontal="right"/>
    </xf>
    <xf numFmtId="166" fontId="30" fillId="0" borderId="1" xfId="0" applyNumberFormat="1" applyFont="1" applyFill="1" applyBorder="1" applyAlignment="1">
      <alignment horizontal="right"/>
    </xf>
    <xf numFmtId="166" fontId="28" fillId="7" borderId="1" xfId="1" applyNumberFormat="1" applyFont="1" applyFill="1" applyBorder="1" applyAlignment="1" applyProtection="1">
      <alignment horizontal="center" wrapText="1"/>
      <protection hidden="1"/>
    </xf>
    <xf numFmtId="166" fontId="30" fillId="5" borderId="1" xfId="0" applyNumberFormat="1" applyFont="1" applyFill="1" applyBorder="1" applyAlignment="1">
      <alignment wrapText="1"/>
    </xf>
    <xf numFmtId="166" fontId="30" fillId="0" borderId="1" xfId="0" applyNumberFormat="1" applyFont="1" applyFill="1" applyBorder="1" applyAlignment="1">
      <alignment wrapText="1"/>
    </xf>
    <xf numFmtId="166" fontId="28" fillId="5" borderId="1" xfId="1" applyNumberFormat="1" applyFont="1" applyFill="1" applyBorder="1" applyAlignment="1" applyProtection="1">
      <alignment horizontal="center" wrapText="1"/>
      <protection hidden="1"/>
    </xf>
    <xf numFmtId="166" fontId="28" fillId="5" borderId="1" xfId="1" applyNumberFormat="1" applyFont="1" applyFill="1" applyBorder="1" applyAlignment="1">
      <alignment horizontal="center"/>
    </xf>
    <xf numFmtId="0" fontId="30" fillId="0" borderId="0" xfId="1" applyFont="1" applyFill="1" applyBorder="1" applyAlignment="1">
      <alignment horizontal="left" vertical="center" wrapText="1"/>
    </xf>
    <xf numFmtId="0" fontId="30" fillId="0" borderId="0" xfId="1" applyFont="1" applyFill="1" applyBorder="1" applyAlignment="1">
      <alignment horizontal="left" wrapText="1"/>
    </xf>
    <xf numFmtId="0" fontId="29" fillId="0" borderId="0" xfId="1" applyFont="1" applyFill="1" applyAlignment="1">
      <alignment horizontal="left" vertical="top" wrapText="1"/>
    </xf>
    <xf numFmtId="0" fontId="28" fillId="2" borderId="13" xfId="1" applyFont="1" applyFill="1" applyBorder="1" applyAlignment="1">
      <alignment horizontal="center" vertical="center" wrapText="1"/>
    </xf>
    <xf numFmtId="0" fontId="28" fillId="2" borderId="15" xfId="1" applyFont="1" applyFill="1" applyBorder="1" applyAlignment="1">
      <alignment horizontal="center" vertical="center" wrapText="1"/>
    </xf>
    <xf numFmtId="0" fontId="24" fillId="0" borderId="0" xfId="1" applyFont="1" applyFill="1" applyAlignment="1">
      <alignment horizontal="center" vertical="center" wrapText="1"/>
    </xf>
    <xf numFmtId="0" fontId="28" fillId="2" borderId="1" xfId="1" applyFont="1" applyFill="1" applyBorder="1" applyAlignment="1">
      <alignment horizontal="center" vertical="center" wrapText="1"/>
    </xf>
    <xf numFmtId="0" fontId="28" fillId="2" borderId="1" xfId="1" applyFont="1" applyFill="1" applyBorder="1" applyAlignment="1">
      <alignment horizontal="center" vertical="center"/>
    </xf>
    <xf numFmtId="0" fontId="30" fillId="0" borderId="0" xfId="1" applyFont="1" applyFill="1" applyBorder="1" applyAlignment="1">
      <alignment horizontal="left" vertical="top" wrapText="1"/>
    </xf>
    <xf numFmtId="0" fontId="30" fillId="0" borderId="0" xfId="0" applyFont="1" applyAlignment="1">
      <alignment horizontal="left" wrapText="1"/>
    </xf>
    <xf numFmtId="0" fontId="24" fillId="0" borderId="0" xfId="0" applyFont="1" applyAlignment="1">
      <alignment horizontal="center" vertical="center"/>
    </xf>
    <xf numFmtId="0" fontId="30" fillId="0" borderId="2" xfId="0" applyFont="1" applyBorder="1" applyAlignment="1">
      <alignment horizontal="right"/>
    </xf>
    <xf numFmtId="0" fontId="28" fillId="8" borderId="1" xfId="0" applyFont="1" applyFill="1" applyBorder="1" applyAlignment="1">
      <alignment horizontal="center" vertical="center" wrapText="1"/>
    </xf>
    <xf numFmtId="0" fontId="56" fillId="8" borderId="1" xfId="0" applyFont="1" applyFill="1" applyBorder="1" applyAlignment="1">
      <alignment horizontal="center" vertical="center"/>
    </xf>
    <xf numFmtId="0" fontId="28" fillId="3" borderId="3"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28" fillId="3" borderId="9" xfId="0" applyFont="1" applyFill="1" applyBorder="1" applyAlignment="1">
      <alignment horizontal="center" vertical="center" wrapText="1"/>
    </xf>
    <xf numFmtId="0" fontId="28" fillId="8" borderId="3" xfId="0" applyFont="1" applyFill="1" applyBorder="1" applyAlignment="1">
      <alignment horizontal="center" vertical="center"/>
    </xf>
    <xf numFmtId="0" fontId="28" fillId="8" borderId="4" xfId="0" applyFont="1" applyFill="1" applyBorder="1" applyAlignment="1">
      <alignment horizontal="center" vertical="center"/>
    </xf>
    <xf numFmtId="0" fontId="28" fillId="8" borderId="5" xfId="0" applyFont="1" applyFill="1" applyBorder="1" applyAlignment="1">
      <alignment horizontal="center" vertical="center"/>
    </xf>
    <xf numFmtId="0" fontId="28" fillId="8" borderId="6" xfId="0" applyFont="1" applyFill="1" applyBorder="1" applyAlignment="1">
      <alignment horizontal="center" vertical="center"/>
    </xf>
    <xf numFmtId="0" fontId="28" fillId="8" borderId="0" xfId="0" applyFont="1" applyFill="1" applyBorder="1" applyAlignment="1">
      <alignment horizontal="center" vertical="center"/>
    </xf>
    <xf numFmtId="0" fontId="28" fillId="8" borderId="7" xfId="0" applyFont="1" applyFill="1" applyBorder="1" applyAlignment="1">
      <alignment horizontal="center" vertical="center"/>
    </xf>
    <xf numFmtId="0" fontId="28" fillId="8" borderId="8" xfId="0" applyFont="1" applyFill="1" applyBorder="1" applyAlignment="1">
      <alignment horizontal="center" vertical="center"/>
    </xf>
    <xf numFmtId="0" fontId="28" fillId="8" borderId="2" xfId="0" applyFont="1" applyFill="1" applyBorder="1" applyAlignment="1">
      <alignment horizontal="center" vertical="center"/>
    </xf>
    <xf numFmtId="0" fontId="28" fillId="8" borderId="9" xfId="0" applyFont="1" applyFill="1" applyBorder="1" applyAlignment="1">
      <alignment horizontal="center" vertical="center"/>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0" fontId="28" fillId="4" borderId="8"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28" fillId="4" borderId="9" xfId="0" applyFont="1" applyFill="1" applyBorder="1" applyAlignment="1">
      <alignment horizontal="center" vertical="center" wrapText="1"/>
    </xf>
    <xf numFmtId="0" fontId="28" fillId="6" borderId="3"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28" fillId="6" borderId="5" xfId="0" applyFont="1" applyFill="1" applyBorder="1" applyAlignment="1">
      <alignment horizontal="center" vertical="center" wrapText="1"/>
    </xf>
    <xf numFmtId="0" fontId="28" fillId="6" borderId="8"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28" fillId="6" borderId="9" xfId="0" applyFont="1" applyFill="1" applyBorder="1" applyAlignment="1">
      <alignment horizontal="center" vertical="center" wrapText="1"/>
    </xf>
    <xf numFmtId="0" fontId="28" fillId="7" borderId="3" xfId="0" applyFont="1" applyFill="1" applyBorder="1" applyAlignment="1">
      <alignment horizontal="center" vertical="center" wrapText="1"/>
    </xf>
    <xf numFmtId="0" fontId="28" fillId="7" borderId="4" xfId="0" applyFont="1" applyFill="1" applyBorder="1" applyAlignment="1">
      <alignment horizontal="center" vertical="center" wrapText="1"/>
    </xf>
    <xf numFmtId="0" fontId="28" fillId="7" borderId="5" xfId="0" applyFont="1" applyFill="1" applyBorder="1" applyAlignment="1">
      <alignment horizontal="center" vertical="center" wrapText="1"/>
    </xf>
    <xf numFmtId="0" fontId="28" fillId="7" borderId="8" xfId="0" applyFont="1" applyFill="1" applyBorder="1" applyAlignment="1">
      <alignment horizontal="center" vertical="center" wrapText="1"/>
    </xf>
    <xf numFmtId="0" fontId="28" fillId="7" borderId="2"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24" fillId="0" borderId="0" xfId="0" applyFont="1" applyAlignment="1">
      <alignment horizontal="center" vertical="center" wrapText="1"/>
    </xf>
    <xf numFmtId="0" fontId="30" fillId="3" borderId="1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2"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13" xfId="0" applyFont="1" applyFill="1" applyBorder="1" applyAlignment="1">
      <alignment horizontal="center" vertical="center" wrapText="1"/>
    </xf>
    <xf numFmtId="0" fontId="28" fillId="3" borderId="14" xfId="0" applyFont="1" applyFill="1" applyBorder="1" applyAlignment="1">
      <alignment horizontal="center" vertical="center" wrapText="1"/>
    </xf>
    <xf numFmtId="0" fontId="28" fillId="3" borderId="15" xfId="0" applyFont="1" applyFill="1" applyBorder="1" applyAlignment="1">
      <alignment horizontal="center" vertical="center" wrapText="1"/>
    </xf>
    <xf numFmtId="0" fontId="36" fillId="0" borderId="0" xfId="0" applyFont="1" applyAlignment="1">
      <alignment horizontal="right" vertical="center"/>
    </xf>
    <xf numFmtId="0" fontId="36" fillId="0" borderId="0" xfId="0" applyFont="1" applyBorder="1" applyAlignment="1">
      <alignment horizontal="right"/>
    </xf>
    <xf numFmtId="0" fontId="36" fillId="4" borderId="10" xfId="0" applyFont="1" applyFill="1" applyBorder="1" applyAlignment="1">
      <alignment horizontal="center"/>
    </xf>
    <xf numFmtId="0" fontId="36" fillId="4" borderId="11" xfId="0" applyFont="1" applyFill="1" applyBorder="1" applyAlignment="1">
      <alignment horizontal="center"/>
    </xf>
    <xf numFmtId="0" fontId="36" fillId="4" borderId="12" xfId="0" applyFont="1" applyFill="1" applyBorder="1" applyAlignment="1">
      <alignment horizontal="center"/>
    </xf>
    <xf numFmtId="0" fontId="28" fillId="4" borderId="10"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30" fillId="4" borderId="11" xfId="0" applyFont="1" applyFill="1" applyBorder="1" applyAlignment="1">
      <alignment horizontal="center"/>
    </xf>
    <xf numFmtId="0" fontId="24" fillId="0" borderId="0" xfId="0" applyFont="1" applyAlignment="1">
      <alignment horizontal="center" wrapText="1"/>
    </xf>
    <xf numFmtId="0" fontId="27" fillId="0" borderId="0" xfId="0" applyFont="1" applyAlignment="1">
      <alignment horizontal="center" vertical="top"/>
    </xf>
    <xf numFmtId="0" fontId="30" fillId="4" borderId="10" xfId="0" applyFont="1" applyFill="1" applyBorder="1" applyAlignment="1">
      <alignment horizontal="center" vertical="center" wrapText="1"/>
    </xf>
    <xf numFmtId="0" fontId="30" fillId="4" borderId="11" xfId="0" applyFont="1" applyFill="1" applyBorder="1" applyAlignment="1">
      <alignment horizontal="center" vertical="center" wrapText="1"/>
    </xf>
    <xf numFmtId="0" fontId="30" fillId="4" borderId="12" xfId="0" applyFont="1" applyFill="1" applyBorder="1" applyAlignment="1">
      <alignment horizontal="center" vertical="center" wrapText="1"/>
    </xf>
    <xf numFmtId="166" fontId="30" fillId="0" borderId="0" xfId="1" applyNumberFormat="1" applyFont="1" applyFill="1" applyBorder="1" applyAlignment="1">
      <alignment horizontal="left" vertical="center" wrapText="1"/>
    </xf>
    <xf numFmtId="0" fontId="28" fillId="4" borderId="1"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27" fillId="0" borderId="0" xfId="0" applyFont="1" applyAlignment="1">
      <alignment horizontal="right" vertical="top"/>
    </xf>
    <xf numFmtId="0" fontId="30" fillId="6" borderId="10" xfId="0" applyFont="1" applyFill="1" applyBorder="1" applyAlignment="1">
      <alignment horizontal="center" vertical="center" wrapText="1"/>
    </xf>
    <xf numFmtId="0" fontId="30" fillId="6" borderId="11" xfId="0" applyFont="1" applyFill="1" applyBorder="1" applyAlignment="1">
      <alignment horizontal="center" vertical="center" wrapText="1"/>
    </xf>
    <xf numFmtId="0" fontId="30" fillId="6" borderId="12" xfId="0" applyFont="1" applyFill="1" applyBorder="1" applyAlignment="1">
      <alignment horizontal="center" vertical="center" wrapText="1"/>
    </xf>
    <xf numFmtId="0" fontId="28" fillId="6" borderId="1" xfId="0" applyFont="1" applyFill="1" applyBorder="1" applyAlignment="1">
      <alignment horizontal="center" vertical="center" wrapText="1"/>
    </xf>
    <xf numFmtId="0" fontId="28" fillId="6" borderId="10" xfId="0" applyFont="1" applyFill="1" applyBorder="1" applyAlignment="1">
      <alignment horizontal="center" vertical="center" wrapText="1"/>
    </xf>
    <xf numFmtId="0" fontId="28" fillId="6" borderId="11" xfId="0" applyFont="1" applyFill="1" applyBorder="1" applyAlignment="1">
      <alignment horizontal="center" vertical="center" wrapText="1"/>
    </xf>
    <xf numFmtId="0" fontId="28" fillId="6" borderId="12" xfId="0" applyFont="1" applyFill="1" applyBorder="1" applyAlignment="1">
      <alignment horizontal="center" vertical="center" wrapText="1"/>
    </xf>
    <xf numFmtId="0" fontId="34" fillId="0" borderId="2" xfId="0" applyFont="1" applyBorder="1" applyAlignment="1">
      <alignment horizontal="right"/>
    </xf>
    <xf numFmtId="0" fontId="52" fillId="0" borderId="0" xfId="0" applyFont="1" applyAlignment="1">
      <alignment horizontal="center"/>
    </xf>
    <xf numFmtId="0" fontId="34" fillId="0" borderId="0" xfId="0" applyFont="1" applyBorder="1" applyAlignment="1">
      <alignment horizontal="right"/>
    </xf>
    <xf numFmtId="0" fontId="34" fillId="0" borderId="0" xfId="0" applyFont="1" applyAlignment="1">
      <alignment horizontal="center"/>
    </xf>
    <xf numFmtId="0" fontId="49" fillId="0" borderId="0" xfId="0" applyFont="1" applyAlignment="1">
      <alignment horizontal="center"/>
    </xf>
    <xf numFmtId="0" fontId="30" fillId="7" borderId="10" xfId="0" applyFont="1" applyFill="1" applyBorder="1" applyAlignment="1">
      <alignment horizontal="center" vertical="center" wrapText="1"/>
    </xf>
    <xf numFmtId="0" fontId="30" fillId="7" borderId="11" xfId="0" applyFont="1" applyFill="1" applyBorder="1" applyAlignment="1">
      <alignment horizontal="center" vertical="center" wrapText="1"/>
    </xf>
    <xf numFmtId="0" fontId="30" fillId="7" borderId="12" xfId="0" applyFont="1" applyFill="1" applyBorder="1" applyAlignment="1">
      <alignment horizontal="center" vertical="center" wrapText="1"/>
    </xf>
    <xf numFmtId="0" fontId="36" fillId="0" borderId="0" xfId="0" applyFont="1" applyAlignment="1">
      <alignment horizontal="right"/>
    </xf>
    <xf numFmtId="0" fontId="28" fillId="7" borderId="11" xfId="0" applyFont="1" applyFill="1" applyBorder="1" applyAlignment="1">
      <alignment horizontal="center" vertical="center"/>
    </xf>
    <xf numFmtId="0" fontId="28" fillId="7" borderId="1" xfId="0" applyFont="1" applyFill="1" applyBorder="1" applyAlignment="1">
      <alignment horizontal="center" vertical="center"/>
    </xf>
    <xf numFmtId="0" fontId="53" fillId="0" borderId="0" xfId="0" applyFont="1" applyBorder="1" applyAlignment="1">
      <alignment horizontal="right"/>
    </xf>
    <xf numFmtId="0" fontId="28" fillId="7" borderId="1" xfId="0" applyFont="1" applyFill="1" applyBorder="1" applyAlignment="1">
      <alignment horizontal="center" vertical="center" wrapText="1"/>
    </xf>
    <xf numFmtId="0" fontId="30" fillId="0" borderId="0" xfId="0" applyFont="1" applyAlignment="1">
      <alignment horizontal="left" vertical="center"/>
    </xf>
    <xf numFmtId="0" fontId="30" fillId="0" borderId="4" xfId="1" applyFont="1" applyFill="1" applyBorder="1" applyAlignment="1">
      <alignment horizontal="left" vertical="top" wrapText="1"/>
    </xf>
    <xf numFmtId="0" fontId="30" fillId="7" borderId="1" xfId="0" applyFont="1" applyFill="1" applyBorder="1" applyAlignment="1">
      <alignment horizontal="center" vertical="center" wrapText="1"/>
    </xf>
    <xf numFmtId="0" fontId="28" fillId="7" borderId="1" xfId="0" applyFont="1" applyFill="1" applyBorder="1" applyAlignment="1">
      <alignment horizontal="center"/>
    </xf>
    <xf numFmtId="0" fontId="30" fillId="7" borderId="1" xfId="0" applyFont="1" applyFill="1" applyBorder="1" applyAlignment="1">
      <alignment horizontal="center"/>
    </xf>
    <xf numFmtId="0" fontId="28" fillId="7" borderId="10" xfId="0" applyFont="1" applyFill="1" applyBorder="1" applyAlignment="1">
      <alignment horizontal="center"/>
    </xf>
    <xf numFmtId="0" fontId="28" fillId="7" borderId="11" xfId="0" applyFont="1" applyFill="1" applyBorder="1" applyAlignment="1">
      <alignment horizontal="center"/>
    </xf>
    <xf numFmtId="0" fontId="28" fillId="7" borderId="12" xfId="0" applyFont="1" applyFill="1" applyBorder="1" applyAlignment="1">
      <alignment horizontal="center"/>
    </xf>
  </cellXfs>
  <cellStyles count="1499">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185"/>
  <sheetViews>
    <sheetView showZeros="0" tabSelected="1" view="pageBreakPreview" zoomScale="70" zoomScaleNormal="70" zoomScaleSheetLayoutView="70" workbookViewId="0">
      <pane xSplit="2" ySplit="6" topLeftCell="C7" activePane="bottomRight" state="frozen"/>
      <selection activeCell="M133" sqref="M133"/>
      <selection pane="topRight" activeCell="M133" sqref="M133"/>
      <selection pane="bottomLeft" activeCell="M133" sqref="M133"/>
      <selection pane="bottomRight" activeCell="H4" sqref="H4"/>
    </sheetView>
  </sheetViews>
  <sheetFormatPr defaultRowHeight="15.75" x14ac:dyDescent="0.25"/>
  <cols>
    <col min="1" max="1" width="9" style="38" customWidth="1"/>
    <col min="2" max="2" width="81.875" style="39" customWidth="1"/>
    <col min="3" max="3" width="31.125" style="39" customWidth="1"/>
    <col min="4" max="4" width="15.5" style="39" customWidth="1"/>
    <col min="5" max="5" width="16" style="38" customWidth="1"/>
    <col min="6" max="6" width="15.125" style="38" customWidth="1"/>
    <col min="7" max="7" width="17.125" style="2" customWidth="1"/>
    <col min="8" max="8" width="17" style="2" customWidth="1"/>
    <col min="9" max="9" width="18.75" style="2" customWidth="1"/>
    <col min="10" max="10" width="17.25" style="2" customWidth="1"/>
    <col min="11" max="255" width="9" style="2"/>
    <col min="256" max="256" width="9" style="2" customWidth="1"/>
    <col min="257" max="257" width="71.625" style="2" customWidth="1"/>
    <col min="258" max="258" width="20.5" style="2" customWidth="1"/>
    <col min="259" max="259" width="18.125" style="2" customWidth="1"/>
    <col min="260" max="260" width="15" style="2" customWidth="1"/>
    <col min="261" max="261" width="17.25" style="2" customWidth="1"/>
    <col min="262" max="511" width="9" style="2"/>
    <col min="512" max="512" width="9" style="2" customWidth="1"/>
    <col min="513" max="513" width="71.625" style="2" customWidth="1"/>
    <col min="514" max="514" width="20.5" style="2" customWidth="1"/>
    <col min="515" max="515" width="18.125" style="2" customWidth="1"/>
    <col min="516" max="516" width="15" style="2" customWidth="1"/>
    <col min="517" max="517" width="17.25" style="2" customWidth="1"/>
    <col min="518" max="767" width="9" style="2"/>
    <col min="768" max="768" width="9" style="2" customWidth="1"/>
    <col min="769" max="769" width="71.625" style="2" customWidth="1"/>
    <col min="770" max="770" width="20.5" style="2" customWidth="1"/>
    <col min="771" max="771" width="18.125" style="2" customWidth="1"/>
    <col min="772" max="772" width="15" style="2" customWidth="1"/>
    <col min="773" max="773" width="17.25" style="2" customWidth="1"/>
    <col min="774" max="1023" width="9" style="2"/>
    <col min="1024" max="1024" width="9" style="2" customWidth="1"/>
    <col min="1025" max="1025" width="71.625" style="2" customWidth="1"/>
    <col min="1026" max="1026" width="20.5" style="2" customWidth="1"/>
    <col min="1027" max="1027" width="18.125" style="2" customWidth="1"/>
    <col min="1028" max="1028" width="15" style="2" customWidth="1"/>
    <col min="1029" max="1029" width="17.25" style="2" customWidth="1"/>
    <col min="1030" max="1279" width="9" style="2"/>
    <col min="1280" max="1280" width="9" style="2" customWidth="1"/>
    <col min="1281" max="1281" width="71.625" style="2" customWidth="1"/>
    <col min="1282" max="1282" width="20.5" style="2" customWidth="1"/>
    <col min="1283" max="1283" width="18.125" style="2" customWidth="1"/>
    <col min="1284" max="1284" width="15" style="2" customWidth="1"/>
    <col min="1285" max="1285" width="17.25" style="2" customWidth="1"/>
    <col min="1286" max="1535" width="9" style="2"/>
    <col min="1536" max="1536" width="9" style="2" customWidth="1"/>
    <col min="1537" max="1537" width="71.625" style="2" customWidth="1"/>
    <col min="1538" max="1538" width="20.5" style="2" customWidth="1"/>
    <col min="1539" max="1539" width="18.125" style="2" customWidth="1"/>
    <col min="1540" max="1540" width="15" style="2" customWidth="1"/>
    <col min="1541" max="1541" width="17.25" style="2" customWidth="1"/>
    <col min="1542" max="1791" width="9" style="2"/>
    <col min="1792" max="1792" width="9" style="2" customWidth="1"/>
    <col min="1793" max="1793" width="71.625" style="2" customWidth="1"/>
    <col min="1794" max="1794" width="20.5" style="2" customWidth="1"/>
    <col min="1795" max="1795" width="18.125" style="2" customWidth="1"/>
    <col min="1796" max="1796" width="15" style="2" customWidth="1"/>
    <col min="1797" max="1797" width="17.25" style="2" customWidth="1"/>
    <col min="1798" max="2047" width="9" style="2"/>
    <col min="2048" max="2048" width="9" style="2" customWidth="1"/>
    <col min="2049" max="2049" width="71.625" style="2" customWidth="1"/>
    <col min="2050" max="2050" width="20.5" style="2" customWidth="1"/>
    <col min="2051" max="2051" width="18.125" style="2" customWidth="1"/>
    <col min="2052" max="2052" width="15" style="2" customWidth="1"/>
    <col min="2053" max="2053" width="17.25" style="2" customWidth="1"/>
    <col min="2054" max="2303" width="9" style="2"/>
    <col min="2304" max="2304" width="9" style="2" customWidth="1"/>
    <col min="2305" max="2305" width="71.625" style="2" customWidth="1"/>
    <col min="2306" max="2306" width="20.5" style="2" customWidth="1"/>
    <col min="2307" max="2307" width="18.125" style="2" customWidth="1"/>
    <col min="2308" max="2308" width="15" style="2" customWidth="1"/>
    <col min="2309" max="2309" width="17.25" style="2" customWidth="1"/>
    <col min="2310" max="2559" width="9" style="2"/>
    <col min="2560" max="2560" width="9" style="2" customWidth="1"/>
    <col min="2561" max="2561" width="71.625" style="2" customWidth="1"/>
    <col min="2562" max="2562" width="20.5" style="2" customWidth="1"/>
    <col min="2563" max="2563" width="18.125" style="2" customWidth="1"/>
    <col min="2564" max="2564" width="15" style="2" customWidth="1"/>
    <col min="2565" max="2565" width="17.25" style="2" customWidth="1"/>
    <col min="2566" max="2815" width="9" style="2"/>
    <col min="2816" max="2816" width="9" style="2" customWidth="1"/>
    <col min="2817" max="2817" width="71.625" style="2" customWidth="1"/>
    <col min="2818" max="2818" width="20.5" style="2" customWidth="1"/>
    <col min="2819" max="2819" width="18.125" style="2" customWidth="1"/>
    <col min="2820" max="2820" width="15" style="2" customWidth="1"/>
    <col min="2821" max="2821" width="17.25" style="2" customWidth="1"/>
    <col min="2822" max="3071" width="9" style="2"/>
    <col min="3072" max="3072" width="9" style="2" customWidth="1"/>
    <col min="3073" max="3073" width="71.625" style="2" customWidth="1"/>
    <col min="3074" max="3074" width="20.5" style="2" customWidth="1"/>
    <col min="3075" max="3075" width="18.125" style="2" customWidth="1"/>
    <col min="3076" max="3076" width="15" style="2" customWidth="1"/>
    <col min="3077" max="3077" width="17.25" style="2" customWidth="1"/>
    <col min="3078" max="3327" width="9" style="2"/>
    <col min="3328" max="3328" width="9" style="2" customWidth="1"/>
    <col min="3329" max="3329" width="71.625" style="2" customWidth="1"/>
    <col min="3330" max="3330" width="20.5" style="2" customWidth="1"/>
    <col min="3331" max="3331" width="18.125" style="2" customWidth="1"/>
    <col min="3332" max="3332" width="15" style="2" customWidth="1"/>
    <col min="3333" max="3333" width="17.25" style="2" customWidth="1"/>
    <col min="3334" max="3583" width="9" style="2"/>
    <col min="3584" max="3584" width="9" style="2" customWidth="1"/>
    <col min="3585" max="3585" width="71.625" style="2" customWidth="1"/>
    <col min="3586" max="3586" width="20.5" style="2" customWidth="1"/>
    <col min="3587" max="3587" width="18.125" style="2" customWidth="1"/>
    <col min="3588" max="3588" width="15" style="2" customWidth="1"/>
    <col min="3589" max="3589" width="17.25" style="2" customWidth="1"/>
    <col min="3590" max="3839" width="9" style="2"/>
    <col min="3840" max="3840" width="9" style="2" customWidth="1"/>
    <col min="3841" max="3841" width="71.625" style="2" customWidth="1"/>
    <col min="3842" max="3842" width="20.5" style="2" customWidth="1"/>
    <col min="3843" max="3843" width="18.125" style="2" customWidth="1"/>
    <col min="3844" max="3844" width="15" style="2" customWidth="1"/>
    <col min="3845" max="3845" width="17.25" style="2" customWidth="1"/>
    <col min="3846" max="4095" width="9" style="2"/>
    <col min="4096" max="4096" width="9" style="2" customWidth="1"/>
    <col min="4097" max="4097" width="71.625" style="2" customWidth="1"/>
    <col min="4098" max="4098" width="20.5" style="2" customWidth="1"/>
    <col min="4099" max="4099" width="18.125" style="2" customWidth="1"/>
    <col min="4100" max="4100" width="15" style="2" customWidth="1"/>
    <col min="4101" max="4101" width="17.25" style="2" customWidth="1"/>
    <col min="4102" max="4351" width="9" style="2"/>
    <col min="4352" max="4352" width="9" style="2" customWidth="1"/>
    <col min="4353" max="4353" width="71.625" style="2" customWidth="1"/>
    <col min="4354" max="4354" width="20.5" style="2" customWidth="1"/>
    <col min="4355" max="4355" width="18.125" style="2" customWidth="1"/>
    <col min="4356" max="4356" width="15" style="2" customWidth="1"/>
    <col min="4357" max="4357" width="17.25" style="2" customWidth="1"/>
    <col min="4358" max="4607" width="9" style="2"/>
    <col min="4608" max="4608" width="9" style="2" customWidth="1"/>
    <col min="4609" max="4609" width="71.625" style="2" customWidth="1"/>
    <col min="4610" max="4610" width="20.5" style="2" customWidth="1"/>
    <col min="4611" max="4611" width="18.125" style="2" customWidth="1"/>
    <col min="4612" max="4612" width="15" style="2" customWidth="1"/>
    <col min="4613" max="4613" width="17.25" style="2" customWidth="1"/>
    <col min="4614" max="4863" width="9" style="2"/>
    <col min="4864" max="4864" width="9" style="2" customWidth="1"/>
    <col min="4865" max="4865" width="71.625" style="2" customWidth="1"/>
    <col min="4866" max="4866" width="20.5" style="2" customWidth="1"/>
    <col min="4867" max="4867" width="18.125" style="2" customWidth="1"/>
    <col min="4868" max="4868" width="15" style="2" customWidth="1"/>
    <col min="4869" max="4869" width="17.25" style="2" customWidth="1"/>
    <col min="4870" max="5119" width="9" style="2"/>
    <col min="5120" max="5120" width="9" style="2" customWidth="1"/>
    <col min="5121" max="5121" width="71.625" style="2" customWidth="1"/>
    <col min="5122" max="5122" width="20.5" style="2" customWidth="1"/>
    <col min="5123" max="5123" width="18.125" style="2" customWidth="1"/>
    <col min="5124" max="5124" width="15" style="2" customWidth="1"/>
    <col min="5125" max="5125" width="17.25" style="2" customWidth="1"/>
    <col min="5126" max="5375" width="9" style="2"/>
    <col min="5376" max="5376" width="9" style="2" customWidth="1"/>
    <col min="5377" max="5377" width="71.625" style="2" customWidth="1"/>
    <col min="5378" max="5378" width="20.5" style="2" customWidth="1"/>
    <col min="5379" max="5379" width="18.125" style="2" customWidth="1"/>
    <col min="5380" max="5380" width="15" style="2" customWidth="1"/>
    <col min="5381" max="5381" width="17.25" style="2" customWidth="1"/>
    <col min="5382" max="5631" width="9" style="2"/>
    <col min="5632" max="5632" width="9" style="2" customWidth="1"/>
    <col min="5633" max="5633" width="71.625" style="2" customWidth="1"/>
    <col min="5634" max="5634" width="20.5" style="2" customWidth="1"/>
    <col min="5635" max="5635" width="18.125" style="2" customWidth="1"/>
    <col min="5636" max="5636" width="15" style="2" customWidth="1"/>
    <col min="5637" max="5637" width="17.25" style="2" customWidth="1"/>
    <col min="5638" max="5887" width="9" style="2"/>
    <col min="5888" max="5888" width="9" style="2" customWidth="1"/>
    <col min="5889" max="5889" width="71.625" style="2" customWidth="1"/>
    <col min="5890" max="5890" width="20.5" style="2" customWidth="1"/>
    <col min="5891" max="5891" width="18.125" style="2" customWidth="1"/>
    <col min="5892" max="5892" width="15" style="2" customWidth="1"/>
    <col min="5893" max="5893" width="17.25" style="2" customWidth="1"/>
    <col min="5894" max="6143" width="9" style="2"/>
    <col min="6144" max="6144" width="9" style="2" customWidth="1"/>
    <col min="6145" max="6145" width="71.625" style="2" customWidth="1"/>
    <col min="6146" max="6146" width="20.5" style="2" customWidth="1"/>
    <col min="6147" max="6147" width="18.125" style="2" customWidth="1"/>
    <col min="6148" max="6148" width="15" style="2" customWidth="1"/>
    <col min="6149" max="6149" width="17.25" style="2" customWidth="1"/>
    <col min="6150" max="6399" width="9" style="2"/>
    <col min="6400" max="6400" width="9" style="2" customWidth="1"/>
    <col min="6401" max="6401" width="71.625" style="2" customWidth="1"/>
    <col min="6402" max="6402" width="20.5" style="2" customWidth="1"/>
    <col min="6403" max="6403" width="18.125" style="2" customWidth="1"/>
    <col min="6404" max="6404" width="15" style="2" customWidth="1"/>
    <col min="6405" max="6405" width="17.25" style="2" customWidth="1"/>
    <col min="6406" max="6655" width="9" style="2"/>
    <col min="6656" max="6656" width="9" style="2" customWidth="1"/>
    <col min="6657" max="6657" width="71.625" style="2" customWidth="1"/>
    <col min="6658" max="6658" width="20.5" style="2" customWidth="1"/>
    <col min="6659" max="6659" width="18.125" style="2" customWidth="1"/>
    <col min="6660" max="6660" width="15" style="2" customWidth="1"/>
    <col min="6661" max="6661" width="17.25" style="2" customWidth="1"/>
    <col min="6662" max="6911" width="9" style="2"/>
    <col min="6912" max="6912" width="9" style="2" customWidth="1"/>
    <col min="6913" max="6913" width="71.625" style="2" customWidth="1"/>
    <col min="6914" max="6914" width="20.5" style="2" customWidth="1"/>
    <col min="6915" max="6915" width="18.125" style="2" customWidth="1"/>
    <col min="6916" max="6916" width="15" style="2" customWidth="1"/>
    <col min="6917" max="6917" width="17.25" style="2" customWidth="1"/>
    <col min="6918" max="7167" width="9" style="2"/>
    <col min="7168" max="7168" width="9" style="2" customWidth="1"/>
    <col min="7169" max="7169" width="71.625" style="2" customWidth="1"/>
    <col min="7170" max="7170" width="20.5" style="2" customWidth="1"/>
    <col min="7171" max="7171" width="18.125" style="2" customWidth="1"/>
    <col min="7172" max="7172" width="15" style="2" customWidth="1"/>
    <col min="7173" max="7173" width="17.25" style="2" customWidth="1"/>
    <col min="7174" max="7423" width="9" style="2"/>
    <col min="7424" max="7424" width="9" style="2" customWidth="1"/>
    <col min="7425" max="7425" width="71.625" style="2" customWidth="1"/>
    <col min="7426" max="7426" width="20.5" style="2" customWidth="1"/>
    <col min="7427" max="7427" width="18.125" style="2" customWidth="1"/>
    <col min="7428" max="7428" width="15" style="2" customWidth="1"/>
    <col min="7429" max="7429" width="17.25" style="2" customWidth="1"/>
    <col min="7430" max="7679" width="9" style="2"/>
    <col min="7680" max="7680" width="9" style="2" customWidth="1"/>
    <col min="7681" max="7681" width="71.625" style="2" customWidth="1"/>
    <col min="7682" max="7682" width="20.5" style="2" customWidth="1"/>
    <col min="7683" max="7683" width="18.125" style="2" customWidth="1"/>
    <col min="7684" max="7684" width="15" style="2" customWidth="1"/>
    <col min="7685" max="7685" width="17.25" style="2" customWidth="1"/>
    <col min="7686" max="7935" width="9" style="2"/>
    <col min="7936" max="7936" width="9" style="2" customWidth="1"/>
    <col min="7937" max="7937" width="71.625" style="2" customWidth="1"/>
    <col min="7938" max="7938" width="20.5" style="2" customWidth="1"/>
    <col min="7939" max="7939" width="18.125" style="2" customWidth="1"/>
    <col min="7940" max="7940" width="15" style="2" customWidth="1"/>
    <col min="7941" max="7941" width="17.25" style="2" customWidth="1"/>
    <col min="7942" max="8191" width="9" style="2"/>
    <col min="8192" max="8192" width="9" style="2" customWidth="1"/>
    <col min="8193" max="8193" width="71.625" style="2" customWidth="1"/>
    <col min="8194" max="8194" width="20.5" style="2" customWidth="1"/>
    <col min="8195" max="8195" width="18.125" style="2" customWidth="1"/>
    <col min="8196" max="8196" width="15" style="2" customWidth="1"/>
    <col min="8197" max="8197" width="17.25" style="2" customWidth="1"/>
    <col min="8198" max="8447" width="9" style="2"/>
    <col min="8448" max="8448" width="9" style="2" customWidth="1"/>
    <col min="8449" max="8449" width="71.625" style="2" customWidth="1"/>
    <col min="8450" max="8450" width="20.5" style="2" customWidth="1"/>
    <col min="8451" max="8451" width="18.125" style="2" customWidth="1"/>
    <col min="8452" max="8452" width="15" style="2" customWidth="1"/>
    <col min="8453" max="8453" width="17.25" style="2" customWidth="1"/>
    <col min="8454" max="8703" width="9" style="2"/>
    <col min="8704" max="8704" width="9" style="2" customWidth="1"/>
    <col min="8705" max="8705" width="71.625" style="2" customWidth="1"/>
    <col min="8706" max="8706" width="20.5" style="2" customWidth="1"/>
    <col min="8707" max="8707" width="18.125" style="2" customWidth="1"/>
    <col min="8708" max="8708" width="15" style="2" customWidth="1"/>
    <col min="8709" max="8709" width="17.25" style="2" customWidth="1"/>
    <col min="8710" max="8959" width="9" style="2"/>
    <col min="8960" max="8960" width="9" style="2" customWidth="1"/>
    <col min="8961" max="8961" width="71.625" style="2" customWidth="1"/>
    <col min="8962" max="8962" width="20.5" style="2" customWidth="1"/>
    <col min="8963" max="8963" width="18.125" style="2" customWidth="1"/>
    <col min="8964" max="8964" width="15" style="2" customWidth="1"/>
    <col min="8965" max="8965" width="17.25" style="2" customWidth="1"/>
    <col min="8966" max="9215" width="9" style="2"/>
    <col min="9216" max="9216" width="9" style="2" customWidth="1"/>
    <col min="9217" max="9217" width="71.625" style="2" customWidth="1"/>
    <col min="9218" max="9218" width="20.5" style="2" customWidth="1"/>
    <col min="9219" max="9219" width="18.125" style="2" customWidth="1"/>
    <col min="9220" max="9220" width="15" style="2" customWidth="1"/>
    <col min="9221" max="9221" width="17.25" style="2" customWidth="1"/>
    <col min="9222" max="9471" width="9" style="2"/>
    <col min="9472" max="9472" width="9" style="2" customWidth="1"/>
    <col min="9473" max="9473" width="71.625" style="2" customWidth="1"/>
    <col min="9474" max="9474" width="20.5" style="2" customWidth="1"/>
    <col min="9475" max="9475" width="18.125" style="2" customWidth="1"/>
    <col min="9476" max="9476" width="15" style="2" customWidth="1"/>
    <col min="9477" max="9477" width="17.25" style="2" customWidth="1"/>
    <col min="9478" max="9727" width="9" style="2"/>
    <col min="9728" max="9728" width="9" style="2" customWidth="1"/>
    <col min="9729" max="9729" width="71.625" style="2" customWidth="1"/>
    <col min="9730" max="9730" width="20.5" style="2" customWidth="1"/>
    <col min="9731" max="9731" width="18.125" style="2" customWidth="1"/>
    <col min="9732" max="9732" width="15" style="2" customWidth="1"/>
    <col min="9733" max="9733" width="17.25" style="2" customWidth="1"/>
    <col min="9734" max="9983" width="9" style="2"/>
    <col min="9984" max="9984" width="9" style="2" customWidth="1"/>
    <col min="9985" max="9985" width="71.625" style="2" customWidth="1"/>
    <col min="9986" max="9986" width="20.5" style="2" customWidth="1"/>
    <col min="9987" max="9987" width="18.125" style="2" customWidth="1"/>
    <col min="9988" max="9988" width="15" style="2" customWidth="1"/>
    <col min="9989" max="9989" width="17.25" style="2" customWidth="1"/>
    <col min="9990" max="10239" width="9" style="2"/>
    <col min="10240" max="10240" width="9" style="2" customWidth="1"/>
    <col min="10241" max="10241" width="71.625" style="2" customWidth="1"/>
    <col min="10242" max="10242" width="20.5" style="2" customWidth="1"/>
    <col min="10243" max="10243" width="18.125" style="2" customWidth="1"/>
    <col min="10244" max="10244" width="15" style="2" customWidth="1"/>
    <col min="10245" max="10245" width="17.25" style="2" customWidth="1"/>
    <col min="10246" max="10495" width="9" style="2"/>
    <col min="10496" max="10496" width="9" style="2" customWidth="1"/>
    <col min="10497" max="10497" width="71.625" style="2" customWidth="1"/>
    <col min="10498" max="10498" width="20.5" style="2" customWidth="1"/>
    <col min="10499" max="10499" width="18.125" style="2" customWidth="1"/>
    <col min="10500" max="10500" width="15" style="2" customWidth="1"/>
    <col min="10501" max="10501" width="17.25" style="2" customWidth="1"/>
    <col min="10502" max="10751" width="9" style="2"/>
    <col min="10752" max="10752" width="9" style="2" customWidth="1"/>
    <col min="10753" max="10753" width="71.625" style="2" customWidth="1"/>
    <col min="10754" max="10754" width="20.5" style="2" customWidth="1"/>
    <col min="10755" max="10755" width="18.125" style="2" customWidth="1"/>
    <col min="10756" max="10756" width="15" style="2" customWidth="1"/>
    <col min="10757" max="10757" width="17.25" style="2" customWidth="1"/>
    <col min="10758" max="11007" width="9" style="2"/>
    <col min="11008" max="11008" width="9" style="2" customWidth="1"/>
    <col min="11009" max="11009" width="71.625" style="2" customWidth="1"/>
    <col min="11010" max="11010" width="20.5" style="2" customWidth="1"/>
    <col min="11011" max="11011" width="18.125" style="2" customWidth="1"/>
    <col min="11012" max="11012" width="15" style="2" customWidth="1"/>
    <col min="11013" max="11013" width="17.25" style="2" customWidth="1"/>
    <col min="11014" max="11263" width="9" style="2"/>
    <col min="11264" max="11264" width="9" style="2" customWidth="1"/>
    <col min="11265" max="11265" width="71.625" style="2" customWidth="1"/>
    <col min="11266" max="11266" width="20.5" style="2" customWidth="1"/>
    <col min="11267" max="11267" width="18.125" style="2" customWidth="1"/>
    <col min="11268" max="11268" width="15" style="2" customWidth="1"/>
    <col min="11269" max="11269" width="17.25" style="2" customWidth="1"/>
    <col min="11270" max="11519" width="9" style="2"/>
    <col min="11520" max="11520" width="9" style="2" customWidth="1"/>
    <col min="11521" max="11521" width="71.625" style="2" customWidth="1"/>
    <col min="11522" max="11522" width="20.5" style="2" customWidth="1"/>
    <col min="11523" max="11523" width="18.125" style="2" customWidth="1"/>
    <col min="11524" max="11524" width="15" style="2" customWidth="1"/>
    <col min="11525" max="11525" width="17.25" style="2" customWidth="1"/>
    <col min="11526" max="11775" width="9" style="2"/>
    <col min="11776" max="11776" width="9" style="2" customWidth="1"/>
    <col min="11777" max="11777" width="71.625" style="2" customWidth="1"/>
    <col min="11778" max="11778" width="20.5" style="2" customWidth="1"/>
    <col min="11779" max="11779" width="18.125" style="2" customWidth="1"/>
    <col min="11780" max="11780" width="15" style="2" customWidth="1"/>
    <col min="11781" max="11781" width="17.25" style="2" customWidth="1"/>
    <col min="11782" max="12031" width="9" style="2"/>
    <col min="12032" max="12032" width="9" style="2" customWidth="1"/>
    <col min="12033" max="12033" width="71.625" style="2" customWidth="1"/>
    <col min="12034" max="12034" width="20.5" style="2" customWidth="1"/>
    <col min="12035" max="12035" width="18.125" style="2" customWidth="1"/>
    <col min="12036" max="12036" width="15" style="2" customWidth="1"/>
    <col min="12037" max="12037" width="17.25" style="2" customWidth="1"/>
    <col min="12038" max="12287" width="9" style="2"/>
    <col min="12288" max="12288" width="9" style="2" customWidth="1"/>
    <col min="12289" max="12289" width="71.625" style="2" customWidth="1"/>
    <col min="12290" max="12290" width="20.5" style="2" customWidth="1"/>
    <col min="12291" max="12291" width="18.125" style="2" customWidth="1"/>
    <col min="12292" max="12292" width="15" style="2" customWidth="1"/>
    <col min="12293" max="12293" width="17.25" style="2" customWidth="1"/>
    <col min="12294" max="12543" width="9" style="2"/>
    <col min="12544" max="12544" width="9" style="2" customWidth="1"/>
    <col min="12545" max="12545" width="71.625" style="2" customWidth="1"/>
    <col min="12546" max="12546" width="20.5" style="2" customWidth="1"/>
    <col min="12547" max="12547" width="18.125" style="2" customWidth="1"/>
    <col min="12548" max="12548" width="15" style="2" customWidth="1"/>
    <col min="12549" max="12549" width="17.25" style="2" customWidth="1"/>
    <col min="12550" max="12799" width="9" style="2"/>
    <col min="12800" max="12800" width="9" style="2" customWidth="1"/>
    <col min="12801" max="12801" width="71.625" style="2" customWidth="1"/>
    <col min="12802" max="12802" width="20.5" style="2" customWidth="1"/>
    <col min="12803" max="12803" width="18.125" style="2" customWidth="1"/>
    <col min="12804" max="12804" width="15" style="2" customWidth="1"/>
    <col min="12805" max="12805" width="17.25" style="2" customWidth="1"/>
    <col min="12806" max="13055" width="9" style="2"/>
    <col min="13056" max="13056" width="9" style="2" customWidth="1"/>
    <col min="13057" max="13057" width="71.625" style="2" customWidth="1"/>
    <col min="13058" max="13058" width="20.5" style="2" customWidth="1"/>
    <col min="13059" max="13059" width="18.125" style="2" customWidth="1"/>
    <col min="13060" max="13060" width="15" style="2" customWidth="1"/>
    <col min="13061" max="13061" width="17.25" style="2" customWidth="1"/>
    <col min="13062" max="13311" width="9" style="2"/>
    <col min="13312" max="13312" width="9" style="2" customWidth="1"/>
    <col min="13313" max="13313" width="71.625" style="2" customWidth="1"/>
    <col min="13314" max="13314" width="20.5" style="2" customWidth="1"/>
    <col min="13315" max="13315" width="18.125" style="2" customWidth="1"/>
    <col min="13316" max="13316" width="15" style="2" customWidth="1"/>
    <col min="13317" max="13317" width="17.25" style="2" customWidth="1"/>
    <col min="13318" max="13567" width="9" style="2"/>
    <col min="13568" max="13568" width="9" style="2" customWidth="1"/>
    <col min="13569" max="13569" width="71.625" style="2" customWidth="1"/>
    <col min="13570" max="13570" width="20.5" style="2" customWidth="1"/>
    <col min="13571" max="13571" width="18.125" style="2" customWidth="1"/>
    <col min="13572" max="13572" width="15" style="2" customWidth="1"/>
    <col min="13573" max="13573" width="17.25" style="2" customWidth="1"/>
    <col min="13574" max="13823" width="9" style="2"/>
    <col min="13824" max="13824" width="9" style="2" customWidth="1"/>
    <col min="13825" max="13825" width="71.625" style="2" customWidth="1"/>
    <col min="13826" max="13826" width="20.5" style="2" customWidth="1"/>
    <col min="13827" max="13827" width="18.125" style="2" customWidth="1"/>
    <col min="13828" max="13828" width="15" style="2" customWidth="1"/>
    <col min="13829" max="13829" width="17.25" style="2" customWidth="1"/>
    <col min="13830" max="14079" width="9" style="2"/>
    <col min="14080" max="14080" width="9" style="2" customWidth="1"/>
    <col min="14081" max="14081" width="71.625" style="2" customWidth="1"/>
    <col min="14082" max="14082" width="20.5" style="2" customWidth="1"/>
    <col min="14083" max="14083" width="18.125" style="2" customWidth="1"/>
    <col min="14084" max="14084" width="15" style="2" customWidth="1"/>
    <col min="14085" max="14085" width="17.25" style="2" customWidth="1"/>
    <col min="14086" max="14335" width="9" style="2"/>
    <col min="14336" max="14336" width="9" style="2" customWidth="1"/>
    <col min="14337" max="14337" width="71.625" style="2" customWidth="1"/>
    <col min="14338" max="14338" width="20.5" style="2" customWidth="1"/>
    <col min="14339" max="14339" width="18.125" style="2" customWidth="1"/>
    <col min="14340" max="14340" width="15" style="2" customWidth="1"/>
    <col min="14341" max="14341" width="17.25" style="2" customWidth="1"/>
    <col min="14342" max="14591" width="9" style="2"/>
    <col min="14592" max="14592" width="9" style="2" customWidth="1"/>
    <col min="14593" max="14593" width="71.625" style="2" customWidth="1"/>
    <col min="14594" max="14594" width="20.5" style="2" customWidth="1"/>
    <col min="14595" max="14595" width="18.125" style="2" customWidth="1"/>
    <col min="14596" max="14596" width="15" style="2" customWidth="1"/>
    <col min="14597" max="14597" width="17.25" style="2" customWidth="1"/>
    <col min="14598" max="14847" width="9" style="2"/>
    <col min="14848" max="14848" width="9" style="2" customWidth="1"/>
    <col min="14849" max="14849" width="71.625" style="2" customWidth="1"/>
    <col min="14850" max="14850" width="20.5" style="2" customWidth="1"/>
    <col min="14851" max="14851" width="18.125" style="2" customWidth="1"/>
    <col min="14852" max="14852" width="15" style="2" customWidth="1"/>
    <col min="14853" max="14853" width="17.25" style="2" customWidth="1"/>
    <col min="14854" max="15103" width="9" style="2"/>
    <col min="15104" max="15104" width="9" style="2" customWidth="1"/>
    <col min="15105" max="15105" width="71.625" style="2" customWidth="1"/>
    <col min="15106" max="15106" width="20.5" style="2" customWidth="1"/>
    <col min="15107" max="15107" width="18.125" style="2" customWidth="1"/>
    <col min="15108" max="15108" width="15" style="2" customWidth="1"/>
    <col min="15109" max="15109" width="17.25" style="2" customWidth="1"/>
    <col min="15110" max="15359" width="9" style="2"/>
    <col min="15360" max="15360" width="9" style="2" customWidth="1"/>
    <col min="15361" max="15361" width="71.625" style="2" customWidth="1"/>
    <col min="15362" max="15362" width="20.5" style="2" customWidth="1"/>
    <col min="15363" max="15363" width="18.125" style="2" customWidth="1"/>
    <col min="15364" max="15364" width="15" style="2" customWidth="1"/>
    <col min="15365" max="15365" width="17.25" style="2" customWidth="1"/>
    <col min="15366" max="15615" width="9" style="2"/>
    <col min="15616" max="15616" width="9" style="2" customWidth="1"/>
    <col min="15617" max="15617" width="71.625" style="2" customWidth="1"/>
    <col min="15618" max="15618" width="20.5" style="2" customWidth="1"/>
    <col min="15619" max="15619" width="18.125" style="2" customWidth="1"/>
    <col min="15620" max="15620" width="15" style="2" customWidth="1"/>
    <col min="15621" max="15621" width="17.25" style="2" customWidth="1"/>
    <col min="15622" max="15871" width="9" style="2"/>
    <col min="15872" max="15872" width="9" style="2" customWidth="1"/>
    <col min="15873" max="15873" width="71.625" style="2" customWidth="1"/>
    <col min="15874" max="15874" width="20.5" style="2" customWidth="1"/>
    <col min="15875" max="15875" width="18.125" style="2" customWidth="1"/>
    <col min="15876" max="15876" width="15" style="2" customWidth="1"/>
    <col min="15877" max="15877" width="17.25" style="2" customWidth="1"/>
    <col min="15878" max="16127" width="9" style="2"/>
    <col min="16128" max="16128" width="9" style="2" customWidth="1"/>
    <col min="16129" max="16129" width="71.625" style="2" customWidth="1"/>
    <col min="16130" max="16130" width="20.5" style="2" customWidth="1"/>
    <col min="16131" max="16131" width="18.125" style="2" customWidth="1"/>
    <col min="16132" max="16132" width="15" style="2" customWidth="1"/>
    <col min="16133" max="16133" width="17.25" style="2" customWidth="1"/>
    <col min="16134" max="16384" width="9" style="2"/>
  </cols>
  <sheetData>
    <row r="1" spans="1:14" s="1" customFormat="1" ht="31.5" customHeight="1" x14ac:dyDescent="0.2">
      <c r="A1" s="260" t="s">
        <v>0</v>
      </c>
      <c r="B1" s="260"/>
      <c r="C1" s="260"/>
      <c r="D1" s="260"/>
      <c r="E1" s="260"/>
      <c r="F1" s="260"/>
    </row>
    <row r="2" spans="1:14" s="1" customFormat="1" ht="23.25" customHeight="1" x14ac:dyDescent="0.2">
      <c r="A2" s="260" t="s">
        <v>926</v>
      </c>
      <c r="B2" s="260"/>
      <c r="C2" s="260"/>
      <c r="D2" s="260"/>
      <c r="E2" s="260"/>
      <c r="F2" s="260"/>
    </row>
    <row r="3" spans="1:14" ht="13.5" customHeight="1" x14ac:dyDescent="0.3">
      <c r="A3" s="2"/>
      <c r="B3" s="37"/>
      <c r="C3" s="37"/>
      <c r="D3" s="37"/>
      <c r="F3" s="121" t="s">
        <v>1</v>
      </c>
    </row>
    <row r="4" spans="1:14" ht="81" customHeight="1" x14ac:dyDescent="0.2">
      <c r="A4" s="261" t="s">
        <v>2</v>
      </c>
      <c r="B4" s="262" t="s">
        <v>3</v>
      </c>
      <c r="C4" s="261" t="s">
        <v>4</v>
      </c>
      <c r="D4" s="258" t="s">
        <v>801</v>
      </c>
      <c r="E4" s="261" t="s">
        <v>5</v>
      </c>
      <c r="F4" s="261" t="s">
        <v>6</v>
      </c>
    </row>
    <row r="5" spans="1:14" s="3" customFormat="1" ht="12.75" customHeight="1" x14ac:dyDescent="0.2">
      <c r="A5" s="261"/>
      <c r="B5" s="262"/>
      <c r="C5" s="261"/>
      <c r="D5" s="259"/>
      <c r="E5" s="261"/>
      <c r="F5" s="261"/>
      <c r="G5" s="257"/>
      <c r="H5" s="257"/>
      <c r="I5" s="257"/>
      <c r="J5" s="257"/>
      <c r="K5" s="257"/>
      <c r="L5" s="257"/>
      <c r="M5" s="257"/>
      <c r="N5" s="257"/>
    </row>
    <row r="6" spans="1:14" x14ac:dyDescent="0.25">
      <c r="A6" s="70">
        <v>1</v>
      </c>
      <c r="B6" s="70">
        <v>2</v>
      </c>
      <c r="C6" s="70">
        <v>3</v>
      </c>
      <c r="D6" s="70">
        <v>4</v>
      </c>
      <c r="E6" s="70">
        <v>5</v>
      </c>
      <c r="F6" s="70">
        <v>6</v>
      </c>
      <c r="G6" s="257"/>
      <c r="H6" s="257"/>
      <c r="I6" s="257"/>
      <c r="J6" s="257"/>
      <c r="K6" s="257"/>
      <c r="L6" s="257"/>
      <c r="M6" s="257"/>
      <c r="N6" s="257"/>
    </row>
    <row r="7" spans="1:14" x14ac:dyDescent="0.25">
      <c r="A7" s="71" t="s">
        <v>7</v>
      </c>
      <c r="B7" s="72" t="s">
        <v>220</v>
      </c>
      <c r="C7" s="73"/>
      <c r="D7" s="74">
        <f>SUM(D8:D12)</f>
        <v>4333684.0609999998</v>
      </c>
      <c r="E7" s="74">
        <f>SUM(E8:E12)</f>
        <v>3317956.5110000004</v>
      </c>
      <c r="F7" s="75">
        <f>E7/D7*100</f>
        <v>76.562030464084643</v>
      </c>
      <c r="G7" s="4"/>
    </row>
    <row r="8" spans="1:14" ht="53.25" customHeight="1" x14ac:dyDescent="0.2">
      <c r="A8" s="64" t="s">
        <v>8</v>
      </c>
      <c r="B8" s="65" t="s">
        <v>219</v>
      </c>
      <c r="C8" s="66" t="s">
        <v>180</v>
      </c>
      <c r="D8" s="67">
        <f>Дотации!E52</f>
        <v>41928</v>
      </c>
      <c r="E8" s="67">
        <f>Дотации!F52</f>
        <v>31446</v>
      </c>
      <c r="F8" s="67">
        <f t="shared" ref="F8:F74" si="0">E8/D8*100</f>
        <v>75</v>
      </c>
      <c r="G8" s="5"/>
    </row>
    <row r="9" spans="1:14" s="42" customFormat="1" ht="35.25" customHeight="1" x14ac:dyDescent="0.2">
      <c r="A9" s="61" t="s">
        <v>9</v>
      </c>
      <c r="B9" s="62" t="s">
        <v>221</v>
      </c>
      <c r="C9" s="63" t="s">
        <v>12</v>
      </c>
      <c r="D9" s="60">
        <f>Дотации!H52</f>
        <v>3430574.3000000003</v>
      </c>
      <c r="E9" s="60">
        <f>Дотации!I52</f>
        <v>2519117.6</v>
      </c>
      <c r="F9" s="60">
        <f t="shared" si="0"/>
        <v>73.431366870555749</v>
      </c>
    </row>
    <row r="10" spans="1:14" ht="29.25" customHeight="1" x14ac:dyDescent="0.2">
      <c r="A10" s="64" t="s">
        <v>10</v>
      </c>
      <c r="B10" s="65" t="s">
        <v>222</v>
      </c>
      <c r="C10" s="66" t="s">
        <v>179</v>
      </c>
      <c r="D10" s="67">
        <f>Дотации!K52</f>
        <v>382237.90000000008</v>
      </c>
      <c r="E10" s="67">
        <f>Дотации!L52</f>
        <v>314220.8000000001</v>
      </c>
      <c r="F10" s="67">
        <f t="shared" si="0"/>
        <v>82.205558370847058</v>
      </c>
      <c r="G10" s="6"/>
      <c r="H10" s="6"/>
    </row>
    <row r="11" spans="1:14" ht="75.75" customHeight="1" x14ac:dyDescent="0.2">
      <c r="A11" s="64" t="s">
        <v>11</v>
      </c>
      <c r="B11" s="65" t="s">
        <v>478</v>
      </c>
      <c r="C11" s="66" t="s">
        <v>477</v>
      </c>
      <c r="D11" s="67">
        <f>Дотации!N52</f>
        <v>375856.86099999998</v>
      </c>
      <c r="E11" s="67">
        <f>Дотации!O52</f>
        <v>375856.86099999998</v>
      </c>
      <c r="F11" s="67">
        <f t="shared" si="0"/>
        <v>100</v>
      </c>
      <c r="G11" s="6"/>
      <c r="H11" s="6"/>
    </row>
    <row r="12" spans="1:14" ht="80.25" customHeight="1" x14ac:dyDescent="0.2">
      <c r="A12" s="64" t="s">
        <v>13</v>
      </c>
      <c r="B12" s="65" t="s">
        <v>474</v>
      </c>
      <c r="C12" s="66" t="s">
        <v>475</v>
      </c>
      <c r="D12" s="67">
        <f>Дотации!Q52</f>
        <v>103087</v>
      </c>
      <c r="E12" s="67">
        <f>Дотации!R52</f>
        <v>77315.25</v>
      </c>
      <c r="F12" s="67">
        <f t="shared" si="0"/>
        <v>75</v>
      </c>
      <c r="G12" s="6"/>
      <c r="H12" s="6"/>
    </row>
    <row r="13" spans="1:14" x14ac:dyDescent="0.25">
      <c r="A13" s="112" t="s">
        <v>14</v>
      </c>
      <c r="B13" s="113" t="s">
        <v>15</v>
      </c>
      <c r="C13" s="114"/>
      <c r="D13" s="207">
        <f>SUM(D14:D55)</f>
        <v>11997922.600859998</v>
      </c>
      <c r="E13" s="207">
        <f>SUM(E14:E55)</f>
        <v>5887104.9300800003</v>
      </c>
      <c r="F13" s="207">
        <f>E13/D13*100</f>
        <v>49.06770218419328</v>
      </c>
      <c r="G13" s="4"/>
      <c r="H13" s="4"/>
      <c r="J13" s="30"/>
    </row>
    <row r="14" spans="1:14" ht="55.5" customHeight="1" x14ac:dyDescent="0.2">
      <c r="A14" s="64" t="s">
        <v>16</v>
      </c>
      <c r="B14" s="65" t="s">
        <v>254</v>
      </c>
      <c r="C14" s="66" t="s">
        <v>19</v>
      </c>
      <c r="D14" s="67">
        <f>Субсидии!E400</f>
        <v>16624.900000000001</v>
      </c>
      <c r="E14" s="67">
        <f>Субсидии!F400</f>
        <v>15217.769039999997</v>
      </c>
      <c r="F14" s="67">
        <f t="shared" si="0"/>
        <v>91.536003464682466</v>
      </c>
      <c r="G14" s="7"/>
      <c r="H14" s="6"/>
    </row>
    <row r="15" spans="1:14" ht="53.25" customHeight="1" x14ac:dyDescent="0.2">
      <c r="A15" s="64" t="s">
        <v>17</v>
      </c>
      <c r="B15" s="65" t="s">
        <v>743</v>
      </c>
      <c r="C15" s="66" t="s">
        <v>187</v>
      </c>
      <c r="D15" s="67">
        <f>Субсидии!H400</f>
        <v>366156.7</v>
      </c>
      <c r="E15" s="67">
        <f>Субсидии!I400</f>
        <v>110657.74722999999</v>
      </c>
      <c r="F15" s="67">
        <f t="shared" si="0"/>
        <v>30.22141810596392</v>
      </c>
      <c r="G15" s="6"/>
      <c r="H15" s="6"/>
    </row>
    <row r="16" spans="1:14" ht="42.75" customHeight="1" x14ac:dyDescent="0.2">
      <c r="A16" s="64" t="s">
        <v>18</v>
      </c>
      <c r="B16" s="65" t="s">
        <v>228</v>
      </c>
      <c r="C16" s="66" t="s">
        <v>190</v>
      </c>
      <c r="D16" s="67">
        <f>Субсидии!K400</f>
        <v>62391.499999999993</v>
      </c>
      <c r="E16" s="67">
        <f>Субсидии!L400</f>
        <v>61414.82968000001</v>
      </c>
      <c r="F16" s="67">
        <f t="shared" si="0"/>
        <v>98.43460997090952</v>
      </c>
      <c r="G16" s="6"/>
      <c r="H16" s="6"/>
    </row>
    <row r="17" spans="1:8" ht="53.25" customHeight="1" x14ac:dyDescent="0.2">
      <c r="A17" s="64" t="s">
        <v>20</v>
      </c>
      <c r="B17" s="65" t="s">
        <v>739</v>
      </c>
      <c r="C17" s="66" t="s">
        <v>740</v>
      </c>
      <c r="D17" s="67">
        <f>Субсидии!N400</f>
        <v>86883.7</v>
      </c>
      <c r="E17" s="67">
        <f>Субсидии!O400</f>
        <v>14709.041380000001</v>
      </c>
      <c r="F17" s="67">
        <f t="shared" si="0"/>
        <v>16.929575259801322</v>
      </c>
      <c r="G17" s="6"/>
      <c r="H17" s="6"/>
    </row>
    <row r="18" spans="1:8" ht="51" customHeight="1" x14ac:dyDescent="0.2">
      <c r="A18" s="64" t="s">
        <v>21</v>
      </c>
      <c r="B18" s="65" t="s">
        <v>735</v>
      </c>
      <c r="C18" s="66" t="s">
        <v>185</v>
      </c>
      <c r="D18" s="67">
        <f>Субсидии!Q400</f>
        <v>10058.4</v>
      </c>
      <c r="E18" s="67">
        <f>Субсидии!R400</f>
        <v>10058.4</v>
      </c>
      <c r="F18" s="67">
        <f t="shared" si="0"/>
        <v>100</v>
      </c>
      <c r="G18" s="6"/>
      <c r="H18" s="6"/>
    </row>
    <row r="19" spans="1:8" ht="60" customHeight="1" x14ac:dyDescent="0.2">
      <c r="A19" s="64" t="s">
        <v>22</v>
      </c>
      <c r="B19" s="65" t="s">
        <v>253</v>
      </c>
      <c r="C19" s="66" t="s">
        <v>26</v>
      </c>
      <c r="D19" s="67">
        <f>Субсидии!T400</f>
        <v>40836.1</v>
      </c>
      <c r="E19" s="67">
        <f>Субсидии!U400</f>
        <v>37058.122410000004</v>
      </c>
      <c r="F19" s="67">
        <f t="shared" si="0"/>
        <v>90.748436824280489</v>
      </c>
      <c r="G19" s="6"/>
      <c r="H19" s="6"/>
    </row>
    <row r="20" spans="1:8" ht="54.75" customHeight="1" x14ac:dyDescent="0.2">
      <c r="A20" s="64" t="s">
        <v>23</v>
      </c>
      <c r="B20" s="65" t="s">
        <v>227</v>
      </c>
      <c r="C20" s="98" t="s">
        <v>737</v>
      </c>
      <c r="D20" s="67">
        <f>Субсидии!W400</f>
        <v>2346.9388599999997</v>
      </c>
      <c r="E20" s="67">
        <f>Субсидии!X400</f>
        <v>2346.9389999999994</v>
      </c>
      <c r="F20" s="67">
        <f t="shared" si="0"/>
        <v>100.00000596521717</v>
      </c>
      <c r="G20" s="6"/>
      <c r="H20" s="6"/>
    </row>
    <row r="21" spans="1:8" ht="51.75" customHeight="1" x14ac:dyDescent="0.2">
      <c r="A21" s="64" t="s">
        <v>24</v>
      </c>
      <c r="B21" s="65" t="s">
        <v>226</v>
      </c>
      <c r="C21" s="66" t="s">
        <v>738</v>
      </c>
      <c r="D21" s="67">
        <f>Субсидии!Z400</f>
        <v>867.34699999999964</v>
      </c>
      <c r="E21" s="67">
        <f>Субсидии!AA400</f>
        <v>867.34699999999964</v>
      </c>
      <c r="F21" s="67">
        <f t="shared" si="0"/>
        <v>100</v>
      </c>
      <c r="G21" s="6"/>
      <c r="H21" s="6"/>
    </row>
    <row r="22" spans="1:8" ht="36" customHeight="1" x14ac:dyDescent="0.2">
      <c r="A22" s="64" t="s">
        <v>25</v>
      </c>
      <c r="B22" s="65" t="s">
        <v>720</v>
      </c>
      <c r="C22" s="66" t="s">
        <v>181</v>
      </c>
      <c r="D22" s="67">
        <f>Субсидии!AC400</f>
        <v>5300</v>
      </c>
      <c r="E22" s="67">
        <f>Субсидии!AD400</f>
        <v>3975</v>
      </c>
      <c r="F22" s="67">
        <f t="shared" si="0"/>
        <v>75</v>
      </c>
      <c r="G22" s="6"/>
      <c r="H22" s="6"/>
    </row>
    <row r="23" spans="1:8" ht="42.75" customHeight="1" x14ac:dyDescent="0.2">
      <c r="A23" s="64" t="s">
        <v>27</v>
      </c>
      <c r="B23" s="65" t="s">
        <v>958</v>
      </c>
      <c r="C23" s="66" t="s">
        <v>200</v>
      </c>
      <c r="D23" s="67">
        <f>Субсидии!AF400</f>
        <v>119999.99999999999</v>
      </c>
      <c r="E23" s="67">
        <f>Субсидии!AG400</f>
        <v>33558.042020000001</v>
      </c>
      <c r="F23" s="67">
        <f t="shared" si="0"/>
        <v>27.965035016666672</v>
      </c>
      <c r="G23" s="6"/>
      <c r="H23" s="6"/>
    </row>
    <row r="24" spans="1:8" ht="43.5" customHeight="1" x14ac:dyDescent="0.2">
      <c r="A24" s="64" t="s">
        <v>28</v>
      </c>
      <c r="B24" s="65" t="s">
        <v>252</v>
      </c>
      <c r="C24" s="66" t="s">
        <v>39</v>
      </c>
      <c r="D24" s="67">
        <f>Субсидии!AI400</f>
        <v>707405</v>
      </c>
      <c r="E24" s="67">
        <f>Субсидии!AJ400</f>
        <v>472361.18888999999</v>
      </c>
      <c r="F24" s="67">
        <f t="shared" si="0"/>
        <v>66.773798445020887</v>
      </c>
      <c r="G24" s="6"/>
      <c r="H24" s="6"/>
    </row>
    <row r="25" spans="1:8" ht="83.25" customHeight="1" x14ac:dyDescent="0.2">
      <c r="A25" s="64" t="s">
        <v>29</v>
      </c>
      <c r="B25" s="65" t="s">
        <v>933</v>
      </c>
      <c r="C25" s="66" t="s">
        <v>182</v>
      </c>
      <c r="D25" s="67">
        <f>Субсидии!AL400</f>
        <v>1052020.6000000001</v>
      </c>
      <c r="E25" s="67">
        <f>Субсидии!AM400</f>
        <v>648426.74728999985</v>
      </c>
      <c r="F25" s="67">
        <f t="shared" si="0"/>
        <v>61.636316559770762</v>
      </c>
      <c r="G25" s="6"/>
      <c r="H25" s="8"/>
    </row>
    <row r="26" spans="1:8" ht="84.75" customHeight="1" x14ac:dyDescent="0.2">
      <c r="A26" s="64" t="s">
        <v>30</v>
      </c>
      <c r="B26" s="65" t="s">
        <v>934</v>
      </c>
      <c r="C26" s="66" t="s">
        <v>935</v>
      </c>
      <c r="D26" s="67">
        <f>Субсидии!AO400</f>
        <v>157762.50000000006</v>
      </c>
      <c r="E26" s="67">
        <f>Субсидии!AP400</f>
        <v>18250.896770000003</v>
      </c>
      <c r="F26" s="67">
        <f t="shared" si="0"/>
        <v>11.568589981776402</v>
      </c>
      <c r="G26" s="6"/>
      <c r="H26" s="8"/>
    </row>
    <row r="27" spans="1:8" ht="69.75" customHeight="1" x14ac:dyDescent="0.2">
      <c r="A27" s="64" t="s">
        <v>31</v>
      </c>
      <c r="B27" s="65" t="s">
        <v>225</v>
      </c>
      <c r="C27" s="66" t="s">
        <v>186</v>
      </c>
      <c r="D27" s="67">
        <f>Субсидии!AR400</f>
        <v>1014156.1000000001</v>
      </c>
      <c r="E27" s="67">
        <f>Субсидии!AS400</f>
        <v>415338.16330999997</v>
      </c>
      <c r="F27" s="67">
        <f t="shared" si="0"/>
        <v>40.954066470635034</v>
      </c>
      <c r="G27" s="6"/>
      <c r="H27" s="8"/>
    </row>
    <row r="28" spans="1:8" ht="51.75" customHeight="1" x14ac:dyDescent="0.2">
      <c r="A28" s="64" t="s">
        <v>32</v>
      </c>
      <c r="B28" s="62" t="s">
        <v>942</v>
      </c>
      <c r="C28" s="66" t="s">
        <v>191</v>
      </c>
      <c r="D28" s="67">
        <f>Субсидии!AU400</f>
        <v>30468</v>
      </c>
      <c r="E28" s="67">
        <f>Субсидии!AV400</f>
        <v>22793.3423</v>
      </c>
      <c r="F28" s="67">
        <f t="shared" si="0"/>
        <v>74.810759813574904</v>
      </c>
      <c r="G28" s="6"/>
      <c r="H28" s="8"/>
    </row>
    <row r="29" spans="1:8" ht="84.75" customHeight="1" x14ac:dyDescent="0.2">
      <c r="A29" s="64" t="s">
        <v>33</v>
      </c>
      <c r="B29" s="65" t="s">
        <v>285</v>
      </c>
      <c r="C29" s="66" t="s">
        <v>176</v>
      </c>
      <c r="D29" s="67">
        <f>Субсидии!AX400</f>
        <v>3586080.6</v>
      </c>
      <c r="E29" s="67">
        <f>Субсидии!AY400</f>
        <v>2190685.8494099998</v>
      </c>
      <c r="F29" s="67">
        <f t="shared" si="0"/>
        <v>61.088583714766479</v>
      </c>
      <c r="G29" s="6"/>
      <c r="H29" s="8"/>
    </row>
    <row r="30" spans="1:8" ht="80.25" customHeight="1" x14ac:dyDescent="0.2">
      <c r="A30" s="64" t="s">
        <v>34</v>
      </c>
      <c r="B30" s="65" t="s">
        <v>286</v>
      </c>
      <c r="C30" s="66" t="s">
        <v>287</v>
      </c>
      <c r="D30" s="67">
        <f>Субсидии!BA400</f>
        <v>74963.5</v>
      </c>
      <c r="E30" s="67">
        <f>Субсидии!BB400</f>
        <v>46376.148610000004</v>
      </c>
      <c r="F30" s="67">
        <f t="shared" si="0"/>
        <v>61.864972433250855</v>
      </c>
      <c r="G30" s="6"/>
      <c r="H30" s="8"/>
    </row>
    <row r="31" spans="1:8" ht="47.25" customHeight="1" x14ac:dyDescent="0.2">
      <c r="A31" s="64" t="s">
        <v>35</v>
      </c>
      <c r="B31" s="65" t="s">
        <v>752</v>
      </c>
      <c r="C31" s="66" t="s">
        <v>55</v>
      </c>
      <c r="D31" s="67">
        <f>Субсидии!BD400</f>
        <v>181511.59999999992</v>
      </c>
      <c r="E31" s="67">
        <f>Субсидии!BE400</f>
        <v>90841.585240000015</v>
      </c>
      <c r="F31" s="67">
        <f t="shared" si="0"/>
        <v>50.047261574466894</v>
      </c>
      <c r="G31" s="6"/>
      <c r="H31" s="8"/>
    </row>
    <row r="32" spans="1:8" ht="48.75" customHeight="1" x14ac:dyDescent="0.2">
      <c r="A32" s="64" t="s">
        <v>36</v>
      </c>
      <c r="B32" s="65" t="s">
        <v>729</v>
      </c>
      <c r="C32" s="98" t="s">
        <v>731</v>
      </c>
      <c r="D32" s="67">
        <f>Субсидии!BG400</f>
        <v>427354.35199999996</v>
      </c>
      <c r="E32" s="67">
        <f>Субсидии!BH400</f>
        <v>144815.85885999998</v>
      </c>
      <c r="F32" s="67">
        <f t="shared" si="0"/>
        <v>33.886599769551431</v>
      </c>
      <c r="G32" s="6"/>
      <c r="H32" s="8"/>
    </row>
    <row r="33" spans="1:8" ht="45.75" customHeight="1" x14ac:dyDescent="0.2">
      <c r="A33" s="64" t="s">
        <v>37</v>
      </c>
      <c r="B33" s="65" t="s">
        <v>281</v>
      </c>
      <c r="C33" s="98" t="s">
        <v>177</v>
      </c>
      <c r="D33" s="67">
        <f>Субсидии!BJ400</f>
        <v>34078.699999999997</v>
      </c>
      <c r="E33" s="67">
        <f>Субсидии!BK400</f>
        <v>4872.8672200000001</v>
      </c>
      <c r="F33" s="67">
        <f t="shared" si="0"/>
        <v>14.298864745427498</v>
      </c>
      <c r="G33" s="6"/>
      <c r="H33" s="8"/>
    </row>
    <row r="34" spans="1:8" ht="54" customHeight="1" x14ac:dyDescent="0.2">
      <c r="A34" s="64" t="s">
        <v>38</v>
      </c>
      <c r="B34" s="65" t="s">
        <v>732</v>
      </c>
      <c r="C34" s="98" t="s">
        <v>193</v>
      </c>
      <c r="D34" s="67">
        <f>Субсидии!BM400</f>
        <v>16769.400000000001</v>
      </c>
      <c r="E34" s="67">
        <f>Субсидии!BN400</f>
        <v>16769.399169999997</v>
      </c>
      <c r="F34" s="67">
        <f t="shared" si="0"/>
        <v>99.999995050508645</v>
      </c>
      <c r="G34" s="6"/>
      <c r="H34" s="8"/>
    </row>
    <row r="35" spans="1:8" ht="85.5" customHeight="1" x14ac:dyDescent="0.2">
      <c r="A35" s="64" t="s">
        <v>40</v>
      </c>
      <c r="B35" s="65" t="s">
        <v>722</v>
      </c>
      <c r="C35" s="98" t="s">
        <v>721</v>
      </c>
      <c r="D35" s="67">
        <f>Субсидии!BP400</f>
        <v>592800</v>
      </c>
      <c r="E35" s="67">
        <f>Субсидии!BQ400</f>
        <v>189486.16353999998</v>
      </c>
      <c r="F35" s="67">
        <f t="shared" si="0"/>
        <v>31.964602486504717</v>
      </c>
      <c r="G35" s="6"/>
      <c r="H35" s="8"/>
    </row>
    <row r="36" spans="1:8" ht="52.5" customHeight="1" x14ac:dyDescent="0.2">
      <c r="A36" s="64" t="s">
        <v>41</v>
      </c>
      <c r="B36" s="65" t="s">
        <v>937</v>
      </c>
      <c r="C36" s="98" t="s">
        <v>194</v>
      </c>
      <c r="D36" s="67">
        <f>Субсидии!BS400</f>
        <v>74577.7</v>
      </c>
      <c r="E36" s="67">
        <f>Субсидии!BT400</f>
        <v>57264.216970000009</v>
      </c>
      <c r="F36" s="67">
        <f t="shared" si="0"/>
        <v>76.784637995003877</v>
      </c>
      <c r="G36" s="6"/>
      <c r="H36" s="8"/>
    </row>
    <row r="37" spans="1:8" ht="52.5" customHeight="1" x14ac:dyDescent="0.2">
      <c r="A37" s="64" t="s">
        <v>42</v>
      </c>
      <c r="B37" s="65" t="s">
        <v>224</v>
      </c>
      <c r="C37" s="98" t="s">
        <v>196</v>
      </c>
      <c r="D37" s="67">
        <f>Субсидии!BV400</f>
        <v>65541.5</v>
      </c>
      <c r="E37" s="67">
        <f>Субсидии!BW400</f>
        <v>21586.49511</v>
      </c>
      <c r="F37" s="67">
        <f t="shared" si="0"/>
        <v>32.935613481534595</v>
      </c>
      <c r="G37" s="6"/>
      <c r="H37" s="8"/>
    </row>
    <row r="38" spans="1:8" ht="39.75" customHeight="1" x14ac:dyDescent="0.2">
      <c r="A38" s="64" t="s">
        <v>43</v>
      </c>
      <c r="B38" s="65" t="s">
        <v>764</v>
      </c>
      <c r="C38" s="98" t="s">
        <v>198</v>
      </c>
      <c r="D38" s="67">
        <f>Субсидии!BY400</f>
        <v>24694.1</v>
      </c>
      <c r="E38" s="67">
        <f>Субсидии!BZ400</f>
        <v>21024.681280000001</v>
      </c>
      <c r="F38" s="67">
        <f t="shared" si="0"/>
        <v>85.140504330994048</v>
      </c>
      <c r="G38" s="6"/>
      <c r="H38" s="8"/>
    </row>
    <row r="39" spans="1:8" ht="54.75" customHeight="1" x14ac:dyDescent="0.2">
      <c r="A39" s="61" t="s">
        <v>44</v>
      </c>
      <c r="B39" s="65" t="s">
        <v>223</v>
      </c>
      <c r="C39" s="98" t="s">
        <v>751</v>
      </c>
      <c r="D39" s="67">
        <f>Субсидии!CB400</f>
        <v>85511.9</v>
      </c>
      <c r="E39" s="67">
        <f>Субсидии!CC400</f>
        <v>43257.987130000001</v>
      </c>
      <c r="F39" s="67">
        <f t="shared" si="0"/>
        <v>50.587096217017759</v>
      </c>
      <c r="G39" s="6"/>
      <c r="H39" s="8"/>
    </row>
    <row r="40" spans="1:8" ht="48" customHeight="1" x14ac:dyDescent="0.2">
      <c r="A40" s="61" t="s">
        <v>45</v>
      </c>
      <c r="B40" s="62" t="s">
        <v>748</v>
      </c>
      <c r="C40" s="98" t="s">
        <v>750</v>
      </c>
      <c r="D40" s="60">
        <f>Субсидии!CE400</f>
        <v>16585</v>
      </c>
      <c r="E40" s="60">
        <f>Субсидии!CF400</f>
        <v>0</v>
      </c>
      <c r="F40" s="60">
        <f t="shared" si="0"/>
        <v>0</v>
      </c>
      <c r="G40" s="6"/>
      <c r="H40" s="8"/>
    </row>
    <row r="41" spans="1:8" ht="54.75" customHeight="1" x14ac:dyDescent="0.2">
      <c r="A41" s="61" t="s">
        <v>46</v>
      </c>
      <c r="B41" s="62" t="s">
        <v>756</v>
      </c>
      <c r="C41" s="98" t="s">
        <v>199</v>
      </c>
      <c r="D41" s="60">
        <f>Субсидии!CH400</f>
        <v>250017</v>
      </c>
      <c r="E41" s="60">
        <f>Субсидии!CI400</f>
        <v>146684.33807</v>
      </c>
      <c r="F41" s="60">
        <f t="shared" si="0"/>
        <v>58.669745685293393</v>
      </c>
      <c r="G41" s="6"/>
      <c r="H41" s="8"/>
    </row>
    <row r="42" spans="1:8" s="42" customFormat="1" ht="48" customHeight="1" x14ac:dyDescent="0.2">
      <c r="A42" s="61" t="s">
        <v>47</v>
      </c>
      <c r="B42" s="62" t="s">
        <v>251</v>
      </c>
      <c r="C42" s="101" t="s">
        <v>742</v>
      </c>
      <c r="D42" s="60">
        <f>Субсидии!CK400</f>
        <v>39582</v>
      </c>
      <c r="E42" s="60">
        <f>Субсидии!CL400</f>
        <v>25832.87343</v>
      </c>
      <c r="F42" s="60">
        <f t="shared" si="0"/>
        <v>65.264194406548427</v>
      </c>
      <c r="G42" s="40"/>
      <c r="H42" s="41"/>
    </row>
    <row r="43" spans="1:8" s="42" customFormat="1" ht="45" customHeight="1" x14ac:dyDescent="0.2">
      <c r="A43" s="61" t="s">
        <v>48</v>
      </c>
      <c r="B43" s="62" t="s">
        <v>256</v>
      </c>
      <c r="C43" s="101" t="s">
        <v>258</v>
      </c>
      <c r="D43" s="60">
        <f>Субсидии!CN400</f>
        <v>16618.3</v>
      </c>
      <c r="E43" s="60">
        <f>Субсидии!CO400</f>
        <v>6794.6203299999997</v>
      </c>
      <c r="F43" s="60">
        <f t="shared" si="0"/>
        <v>40.886374238038783</v>
      </c>
      <c r="G43" s="40"/>
      <c r="H43" s="41"/>
    </row>
    <row r="44" spans="1:8" s="42" customFormat="1" ht="57" customHeight="1" x14ac:dyDescent="0.2">
      <c r="A44" s="61" t="s">
        <v>49</v>
      </c>
      <c r="B44" s="62" t="s">
        <v>259</v>
      </c>
      <c r="C44" s="101" t="s">
        <v>261</v>
      </c>
      <c r="D44" s="60">
        <f>Субсидии!CQ400</f>
        <v>941870.2</v>
      </c>
      <c r="E44" s="60">
        <f>Субсидии!CR400</f>
        <v>457282.29411000002</v>
      </c>
      <c r="F44" s="60">
        <f t="shared" si="0"/>
        <v>48.550457813613811</v>
      </c>
      <c r="G44" s="40"/>
      <c r="H44" s="41"/>
    </row>
    <row r="45" spans="1:8" s="42" customFormat="1" ht="63" customHeight="1" x14ac:dyDescent="0.2">
      <c r="A45" s="61" t="s">
        <v>50</v>
      </c>
      <c r="B45" s="62" t="s">
        <v>761</v>
      </c>
      <c r="C45" s="101" t="s">
        <v>762</v>
      </c>
      <c r="D45" s="60">
        <f>Субсидии!CT400</f>
        <v>200000</v>
      </c>
      <c r="E45" s="60">
        <f>Субсидии!CU400</f>
        <v>144564.12631999998</v>
      </c>
      <c r="F45" s="60">
        <f t="shared" si="0"/>
        <v>72.282063159999993</v>
      </c>
      <c r="G45" s="40"/>
      <c r="H45" s="41"/>
    </row>
    <row r="46" spans="1:8" s="42" customFormat="1" ht="60" customHeight="1" x14ac:dyDescent="0.2">
      <c r="A46" s="61" t="s">
        <v>51</v>
      </c>
      <c r="B46" s="62" t="s">
        <v>758</v>
      </c>
      <c r="C46" s="101" t="s">
        <v>759</v>
      </c>
      <c r="D46" s="60">
        <f>Субсидии!CW400</f>
        <v>500000</v>
      </c>
      <c r="E46" s="60">
        <f>Субсидии!CX400</f>
        <v>313879.31129000004</v>
      </c>
      <c r="F46" s="60">
        <f t="shared" si="0"/>
        <v>62.775862258000004</v>
      </c>
      <c r="G46" s="40"/>
      <c r="H46" s="41"/>
    </row>
    <row r="47" spans="1:8" s="42" customFormat="1" ht="75" customHeight="1" x14ac:dyDescent="0.2">
      <c r="A47" s="61" t="s">
        <v>52</v>
      </c>
      <c r="B47" s="62" t="s">
        <v>943</v>
      </c>
      <c r="C47" s="101" t="s">
        <v>946</v>
      </c>
      <c r="D47" s="60">
        <f>Субсидии!CZ400</f>
        <v>36685.4</v>
      </c>
      <c r="E47" s="60">
        <f>Субсидии!DA400</f>
        <v>7386.72991</v>
      </c>
      <c r="F47" s="60">
        <f t="shared" si="0"/>
        <v>20.13533969917188</v>
      </c>
      <c r="G47" s="40"/>
      <c r="H47" s="41"/>
    </row>
    <row r="48" spans="1:8" s="42" customFormat="1" ht="43.5" customHeight="1" x14ac:dyDescent="0.2">
      <c r="A48" s="61" t="s">
        <v>53</v>
      </c>
      <c r="B48" s="62" t="s">
        <v>725</v>
      </c>
      <c r="C48" s="101" t="s">
        <v>726</v>
      </c>
      <c r="D48" s="60">
        <f>Субсидии!DC400</f>
        <v>48007.1</v>
      </c>
      <c r="E48" s="60">
        <f>Субсидии!DD400</f>
        <v>19142.95392</v>
      </c>
      <c r="F48" s="60">
        <f t="shared" si="0"/>
        <v>39.875255785081791</v>
      </c>
      <c r="G48" s="40"/>
      <c r="H48" s="41"/>
    </row>
    <row r="49" spans="1:10" s="42" customFormat="1" ht="53.25" customHeight="1" x14ac:dyDescent="0.2">
      <c r="A49" s="61" t="s">
        <v>54</v>
      </c>
      <c r="B49" s="62" t="s">
        <v>745</v>
      </c>
      <c r="C49" s="101" t="s">
        <v>746</v>
      </c>
      <c r="D49" s="60">
        <f>Субсидии!DF400</f>
        <v>42920.100000000006</v>
      </c>
      <c r="E49" s="60">
        <f>Субсидии!DG400</f>
        <v>1650.14212</v>
      </c>
      <c r="F49" s="60">
        <f t="shared" si="0"/>
        <v>3.8446837728709853</v>
      </c>
      <c r="G49" s="40"/>
      <c r="H49" s="41"/>
    </row>
    <row r="50" spans="1:10" s="42" customFormat="1" ht="65.25" customHeight="1" x14ac:dyDescent="0.2">
      <c r="A50" s="203" t="s">
        <v>944</v>
      </c>
      <c r="B50" s="62" t="s">
        <v>754</v>
      </c>
      <c r="C50" s="101" t="s">
        <v>188</v>
      </c>
      <c r="D50" s="60">
        <f>Субсидии!DI400</f>
        <v>106673.99999999996</v>
      </c>
      <c r="E50" s="60">
        <f>Субсидии!DJ400</f>
        <v>69872.711720000007</v>
      </c>
      <c r="F50" s="60">
        <f t="shared" si="0"/>
        <v>65.501164032472801</v>
      </c>
      <c r="G50" s="40"/>
      <c r="H50" s="41"/>
    </row>
    <row r="51" spans="1:10" s="42" customFormat="1" ht="50.25" customHeight="1" x14ac:dyDescent="0.2">
      <c r="A51" s="203" t="s">
        <v>947</v>
      </c>
      <c r="B51" s="62" t="s">
        <v>949</v>
      </c>
      <c r="C51" s="101" t="s">
        <v>950</v>
      </c>
      <c r="D51" s="60">
        <f>Субсидии!DL400</f>
        <v>381434.7</v>
      </c>
      <c r="E51" s="60">
        <f>Субсидии!DM400</f>
        <v>0</v>
      </c>
      <c r="F51" s="60">
        <f t="shared" si="0"/>
        <v>0</v>
      </c>
      <c r="G51" s="40"/>
      <c r="H51" s="41"/>
    </row>
    <row r="52" spans="1:10" s="42" customFormat="1" ht="46.5" customHeight="1" x14ac:dyDescent="0.2">
      <c r="A52" s="203" t="s">
        <v>948</v>
      </c>
      <c r="B52" s="62" t="s">
        <v>949</v>
      </c>
      <c r="C52" s="101" t="s">
        <v>952</v>
      </c>
      <c r="D52" s="60">
        <f>Субсидии!DO400</f>
        <v>108988.2</v>
      </c>
      <c r="E52" s="60">
        <f>Субсидии!DP400</f>
        <v>0</v>
      </c>
      <c r="F52" s="60">
        <f t="shared" si="0"/>
        <v>0</v>
      </c>
      <c r="G52" s="40"/>
      <c r="H52" s="41"/>
    </row>
    <row r="53" spans="1:10" s="42" customFormat="1" ht="53.25" customHeight="1" x14ac:dyDescent="0.2">
      <c r="A53" s="203" t="s">
        <v>954</v>
      </c>
      <c r="B53" s="62" t="s">
        <v>955</v>
      </c>
      <c r="C53" s="101" t="s">
        <v>956</v>
      </c>
      <c r="D53" s="60">
        <f>Субсидии!DR400</f>
        <v>341517.14299999998</v>
      </c>
      <c r="E53" s="60"/>
      <c r="F53" s="60">
        <f t="shared" si="0"/>
        <v>0</v>
      </c>
      <c r="G53" s="40"/>
      <c r="H53" s="41"/>
    </row>
    <row r="54" spans="1:10" s="42" customFormat="1" ht="72" customHeight="1" x14ac:dyDescent="0.2">
      <c r="A54" s="203" t="s">
        <v>957</v>
      </c>
      <c r="B54" s="62" t="s">
        <v>960</v>
      </c>
      <c r="C54" s="101" t="s">
        <v>963</v>
      </c>
      <c r="D54" s="60">
        <f>Субсидии!DU400</f>
        <v>21096.399999999998</v>
      </c>
      <c r="E54" s="60">
        <f>Субсидии!DV400</f>
        <v>0</v>
      </c>
      <c r="F54" s="60">
        <f t="shared" si="0"/>
        <v>0</v>
      </c>
      <c r="G54" s="40"/>
      <c r="H54" s="41"/>
    </row>
    <row r="55" spans="1:10" s="42" customFormat="1" ht="73.5" customHeight="1" x14ac:dyDescent="0.2">
      <c r="A55" s="203" t="s">
        <v>966</v>
      </c>
      <c r="B55" s="62" t="s">
        <v>965</v>
      </c>
      <c r="C55" s="101" t="s">
        <v>971</v>
      </c>
      <c r="D55" s="60">
        <f>Субсидии!DX400</f>
        <v>108765.92000000001</v>
      </c>
      <c r="E55" s="60">
        <f>Субсидии!DY400</f>
        <v>0</v>
      </c>
      <c r="F55" s="60">
        <f t="shared" si="0"/>
        <v>0</v>
      </c>
      <c r="G55" s="40"/>
      <c r="H55" s="41"/>
    </row>
    <row r="56" spans="1:10" x14ac:dyDescent="0.25">
      <c r="A56" s="143" t="s">
        <v>56</v>
      </c>
      <c r="B56" s="144" t="s">
        <v>57</v>
      </c>
      <c r="C56" s="145"/>
      <c r="D56" s="230">
        <f>SUM(D57:D79)</f>
        <v>23362879.420000002</v>
      </c>
      <c r="E56" s="230">
        <f>SUM(E57:E79)</f>
        <v>15767149.705640001</v>
      </c>
      <c r="F56" s="230">
        <f t="shared" si="0"/>
        <v>67.488041273467317</v>
      </c>
      <c r="G56" s="4"/>
      <c r="H56" s="4"/>
      <c r="I56" s="5"/>
      <c r="J56" s="5"/>
    </row>
    <row r="57" spans="1:10" s="42" customFormat="1" ht="91.5" customHeight="1" x14ac:dyDescent="0.2">
      <c r="A57" s="61" t="s">
        <v>58</v>
      </c>
      <c r="B57" s="138" t="s">
        <v>212</v>
      </c>
      <c r="C57" s="63" t="s">
        <v>59</v>
      </c>
      <c r="D57" s="60">
        <f>'Субвенции '!E408</f>
        <v>82819.7</v>
      </c>
      <c r="E57" s="60">
        <f>'Субвенции '!F408</f>
        <v>51207.349399999999</v>
      </c>
      <c r="F57" s="60">
        <f t="shared" si="0"/>
        <v>61.829914138785824</v>
      </c>
      <c r="G57" s="53"/>
      <c r="H57" s="40"/>
    </row>
    <row r="58" spans="1:10" s="42" customFormat="1" ht="105.75" customHeight="1" x14ac:dyDescent="0.2">
      <c r="A58" s="61" t="s">
        <v>60</v>
      </c>
      <c r="B58" s="138" t="s">
        <v>208</v>
      </c>
      <c r="C58" s="63" t="s">
        <v>61</v>
      </c>
      <c r="D58" s="60">
        <f>'Субвенции '!H408</f>
        <v>23515.599999999999</v>
      </c>
      <c r="E58" s="60">
        <f>'Субвенции '!I408</f>
        <v>15711.773230000003</v>
      </c>
      <c r="F58" s="60">
        <f t="shared" si="0"/>
        <v>66.814256195886998</v>
      </c>
      <c r="G58" s="40"/>
      <c r="H58" s="40"/>
    </row>
    <row r="59" spans="1:10" s="42" customFormat="1" ht="95.25" customHeight="1" x14ac:dyDescent="0.2">
      <c r="A59" s="61" t="s">
        <v>62</v>
      </c>
      <c r="B59" s="138" t="s">
        <v>209</v>
      </c>
      <c r="C59" s="63" t="s">
        <v>63</v>
      </c>
      <c r="D59" s="60">
        <f>'Субвенции '!K408</f>
        <v>583392.69999999995</v>
      </c>
      <c r="E59" s="60">
        <f>'Субвенции '!L408</f>
        <v>348273.46250999998</v>
      </c>
      <c r="F59" s="60">
        <f t="shared" si="0"/>
        <v>59.69794659926324</v>
      </c>
      <c r="G59" s="40"/>
      <c r="H59" s="40"/>
    </row>
    <row r="60" spans="1:10" s="42" customFormat="1" ht="55.5" customHeight="1" x14ac:dyDescent="0.2">
      <c r="A60" s="61" t="s">
        <v>64</v>
      </c>
      <c r="B60" s="138" t="s">
        <v>238</v>
      </c>
      <c r="C60" s="63" t="s">
        <v>65</v>
      </c>
      <c r="D60" s="60">
        <f>'Субвенции '!N408</f>
        <v>5359719.3000000007</v>
      </c>
      <c r="E60" s="60">
        <f>'Субвенции '!O408</f>
        <v>3941824.9007800003</v>
      </c>
      <c r="F60" s="60">
        <f t="shared" si="0"/>
        <v>73.545360869551502</v>
      </c>
      <c r="G60" s="40"/>
      <c r="H60" s="40"/>
    </row>
    <row r="61" spans="1:10" s="42" customFormat="1" ht="69" customHeight="1" x14ac:dyDescent="0.2">
      <c r="A61" s="61" t="s">
        <v>66</v>
      </c>
      <c r="B61" s="138" t="s">
        <v>773</v>
      </c>
      <c r="C61" s="63" t="s">
        <v>775</v>
      </c>
      <c r="D61" s="60">
        <f>'Субвенции '!Q408</f>
        <v>37587.699999999997</v>
      </c>
      <c r="E61" s="60">
        <f>'Субвенции '!R408</f>
        <v>283.41487000000001</v>
      </c>
      <c r="F61" s="60">
        <f t="shared" si="0"/>
        <v>0.75400960952652074</v>
      </c>
      <c r="G61" s="40"/>
      <c r="H61" s="40"/>
    </row>
    <row r="62" spans="1:10" s="42" customFormat="1" ht="88.5" customHeight="1" x14ac:dyDescent="0.2">
      <c r="A62" s="61" t="s">
        <v>68</v>
      </c>
      <c r="B62" s="138" t="s">
        <v>210</v>
      </c>
      <c r="C62" s="63" t="s">
        <v>67</v>
      </c>
      <c r="D62" s="60">
        <f>'Субвенции '!T408</f>
        <v>333126.09999999998</v>
      </c>
      <c r="E62" s="60">
        <f>'Субвенции '!U408</f>
        <v>144475.00758000003</v>
      </c>
      <c r="F62" s="60">
        <f t="shared" si="0"/>
        <v>43.369465070434302</v>
      </c>
      <c r="G62" s="40"/>
      <c r="H62" s="40"/>
    </row>
    <row r="63" spans="1:10" ht="142.5" customHeight="1" x14ac:dyDescent="0.2">
      <c r="A63" s="64" t="s">
        <v>70</v>
      </c>
      <c r="B63" s="129" t="s">
        <v>769</v>
      </c>
      <c r="C63" s="66" t="s">
        <v>69</v>
      </c>
      <c r="D63" s="67">
        <f>'Субвенции '!W408</f>
        <v>16428.299999999996</v>
      </c>
      <c r="E63" s="67">
        <f>'Субвенции '!X408</f>
        <v>11244.206900000001</v>
      </c>
      <c r="F63" s="67">
        <f t="shared" si="0"/>
        <v>68.444129337789079</v>
      </c>
      <c r="G63" s="6"/>
      <c r="H63" s="6"/>
    </row>
    <row r="64" spans="1:10" s="42" customFormat="1" ht="51.75" customHeight="1" x14ac:dyDescent="0.2">
      <c r="A64" s="61" t="s">
        <v>72</v>
      </c>
      <c r="B64" s="138" t="s">
        <v>240</v>
      </c>
      <c r="C64" s="63" t="s">
        <v>71</v>
      </c>
      <c r="D64" s="60">
        <f>'Субвенции '!Z408</f>
        <v>14795692.800000001</v>
      </c>
      <c r="E64" s="60">
        <f>'Субвенции '!AA408</f>
        <v>9873671.6990899984</v>
      </c>
      <c r="F64" s="60">
        <f t="shared" si="0"/>
        <v>66.733419195416104</v>
      </c>
      <c r="G64" s="40"/>
      <c r="H64" s="40"/>
    </row>
    <row r="65" spans="1:9" s="42" customFormat="1" ht="111" customHeight="1" x14ac:dyDescent="0.2">
      <c r="A65" s="61" t="s">
        <v>73</v>
      </c>
      <c r="B65" s="138" t="s">
        <v>214</v>
      </c>
      <c r="C65" s="101" t="s">
        <v>216</v>
      </c>
      <c r="D65" s="60">
        <f>'Субвенции '!AC408</f>
        <v>72908.099999999991</v>
      </c>
      <c r="E65" s="60">
        <f>'Субвенции '!AD408</f>
        <v>45749.277930000004</v>
      </c>
      <c r="F65" s="60">
        <f t="shared" si="0"/>
        <v>62.749239014595105</v>
      </c>
      <c r="G65" s="40"/>
      <c r="H65" s="40"/>
    </row>
    <row r="66" spans="1:9" s="42" customFormat="1" ht="102.75" customHeight="1" x14ac:dyDescent="0.2">
      <c r="A66" s="61" t="s">
        <v>75</v>
      </c>
      <c r="B66" s="138" t="s">
        <v>217</v>
      </c>
      <c r="C66" s="63" t="s">
        <v>74</v>
      </c>
      <c r="D66" s="60">
        <f>'Субвенции '!AF408</f>
        <v>1781.9</v>
      </c>
      <c r="E66" s="60">
        <f>'Субвенции '!AG408</f>
        <v>265.34685000000002</v>
      </c>
      <c r="F66" s="60">
        <f t="shared" si="0"/>
        <v>14.891231269992705</v>
      </c>
      <c r="G66" s="40"/>
      <c r="H66" s="40"/>
    </row>
    <row r="67" spans="1:9" s="42" customFormat="1" ht="78" customHeight="1" x14ac:dyDescent="0.2">
      <c r="A67" s="61" t="s">
        <v>77</v>
      </c>
      <c r="B67" s="138" t="s">
        <v>202</v>
      </c>
      <c r="C67" s="63" t="s">
        <v>76</v>
      </c>
      <c r="D67" s="60">
        <f>'Субвенции '!AI408</f>
        <v>58091.199999999983</v>
      </c>
      <c r="E67" s="60">
        <f>'Субвенции '!AJ408</f>
        <v>38436.439700000003</v>
      </c>
      <c r="F67" s="60">
        <f t="shared" si="0"/>
        <v>66.165683786873075</v>
      </c>
      <c r="G67" s="40"/>
      <c r="H67" s="40"/>
    </row>
    <row r="68" spans="1:9" s="42" customFormat="1" ht="67.5" customHeight="1" x14ac:dyDescent="0.2">
      <c r="A68" s="61" t="s">
        <v>80</v>
      </c>
      <c r="B68" s="138" t="s">
        <v>204</v>
      </c>
      <c r="C68" s="63" t="s">
        <v>206</v>
      </c>
      <c r="D68" s="60">
        <f>'Субвенции '!AL408</f>
        <v>666602.00000000012</v>
      </c>
      <c r="E68" s="60">
        <f>'Субвенции '!AM408</f>
        <v>374850.60376999999</v>
      </c>
      <c r="F68" s="60">
        <f t="shared" si="0"/>
        <v>56.233045170881567</v>
      </c>
      <c r="G68" s="40"/>
      <c r="H68" s="40"/>
    </row>
    <row r="69" spans="1:9" s="42" customFormat="1" ht="72.75" customHeight="1" x14ac:dyDescent="0.2">
      <c r="A69" s="61" t="s">
        <v>78</v>
      </c>
      <c r="B69" s="138" t="s">
        <v>229</v>
      </c>
      <c r="C69" s="101" t="s">
        <v>79</v>
      </c>
      <c r="D69" s="60">
        <f>'Субвенции '!AO408</f>
        <v>29484.299999999992</v>
      </c>
      <c r="E69" s="60">
        <f>'Субвенции '!AP408</f>
        <v>19312.47666</v>
      </c>
      <c r="F69" s="60">
        <f t="shared" si="0"/>
        <v>65.500882367904296</v>
      </c>
      <c r="G69" s="40"/>
      <c r="H69" s="40"/>
    </row>
    <row r="70" spans="1:9" s="42" customFormat="1" ht="87" customHeight="1" x14ac:dyDescent="0.2">
      <c r="A70" s="61" t="s">
        <v>80</v>
      </c>
      <c r="B70" s="138" t="s">
        <v>231</v>
      </c>
      <c r="C70" s="101" t="s">
        <v>81</v>
      </c>
      <c r="D70" s="60">
        <f>'Субвенции '!AR408</f>
        <v>17420.699999999997</v>
      </c>
      <c r="E70" s="60">
        <f>'Субвенции '!AS408</f>
        <v>10184.76569</v>
      </c>
      <c r="F70" s="60">
        <f t="shared" si="0"/>
        <v>58.463584643556246</v>
      </c>
      <c r="G70" s="40"/>
      <c r="H70" s="40"/>
    </row>
    <row r="71" spans="1:9" s="42" customFormat="1" ht="42.75" customHeight="1" x14ac:dyDescent="0.2">
      <c r="A71" s="61" t="s">
        <v>82</v>
      </c>
      <c r="B71" s="138" t="s">
        <v>771</v>
      </c>
      <c r="C71" s="63" t="s">
        <v>83</v>
      </c>
      <c r="D71" s="60">
        <f>'Субвенции '!AU408</f>
        <v>80705.01999999999</v>
      </c>
      <c r="E71" s="60">
        <f>'Субвенции '!AV408</f>
        <v>60253.962</v>
      </c>
      <c r="F71" s="60">
        <f t="shared" si="0"/>
        <v>74.659497017657657</v>
      </c>
      <c r="G71" s="40"/>
      <c r="H71" s="40"/>
    </row>
    <row r="72" spans="1:9" s="42" customFormat="1" ht="122.25" customHeight="1" x14ac:dyDescent="0.2">
      <c r="A72" s="61" t="s">
        <v>84</v>
      </c>
      <c r="B72" s="138" t="s">
        <v>806</v>
      </c>
      <c r="C72" s="63" t="s">
        <v>233</v>
      </c>
      <c r="D72" s="60">
        <f>'Субвенции '!AX408</f>
        <v>15316.7</v>
      </c>
      <c r="E72" s="60">
        <f>'Субвенции '!AY408</f>
        <v>10202.11433</v>
      </c>
      <c r="F72" s="60">
        <f t="shared" si="0"/>
        <v>66.607783203953858</v>
      </c>
      <c r="G72" s="40"/>
      <c r="H72" s="40"/>
    </row>
    <row r="73" spans="1:9" ht="72.75" customHeight="1" x14ac:dyDescent="0.25">
      <c r="A73" s="64" t="s">
        <v>85</v>
      </c>
      <c r="B73" s="65" t="s">
        <v>242</v>
      </c>
      <c r="C73" s="66" t="s">
        <v>86</v>
      </c>
      <c r="D73" s="67">
        <f>'Субвенции '!BA408</f>
        <v>51627</v>
      </c>
      <c r="E73" s="67">
        <f>'Субвенции '!BB408</f>
        <v>31352.450199999996</v>
      </c>
      <c r="F73" s="67">
        <f t="shared" si="0"/>
        <v>60.728785712902159</v>
      </c>
      <c r="G73" s="4"/>
      <c r="H73" s="7"/>
      <c r="I73" s="5"/>
    </row>
    <row r="74" spans="1:9" s="42" customFormat="1" ht="59.25" customHeight="1" x14ac:dyDescent="0.2">
      <c r="A74" s="61" t="s">
        <v>87</v>
      </c>
      <c r="B74" s="138" t="s">
        <v>234</v>
      </c>
      <c r="C74" s="63" t="s">
        <v>88</v>
      </c>
      <c r="D74" s="60">
        <f>'Субвенции '!BD408</f>
        <v>15241.999999999998</v>
      </c>
      <c r="E74" s="60">
        <f>'Субвенции '!BE408</f>
        <v>9715.8669000000009</v>
      </c>
      <c r="F74" s="60">
        <f t="shared" si="0"/>
        <v>63.744042120456648</v>
      </c>
      <c r="G74" s="40"/>
      <c r="H74" s="40"/>
    </row>
    <row r="75" spans="1:9" s="42" customFormat="1" ht="66.75" customHeight="1" x14ac:dyDescent="0.2">
      <c r="A75" s="61" t="s">
        <v>89</v>
      </c>
      <c r="B75" s="138" t="s">
        <v>236</v>
      </c>
      <c r="C75" s="63" t="s">
        <v>768</v>
      </c>
      <c r="D75" s="60">
        <f>'Субвенции '!BG408</f>
        <v>21810.299999999988</v>
      </c>
      <c r="E75" s="60">
        <f>'Субвенции '!BH408</f>
        <v>14016.97688</v>
      </c>
      <c r="F75" s="60">
        <f t="shared" ref="F75:F138" si="1">E75/D75*100</f>
        <v>64.267694071149904</v>
      </c>
      <c r="G75" s="40"/>
      <c r="H75" s="40"/>
    </row>
    <row r="76" spans="1:9" ht="57.75" customHeight="1" x14ac:dyDescent="0.2">
      <c r="A76" s="64" t="s">
        <v>90</v>
      </c>
      <c r="B76" s="129" t="s">
        <v>265</v>
      </c>
      <c r="C76" s="66" t="s">
        <v>267</v>
      </c>
      <c r="D76" s="67">
        <f>'Субвенции '!BJ408</f>
        <v>1086259.4000000001</v>
      </c>
      <c r="E76" s="67">
        <f>'Субвенции '!BK408</f>
        <v>759490.23187000002</v>
      </c>
      <c r="F76" s="67">
        <f t="shared" si="1"/>
        <v>69.917943344840097</v>
      </c>
      <c r="G76" s="6"/>
      <c r="H76" s="6"/>
    </row>
    <row r="77" spans="1:9" ht="81" customHeight="1" x14ac:dyDescent="0.2">
      <c r="A77" s="64" t="s">
        <v>91</v>
      </c>
      <c r="B77" s="129" t="s">
        <v>263</v>
      </c>
      <c r="C77" s="66" t="s">
        <v>264</v>
      </c>
      <c r="D77" s="67">
        <f>'Субвенции '!BM408</f>
        <v>11168.8</v>
      </c>
      <c r="E77" s="67">
        <f>'Субвенции '!BN408</f>
        <v>5671.0574100000003</v>
      </c>
      <c r="F77" s="67">
        <f t="shared" si="1"/>
        <v>50.775888278060322</v>
      </c>
      <c r="G77" s="6"/>
      <c r="H77" s="6"/>
    </row>
    <row r="78" spans="1:9" ht="81" customHeight="1" x14ac:dyDescent="0.2">
      <c r="A78" s="64" t="s">
        <v>280</v>
      </c>
      <c r="B78" s="129" t="s">
        <v>809</v>
      </c>
      <c r="C78" s="66" t="s">
        <v>802</v>
      </c>
      <c r="D78" s="67">
        <f>'Субвенции '!BP408</f>
        <v>668.69999999999993</v>
      </c>
      <c r="E78" s="67">
        <f>'Субвенции '!BQ408</f>
        <v>202.51785999999998</v>
      </c>
      <c r="F78" s="67">
        <f t="shared" si="1"/>
        <v>30.285308808135188</v>
      </c>
      <c r="G78" s="6"/>
      <c r="H78" s="6"/>
    </row>
    <row r="79" spans="1:9" ht="81" customHeight="1" x14ac:dyDescent="0.2">
      <c r="A79" s="64" t="s">
        <v>810</v>
      </c>
      <c r="B79" s="129" t="s">
        <v>811</v>
      </c>
      <c r="C79" s="66" t="s">
        <v>812</v>
      </c>
      <c r="D79" s="67">
        <f>'Субвенции '!BS408</f>
        <v>1511.1</v>
      </c>
      <c r="E79" s="67">
        <f>'Субвенции '!BT408</f>
        <v>753.80322999999999</v>
      </c>
      <c r="F79" s="67">
        <f t="shared" si="1"/>
        <v>49.884404076500566</v>
      </c>
      <c r="G79" s="6"/>
      <c r="H79" s="6"/>
    </row>
    <row r="80" spans="1:9" x14ac:dyDescent="0.25">
      <c r="A80" s="161" t="s">
        <v>92</v>
      </c>
      <c r="B80" s="162" t="s">
        <v>93</v>
      </c>
      <c r="C80" s="163"/>
      <c r="D80" s="250">
        <f>SUM(D81:D138)</f>
        <v>6480076.102359999</v>
      </c>
      <c r="E80" s="250">
        <f>SUM(E81:E138)</f>
        <v>3373560.8038100009</v>
      </c>
      <c r="F80" s="250">
        <f t="shared" si="1"/>
        <v>52.060512106970059</v>
      </c>
      <c r="G80" s="4"/>
      <c r="H80" s="4"/>
    </row>
    <row r="81" spans="1:10" ht="92.25" customHeight="1" x14ac:dyDescent="0.3">
      <c r="A81" s="64" t="s">
        <v>94</v>
      </c>
      <c r="B81" s="62" t="s">
        <v>245</v>
      </c>
      <c r="C81" s="101" t="s">
        <v>95</v>
      </c>
      <c r="D81" s="67">
        <f>Иные!E388</f>
        <v>1114100</v>
      </c>
      <c r="E81" s="67">
        <f>Иные!F388</f>
        <v>849658.13159</v>
      </c>
      <c r="F81" s="67">
        <f t="shared" si="1"/>
        <v>76.264081463961944</v>
      </c>
      <c r="G81" s="7"/>
      <c r="H81" s="152"/>
      <c r="I81" s="152"/>
      <c r="J81" s="152"/>
    </row>
    <row r="82" spans="1:10" ht="90.75" customHeight="1" x14ac:dyDescent="0.3">
      <c r="A82" s="64" t="s">
        <v>96</v>
      </c>
      <c r="B82" s="62" t="s">
        <v>788</v>
      </c>
      <c r="C82" s="101" t="s">
        <v>95</v>
      </c>
      <c r="D82" s="67">
        <f>Иные!H388</f>
        <v>299900</v>
      </c>
      <c r="E82" s="67">
        <f>Иные!I388</f>
        <v>297836.93239999999</v>
      </c>
      <c r="F82" s="67">
        <f t="shared" si="1"/>
        <v>99.312081493831272</v>
      </c>
      <c r="G82" s="6"/>
      <c r="H82" s="152"/>
      <c r="I82" s="152"/>
    </row>
    <row r="83" spans="1:10" s="42" customFormat="1" ht="59.25" customHeight="1" x14ac:dyDescent="0.3">
      <c r="A83" s="61" t="s">
        <v>98</v>
      </c>
      <c r="B83" s="62" t="s">
        <v>777</v>
      </c>
      <c r="C83" s="63" t="s">
        <v>97</v>
      </c>
      <c r="D83" s="67">
        <f>Иные!K388</f>
        <v>100000</v>
      </c>
      <c r="E83" s="67">
        <f>Иные!L388</f>
        <v>98679.554889999999</v>
      </c>
      <c r="F83" s="67">
        <f t="shared" si="1"/>
        <v>98.679554889999991</v>
      </c>
      <c r="G83" s="40"/>
      <c r="H83" s="152"/>
    </row>
    <row r="84" spans="1:10" ht="46.5" customHeight="1" x14ac:dyDescent="0.2">
      <c r="A84" s="64" t="s">
        <v>99</v>
      </c>
      <c r="B84" s="62" t="s">
        <v>783</v>
      </c>
      <c r="C84" s="101" t="s">
        <v>244</v>
      </c>
      <c r="D84" s="237">
        <f>Иные!N388</f>
        <v>2500</v>
      </c>
      <c r="E84" s="237">
        <f>Иные!O388</f>
        <v>2500</v>
      </c>
      <c r="F84" s="67">
        <f t="shared" si="1"/>
        <v>100</v>
      </c>
      <c r="G84" s="6"/>
      <c r="H84" s="6"/>
    </row>
    <row r="85" spans="1:10" ht="54" customHeight="1" x14ac:dyDescent="0.2">
      <c r="A85" s="64" t="s">
        <v>100</v>
      </c>
      <c r="B85" s="62" t="s">
        <v>814</v>
      </c>
      <c r="C85" s="101" t="s">
        <v>791</v>
      </c>
      <c r="D85" s="237">
        <f>Иные!Q388</f>
        <v>39828.400000000001</v>
      </c>
      <c r="E85" s="237">
        <f>Иные!R388</f>
        <v>14052.834999999999</v>
      </c>
      <c r="F85" s="67">
        <f t="shared" si="1"/>
        <v>35.28345351558184</v>
      </c>
      <c r="G85" s="6"/>
      <c r="H85" s="6"/>
    </row>
    <row r="86" spans="1:10" ht="63" customHeight="1" x14ac:dyDescent="0.2">
      <c r="A86" s="64" t="s">
        <v>248</v>
      </c>
      <c r="B86" s="62" t="s">
        <v>785</v>
      </c>
      <c r="C86" s="101" t="s">
        <v>787</v>
      </c>
      <c r="D86" s="237">
        <f>Иные!T388</f>
        <v>70234.600000000006</v>
      </c>
      <c r="E86" s="237">
        <f>Иные!U388</f>
        <v>26516.769699999997</v>
      </c>
      <c r="F86" s="67">
        <f t="shared" si="1"/>
        <v>37.754567834087467</v>
      </c>
      <c r="G86" s="6"/>
      <c r="H86" s="6"/>
    </row>
    <row r="87" spans="1:10" ht="83.25" customHeight="1" x14ac:dyDescent="0.2">
      <c r="A87" s="64" t="s">
        <v>249</v>
      </c>
      <c r="B87" s="62" t="s">
        <v>269</v>
      </c>
      <c r="C87" s="101" t="s">
        <v>271</v>
      </c>
      <c r="D87" s="237">
        <f>Иные!W388</f>
        <v>340000</v>
      </c>
      <c r="E87" s="237">
        <f>Иные!X388</f>
        <v>192764.41884</v>
      </c>
      <c r="F87" s="67">
        <f t="shared" si="1"/>
        <v>56.695417305882359</v>
      </c>
      <c r="G87" s="6"/>
      <c r="H87" s="6"/>
    </row>
    <row r="88" spans="1:10" ht="60.75" customHeight="1" x14ac:dyDescent="0.2">
      <c r="A88" s="64" t="s">
        <v>101</v>
      </c>
      <c r="B88" s="62" t="s">
        <v>274</v>
      </c>
      <c r="C88" s="101" t="s">
        <v>276</v>
      </c>
      <c r="D88" s="237">
        <f>Иные!Z388</f>
        <v>19811.899999999994</v>
      </c>
      <c r="E88" s="237">
        <f>Иные!AA388</f>
        <v>17646.474379999996</v>
      </c>
      <c r="F88" s="67">
        <f t="shared" si="1"/>
        <v>89.070075964445621</v>
      </c>
      <c r="G88" s="6"/>
      <c r="H88" s="6"/>
    </row>
    <row r="89" spans="1:10" ht="60.75" customHeight="1" x14ac:dyDescent="0.2">
      <c r="A89" s="64" t="s">
        <v>102</v>
      </c>
      <c r="B89" s="62" t="s">
        <v>1136</v>
      </c>
      <c r="C89" s="101" t="s">
        <v>986</v>
      </c>
      <c r="D89" s="237">
        <f>Иные!AC388</f>
        <v>36042.926999999996</v>
      </c>
      <c r="E89" s="237">
        <f>Иные!AD388</f>
        <v>22989.949999999997</v>
      </c>
      <c r="F89" s="67">
        <f t="shared" si="1"/>
        <v>63.784914027653748</v>
      </c>
      <c r="G89" s="6"/>
      <c r="H89" s="6"/>
    </row>
    <row r="90" spans="1:10" ht="55.5" customHeight="1" x14ac:dyDescent="0.2">
      <c r="A90" s="64" t="s">
        <v>103</v>
      </c>
      <c r="B90" s="65" t="s">
        <v>987</v>
      </c>
      <c r="C90" s="98" t="s">
        <v>794</v>
      </c>
      <c r="D90" s="237">
        <f>Иные!AF388</f>
        <v>70000</v>
      </c>
      <c r="E90" s="237">
        <f>Иные!AG388</f>
        <v>70000</v>
      </c>
      <c r="F90" s="67">
        <f t="shared" si="1"/>
        <v>100</v>
      </c>
      <c r="G90" s="6"/>
      <c r="H90" s="6"/>
    </row>
    <row r="91" spans="1:10" ht="54" customHeight="1" x14ac:dyDescent="0.2">
      <c r="A91" s="64" t="s">
        <v>272</v>
      </c>
      <c r="B91" s="62" t="s">
        <v>989</v>
      </c>
      <c r="C91" s="101" t="s">
        <v>837</v>
      </c>
      <c r="D91" s="237">
        <f>Иные!AI388</f>
        <v>90538</v>
      </c>
      <c r="E91" s="237">
        <f>Иные!AJ388</f>
        <v>89073.070789999998</v>
      </c>
      <c r="F91" s="67">
        <f t="shared" si="1"/>
        <v>98.381973083125317</v>
      </c>
      <c r="G91" s="6"/>
      <c r="H91" s="6"/>
    </row>
    <row r="92" spans="1:10" ht="57.75" customHeight="1" x14ac:dyDescent="0.2">
      <c r="A92" s="64" t="s">
        <v>273</v>
      </c>
      <c r="B92" s="62" t="s">
        <v>990</v>
      </c>
      <c r="C92" s="101" t="s">
        <v>838</v>
      </c>
      <c r="D92" s="237">
        <f>Иные!AL388</f>
        <v>251389</v>
      </c>
      <c r="E92" s="237">
        <f>Иные!AM388</f>
        <v>245220.21179</v>
      </c>
      <c r="F92" s="67">
        <f t="shared" si="1"/>
        <v>97.546118481715595</v>
      </c>
      <c r="G92" s="6"/>
      <c r="H92" s="6"/>
    </row>
    <row r="93" spans="1:10" ht="57.75" customHeight="1" x14ac:dyDescent="0.2">
      <c r="A93" s="64" t="s">
        <v>278</v>
      </c>
      <c r="B93" s="65" t="s">
        <v>1043</v>
      </c>
      <c r="C93" s="98" t="s">
        <v>793</v>
      </c>
      <c r="D93" s="237">
        <f>Иные!AO388</f>
        <v>48500</v>
      </c>
      <c r="E93" s="237">
        <f>Иные!AP388</f>
        <v>42500.970480000004</v>
      </c>
      <c r="F93" s="67">
        <f t="shared" si="1"/>
        <v>87.630866969072173</v>
      </c>
      <c r="G93" s="6"/>
      <c r="H93" s="6"/>
    </row>
    <row r="94" spans="1:10" ht="57.75" customHeight="1" x14ac:dyDescent="0.2">
      <c r="A94" s="64" t="s">
        <v>279</v>
      </c>
      <c r="B94" s="65" t="s">
        <v>994</v>
      </c>
      <c r="C94" s="98" t="s">
        <v>797</v>
      </c>
      <c r="D94" s="237">
        <f>Иные!AR388</f>
        <v>80000</v>
      </c>
      <c r="E94" s="237">
        <f>Иные!AS388</f>
        <v>67031.56207</v>
      </c>
      <c r="F94" s="67">
        <f t="shared" si="1"/>
        <v>83.789452587500008</v>
      </c>
      <c r="G94" s="6"/>
      <c r="H94" s="6"/>
    </row>
    <row r="95" spans="1:10" ht="67.5" customHeight="1" x14ac:dyDescent="0.2">
      <c r="A95" s="64" t="s">
        <v>288</v>
      </c>
      <c r="B95" s="65" t="s">
        <v>303</v>
      </c>
      <c r="C95" s="98" t="s">
        <v>789</v>
      </c>
      <c r="D95" s="237">
        <f>Иные!AU388</f>
        <v>26200</v>
      </c>
      <c r="E95" s="237">
        <f>Иные!AV388</f>
        <v>26200</v>
      </c>
      <c r="F95" s="67">
        <f t="shared" si="1"/>
        <v>100</v>
      </c>
      <c r="G95" s="6"/>
      <c r="H95" s="6"/>
    </row>
    <row r="96" spans="1:10" ht="57.75" customHeight="1" x14ac:dyDescent="0.2">
      <c r="A96" s="64" t="s">
        <v>289</v>
      </c>
      <c r="B96" s="65" t="s">
        <v>296</v>
      </c>
      <c r="C96" s="98" t="s">
        <v>298</v>
      </c>
      <c r="D96" s="237">
        <f>Иные!AX388</f>
        <v>200000</v>
      </c>
      <c r="E96" s="237">
        <f>Иные!AY388</f>
        <v>200000</v>
      </c>
      <c r="F96" s="67">
        <f t="shared" si="1"/>
        <v>100</v>
      </c>
      <c r="G96" s="6"/>
      <c r="H96" s="6"/>
    </row>
    <row r="97" spans="1:8" ht="44.25" customHeight="1" x14ac:dyDescent="0.2">
      <c r="A97" s="64" t="s">
        <v>290</v>
      </c>
      <c r="B97" s="62" t="s">
        <v>300</v>
      </c>
      <c r="C97" s="101" t="s">
        <v>301</v>
      </c>
      <c r="D97" s="237">
        <f>Иные!BA388</f>
        <v>136364.4</v>
      </c>
      <c r="E97" s="237">
        <f>Иные!BB388</f>
        <v>108563.33575</v>
      </c>
      <c r="F97" s="67">
        <f t="shared" si="1"/>
        <v>79.612667052397839</v>
      </c>
      <c r="G97" s="6"/>
      <c r="H97" s="6"/>
    </row>
    <row r="98" spans="1:8" ht="52.5" customHeight="1" x14ac:dyDescent="0.2">
      <c r="A98" s="64" t="s">
        <v>291</v>
      </c>
      <c r="B98" s="62" t="s">
        <v>780</v>
      </c>
      <c r="C98" s="101" t="s">
        <v>782</v>
      </c>
      <c r="D98" s="237">
        <f>Иные!BD388</f>
        <v>64700</v>
      </c>
      <c r="E98" s="237">
        <f>Иные!BE388</f>
        <v>64700</v>
      </c>
      <c r="F98" s="67">
        <f t="shared" si="1"/>
        <v>100</v>
      </c>
      <c r="G98" s="6"/>
      <c r="H98" s="6"/>
    </row>
    <row r="99" spans="1:8" ht="52.5" customHeight="1" x14ac:dyDescent="0.2">
      <c r="A99" s="64" t="s">
        <v>292</v>
      </c>
      <c r="B99" s="62" t="s">
        <v>817</v>
      </c>
      <c r="C99" s="101" t="s">
        <v>818</v>
      </c>
      <c r="D99" s="237">
        <f>Иные!BG388</f>
        <v>81205.5</v>
      </c>
      <c r="E99" s="237">
        <f>Иные!BH388</f>
        <v>27891.925589999995</v>
      </c>
      <c r="F99" s="67">
        <f t="shared" si="1"/>
        <v>34.34733557456083</v>
      </c>
      <c r="G99" s="6"/>
      <c r="H99" s="6"/>
    </row>
    <row r="100" spans="1:8" ht="78.75" customHeight="1" x14ac:dyDescent="0.2">
      <c r="A100" s="64" t="s">
        <v>293</v>
      </c>
      <c r="B100" s="62" t="s">
        <v>822</v>
      </c>
      <c r="C100" s="101" t="s">
        <v>823</v>
      </c>
      <c r="D100" s="237">
        <f>Иные!BJ388</f>
        <v>52000</v>
      </c>
      <c r="E100" s="237">
        <f>Иные!BK388</f>
        <v>0</v>
      </c>
      <c r="F100" s="67">
        <f t="shared" si="1"/>
        <v>0</v>
      </c>
      <c r="G100" s="6"/>
      <c r="H100" s="6"/>
    </row>
    <row r="101" spans="1:8" ht="48" customHeight="1" x14ac:dyDescent="0.2">
      <c r="A101" s="64" t="s">
        <v>294</v>
      </c>
      <c r="B101" s="62" t="s">
        <v>992</v>
      </c>
      <c r="C101" s="101" t="s">
        <v>800</v>
      </c>
      <c r="D101" s="237">
        <f>Иные!BM388</f>
        <v>300000</v>
      </c>
      <c r="E101" s="237">
        <f>Иные!BN388</f>
        <v>234266.85282</v>
      </c>
      <c r="F101" s="67">
        <f t="shared" si="1"/>
        <v>78.088950940000004</v>
      </c>
      <c r="G101" s="6"/>
      <c r="H101" s="6"/>
    </row>
    <row r="102" spans="1:8" ht="54" customHeight="1" x14ac:dyDescent="0.2">
      <c r="A102" s="64" t="s">
        <v>295</v>
      </c>
      <c r="B102" s="62" t="s">
        <v>997</v>
      </c>
      <c r="C102" s="101" t="s">
        <v>839</v>
      </c>
      <c r="D102" s="237">
        <f>Иные!BP388</f>
        <v>19508</v>
      </c>
      <c r="E102" s="237">
        <f>Иные!BQ388</f>
        <v>19508</v>
      </c>
      <c r="F102" s="67">
        <f t="shared" si="1"/>
        <v>100</v>
      </c>
      <c r="G102" s="6"/>
      <c r="H102" s="6"/>
    </row>
    <row r="103" spans="1:8" ht="87" customHeight="1" x14ac:dyDescent="0.2">
      <c r="A103" s="64" t="s">
        <v>816</v>
      </c>
      <c r="B103" s="62" t="s">
        <v>999</v>
      </c>
      <c r="C103" s="101" t="s">
        <v>844</v>
      </c>
      <c r="D103" s="237">
        <f>Иные!BS388</f>
        <v>9400</v>
      </c>
      <c r="E103" s="237">
        <f>Иные!BT388</f>
        <v>9400</v>
      </c>
      <c r="F103" s="67">
        <f t="shared" si="1"/>
        <v>100</v>
      </c>
      <c r="G103" s="6"/>
      <c r="H103" s="6"/>
    </row>
    <row r="104" spans="1:8" ht="62.25" customHeight="1" x14ac:dyDescent="0.2">
      <c r="A104" s="64" t="s">
        <v>821</v>
      </c>
      <c r="B104" s="62" t="s">
        <v>1002</v>
      </c>
      <c r="C104" s="101" t="s">
        <v>1001</v>
      </c>
      <c r="D104" s="237">
        <f>Иные!BV388</f>
        <v>47900</v>
      </c>
      <c r="E104" s="237">
        <f>Иные!BW388</f>
        <v>47900</v>
      </c>
      <c r="F104" s="67">
        <f t="shared" si="1"/>
        <v>100</v>
      </c>
      <c r="G104" s="6"/>
      <c r="H104" s="6"/>
    </row>
    <row r="105" spans="1:8" ht="67.5" customHeight="1" x14ac:dyDescent="0.2">
      <c r="A105" s="64" t="s">
        <v>825</v>
      </c>
      <c r="B105" s="62" t="s">
        <v>1004</v>
      </c>
      <c r="C105" s="101" t="s">
        <v>799</v>
      </c>
      <c r="D105" s="237">
        <f>Иные!BY388</f>
        <v>15000</v>
      </c>
      <c r="E105" s="237">
        <f>Иные!BZ388</f>
        <v>0</v>
      </c>
      <c r="F105" s="67">
        <f t="shared" si="1"/>
        <v>0</v>
      </c>
      <c r="G105" s="6"/>
      <c r="H105" s="6"/>
    </row>
    <row r="106" spans="1:8" ht="62.25" customHeight="1" x14ac:dyDescent="0.2">
      <c r="A106" s="64" t="s">
        <v>826</v>
      </c>
      <c r="B106" s="62" t="s">
        <v>1007</v>
      </c>
      <c r="C106" s="101" t="s">
        <v>859</v>
      </c>
      <c r="D106" s="237">
        <f>Иные!CB388</f>
        <v>121449.06199999999</v>
      </c>
      <c r="E106" s="237">
        <f>Иные!CC388</f>
        <v>71434.744000000006</v>
      </c>
      <c r="F106" s="67">
        <f t="shared" si="1"/>
        <v>58.818687294595996</v>
      </c>
      <c r="G106" s="6"/>
      <c r="H106" s="6"/>
    </row>
    <row r="107" spans="1:8" ht="62.25" customHeight="1" x14ac:dyDescent="0.2">
      <c r="A107" s="64" t="s">
        <v>827</v>
      </c>
      <c r="B107" s="62" t="s">
        <v>1009</v>
      </c>
      <c r="C107" s="101" t="s">
        <v>862</v>
      </c>
      <c r="D107" s="237">
        <f>Иные!CE388</f>
        <v>23767.5</v>
      </c>
      <c r="E107" s="237">
        <f>Иные!CF388</f>
        <v>23767.5</v>
      </c>
      <c r="F107" s="67">
        <f t="shared" si="1"/>
        <v>100</v>
      </c>
      <c r="G107" s="6"/>
      <c r="H107" s="6"/>
    </row>
    <row r="108" spans="1:8" ht="62.25" customHeight="1" x14ac:dyDescent="0.2">
      <c r="A108" s="64" t="s">
        <v>828</v>
      </c>
      <c r="B108" s="62" t="s">
        <v>1012</v>
      </c>
      <c r="C108" s="101" t="s">
        <v>865</v>
      </c>
      <c r="D108" s="237">
        <f>Иные!CH388</f>
        <v>1815</v>
      </c>
      <c r="E108" s="237">
        <f>Иные!CI388</f>
        <v>1815</v>
      </c>
      <c r="F108" s="67">
        <f t="shared" si="1"/>
        <v>100</v>
      </c>
      <c r="G108" s="6"/>
      <c r="H108" s="6"/>
    </row>
    <row r="109" spans="1:8" ht="62.25" customHeight="1" x14ac:dyDescent="0.2">
      <c r="A109" s="64" t="s">
        <v>852</v>
      </c>
      <c r="B109" s="62" t="s">
        <v>1015</v>
      </c>
      <c r="C109" s="101" t="s">
        <v>875</v>
      </c>
      <c r="D109" s="237">
        <f>Иные!CK388</f>
        <v>25000</v>
      </c>
      <c r="E109" s="237">
        <f>Иные!CL388</f>
        <v>25000</v>
      </c>
      <c r="F109" s="67">
        <f t="shared" si="1"/>
        <v>100</v>
      </c>
      <c r="G109" s="6"/>
      <c r="H109" s="6"/>
    </row>
    <row r="110" spans="1:8" ht="72" customHeight="1" x14ac:dyDescent="0.2">
      <c r="A110" s="64" t="s">
        <v>853</v>
      </c>
      <c r="B110" s="62" t="s">
        <v>1018</v>
      </c>
      <c r="C110" s="101" t="s">
        <v>876</v>
      </c>
      <c r="D110" s="237">
        <f>Иные!CN388</f>
        <v>1650</v>
      </c>
      <c r="E110" s="237">
        <f>Иные!CO388</f>
        <v>1650</v>
      </c>
      <c r="F110" s="67">
        <f t="shared" si="1"/>
        <v>100</v>
      </c>
      <c r="G110" s="6"/>
      <c r="H110" s="6"/>
    </row>
    <row r="111" spans="1:8" ht="62.25" customHeight="1" x14ac:dyDescent="0.2">
      <c r="A111" s="64" t="s">
        <v>854</v>
      </c>
      <c r="B111" s="62" t="s">
        <v>1020</v>
      </c>
      <c r="C111" s="101" t="s">
        <v>879</v>
      </c>
      <c r="D111" s="237">
        <f>Иные!CQ388</f>
        <v>44100</v>
      </c>
      <c r="E111" s="237">
        <f>Иные!CR388</f>
        <v>44100</v>
      </c>
      <c r="F111" s="67">
        <f t="shared" si="1"/>
        <v>100</v>
      </c>
      <c r="G111" s="6"/>
      <c r="H111" s="6"/>
    </row>
    <row r="112" spans="1:8" ht="62.25" customHeight="1" x14ac:dyDescent="0.2">
      <c r="A112" s="64" t="s">
        <v>855</v>
      </c>
      <c r="B112" s="62" t="s">
        <v>1022</v>
      </c>
      <c r="C112" s="101" t="s">
        <v>884</v>
      </c>
      <c r="D112" s="237">
        <f>Иные!CT388</f>
        <v>22000</v>
      </c>
      <c r="E112" s="237">
        <f>Иные!CU388</f>
        <v>22000</v>
      </c>
      <c r="F112" s="67">
        <f t="shared" si="1"/>
        <v>100</v>
      </c>
      <c r="G112" s="6"/>
      <c r="H112" s="6"/>
    </row>
    <row r="113" spans="1:8" ht="62.25" customHeight="1" x14ac:dyDescent="0.2">
      <c r="A113" s="64" t="s">
        <v>856</v>
      </c>
      <c r="B113" s="62" t="s">
        <v>1024</v>
      </c>
      <c r="C113" s="101" t="s">
        <v>885</v>
      </c>
      <c r="D113" s="237">
        <f>Иные!CW388</f>
        <v>5000</v>
      </c>
      <c r="E113" s="237">
        <f>Иные!CX388</f>
        <v>0</v>
      </c>
      <c r="F113" s="67">
        <f t="shared" si="1"/>
        <v>0</v>
      </c>
      <c r="G113" s="6"/>
      <c r="H113" s="6"/>
    </row>
    <row r="114" spans="1:8" ht="62.25" customHeight="1" x14ac:dyDescent="0.2">
      <c r="A114" s="64" t="s">
        <v>870</v>
      </c>
      <c r="B114" s="62" t="s">
        <v>1028</v>
      </c>
      <c r="C114" s="101" t="s">
        <v>894</v>
      </c>
      <c r="D114" s="237">
        <f>Иные!CZ388</f>
        <v>120000</v>
      </c>
      <c r="E114" s="237">
        <f>Иные!DA388</f>
        <v>120000</v>
      </c>
      <c r="F114" s="67">
        <f t="shared" si="1"/>
        <v>100</v>
      </c>
      <c r="G114" s="6"/>
      <c r="H114" s="6"/>
    </row>
    <row r="115" spans="1:8" ht="62.25" customHeight="1" x14ac:dyDescent="0.2">
      <c r="A115" s="64" t="s">
        <v>871</v>
      </c>
      <c r="B115" s="62" t="s">
        <v>1029</v>
      </c>
      <c r="C115" s="101" t="s">
        <v>897</v>
      </c>
      <c r="D115" s="237">
        <f>Иные!DC388</f>
        <v>108040.09</v>
      </c>
      <c r="E115" s="237">
        <f>Иные!DD388</f>
        <v>41128.467490000003</v>
      </c>
      <c r="F115" s="67">
        <f t="shared" si="1"/>
        <v>38.067783440387728</v>
      </c>
      <c r="G115" s="6"/>
      <c r="H115" s="6"/>
    </row>
    <row r="116" spans="1:8" ht="62.25" customHeight="1" x14ac:dyDescent="0.2">
      <c r="A116" s="64" t="s">
        <v>873</v>
      </c>
      <c r="B116" s="62" t="s">
        <v>1031</v>
      </c>
      <c r="C116" s="101" t="s">
        <v>901</v>
      </c>
      <c r="D116" s="237">
        <f>Иные!DF388</f>
        <v>41400</v>
      </c>
      <c r="E116" s="237">
        <f>Иные!DG388</f>
        <v>0</v>
      </c>
      <c r="F116" s="67">
        <f t="shared" si="1"/>
        <v>0</v>
      </c>
      <c r="G116" s="6"/>
      <c r="H116" s="6"/>
    </row>
    <row r="117" spans="1:8" ht="62.25" customHeight="1" x14ac:dyDescent="0.2">
      <c r="A117" s="64" t="s">
        <v>872</v>
      </c>
      <c r="B117" s="62" t="s">
        <v>1034</v>
      </c>
      <c r="C117" s="101" t="s">
        <v>908</v>
      </c>
      <c r="D117" s="237">
        <f>Иные!DI388</f>
        <v>18396.740000000002</v>
      </c>
      <c r="E117" s="237">
        <f>Иные!DJ388</f>
        <v>15088.6548</v>
      </c>
      <c r="F117" s="67">
        <f t="shared" si="1"/>
        <v>82.018090161626461</v>
      </c>
      <c r="G117" s="6"/>
      <c r="H117" s="6"/>
    </row>
    <row r="118" spans="1:8" ht="62.25" customHeight="1" x14ac:dyDescent="0.2">
      <c r="A118" s="64" t="s">
        <v>889</v>
      </c>
      <c r="B118" s="62" t="s">
        <v>1036</v>
      </c>
      <c r="C118" s="101" t="s">
        <v>909</v>
      </c>
      <c r="D118" s="237">
        <f>Иные!DL388</f>
        <v>92401.82</v>
      </c>
      <c r="E118" s="237">
        <f>Иные!DM388</f>
        <v>0</v>
      </c>
      <c r="F118" s="67">
        <f t="shared" si="1"/>
        <v>0</v>
      </c>
      <c r="G118" s="6"/>
      <c r="H118" s="6"/>
    </row>
    <row r="119" spans="1:8" ht="62.25" customHeight="1" x14ac:dyDescent="0.2">
      <c r="A119" s="64" t="s">
        <v>890</v>
      </c>
      <c r="B119" s="62" t="s">
        <v>1038</v>
      </c>
      <c r="C119" s="101" t="s">
        <v>917</v>
      </c>
      <c r="D119" s="237">
        <f>Иные!DO388</f>
        <v>15453.394800000002</v>
      </c>
      <c r="E119" s="237">
        <f>Иные!DP388</f>
        <v>15453.394800000002</v>
      </c>
      <c r="F119" s="67">
        <f t="shared" si="1"/>
        <v>100</v>
      </c>
      <c r="G119" s="6"/>
      <c r="H119" s="6"/>
    </row>
    <row r="120" spans="1:8" ht="62.25" customHeight="1" x14ac:dyDescent="0.2">
      <c r="A120" s="64" t="s">
        <v>891</v>
      </c>
      <c r="B120" s="62" t="s">
        <v>1040</v>
      </c>
      <c r="C120" s="101" t="s">
        <v>919</v>
      </c>
      <c r="D120" s="237">
        <f>Иные!DR388</f>
        <v>35085.699999999997</v>
      </c>
      <c r="E120" s="237">
        <f>Иные!DS388</f>
        <v>35085.699999999997</v>
      </c>
      <c r="F120" s="67">
        <f t="shared" si="1"/>
        <v>100</v>
      </c>
      <c r="G120" s="6"/>
      <c r="H120" s="6"/>
    </row>
    <row r="121" spans="1:8" ht="55.5" customHeight="1" x14ac:dyDescent="0.2">
      <c r="A121" s="64" t="s">
        <v>892</v>
      </c>
      <c r="B121" s="62" t="s">
        <v>1094</v>
      </c>
      <c r="C121" s="101" t="s">
        <v>922</v>
      </c>
      <c r="D121" s="237">
        <f>Иные!DU388</f>
        <v>16602.756000000001</v>
      </c>
      <c r="E121" s="237">
        <f>Иные!DV388</f>
        <v>1389.9203600000001</v>
      </c>
      <c r="F121" s="67">
        <f t="shared" si="1"/>
        <v>8.3716243255035483</v>
      </c>
      <c r="G121" s="6"/>
      <c r="H121" s="6"/>
    </row>
    <row r="122" spans="1:8" ht="55.5" customHeight="1" x14ac:dyDescent="0.2">
      <c r="A122" s="64" t="s">
        <v>893</v>
      </c>
      <c r="B122" s="62" t="s">
        <v>1098</v>
      </c>
      <c r="C122" s="101" t="s">
        <v>923</v>
      </c>
      <c r="D122" s="237">
        <f>Иные!DX388</f>
        <v>20000</v>
      </c>
      <c r="E122" s="237">
        <f>Иные!DY388</f>
        <v>0</v>
      </c>
      <c r="F122" s="67">
        <f t="shared" si="1"/>
        <v>0</v>
      </c>
      <c r="G122" s="6"/>
      <c r="H122" s="6"/>
    </row>
    <row r="123" spans="1:8" ht="55.5" customHeight="1" x14ac:dyDescent="0.2">
      <c r="A123" s="64" t="s">
        <v>973</v>
      </c>
      <c r="B123" s="62" t="s">
        <v>974</v>
      </c>
      <c r="C123" s="101" t="s">
        <v>975</v>
      </c>
      <c r="D123" s="237">
        <f>Иные!EA388</f>
        <v>20000.000000000004</v>
      </c>
      <c r="E123" s="237">
        <f>Иные!EB388</f>
        <v>0</v>
      </c>
      <c r="F123" s="67">
        <f t="shared" si="1"/>
        <v>0</v>
      </c>
      <c r="G123" s="6"/>
      <c r="H123" s="6"/>
    </row>
    <row r="124" spans="1:8" ht="55.5" customHeight="1" x14ac:dyDescent="0.2">
      <c r="A124" s="64" t="s">
        <v>976</v>
      </c>
      <c r="B124" s="62" t="s">
        <v>974</v>
      </c>
      <c r="C124" s="101" t="s">
        <v>977</v>
      </c>
      <c r="D124" s="237">
        <f>Иные!ED388</f>
        <v>901873.8</v>
      </c>
      <c r="E124" s="237">
        <f>Иные!EE388</f>
        <v>63764.579200000007</v>
      </c>
      <c r="F124" s="67">
        <f t="shared" si="1"/>
        <v>7.0702330192982661</v>
      </c>
      <c r="G124" s="6"/>
      <c r="H124" s="6"/>
    </row>
    <row r="125" spans="1:8" ht="55.5" customHeight="1" x14ac:dyDescent="0.2">
      <c r="A125" s="64" t="s">
        <v>979</v>
      </c>
      <c r="B125" s="62" t="s">
        <v>980</v>
      </c>
      <c r="C125" s="101" t="s">
        <v>981</v>
      </c>
      <c r="D125" s="237">
        <f>Иные!EG388</f>
        <v>67000</v>
      </c>
      <c r="E125" s="237">
        <f>Иные!EH388</f>
        <v>453.45350000000002</v>
      </c>
      <c r="F125" s="67">
        <f t="shared" si="1"/>
        <v>0.67679626865671649</v>
      </c>
      <c r="G125" s="6"/>
      <c r="H125" s="6"/>
    </row>
    <row r="126" spans="1:8" ht="55.5" customHeight="1" x14ac:dyDescent="0.2">
      <c r="A126" s="64" t="s">
        <v>983</v>
      </c>
      <c r="B126" s="62" t="s">
        <v>984</v>
      </c>
      <c r="C126" s="101" t="s">
        <v>985</v>
      </c>
      <c r="D126" s="237">
        <f>Иные!EJ388</f>
        <v>165000</v>
      </c>
      <c r="E126" s="237">
        <f>Иные!EK388</f>
        <v>0</v>
      </c>
      <c r="F126" s="67">
        <f t="shared" si="1"/>
        <v>0</v>
      </c>
      <c r="G126" s="6"/>
      <c r="H126" s="6"/>
    </row>
    <row r="127" spans="1:8" ht="55.5" customHeight="1" x14ac:dyDescent="0.2">
      <c r="A127" s="64" t="s">
        <v>1044</v>
      </c>
      <c r="B127" s="62" t="s">
        <v>1045</v>
      </c>
      <c r="C127" s="101" t="s">
        <v>1050</v>
      </c>
      <c r="D127" s="237">
        <f>Иные!EM388</f>
        <v>193000</v>
      </c>
      <c r="E127" s="237">
        <f>Иные!EN388</f>
        <v>24606.446769999999</v>
      </c>
      <c r="F127" s="67">
        <f t="shared" si="1"/>
        <v>12.749454284974092</v>
      </c>
      <c r="G127" s="6"/>
      <c r="H127" s="6"/>
    </row>
    <row r="128" spans="1:8" ht="63.75" customHeight="1" x14ac:dyDescent="0.2">
      <c r="A128" s="64" t="s">
        <v>1051</v>
      </c>
      <c r="B128" s="62" t="s">
        <v>1052</v>
      </c>
      <c r="C128" s="101" t="s">
        <v>1057</v>
      </c>
      <c r="D128" s="237">
        <f>Иные!EP388</f>
        <v>20000</v>
      </c>
      <c r="E128" s="237">
        <f>Иные!EQ388</f>
        <v>20000</v>
      </c>
      <c r="F128" s="67">
        <f t="shared" si="1"/>
        <v>100</v>
      </c>
      <c r="G128" s="6"/>
      <c r="H128" s="6"/>
    </row>
    <row r="129" spans="1:10" ht="63.75" customHeight="1" x14ac:dyDescent="0.2">
      <c r="A129" s="64" t="s">
        <v>1058</v>
      </c>
      <c r="B129" s="62" t="s">
        <v>1059</v>
      </c>
      <c r="C129" s="101" t="s">
        <v>1060</v>
      </c>
      <c r="D129" s="237">
        <f>Иные!ES388</f>
        <v>6634.6</v>
      </c>
      <c r="E129" s="237">
        <f>Иные!ET388</f>
        <v>6634.6</v>
      </c>
      <c r="F129" s="67">
        <f t="shared" si="1"/>
        <v>100</v>
      </c>
      <c r="G129" s="6"/>
      <c r="H129" s="6"/>
    </row>
    <row r="130" spans="1:10" ht="63.75" customHeight="1" x14ac:dyDescent="0.2">
      <c r="A130" s="64" t="s">
        <v>1065</v>
      </c>
      <c r="B130" s="62" t="s">
        <v>1066</v>
      </c>
      <c r="C130" s="101" t="s">
        <v>1067</v>
      </c>
      <c r="D130" s="237">
        <f>Иные!EV388</f>
        <v>2171.9</v>
      </c>
      <c r="E130" s="237">
        <f>Иные!EW388</f>
        <v>2171.8760000000002</v>
      </c>
      <c r="F130" s="67">
        <f t="shared" si="1"/>
        <v>99.998894976748474</v>
      </c>
      <c r="G130" s="6"/>
      <c r="H130" s="6"/>
    </row>
    <row r="131" spans="1:10" ht="44.25" customHeight="1" x14ac:dyDescent="0.2">
      <c r="A131" s="64" t="s">
        <v>1072</v>
      </c>
      <c r="B131" s="62" t="s">
        <v>1076</v>
      </c>
      <c r="C131" s="101" t="s">
        <v>1081</v>
      </c>
      <c r="D131" s="237">
        <f>Иные!EY388</f>
        <v>15956.97</v>
      </c>
      <c r="E131" s="237">
        <f>Иные!EZ388</f>
        <v>15956.97</v>
      </c>
      <c r="F131" s="67">
        <f t="shared" si="1"/>
        <v>100</v>
      </c>
      <c r="G131" s="6"/>
      <c r="H131" s="6"/>
    </row>
    <row r="132" spans="1:10" ht="58.5" customHeight="1" x14ac:dyDescent="0.2">
      <c r="A132" s="64" t="s">
        <v>1073</v>
      </c>
      <c r="B132" s="62" t="s">
        <v>1082</v>
      </c>
      <c r="C132" s="101" t="s">
        <v>1083</v>
      </c>
      <c r="D132" s="237">
        <f>Иные!FB388</f>
        <v>600000</v>
      </c>
      <c r="E132" s="237">
        <f>Иные!FC388</f>
        <v>21000</v>
      </c>
      <c r="F132" s="67">
        <f t="shared" si="1"/>
        <v>3.5000000000000004</v>
      </c>
      <c r="G132" s="6"/>
      <c r="H132" s="6"/>
    </row>
    <row r="133" spans="1:10" ht="63.75" customHeight="1" x14ac:dyDescent="0.2">
      <c r="A133" s="64" t="s">
        <v>1074</v>
      </c>
      <c r="B133" s="62" t="s">
        <v>1088</v>
      </c>
      <c r="C133" s="101" t="s">
        <v>1091</v>
      </c>
      <c r="D133" s="237">
        <f>Иные!FE388</f>
        <v>240000</v>
      </c>
      <c r="E133" s="237">
        <f>Иные!FF388</f>
        <v>11729.500800000002</v>
      </c>
      <c r="F133" s="67">
        <f t="shared" si="1"/>
        <v>4.8872920000000004</v>
      </c>
      <c r="G133" s="6"/>
      <c r="H133" s="6"/>
    </row>
    <row r="134" spans="1:10" ht="63.75" customHeight="1" x14ac:dyDescent="0.2">
      <c r="A134" s="64" t="s">
        <v>1075</v>
      </c>
      <c r="B134" s="62" t="s">
        <v>1106</v>
      </c>
      <c r="C134" s="101" t="s">
        <v>1102</v>
      </c>
      <c r="D134" s="237">
        <f>Иные!FH388</f>
        <v>6251</v>
      </c>
      <c r="E134" s="237">
        <f>Иные!FI388</f>
        <v>6251</v>
      </c>
      <c r="F134" s="67">
        <f t="shared" si="1"/>
        <v>100</v>
      </c>
      <c r="G134" s="6"/>
      <c r="H134" s="6"/>
    </row>
    <row r="135" spans="1:10" ht="63.75" customHeight="1" x14ac:dyDescent="0.2">
      <c r="A135" s="64" t="s">
        <v>1110</v>
      </c>
      <c r="B135" s="62" t="s">
        <v>1113</v>
      </c>
      <c r="C135" s="101" t="s">
        <v>1116</v>
      </c>
      <c r="D135" s="237">
        <f>Иные!FK388</f>
        <v>8000</v>
      </c>
      <c r="E135" s="237">
        <f>Иные!FL388</f>
        <v>8000</v>
      </c>
      <c r="F135" s="67">
        <f t="shared" si="1"/>
        <v>100</v>
      </c>
      <c r="G135" s="6"/>
      <c r="H135" s="6"/>
    </row>
    <row r="136" spans="1:10" ht="63.75" customHeight="1" x14ac:dyDescent="0.2">
      <c r="A136" s="64" t="s">
        <v>1111</v>
      </c>
      <c r="B136" s="62" t="s">
        <v>1118</v>
      </c>
      <c r="C136" s="101" t="s">
        <v>1117</v>
      </c>
      <c r="D136" s="237">
        <f>Иные!FN388</f>
        <v>6725.0425599999999</v>
      </c>
      <c r="E136" s="237"/>
      <c r="F136" s="67">
        <f t="shared" si="1"/>
        <v>0</v>
      </c>
      <c r="G136" s="6"/>
      <c r="H136" s="6"/>
    </row>
    <row r="137" spans="1:10" ht="63.75" customHeight="1" x14ac:dyDescent="0.2">
      <c r="A137" s="64" t="s">
        <v>1112</v>
      </c>
      <c r="B137" s="62" t="s">
        <v>1133</v>
      </c>
      <c r="C137" s="101" t="s">
        <v>1129</v>
      </c>
      <c r="D137" s="237">
        <f>Иные!FQ388</f>
        <v>100</v>
      </c>
      <c r="E137" s="237">
        <f>Иные!FR388</f>
        <v>100</v>
      </c>
      <c r="F137" s="67">
        <f t="shared" si="1"/>
        <v>100</v>
      </c>
      <c r="G137" s="6"/>
      <c r="H137" s="6"/>
    </row>
    <row r="138" spans="1:10" ht="63.75" customHeight="1" x14ac:dyDescent="0.2">
      <c r="A138" s="64" t="s">
        <v>1125</v>
      </c>
      <c r="B138" s="62" t="s">
        <v>1132</v>
      </c>
      <c r="C138" s="101" t="s">
        <v>1135</v>
      </c>
      <c r="D138" s="237">
        <f>Иные!FT388</f>
        <v>78</v>
      </c>
      <c r="E138" s="237">
        <f>Иные!FU388</f>
        <v>78</v>
      </c>
      <c r="F138" s="67">
        <f t="shared" si="1"/>
        <v>100</v>
      </c>
      <c r="G138" s="6"/>
      <c r="H138" s="6"/>
    </row>
    <row r="139" spans="1:10" x14ac:dyDescent="0.25">
      <c r="A139" s="64"/>
      <c r="B139" s="164" t="s">
        <v>104</v>
      </c>
      <c r="C139" s="165"/>
      <c r="D139" s="253">
        <f>D7+D13+D56+D80</f>
        <v>46174562.184220001</v>
      </c>
      <c r="E139" s="254">
        <f>E7+E13+E56+E80</f>
        <v>28345771.95053</v>
      </c>
      <c r="F139" s="254">
        <f>E139/D139*100</f>
        <v>61.388285258538019</v>
      </c>
      <c r="G139" s="4"/>
      <c r="H139" s="6"/>
    </row>
    <row r="140" spans="1:10" ht="10.5" customHeight="1" x14ac:dyDescent="0.3">
      <c r="A140" s="9"/>
      <c r="B140" s="31"/>
      <c r="C140" s="32"/>
      <c r="D140" s="32"/>
      <c r="E140" s="9"/>
      <c r="F140" s="51"/>
      <c r="G140" s="7"/>
      <c r="H140" s="36"/>
      <c r="J140" s="5"/>
    </row>
    <row r="141" spans="1:10" x14ac:dyDescent="0.2">
      <c r="A141" s="255" t="s">
        <v>929</v>
      </c>
      <c r="B141" s="255"/>
      <c r="C141" s="255"/>
      <c r="D141" s="255"/>
      <c r="E141" s="255"/>
      <c r="F141" s="255"/>
      <c r="G141" s="7"/>
      <c r="H141" s="6"/>
    </row>
    <row r="142" spans="1:10" ht="49.5" customHeight="1" x14ac:dyDescent="0.3">
      <c r="A142" s="255" t="s">
        <v>938</v>
      </c>
      <c r="B142" s="255"/>
      <c r="C142" s="255"/>
      <c r="D142" s="255"/>
      <c r="E142" s="255"/>
      <c r="F142" s="255"/>
      <c r="G142" s="7"/>
      <c r="H142" s="6"/>
      <c r="J142" s="45"/>
    </row>
    <row r="143" spans="1:10" ht="49.5" customHeight="1" x14ac:dyDescent="0.3">
      <c r="A143" s="255" t="s">
        <v>941</v>
      </c>
      <c r="B143" s="255"/>
      <c r="C143" s="255"/>
      <c r="D143" s="255"/>
      <c r="E143" s="255"/>
      <c r="F143" s="255"/>
      <c r="G143" s="7"/>
      <c r="H143" s="6"/>
      <c r="J143" s="45"/>
    </row>
    <row r="144" spans="1:10" s="38" customFormat="1" ht="49.5" customHeight="1" x14ac:dyDescent="0.3">
      <c r="A144" s="255" t="s">
        <v>940</v>
      </c>
      <c r="B144" s="255"/>
      <c r="C144" s="255"/>
      <c r="D144" s="255"/>
      <c r="E144" s="255"/>
      <c r="F144" s="255"/>
      <c r="G144" s="51"/>
      <c r="H144" s="9"/>
      <c r="J144" s="170"/>
    </row>
    <row r="145" spans="1:10" s="38" customFormat="1" ht="49.5" customHeight="1" x14ac:dyDescent="0.3">
      <c r="A145" s="255" t="s">
        <v>959</v>
      </c>
      <c r="B145" s="255"/>
      <c r="C145" s="255"/>
      <c r="D145" s="255"/>
      <c r="E145" s="255"/>
      <c r="F145" s="255"/>
      <c r="G145" s="51"/>
      <c r="H145" s="9"/>
      <c r="J145" s="170"/>
    </row>
    <row r="146" spans="1:10" s="38" customFormat="1" ht="57.75" customHeight="1" x14ac:dyDescent="0.3">
      <c r="A146" s="255" t="s">
        <v>970</v>
      </c>
      <c r="B146" s="255"/>
      <c r="C146" s="255"/>
      <c r="D146" s="255"/>
      <c r="E146" s="255"/>
      <c r="F146" s="255"/>
      <c r="G146" s="51"/>
      <c r="H146" s="9"/>
      <c r="J146" s="170"/>
    </row>
    <row r="147" spans="1:10" s="38" customFormat="1" ht="71.25" customHeight="1" x14ac:dyDescent="0.2">
      <c r="A147" s="255" t="s">
        <v>1138</v>
      </c>
      <c r="B147" s="255"/>
      <c r="C147" s="255"/>
      <c r="D147" s="255"/>
      <c r="E147" s="255"/>
      <c r="F147" s="255"/>
    </row>
    <row r="148" spans="1:10" s="38" customFormat="1" ht="54" customHeight="1" x14ac:dyDescent="0.2">
      <c r="A148" s="255" t="s">
        <v>988</v>
      </c>
      <c r="B148" s="255"/>
      <c r="C148" s="255"/>
      <c r="D148" s="255"/>
      <c r="E148" s="255"/>
      <c r="F148" s="255"/>
    </row>
    <row r="149" spans="1:10" s="38" customFormat="1" ht="57" customHeight="1" x14ac:dyDescent="0.2">
      <c r="A149" s="255" t="s">
        <v>991</v>
      </c>
      <c r="B149" s="255"/>
      <c r="C149" s="255"/>
      <c r="D149" s="255"/>
      <c r="E149" s="255"/>
      <c r="F149" s="255"/>
    </row>
    <row r="150" spans="1:10" s="38" customFormat="1" ht="39.75" customHeight="1" x14ac:dyDescent="0.2">
      <c r="A150" s="255" t="s">
        <v>993</v>
      </c>
      <c r="B150" s="255"/>
      <c r="C150" s="255"/>
      <c r="D150" s="255"/>
      <c r="E150" s="255"/>
      <c r="F150" s="255"/>
    </row>
    <row r="151" spans="1:10" s="38" customFormat="1" ht="58.5" customHeight="1" x14ac:dyDescent="0.2">
      <c r="A151" s="255" t="s">
        <v>995</v>
      </c>
      <c r="B151" s="255"/>
      <c r="C151" s="255"/>
      <c r="D151" s="255"/>
      <c r="E151" s="255"/>
      <c r="F151" s="255"/>
    </row>
    <row r="152" spans="1:10" s="38" customFormat="1" ht="59.25" customHeight="1" x14ac:dyDescent="0.2">
      <c r="A152" s="255" t="s">
        <v>998</v>
      </c>
      <c r="B152" s="255"/>
      <c r="C152" s="255"/>
      <c r="D152" s="255"/>
      <c r="E152" s="255"/>
      <c r="F152" s="255"/>
    </row>
    <row r="153" spans="1:10" s="38" customFormat="1" ht="65.25" customHeight="1" x14ac:dyDescent="0.25">
      <c r="A153" s="256" t="s">
        <v>1000</v>
      </c>
      <c r="B153" s="256"/>
      <c r="C153" s="256"/>
      <c r="D153" s="256"/>
      <c r="E153" s="256"/>
      <c r="F153" s="256"/>
    </row>
    <row r="154" spans="1:10" ht="70.5" customHeight="1" x14ac:dyDescent="0.25">
      <c r="A154" s="256" t="s">
        <v>1003</v>
      </c>
      <c r="B154" s="256"/>
      <c r="C154" s="256"/>
      <c r="D154" s="256"/>
      <c r="E154" s="256"/>
      <c r="F154" s="256"/>
    </row>
    <row r="155" spans="1:10" s="38" customFormat="1" ht="67.5" customHeight="1" x14ac:dyDescent="0.25">
      <c r="A155" s="256" t="s">
        <v>1005</v>
      </c>
      <c r="B155" s="256"/>
      <c r="C155" s="256"/>
      <c r="D155" s="256"/>
      <c r="E155" s="256"/>
      <c r="F155" s="256"/>
    </row>
    <row r="156" spans="1:10" s="38" customFormat="1" ht="57" customHeight="1" x14ac:dyDescent="0.2">
      <c r="A156" s="255" t="s">
        <v>1008</v>
      </c>
      <c r="B156" s="255"/>
      <c r="C156" s="255"/>
      <c r="D156" s="255"/>
      <c r="E156" s="255"/>
      <c r="F156" s="255"/>
    </row>
    <row r="157" spans="1:10" s="38" customFormat="1" ht="60.75" customHeight="1" x14ac:dyDescent="0.2">
      <c r="A157" s="255" t="s">
        <v>1011</v>
      </c>
      <c r="B157" s="255"/>
      <c r="C157" s="255"/>
      <c r="D157" s="255"/>
      <c r="E157" s="255"/>
      <c r="F157" s="255"/>
    </row>
    <row r="158" spans="1:10" s="38" customFormat="1" ht="72.75" customHeight="1" x14ac:dyDescent="0.2">
      <c r="A158" s="255" t="s">
        <v>1014</v>
      </c>
      <c r="B158" s="255"/>
      <c r="C158" s="255"/>
      <c r="D158" s="255"/>
      <c r="E158" s="255"/>
      <c r="F158" s="255"/>
    </row>
    <row r="159" spans="1:10" s="38" customFormat="1" ht="60.75" customHeight="1" x14ac:dyDescent="0.2">
      <c r="A159" s="255" t="s">
        <v>1016</v>
      </c>
      <c r="B159" s="255"/>
      <c r="C159" s="255"/>
      <c r="D159" s="255"/>
      <c r="E159" s="255"/>
      <c r="F159" s="255"/>
    </row>
    <row r="160" spans="1:10" s="38" customFormat="1" ht="70.5" customHeight="1" x14ac:dyDescent="0.2">
      <c r="A160" s="255" t="s">
        <v>1019</v>
      </c>
      <c r="B160" s="255"/>
      <c r="C160" s="255"/>
      <c r="D160" s="255"/>
      <c r="E160" s="255"/>
      <c r="F160" s="255"/>
    </row>
    <row r="161" spans="1:6" s="38" customFormat="1" ht="55.5" customHeight="1" x14ac:dyDescent="0.2">
      <c r="A161" s="255" t="s">
        <v>1021</v>
      </c>
      <c r="B161" s="255"/>
      <c r="C161" s="255"/>
      <c r="D161" s="255"/>
      <c r="E161" s="255"/>
      <c r="F161" s="255"/>
    </row>
    <row r="162" spans="1:6" s="38" customFormat="1" ht="69" customHeight="1" x14ac:dyDescent="0.2">
      <c r="A162" s="255" t="s">
        <v>1023</v>
      </c>
      <c r="B162" s="255"/>
      <c r="C162" s="255"/>
      <c r="D162" s="255"/>
      <c r="E162" s="255"/>
      <c r="F162" s="255"/>
    </row>
    <row r="163" spans="1:6" s="38" customFormat="1" ht="60" customHeight="1" x14ac:dyDescent="0.2">
      <c r="A163" s="255" t="s">
        <v>1025</v>
      </c>
      <c r="B163" s="255"/>
      <c r="C163" s="255"/>
      <c r="D163" s="255"/>
      <c r="E163" s="255"/>
      <c r="F163" s="255"/>
    </row>
    <row r="164" spans="1:6" s="38" customFormat="1" ht="69.75" customHeight="1" x14ac:dyDescent="0.2">
      <c r="A164" s="255" t="s">
        <v>1027</v>
      </c>
      <c r="B164" s="255"/>
      <c r="C164" s="255"/>
      <c r="D164" s="255"/>
      <c r="E164" s="255"/>
      <c r="F164" s="255"/>
    </row>
    <row r="165" spans="1:6" s="38" customFormat="1" ht="54" customHeight="1" x14ac:dyDescent="0.2">
      <c r="A165" s="255" t="s">
        <v>1030</v>
      </c>
      <c r="B165" s="255"/>
      <c r="C165" s="255"/>
      <c r="D165" s="255"/>
      <c r="E165" s="255"/>
      <c r="F165" s="255"/>
    </row>
    <row r="166" spans="1:6" s="38" customFormat="1" ht="51" customHeight="1" x14ac:dyDescent="0.2">
      <c r="A166" s="255" t="s">
        <v>1032</v>
      </c>
      <c r="B166" s="255"/>
      <c r="C166" s="255"/>
      <c r="D166" s="255"/>
      <c r="E166" s="255"/>
      <c r="F166" s="255"/>
    </row>
    <row r="167" spans="1:6" s="38" customFormat="1" ht="55.5" customHeight="1" x14ac:dyDescent="0.2">
      <c r="A167" s="255" t="s">
        <v>1035</v>
      </c>
      <c r="B167" s="255"/>
      <c r="C167" s="255"/>
      <c r="D167" s="255"/>
      <c r="E167" s="255"/>
      <c r="F167" s="255"/>
    </row>
    <row r="168" spans="1:6" s="38" customFormat="1" ht="55.5" customHeight="1" x14ac:dyDescent="0.2">
      <c r="A168" s="255" t="s">
        <v>1037</v>
      </c>
      <c r="B168" s="255"/>
      <c r="C168" s="255"/>
      <c r="D168" s="255"/>
      <c r="E168" s="255"/>
      <c r="F168" s="255"/>
    </row>
    <row r="169" spans="1:6" s="38" customFormat="1" ht="67.5" customHeight="1" x14ac:dyDescent="0.2">
      <c r="A169" s="255" t="s">
        <v>1039</v>
      </c>
      <c r="B169" s="255"/>
      <c r="C169" s="255"/>
      <c r="D169" s="255"/>
      <c r="E169" s="255"/>
      <c r="F169" s="255"/>
    </row>
    <row r="170" spans="1:6" s="38" customFormat="1" ht="39" customHeight="1" x14ac:dyDescent="0.2">
      <c r="A170" s="255" t="s">
        <v>1041</v>
      </c>
      <c r="B170" s="255"/>
      <c r="C170" s="255"/>
      <c r="D170" s="255"/>
      <c r="E170" s="255"/>
      <c r="F170" s="255"/>
    </row>
    <row r="171" spans="1:6" s="38" customFormat="1" ht="48.75" customHeight="1" x14ac:dyDescent="0.2">
      <c r="A171" s="255" t="s">
        <v>1042</v>
      </c>
      <c r="B171" s="255"/>
      <c r="C171" s="255"/>
      <c r="D171" s="255"/>
      <c r="E171" s="255"/>
      <c r="F171" s="255"/>
    </row>
    <row r="172" spans="1:6" ht="57.75" customHeight="1" x14ac:dyDescent="0.2">
      <c r="A172" s="255" t="s">
        <v>1046</v>
      </c>
      <c r="B172" s="255"/>
      <c r="C172" s="255"/>
      <c r="D172" s="255"/>
      <c r="E172" s="255"/>
      <c r="F172" s="255"/>
    </row>
    <row r="173" spans="1:6" ht="66.75" customHeight="1" x14ac:dyDescent="0.2">
      <c r="A173" s="255" t="s">
        <v>1053</v>
      </c>
      <c r="B173" s="255"/>
      <c r="C173" s="255"/>
      <c r="D173" s="255"/>
      <c r="E173" s="255"/>
      <c r="F173" s="255"/>
    </row>
    <row r="174" spans="1:6" ht="72" customHeight="1" x14ac:dyDescent="0.2">
      <c r="A174" s="255" t="s">
        <v>1064</v>
      </c>
      <c r="B174" s="255"/>
      <c r="C174" s="255"/>
      <c r="D174" s="255"/>
      <c r="E174" s="255"/>
      <c r="F174" s="255"/>
    </row>
    <row r="175" spans="1:6" ht="67.5" customHeight="1" x14ac:dyDescent="0.2">
      <c r="A175" s="255" t="s">
        <v>1068</v>
      </c>
      <c r="B175" s="255"/>
      <c r="C175" s="255"/>
      <c r="D175" s="255"/>
      <c r="E175" s="255"/>
      <c r="F175" s="255"/>
    </row>
    <row r="176" spans="1:6" ht="51.75" customHeight="1" x14ac:dyDescent="0.2">
      <c r="A176" s="255" t="s">
        <v>1077</v>
      </c>
      <c r="B176" s="255"/>
      <c r="C176" s="255"/>
      <c r="D176" s="255"/>
      <c r="E176" s="255"/>
      <c r="F176" s="255"/>
    </row>
    <row r="177" spans="1:6" ht="56.25" customHeight="1" x14ac:dyDescent="0.2">
      <c r="A177" s="255" t="s">
        <v>1086</v>
      </c>
      <c r="B177" s="255"/>
      <c r="C177" s="255"/>
      <c r="D177" s="255"/>
      <c r="E177" s="255"/>
      <c r="F177" s="255"/>
    </row>
    <row r="178" spans="1:6" ht="55.5" customHeight="1" x14ac:dyDescent="0.2">
      <c r="A178" s="255" t="s">
        <v>1092</v>
      </c>
      <c r="B178" s="255"/>
      <c r="C178" s="255"/>
      <c r="D178" s="255"/>
      <c r="E178" s="255"/>
      <c r="F178" s="255"/>
    </row>
    <row r="179" spans="1:6" ht="54" customHeight="1" x14ac:dyDescent="0.2">
      <c r="A179" s="255" t="s">
        <v>1095</v>
      </c>
      <c r="B179" s="255"/>
      <c r="C179" s="255"/>
      <c r="D179" s="255"/>
      <c r="E179" s="255"/>
      <c r="F179" s="255"/>
    </row>
    <row r="180" spans="1:6" ht="58.5" customHeight="1" x14ac:dyDescent="0.2">
      <c r="A180" s="255" t="s">
        <v>1099</v>
      </c>
      <c r="B180" s="255"/>
      <c r="C180" s="255"/>
      <c r="D180" s="255"/>
      <c r="E180" s="255"/>
      <c r="F180" s="255"/>
    </row>
    <row r="181" spans="1:6" ht="48.75" customHeight="1" x14ac:dyDescent="0.2">
      <c r="A181" s="255" t="s">
        <v>1105</v>
      </c>
      <c r="B181" s="255"/>
      <c r="C181" s="255"/>
      <c r="D181" s="255"/>
      <c r="E181" s="255"/>
      <c r="F181" s="255"/>
    </row>
    <row r="182" spans="1:6" ht="57.75" customHeight="1" x14ac:dyDescent="0.2">
      <c r="A182" s="255" t="s">
        <v>1115</v>
      </c>
      <c r="B182" s="255"/>
      <c r="C182" s="255"/>
      <c r="D182" s="255"/>
      <c r="E182" s="255"/>
      <c r="F182" s="255"/>
    </row>
    <row r="183" spans="1:6" ht="49.5" customHeight="1" x14ac:dyDescent="0.2">
      <c r="A183" s="255" t="s">
        <v>1122</v>
      </c>
      <c r="B183" s="255"/>
      <c r="C183" s="255"/>
      <c r="D183" s="255"/>
      <c r="E183" s="255"/>
      <c r="F183" s="255"/>
    </row>
    <row r="184" spans="1:6" ht="53.25" customHeight="1" x14ac:dyDescent="0.2">
      <c r="A184" s="255" t="s">
        <v>1128</v>
      </c>
      <c r="B184" s="255"/>
      <c r="C184" s="255"/>
      <c r="D184" s="255"/>
      <c r="E184" s="255"/>
      <c r="F184" s="255"/>
    </row>
    <row r="185" spans="1:6" ht="53.25" customHeight="1" x14ac:dyDescent="0.2">
      <c r="A185" s="255" t="s">
        <v>1131</v>
      </c>
      <c r="B185" s="255"/>
      <c r="C185" s="255"/>
      <c r="D185" s="255"/>
      <c r="E185" s="255"/>
      <c r="F185" s="255"/>
    </row>
  </sheetData>
  <mergeCells count="54">
    <mergeCell ref="A181:F181"/>
    <mergeCell ref="A182:F182"/>
    <mergeCell ref="A183:F183"/>
    <mergeCell ref="A184:F184"/>
    <mergeCell ref="A185:F185"/>
    <mergeCell ref="A163:F163"/>
    <mergeCell ref="A164:F164"/>
    <mergeCell ref="A158:F158"/>
    <mergeCell ref="A159:F159"/>
    <mergeCell ref="A160:F160"/>
    <mergeCell ref="A161:F161"/>
    <mergeCell ref="A162:F162"/>
    <mergeCell ref="A1:F1"/>
    <mergeCell ref="A2:F2"/>
    <mergeCell ref="A4:A5"/>
    <mergeCell ref="B4:B5"/>
    <mergeCell ref="C4:C5"/>
    <mergeCell ref="E4:E5"/>
    <mergeCell ref="F4:F5"/>
    <mergeCell ref="A149:F149"/>
    <mergeCell ref="G5:N6"/>
    <mergeCell ref="A141:F141"/>
    <mergeCell ref="A142:F142"/>
    <mergeCell ref="A147:F147"/>
    <mergeCell ref="A148:F148"/>
    <mergeCell ref="D4:D5"/>
    <mergeCell ref="A144:F144"/>
    <mergeCell ref="A143:F143"/>
    <mergeCell ref="A145:F145"/>
    <mergeCell ref="A146:F146"/>
    <mergeCell ref="A157:F157"/>
    <mergeCell ref="A150:F150"/>
    <mergeCell ref="A151:F151"/>
    <mergeCell ref="A152:F152"/>
    <mergeCell ref="A153:F153"/>
    <mergeCell ref="A154:F154"/>
    <mergeCell ref="A155:F155"/>
    <mergeCell ref="A156:F156"/>
    <mergeCell ref="A170:F170"/>
    <mergeCell ref="A171:F171"/>
    <mergeCell ref="A172:F172"/>
    <mergeCell ref="A165:F165"/>
    <mergeCell ref="A166:F166"/>
    <mergeCell ref="A167:F167"/>
    <mergeCell ref="A168:F168"/>
    <mergeCell ref="A169:F169"/>
    <mergeCell ref="A178:F178"/>
    <mergeCell ref="A179:F179"/>
    <mergeCell ref="A180:F180"/>
    <mergeCell ref="A173:F173"/>
    <mergeCell ref="A174:F174"/>
    <mergeCell ref="A175:F175"/>
    <mergeCell ref="A176:F176"/>
    <mergeCell ref="A177:F177"/>
  </mergeCells>
  <pageMargins left="0.31496062992125984" right="0.31496062992125984" top="0.35433070866141736" bottom="0.35433070866141736" header="0" footer="0"/>
  <pageSetup paperSize="9" scale="53" fitToHeight="0" orientation="portrait" r:id="rId1"/>
  <rowBreaks count="3" manualBreakCount="3">
    <brk id="31" max="5" man="1"/>
    <brk id="55" max="5" man="1"/>
    <brk id="7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E429"/>
  <sheetViews>
    <sheetView showZeros="0" view="pageBreakPreview" zoomScale="70" zoomScaleNormal="70" zoomScaleSheetLayoutView="70" workbookViewId="0">
      <pane xSplit="1" ySplit="6" topLeftCell="B7" activePane="bottomRight" state="frozen"/>
      <selection activeCell="M133" sqref="M133"/>
      <selection pane="topRight" activeCell="M133" sqref="M133"/>
      <selection pane="bottomLeft" activeCell="M133" sqref="M133"/>
      <selection pane="bottomRight" activeCell="S8" sqref="S8"/>
    </sheetView>
  </sheetViews>
  <sheetFormatPr defaultRowHeight="15" x14ac:dyDescent="0.2"/>
  <cols>
    <col min="1" max="1" width="29.125" style="89" customWidth="1"/>
    <col min="2" max="2" width="17.625" style="10" customWidth="1"/>
    <col min="3" max="3" width="16.75" style="10" customWidth="1"/>
    <col min="4" max="4" width="12.375" style="10" customWidth="1"/>
    <col min="5" max="5" width="15" style="10" customWidth="1"/>
    <col min="6" max="6" width="15.125" style="10" customWidth="1"/>
    <col min="7" max="7" width="12" style="10" customWidth="1"/>
    <col min="8" max="8" width="15.75" style="10" customWidth="1"/>
    <col min="9" max="9" width="15.25" style="10" customWidth="1"/>
    <col min="10" max="10" width="12.75" style="10" customWidth="1"/>
    <col min="11" max="11" width="16.25" style="10" customWidth="1"/>
    <col min="12" max="12" width="16.375" style="10" customWidth="1"/>
    <col min="13" max="13" width="13.125" style="10" customWidth="1"/>
    <col min="14" max="14" width="16.375" style="10" customWidth="1"/>
    <col min="15" max="15" width="13.625" style="10" customWidth="1"/>
    <col min="16" max="16" width="12.625" style="10" customWidth="1"/>
    <col min="17" max="17" width="9" style="10"/>
    <col min="18" max="18" width="12.875" style="10" customWidth="1"/>
    <col min="19" max="19" width="14.75" style="10" customWidth="1"/>
    <col min="20" max="20" width="9" style="10"/>
    <col min="21" max="21" width="15.625" style="10" customWidth="1"/>
    <col min="22" max="31" width="9" style="10"/>
  </cols>
  <sheetData>
    <row r="1" spans="1:31" ht="20.25" x14ac:dyDescent="0.2">
      <c r="A1" s="265" t="s">
        <v>927</v>
      </c>
      <c r="B1" s="265"/>
      <c r="C1" s="265"/>
      <c r="D1" s="265"/>
      <c r="E1" s="265"/>
      <c r="F1" s="265"/>
      <c r="G1" s="265"/>
      <c r="H1" s="265"/>
      <c r="I1" s="265"/>
      <c r="J1" s="265"/>
      <c r="K1" s="265"/>
      <c r="L1" s="265"/>
      <c r="M1" s="265"/>
      <c r="N1" s="265"/>
      <c r="O1" s="265"/>
      <c r="P1" s="265"/>
    </row>
    <row r="2" spans="1:31" s="10" customFormat="1" ht="16.5" customHeight="1" x14ac:dyDescent="0.25">
      <c r="A2" s="89"/>
      <c r="O2" s="266" t="s">
        <v>105</v>
      </c>
      <c r="P2" s="266"/>
    </row>
    <row r="3" spans="1:31" s="10" customFormat="1" ht="15.75" customHeight="1" x14ac:dyDescent="0.2">
      <c r="A3" s="267" t="s">
        <v>106</v>
      </c>
      <c r="B3" s="275" t="s">
        <v>107</v>
      </c>
      <c r="C3" s="276"/>
      <c r="D3" s="277"/>
      <c r="E3" s="268"/>
      <c r="F3" s="268"/>
      <c r="G3" s="268"/>
      <c r="H3" s="268"/>
      <c r="I3" s="268"/>
      <c r="J3" s="268"/>
      <c r="K3" s="268"/>
      <c r="L3" s="268"/>
      <c r="M3" s="268"/>
      <c r="N3" s="268"/>
      <c r="O3" s="268"/>
      <c r="P3" s="268"/>
    </row>
    <row r="4" spans="1:31" ht="17.25" customHeight="1" x14ac:dyDescent="0.2">
      <c r="A4" s="267"/>
      <c r="B4" s="278"/>
      <c r="C4" s="279"/>
      <c r="D4" s="280"/>
      <c r="E4" s="269" t="s">
        <v>108</v>
      </c>
      <c r="F4" s="270"/>
      <c r="G4" s="271"/>
      <c r="H4" s="284" t="s">
        <v>109</v>
      </c>
      <c r="I4" s="285"/>
      <c r="J4" s="286"/>
      <c r="K4" s="290" t="s">
        <v>110</v>
      </c>
      <c r="L4" s="291"/>
      <c r="M4" s="292"/>
      <c r="N4" s="296" t="s">
        <v>93</v>
      </c>
      <c r="O4" s="297"/>
      <c r="P4" s="298"/>
    </row>
    <row r="5" spans="1:31" ht="9.75" customHeight="1" x14ac:dyDescent="0.2">
      <c r="A5" s="267"/>
      <c r="B5" s="281"/>
      <c r="C5" s="282"/>
      <c r="D5" s="283"/>
      <c r="E5" s="272"/>
      <c r="F5" s="273"/>
      <c r="G5" s="274"/>
      <c r="H5" s="287"/>
      <c r="I5" s="288"/>
      <c r="J5" s="289"/>
      <c r="K5" s="293"/>
      <c r="L5" s="294"/>
      <c r="M5" s="295"/>
      <c r="N5" s="299"/>
      <c r="O5" s="300"/>
      <c r="P5" s="301"/>
    </row>
    <row r="6" spans="1:31" ht="64.5" customHeight="1" x14ac:dyDescent="0.2">
      <c r="A6" s="267"/>
      <c r="B6" s="246" t="s">
        <v>168</v>
      </c>
      <c r="C6" s="246" t="s">
        <v>111</v>
      </c>
      <c r="D6" s="246" t="s">
        <v>6</v>
      </c>
      <c r="E6" s="147" t="s">
        <v>178</v>
      </c>
      <c r="F6" s="11" t="s">
        <v>111</v>
      </c>
      <c r="G6" s="147" t="s">
        <v>6</v>
      </c>
      <c r="H6" s="167" t="s">
        <v>168</v>
      </c>
      <c r="I6" s="167" t="s">
        <v>111</v>
      </c>
      <c r="J6" s="167" t="s">
        <v>6</v>
      </c>
      <c r="K6" s="175" t="s">
        <v>178</v>
      </c>
      <c r="L6" s="175" t="s">
        <v>111</v>
      </c>
      <c r="M6" s="175" t="s">
        <v>6</v>
      </c>
      <c r="N6" s="245" t="s">
        <v>168</v>
      </c>
      <c r="O6" s="245" t="s">
        <v>111</v>
      </c>
      <c r="P6" s="245" t="s">
        <v>6</v>
      </c>
    </row>
    <row r="7" spans="1:31" ht="31.5" x14ac:dyDescent="0.25">
      <c r="A7" s="153" t="s">
        <v>317</v>
      </c>
      <c r="B7" s="46">
        <f>E7+H7+K7+N7</f>
        <v>28514835.969709992</v>
      </c>
      <c r="C7" s="46">
        <f t="shared" ref="C7:C9" si="0">F7+I7+L7+O7</f>
        <v>17978688.282219999</v>
      </c>
      <c r="D7" s="46">
        <f t="shared" ref="D7:D9" si="1">C7/B7*100</f>
        <v>63.050295296518414</v>
      </c>
      <c r="E7" s="119">
        <f>E10+E14+E23+E37+E52+E57+E75+E81+E98+E103+E115+E124+E138+E151+E162+E175+E188+E202+E206+E218+E227+E234+E247+E260+E274+E282+E292+E303+E313+E322+E331+E341+E355+E366+E375+E384+E397+E406</f>
        <v>4085621.2609999995</v>
      </c>
      <c r="F7" s="119">
        <f t="shared" ref="F7:O7" si="2">F10+F14+F23+F37+F52+F57+F75+F81+F98+F103+F115+F124+F138+F151+F162+F175+F188+F202+F206+F218+F227+F234+F247+F260+F274+F282+F292+F303+F313+F322+F331+F341+F355+F366+F375+F384+F397+F406</f>
        <v>3143123.8860000004</v>
      </c>
      <c r="G7" s="120">
        <f t="shared" ref="G7:G8" si="3">F7/E7*100</f>
        <v>76.931357196596522</v>
      </c>
      <c r="H7" s="119">
        <f t="shared" si="2"/>
        <v>4866679.8289099997</v>
      </c>
      <c r="I7" s="119">
        <f t="shared" si="2"/>
        <v>2315252.0739399996</v>
      </c>
      <c r="J7" s="120">
        <f t="shared" ref="J7:J9" si="4">I7/H7*100</f>
        <v>47.573544086185578</v>
      </c>
      <c r="K7" s="119">
        <f>K10+K14+K23+K37+K52+K57+K75+K81+K98+K103+K115+K124+K138+K151+K162+K175+K188+K202+K206+K218+K227+K234+K247+K260+K274+K282+K292+K303+K313+K322+K331+K341+K355+K366+K375+K384+K397+K406</f>
        <v>16242678.319999995</v>
      </c>
      <c r="L7" s="119">
        <f t="shared" si="2"/>
        <v>10885849.435639998</v>
      </c>
      <c r="M7" s="120">
        <f t="shared" ref="M7:M9" si="5">L7/K7*100</f>
        <v>67.020039559830437</v>
      </c>
      <c r="N7" s="119">
        <f t="shared" si="2"/>
        <v>3319856.5597999995</v>
      </c>
      <c r="O7" s="119">
        <f t="shared" si="2"/>
        <v>1634462.8866399997</v>
      </c>
      <c r="P7" s="120">
        <f t="shared" ref="P7:P9" si="6">O7/N7*100</f>
        <v>49.232936941663105</v>
      </c>
    </row>
    <row r="8" spans="1:31" s="12" customFormat="1" ht="30.75" customHeight="1" x14ac:dyDescent="0.25">
      <c r="A8" s="153" t="s">
        <v>316</v>
      </c>
      <c r="B8" s="46">
        <f t="shared" ref="B8:B9" si="7">E8+H8+K8+N8</f>
        <v>25375751.103840001</v>
      </c>
      <c r="C8" s="46">
        <f t="shared" si="0"/>
        <v>16460415.91608</v>
      </c>
      <c r="D8" s="46">
        <f t="shared" si="1"/>
        <v>64.86671408748613</v>
      </c>
      <c r="E8" s="119">
        <f>E11+E15+E24+E38+E53+E58+E76+E82+E99+E104+E116+E125+E139+E152+E163+E176+E189+E203+E207+E219+E228+E235+E248+E261+E275+E283+E293+E304+E314+E323+E332+E342+E356+E367+E376+E385+E398+E407</f>
        <v>4085621.2609999995</v>
      </c>
      <c r="F8" s="119">
        <f t="shared" ref="F8:O8" si="8">F11+F15+F24+F38+F53+F58+F76+F82+F99+F104+F116+F125+F139+F152+F163+F176+F189+F203+F207+F219+F228+F235+F248+F261+F275+F283+F293+F304+F314+F323+F332+F342+F356+F367+F376+F385+F398+F407</f>
        <v>3143123.8860000004</v>
      </c>
      <c r="G8" s="120">
        <f t="shared" si="3"/>
        <v>76.931357196596522</v>
      </c>
      <c r="H8" s="119">
        <f t="shared" si="8"/>
        <v>3657702.5854399996</v>
      </c>
      <c r="I8" s="119">
        <f t="shared" si="8"/>
        <v>1657068.7415500002</v>
      </c>
      <c r="J8" s="120">
        <f t="shared" si="4"/>
        <v>45.303539663016771</v>
      </c>
      <c r="K8" s="119">
        <f>K11+K15+K24+K38+K53+K58+K76+K82+K99+K104+K116+K125+K139+K152+K163+K176+K189+K203+K207+K219+K228+K235+K248+K261+K275+K283+K293+K304+K314+K323+K332+K342+K356+K367+K376+K385+K398+K407</f>
        <v>16191613.420000002</v>
      </c>
      <c r="L8" s="119">
        <f t="shared" si="8"/>
        <v>10854912.25694</v>
      </c>
      <c r="M8" s="120">
        <f t="shared" si="5"/>
        <v>67.040337336191158</v>
      </c>
      <c r="N8" s="119">
        <f t="shared" si="8"/>
        <v>1440813.8374000003</v>
      </c>
      <c r="O8" s="119">
        <f t="shared" si="8"/>
        <v>805311.03159000003</v>
      </c>
      <c r="P8" s="120">
        <f t="shared" si="6"/>
        <v>55.892788553669945</v>
      </c>
      <c r="Q8" s="10"/>
      <c r="R8" s="10"/>
      <c r="S8" s="10"/>
      <c r="T8" s="10"/>
      <c r="U8" s="10"/>
      <c r="V8" s="10"/>
      <c r="W8" s="10"/>
      <c r="X8" s="10"/>
      <c r="Y8" s="10"/>
      <c r="Z8" s="10"/>
      <c r="AA8" s="10"/>
      <c r="AB8" s="10"/>
      <c r="AC8" s="10"/>
      <c r="AD8" s="10"/>
      <c r="AE8" s="10"/>
    </row>
    <row r="9" spans="1:31" s="12" customFormat="1" ht="18" customHeight="1" x14ac:dyDescent="0.25">
      <c r="A9" s="153" t="s">
        <v>156</v>
      </c>
      <c r="B9" s="46">
        <f t="shared" si="7"/>
        <v>3139084.8658700008</v>
      </c>
      <c r="C9" s="46">
        <f t="shared" si="0"/>
        <v>1518272.3661400003</v>
      </c>
      <c r="D9" s="46">
        <f t="shared" si="1"/>
        <v>48.366719315159692</v>
      </c>
      <c r="E9" s="120">
        <f t="shared" ref="E9:I9" si="9">SUM(E12:E13)+SUM(E16:E22)+SUM(E25:E36)+SUM(E39:E51)+SUM(E54:E56)+SUM(E59:E74)+SUM(E77:E80)+SUM(E83:E97)+SUM(E100:E102)+SUM(E105:E114)+SUM(E117:E123)+SUM(E126:E137)+SUM(E140:E150)+SUM(E153:E161)+SUM(E164:E174)+SUM(E177:E187)+SUM(E190:E201)+SUM(E204:E205)+SUM(E208:E217)+SUM(E220:E226)+SUM(E229:E233)+SUM(E236:E246)+SUM(E249:E259)+SUM(E262:E273)+SUM(E276:E281)+SUM(E284:E291)+SUM(E294:E302)+SUM(E305:E312)+SUM(E315:E321)+SUM(E324:E330)+SUM(E333:E340)+SUM(E343:E354)+SUM(E357:E365)+SUM(E368:E374)+SUM(E377:E383)+SUM(E386:E396)+SUM(E399:E405)+SUM(E408:E412)</f>
        <v>0</v>
      </c>
      <c r="F9" s="120">
        <f t="shared" si="9"/>
        <v>0</v>
      </c>
      <c r="G9" s="120"/>
      <c r="H9" s="120">
        <f t="shared" si="9"/>
        <v>1208977.2434700003</v>
      </c>
      <c r="I9" s="120">
        <f t="shared" si="9"/>
        <v>658183.33239000011</v>
      </c>
      <c r="J9" s="120">
        <f t="shared" si="4"/>
        <v>54.441333444861684</v>
      </c>
      <c r="K9" s="120">
        <f>SUM(K12:K13)+SUM(K16:K22)+SUM(K25:K36)+SUM(K39:K51)+SUM(K54:K56)+SUM(K59:K74)+SUM(K77:K80)+SUM(K83:K97)+SUM(K100:K102)+SUM(K105:K114)+SUM(K117:K123)+SUM(K126:K137)+SUM(K140:K150)+SUM(K153:K161)+SUM(K164:K174)+SUM(K177:K187)+SUM(K190:K201)+SUM(K204:K205)+SUM(K208:K217)+SUM(K220:K226)+SUM(K229:K233)+SUM(K236:K246)+SUM(K249:K259)+SUM(K262:K273)+SUM(K276:K281)+SUM(K284:K291)+SUM(K294:K302)+SUM(K305:K312)+SUM(K315:K321)+SUM(K324:K330)+SUM(K333:K340)+SUM(K343:K354)+SUM(K357:K365)+SUM(K368:K374)+SUM(K377:K383)+SUM(K386:K396)+SUM(K399:K405)+SUM(K408:K412)</f>
        <v>51064.9</v>
      </c>
      <c r="L9" s="120">
        <f t="shared" ref="L9:O9" si="10">SUM(L12:L13)+SUM(L16:L22)+SUM(L25:L36)+SUM(L39:L51)+SUM(L54:L56)+SUM(L59:L74)+SUM(L77:L80)+SUM(L83:L97)+SUM(L100:L102)+SUM(L105:L114)+SUM(L117:L123)+SUM(L126:L137)+SUM(L140:L150)+SUM(L153:L161)+SUM(L164:L174)+SUM(L177:L187)+SUM(L190:L201)+SUM(L204:L205)+SUM(L208:L217)+SUM(L220:L226)+SUM(L229:L233)+SUM(L236:L246)+SUM(L249:L259)+SUM(L262:L273)+SUM(L276:L281)+SUM(L284:L291)+SUM(L294:L302)+SUM(L305:L312)+SUM(L315:L321)+SUM(L324:L330)+SUM(L333:L340)+SUM(L343:L354)+SUM(L357:L365)+SUM(L368:L374)+SUM(L377:L383)+SUM(L386:L396)+SUM(L399:L405)+SUM(L408:L412)</f>
        <v>30937.178699999997</v>
      </c>
      <c r="M9" s="120">
        <f t="shared" si="5"/>
        <v>60.584038547025443</v>
      </c>
      <c r="N9" s="120">
        <f t="shared" si="10"/>
        <v>1879042.7224000003</v>
      </c>
      <c r="O9" s="120">
        <f t="shared" si="10"/>
        <v>829151.85505000013</v>
      </c>
      <c r="P9" s="120">
        <f t="shared" si="6"/>
        <v>44.126290752504502</v>
      </c>
      <c r="Q9" s="10"/>
      <c r="R9" s="10"/>
      <c r="S9" s="10"/>
      <c r="T9" s="10"/>
      <c r="U9" s="10"/>
      <c r="V9" s="10"/>
      <c r="W9" s="10"/>
      <c r="X9" s="10"/>
      <c r="Y9" s="10"/>
      <c r="Z9" s="10"/>
      <c r="AA9" s="10"/>
      <c r="AB9" s="10"/>
      <c r="AC9" s="10"/>
      <c r="AD9" s="10"/>
      <c r="AE9" s="10"/>
    </row>
    <row r="10" spans="1:31" s="84" customFormat="1" ht="31.5" x14ac:dyDescent="0.25">
      <c r="A10" s="77" t="s">
        <v>306</v>
      </c>
      <c r="B10" s="81">
        <f t="shared" ref="B10:B73" si="11">E10+H10+K10+N10</f>
        <v>535527.20981999999</v>
      </c>
      <c r="C10" s="81">
        <f t="shared" ref="C10:C73" si="12">F10+I10+L10+O10</f>
        <v>365791.16115000006</v>
      </c>
      <c r="D10" s="81">
        <f t="shared" ref="D10" si="13">C10/B10*100</f>
        <v>68.304869377776129</v>
      </c>
      <c r="E10" s="81">
        <f>E11+E12+E13</f>
        <v>119518.17</v>
      </c>
      <c r="F10" s="81">
        <f t="shared" ref="F10:O10" si="14">F11+F12+F13</f>
        <v>88661.794999999998</v>
      </c>
      <c r="G10" s="83">
        <f>F10/E10*100</f>
        <v>74.182691217578039</v>
      </c>
      <c r="H10" s="81">
        <f t="shared" si="14"/>
        <v>165210.95782000004</v>
      </c>
      <c r="I10" s="81">
        <f t="shared" si="14"/>
        <v>116628.25891</v>
      </c>
      <c r="J10" s="81">
        <f>I10/H10*100</f>
        <v>70.593537165415114</v>
      </c>
      <c r="K10" s="81">
        <f t="shared" si="14"/>
        <v>222843.79999999993</v>
      </c>
      <c r="L10" s="81">
        <f t="shared" si="14"/>
        <v>143287.74820000003</v>
      </c>
      <c r="M10" s="81">
        <f>L10/K10*100</f>
        <v>64.299634183226132</v>
      </c>
      <c r="N10" s="81">
        <f t="shared" si="14"/>
        <v>27954.282000000003</v>
      </c>
      <c r="O10" s="81">
        <f t="shared" si="14"/>
        <v>17213.359039999999</v>
      </c>
      <c r="P10" s="81">
        <f>O10/N10*100</f>
        <v>61.576824044344967</v>
      </c>
      <c r="Q10" s="154"/>
      <c r="R10" s="154"/>
      <c r="S10" s="154"/>
      <c r="T10" s="154"/>
      <c r="U10" s="154"/>
      <c r="V10" s="154"/>
      <c r="W10" s="154"/>
      <c r="X10" s="154"/>
      <c r="Y10" s="154"/>
      <c r="Z10" s="154"/>
      <c r="AA10" s="154"/>
      <c r="AB10" s="154"/>
      <c r="AC10" s="154"/>
      <c r="AD10" s="154"/>
      <c r="AE10" s="154"/>
    </row>
    <row r="11" spans="1:31" s="12" customFormat="1" ht="31.5" x14ac:dyDescent="0.25">
      <c r="A11" s="132" t="s">
        <v>305</v>
      </c>
      <c r="B11" s="14">
        <f t="shared" si="11"/>
        <v>529385.79281999997</v>
      </c>
      <c r="C11" s="14">
        <f t="shared" si="12"/>
        <v>363128.66626000009</v>
      </c>
      <c r="D11" s="14">
        <f t="shared" ref="D11:D417" si="15">C11/B11*100</f>
        <v>68.594335394918673</v>
      </c>
      <c r="E11" s="15">
        <f>Дотации!B8</f>
        <v>119518.17</v>
      </c>
      <c r="F11" s="15">
        <f>Дотации!C8</f>
        <v>88661.794999999998</v>
      </c>
      <c r="G11" s="15">
        <f>F11/E11*100</f>
        <v>74.182691217578039</v>
      </c>
      <c r="H11" s="14">
        <f>Субсидии!B12</f>
        <v>160146.04082000002</v>
      </c>
      <c r="I11" s="14">
        <f>Субсидии!C12</f>
        <v>114466.62651</v>
      </c>
      <c r="J11" s="14">
        <f>I11/H11*100</f>
        <v>71.4764011173136</v>
      </c>
      <c r="K11" s="14">
        <f>'Субвенции '!B14</f>
        <v>221948.09999999995</v>
      </c>
      <c r="L11" s="14">
        <f>'Субвенции '!C14</f>
        <v>142786.88571000003</v>
      </c>
      <c r="M11" s="14">
        <f>L11/K11*100</f>
        <v>64.333457105512537</v>
      </c>
      <c r="N11" s="14">
        <f>Иные!B12</f>
        <v>27773.482000000004</v>
      </c>
      <c r="O11" s="14">
        <f>Иные!C12</f>
        <v>17213.359039999999</v>
      </c>
      <c r="P11" s="14">
        <f>O11/N11*100</f>
        <v>61.97767726783411</v>
      </c>
      <c r="Q11" s="10"/>
      <c r="R11" s="10"/>
      <c r="S11" s="10"/>
      <c r="T11" s="10"/>
      <c r="U11" s="10"/>
      <c r="V11" s="10"/>
      <c r="W11" s="10"/>
      <c r="X11" s="10"/>
      <c r="Y11" s="10"/>
      <c r="Z11" s="10"/>
      <c r="AA11" s="10"/>
      <c r="AB11" s="10"/>
      <c r="AC11" s="10"/>
      <c r="AD11" s="10"/>
      <c r="AE11" s="10"/>
    </row>
    <row r="12" spans="1:31" s="12" customFormat="1" ht="19.5" customHeight="1" x14ac:dyDescent="0.25">
      <c r="A12" s="133" t="s">
        <v>307</v>
      </c>
      <c r="B12" s="251">
        <f t="shared" si="11"/>
        <v>3879.0870000000004</v>
      </c>
      <c r="C12" s="251">
        <f t="shared" si="12"/>
        <v>2605.2361999999998</v>
      </c>
      <c r="D12" s="251">
        <f>C12/B12*100</f>
        <v>67.161066508691334</v>
      </c>
      <c r="E12" s="14"/>
      <c r="F12" s="14"/>
      <c r="G12" s="47"/>
      <c r="H12" s="14">
        <f>Субсидии!B13</f>
        <v>3088.7870000000003</v>
      </c>
      <c r="I12" s="14">
        <f>Субсидии!C13</f>
        <v>2161.6324</v>
      </c>
      <c r="J12" s="14">
        <f>I12/H12*100</f>
        <v>69.983213475063181</v>
      </c>
      <c r="K12" s="14">
        <f>'Субвенции '!B15</f>
        <v>790.3</v>
      </c>
      <c r="L12" s="14">
        <f>'Субвенции '!C15</f>
        <v>443.60379999999998</v>
      </c>
      <c r="M12" s="14">
        <f>L12/K12*100</f>
        <v>56.131064152853348</v>
      </c>
      <c r="N12" s="14"/>
      <c r="O12" s="14"/>
      <c r="P12" s="14"/>
      <c r="Q12" s="10"/>
      <c r="R12" s="10"/>
      <c r="S12" s="10"/>
      <c r="T12" s="10"/>
      <c r="U12" s="10"/>
      <c r="V12" s="10"/>
      <c r="W12" s="10"/>
      <c r="X12" s="10"/>
      <c r="Y12" s="10"/>
      <c r="Z12" s="10"/>
      <c r="AA12" s="10"/>
      <c r="AB12" s="10"/>
      <c r="AC12" s="10"/>
      <c r="AD12" s="10"/>
      <c r="AE12" s="10"/>
    </row>
    <row r="13" spans="1:31" s="12" customFormat="1" ht="16.5" customHeight="1" x14ac:dyDescent="0.25">
      <c r="A13" s="133" t="s">
        <v>479</v>
      </c>
      <c r="B13" s="251">
        <f t="shared" si="11"/>
        <v>2262.3300000000004</v>
      </c>
      <c r="C13" s="251">
        <f t="shared" si="12"/>
        <v>57.258690000000001</v>
      </c>
      <c r="D13" s="251">
        <f>C13/B13*100</f>
        <v>2.5309610003845591</v>
      </c>
      <c r="E13" s="14"/>
      <c r="F13" s="14"/>
      <c r="G13" s="47"/>
      <c r="H13" s="14">
        <f>Субсидии!B14</f>
        <v>1976.13</v>
      </c>
      <c r="I13" s="14">
        <f>Субсидии!C14</f>
        <v>0</v>
      </c>
      <c r="J13" s="14"/>
      <c r="K13" s="14">
        <f>'Субвенции '!B16</f>
        <v>105.4</v>
      </c>
      <c r="L13" s="14">
        <f>'Субвенции '!C16</f>
        <v>57.258690000000001</v>
      </c>
      <c r="M13" s="14">
        <f>L13/K13*100</f>
        <v>54.325132827324474</v>
      </c>
      <c r="N13" s="14">
        <f>Иные!B14</f>
        <v>180.8</v>
      </c>
      <c r="O13" s="14">
        <f>Иные!C14</f>
        <v>0</v>
      </c>
      <c r="P13" s="14">
        <f t="shared" ref="P13" si="16">O13/N13*100</f>
        <v>0</v>
      </c>
      <c r="Q13" s="10"/>
      <c r="R13" s="10"/>
      <c r="S13" s="10"/>
      <c r="T13" s="10"/>
      <c r="U13" s="10"/>
      <c r="V13" s="10"/>
      <c r="W13" s="10"/>
      <c r="X13" s="10"/>
      <c r="Y13" s="10"/>
      <c r="Z13" s="10"/>
      <c r="AA13" s="10"/>
      <c r="AB13" s="10"/>
      <c r="AC13" s="10"/>
      <c r="AD13" s="10"/>
      <c r="AE13" s="10"/>
    </row>
    <row r="14" spans="1:31" s="28" customFormat="1" ht="31.5" x14ac:dyDescent="0.25">
      <c r="A14" s="78" t="s">
        <v>309</v>
      </c>
      <c r="B14" s="81">
        <f t="shared" si="11"/>
        <v>617241.12040999986</v>
      </c>
      <c r="C14" s="81">
        <f t="shared" si="12"/>
        <v>288783.76433999994</v>
      </c>
      <c r="D14" s="81">
        <f t="shared" ref="D14" si="17">C14/B14*100</f>
        <v>46.786216081679157</v>
      </c>
      <c r="E14" s="83">
        <f>SUM(E15:E22)</f>
        <v>83149.099999999991</v>
      </c>
      <c r="F14" s="83">
        <f t="shared" ref="F14:O14" si="18">SUM(F15:F22)</f>
        <v>59950.5</v>
      </c>
      <c r="G14" s="83">
        <f t="shared" ref="G14:G407" si="19">F14/E14*100</f>
        <v>72.099998677075277</v>
      </c>
      <c r="H14" s="83">
        <f t="shared" si="18"/>
        <v>39523.920409999999</v>
      </c>
      <c r="I14" s="83">
        <f t="shared" si="18"/>
        <v>23169.822200000002</v>
      </c>
      <c r="J14" s="81">
        <f t="shared" ref="J14:J416" si="20">I14/H14*100</f>
        <v>58.622277242866261</v>
      </c>
      <c r="K14" s="83">
        <f t="shared" si="18"/>
        <v>288346.39999999991</v>
      </c>
      <c r="L14" s="83">
        <f t="shared" si="18"/>
        <v>194630.57955999995</v>
      </c>
      <c r="M14" s="81">
        <f t="shared" ref="M14:M416" si="21">L14/K14*100</f>
        <v>67.498876198905208</v>
      </c>
      <c r="N14" s="83">
        <f t="shared" si="18"/>
        <v>206221.69999999995</v>
      </c>
      <c r="O14" s="83">
        <f t="shared" si="18"/>
        <v>11032.862579999997</v>
      </c>
      <c r="P14" s="81">
        <f t="shared" ref="P14:P407" si="22">O14/N14*100</f>
        <v>5.3500007904114844</v>
      </c>
      <c r="Q14" s="155"/>
      <c r="R14" s="155"/>
      <c r="S14" s="155"/>
      <c r="T14" s="155"/>
      <c r="U14" s="155"/>
      <c r="V14" s="155"/>
      <c r="W14" s="155"/>
      <c r="X14" s="155"/>
      <c r="Y14" s="155"/>
      <c r="Z14" s="155"/>
      <c r="AA14" s="155"/>
      <c r="AB14" s="155"/>
      <c r="AC14" s="155"/>
      <c r="AD14" s="155"/>
      <c r="AE14" s="155"/>
    </row>
    <row r="15" spans="1:31" s="12" customFormat="1" ht="31.5" x14ac:dyDescent="0.25">
      <c r="A15" s="132" t="s">
        <v>308</v>
      </c>
      <c r="B15" s="14">
        <f t="shared" si="11"/>
        <v>577785.42040999979</v>
      </c>
      <c r="C15" s="14">
        <f t="shared" si="12"/>
        <v>278691.65239</v>
      </c>
      <c r="D15" s="14">
        <f t="shared" si="15"/>
        <v>48.234455655222114</v>
      </c>
      <c r="E15" s="15">
        <f>Дотации!B9</f>
        <v>83149.099999999991</v>
      </c>
      <c r="F15" s="15">
        <f>Дотации!C9</f>
        <v>59950.5</v>
      </c>
      <c r="G15" s="15">
        <f t="shared" si="19"/>
        <v>72.099998677075277</v>
      </c>
      <c r="H15" s="14">
        <f>Субсидии!B16</f>
        <v>36081.720410000002</v>
      </c>
      <c r="I15" s="14">
        <f>Субсидии!C16</f>
        <v>19838.922200000001</v>
      </c>
      <c r="J15" s="14">
        <f t="shared" si="20"/>
        <v>54.983304494820239</v>
      </c>
      <c r="K15" s="14">
        <f>'Субвенции '!B18</f>
        <v>287081.59999999986</v>
      </c>
      <c r="L15" s="14">
        <f>'Субвенции '!C18</f>
        <v>193787.49711999996</v>
      </c>
      <c r="M15" s="14">
        <f t="shared" si="21"/>
        <v>67.502583627790855</v>
      </c>
      <c r="N15" s="14">
        <f>Иные!B16</f>
        <v>171473</v>
      </c>
      <c r="O15" s="14">
        <f>Иные!C16</f>
        <v>5114.7330699999993</v>
      </c>
      <c r="P15" s="14">
        <f t="shared" si="22"/>
        <v>2.9828212429945236</v>
      </c>
      <c r="Q15" s="10"/>
      <c r="R15" s="10"/>
      <c r="S15" s="10"/>
      <c r="T15" s="10"/>
      <c r="U15" s="10"/>
      <c r="V15" s="10"/>
      <c r="W15" s="10"/>
      <c r="X15" s="10"/>
      <c r="Y15" s="10"/>
      <c r="Z15" s="10"/>
      <c r="AA15" s="10"/>
      <c r="AB15" s="10"/>
      <c r="AC15" s="10"/>
      <c r="AD15" s="10"/>
      <c r="AE15" s="10"/>
    </row>
    <row r="16" spans="1:31" s="12" customFormat="1" ht="15.75" x14ac:dyDescent="0.25">
      <c r="A16" s="133" t="s">
        <v>480</v>
      </c>
      <c r="B16" s="251">
        <f t="shared" si="11"/>
        <v>37085.800000000003</v>
      </c>
      <c r="C16" s="251">
        <f t="shared" si="12"/>
        <v>8556.8775800000003</v>
      </c>
      <c r="D16" s="251">
        <f t="shared" ref="D16:D22" si="23">C16/B16*100</f>
        <v>23.073191302331349</v>
      </c>
      <c r="E16" s="14"/>
      <c r="F16" s="14"/>
      <c r="G16" s="47"/>
      <c r="H16" s="208">
        <f>Субсидии!B17</f>
        <v>2383.1999999999998</v>
      </c>
      <c r="I16" s="208">
        <f>Субсидии!C17</f>
        <v>2383.1999999999998</v>
      </c>
      <c r="J16" s="14">
        <f>I16/H16*100</f>
        <v>100</v>
      </c>
      <c r="K16" s="14">
        <f>'Субвенции '!B19</f>
        <v>702.6</v>
      </c>
      <c r="L16" s="14">
        <f>'Субвенции '!C19</f>
        <v>472.44702000000001</v>
      </c>
      <c r="M16" s="14">
        <f t="shared" ref="M16:M22" si="24">L16/K16*100</f>
        <v>67.242672929120403</v>
      </c>
      <c r="N16" s="14">
        <f>Иные!B17</f>
        <v>34000</v>
      </c>
      <c r="O16" s="14">
        <f>Иные!C17</f>
        <v>5701.23056</v>
      </c>
      <c r="P16" s="14">
        <f t="shared" si="22"/>
        <v>16.76832517647059</v>
      </c>
      <c r="Q16" s="10"/>
      <c r="R16" s="10"/>
      <c r="S16" s="10"/>
      <c r="T16" s="10"/>
      <c r="U16" s="10"/>
      <c r="V16" s="10"/>
      <c r="W16" s="10"/>
      <c r="X16" s="10"/>
      <c r="Y16" s="10"/>
      <c r="Z16" s="10"/>
      <c r="AA16" s="10"/>
      <c r="AB16" s="10"/>
      <c r="AC16" s="10"/>
      <c r="AD16" s="10"/>
      <c r="AE16" s="10"/>
    </row>
    <row r="17" spans="1:31" s="12" customFormat="1" ht="15.75" x14ac:dyDescent="0.25">
      <c r="A17" s="133" t="s">
        <v>481</v>
      </c>
      <c r="B17" s="251">
        <f t="shared" si="11"/>
        <v>166.10000000000002</v>
      </c>
      <c r="C17" s="251">
        <f t="shared" si="12"/>
        <v>82.682090000000002</v>
      </c>
      <c r="D17" s="251">
        <f t="shared" si="23"/>
        <v>49.77850090307043</v>
      </c>
      <c r="E17" s="14"/>
      <c r="F17" s="14"/>
      <c r="G17" s="47"/>
      <c r="H17" s="208">
        <f>Субсидии!B18</f>
        <v>0</v>
      </c>
      <c r="I17" s="208">
        <f>Субсидии!C18</f>
        <v>0</v>
      </c>
      <c r="J17" s="14"/>
      <c r="K17" s="14">
        <f>'Субвенции '!B20</f>
        <v>93.7</v>
      </c>
      <c r="L17" s="14">
        <f>'Субвенции '!C20</f>
        <v>67.091009999999997</v>
      </c>
      <c r="M17" s="14">
        <f t="shared" si="24"/>
        <v>71.601931696905012</v>
      </c>
      <c r="N17" s="14">
        <f>Иные!B18</f>
        <v>72.400000000000006</v>
      </c>
      <c r="O17" s="14">
        <f>Иные!C18</f>
        <v>15.59108</v>
      </c>
      <c r="P17" s="14">
        <f t="shared" si="22"/>
        <v>21.5346408839779</v>
      </c>
      <c r="Q17" s="10"/>
      <c r="R17" s="10"/>
      <c r="S17" s="10"/>
      <c r="T17" s="10"/>
      <c r="U17" s="10"/>
      <c r="V17" s="10"/>
      <c r="W17" s="10"/>
      <c r="X17" s="10"/>
      <c r="Y17" s="10"/>
      <c r="Z17" s="10"/>
      <c r="AA17" s="10"/>
      <c r="AB17" s="10"/>
      <c r="AC17" s="10"/>
      <c r="AD17" s="10"/>
      <c r="AE17" s="10"/>
    </row>
    <row r="18" spans="1:31" s="12" customFormat="1" ht="15.75" x14ac:dyDescent="0.25">
      <c r="A18" s="133" t="s">
        <v>482</v>
      </c>
      <c r="B18" s="251">
        <f t="shared" si="11"/>
        <v>911</v>
      </c>
      <c r="C18" s="251">
        <f t="shared" si="12"/>
        <v>793.47214000000008</v>
      </c>
      <c r="D18" s="251">
        <f t="shared" si="23"/>
        <v>87.099027442371025</v>
      </c>
      <c r="E18" s="14"/>
      <c r="F18" s="14"/>
      <c r="G18" s="47"/>
      <c r="H18" s="208">
        <f>Субсидии!B19</f>
        <v>700</v>
      </c>
      <c r="I18" s="208">
        <f>Субсидии!C19</f>
        <v>700</v>
      </c>
      <c r="J18" s="14">
        <f t="shared" ref="J18:J20" si="25">I18/H18*100</f>
        <v>100</v>
      </c>
      <c r="K18" s="14">
        <f>'Субвенции '!B21</f>
        <v>93.7</v>
      </c>
      <c r="L18" s="14">
        <f>'Субвенции '!C21</f>
        <v>59.958649999999999</v>
      </c>
      <c r="M18" s="14">
        <f t="shared" si="24"/>
        <v>63.990021344717171</v>
      </c>
      <c r="N18" s="14">
        <f>Иные!B19</f>
        <v>117.3</v>
      </c>
      <c r="O18" s="14">
        <f>Иные!C19</f>
        <v>33.513489999999997</v>
      </c>
      <c r="P18" s="14">
        <f t="shared" si="22"/>
        <v>28.570750213128726</v>
      </c>
      <c r="Q18" s="10"/>
      <c r="R18" s="10"/>
      <c r="S18" s="10"/>
      <c r="T18" s="10"/>
      <c r="U18" s="10"/>
      <c r="V18" s="10"/>
      <c r="W18" s="10"/>
      <c r="X18" s="10"/>
      <c r="Y18" s="10"/>
      <c r="Z18" s="10"/>
      <c r="AA18" s="10"/>
      <c r="AB18" s="10"/>
      <c r="AC18" s="10"/>
      <c r="AD18" s="10"/>
      <c r="AE18" s="10"/>
    </row>
    <row r="19" spans="1:31" s="12" customFormat="1" ht="15.75" x14ac:dyDescent="0.25">
      <c r="A19" s="133" t="s">
        <v>483</v>
      </c>
      <c r="B19" s="251">
        <f t="shared" si="11"/>
        <v>411</v>
      </c>
      <c r="C19" s="251">
        <f t="shared" si="12"/>
        <v>292.57210999999995</v>
      </c>
      <c r="D19" s="251">
        <f t="shared" si="23"/>
        <v>71.185428223844269</v>
      </c>
      <c r="E19" s="14"/>
      <c r="F19" s="14"/>
      <c r="G19" s="47"/>
      <c r="H19" s="208">
        <f>Субсидии!B20</f>
        <v>200</v>
      </c>
      <c r="I19" s="208">
        <f>Субсидии!C20</f>
        <v>200</v>
      </c>
      <c r="J19" s="14">
        <f t="shared" si="25"/>
        <v>100</v>
      </c>
      <c r="K19" s="14">
        <f>'Субвенции '!B22</f>
        <v>93.7</v>
      </c>
      <c r="L19" s="14">
        <f>'Субвенции '!C22</f>
        <v>59.958629999999999</v>
      </c>
      <c r="M19" s="14">
        <f t="shared" si="24"/>
        <v>63.99</v>
      </c>
      <c r="N19" s="14">
        <f>Иные!B20</f>
        <v>117.3</v>
      </c>
      <c r="O19" s="14">
        <f>Иные!C20</f>
        <v>32.613480000000003</v>
      </c>
      <c r="P19" s="14">
        <f t="shared" si="22"/>
        <v>27.803478260869568</v>
      </c>
      <c r="Q19" s="10"/>
      <c r="R19" s="10"/>
      <c r="S19" s="10"/>
      <c r="T19" s="10"/>
      <c r="U19" s="10"/>
      <c r="V19" s="10"/>
      <c r="W19" s="10"/>
      <c r="X19" s="10"/>
      <c r="Y19" s="10"/>
      <c r="Z19" s="10"/>
      <c r="AA19" s="10"/>
      <c r="AB19" s="10"/>
      <c r="AC19" s="10"/>
      <c r="AD19" s="10"/>
      <c r="AE19" s="10"/>
    </row>
    <row r="20" spans="1:31" s="12" customFormat="1" ht="15.75" x14ac:dyDescent="0.25">
      <c r="A20" s="133" t="s">
        <v>484</v>
      </c>
      <c r="B20" s="251">
        <f t="shared" si="11"/>
        <v>370</v>
      </c>
      <c r="C20" s="251">
        <f t="shared" si="12"/>
        <v>154.37559999999999</v>
      </c>
      <c r="D20" s="251">
        <f t="shared" si="23"/>
        <v>41.723135135135131</v>
      </c>
      <c r="E20" s="14"/>
      <c r="F20" s="14"/>
      <c r="G20" s="47"/>
      <c r="H20" s="208">
        <f>Субсидии!B21</f>
        <v>159</v>
      </c>
      <c r="I20" s="208">
        <f>Субсидии!C21</f>
        <v>47.7</v>
      </c>
      <c r="J20" s="14">
        <f t="shared" si="25"/>
        <v>30.000000000000004</v>
      </c>
      <c r="K20" s="14">
        <f>'Субвенции '!B23</f>
        <v>93.7</v>
      </c>
      <c r="L20" s="14">
        <f>'Субвенции '!C23</f>
        <v>64.17886</v>
      </c>
      <c r="M20" s="14">
        <f t="shared" si="24"/>
        <v>68.493980789754545</v>
      </c>
      <c r="N20" s="14">
        <f>Иные!B21</f>
        <v>117.3</v>
      </c>
      <c r="O20" s="14">
        <f>Иные!C21</f>
        <v>42.496739999999996</v>
      </c>
      <c r="P20" s="14">
        <f t="shared" si="22"/>
        <v>36.229104859335038</v>
      </c>
      <c r="Q20" s="10"/>
      <c r="R20" s="10"/>
      <c r="S20" s="10"/>
      <c r="T20" s="10"/>
      <c r="U20" s="10"/>
      <c r="V20" s="10"/>
      <c r="W20" s="10"/>
      <c r="X20" s="10"/>
      <c r="Y20" s="10"/>
      <c r="Z20" s="10"/>
      <c r="AA20" s="10"/>
      <c r="AB20" s="10"/>
      <c r="AC20" s="10"/>
      <c r="AD20" s="10"/>
      <c r="AE20" s="10"/>
    </row>
    <row r="21" spans="1:31" s="12" customFormat="1" ht="15.75" x14ac:dyDescent="0.25">
      <c r="A21" s="133" t="s">
        <v>486</v>
      </c>
      <c r="B21" s="251">
        <f t="shared" si="11"/>
        <v>300.8</v>
      </c>
      <c r="C21" s="251">
        <f t="shared" si="12"/>
        <v>121.09305000000001</v>
      </c>
      <c r="D21" s="251">
        <f t="shared" si="23"/>
        <v>40.256998005319147</v>
      </c>
      <c r="E21" s="14"/>
      <c r="F21" s="14"/>
      <c r="G21" s="47"/>
      <c r="H21" s="208">
        <f>Субсидии!B22</f>
        <v>0</v>
      </c>
      <c r="I21" s="208">
        <f>Субсидии!C22</f>
        <v>0</v>
      </c>
      <c r="J21" s="14"/>
      <c r="K21" s="14">
        <f>'Субвенции '!B24</f>
        <v>93.7</v>
      </c>
      <c r="L21" s="14">
        <f>'Субвенции '!C24</f>
        <v>61.922370000000001</v>
      </c>
      <c r="M21" s="14">
        <f t="shared" si="24"/>
        <v>66.085773745997869</v>
      </c>
      <c r="N21" s="14">
        <f>Иные!B22</f>
        <v>207.1</v>
      </c>
      <c r="O21" s="14">
        <f>Иные!C22</f>
        <v>59.170679999999997</v>
      </c>
      <c r="P21" s="14">
        <f t="shared" si="22"/>
        <v>28.571067117334621</v>
      </c>
      <c r="Q21" s="10"/>
      <c r="R21" s="10"/>
      <c r="S21" s="10"/>
      <c r="T21" s="10"/>
      <c r="U21" s="10"/>
      <c r="V21" s="10"/>
      <c r="W21" s="10"/>
      <c r="X21" s="10"/>
      <c r="Y21" s="10"/>
      <c r="Z21" s="10"/>
      <c r="AA21" s="10"/>
      <c r="AB21" s="10"/>
      <c r="AC21" s="10"/>
      <c r="AD21" s="10"/>
      <c r="AE21" s="10"/>
    </row>
    <row r="22" spans="1:31" s="12" customFormat="1" ht="15.75" x14ac:dyDescent="0.25">
      <c r="A22" s="133" t="s">
        <v>485</v>
      </c>
      <c r="B22" s="251">
        <f t="shared" si="11"/>
        <v>211</v>
      </c>
      <c r="C22" s="251">
        <f t="shared" si="12"/>
        <v>91.039379999999994</v>
      </c>
      <c r="D22" s="251">
        <f t="shared" si="23"/>
        <v>43.14662559241706</v>
      </c>
      <c r="E22" s="14"/>
      <c r="F22" s="14"/>
      <c r="G22" s="47"/>
      <c r="H22" s="208">
        <f>Субсидии!B23</f>
        <v>0</v>
      </c>
      <c r="I22" s="208">
        <f>Субсидии!C23</f>
        <v>0</v>
      </c>
      <c r="J22" s="14"/>
      <c r="K22" s="14">
        <f>'Субвенции '!B25</f>
        <v>93.7</v>
      </c>
      <c r="L22" s="14">
        <f>'Субвенции '!C25</f>
        <v>57.5259</v>
      </c>
      <c r="M22" s="14">
        <f t="shared" si="24"/>
        <v>61.393703308431157</v>
      </c>
      <c r="N22" s="14">
        <f>Иные!B23</f>
        <v>117.3</v>
      </c>
      <c r="O22" s="14">
        <f>Иные!C23</f>
        <v>33.513480000000001</v>
      </c>
      <c r="P22" s="14">
        <f t="shared" si="22"/>
        <v>28.570741687979538</v>
      </c>
      <c r="Q22" s="10"/>
      <c r="R22" s="10"/>
      <c r="S22" s="10"/>
      <c r="T22" s="10"/>
      <c r="U22" s="10"/>
      <c r="V22" s="10"/>
      <c r="W22" s="10"/>
      <c r="X22" s="10"/>
      <c r="Y22" s="10"/>
      <c r="Z22" s="10"/>
      <c r="AA22" s="10"/>
      <c r="AB22" s="10"/>
      <c r="AC22" s="10"/>
      <c r="AD22" s="10"/>
      <c r="AE22" s="10"/>
    </row>
    <row r="23" spans="1:31" s="28" customFormat="1" ht="31.5" x14ac:dyDescent="0.25">
      <c r="A23" s="77" t="s">
        <v>312</v>
      </c>
      <c r="B23" s="81">
        <f t="shared" si="11"/>
        <v>693445.4432199999</v>
      </c>
      <c r="C23" s="81">
        <f t="shared" si="12"/>
        <v>435084.05833999999</v>
      </c>
      <c r="D23" s="81">
        <f t="shared" ref="D23" si="26">C23/B23*100</f>
        <v>62.74236316554277</v>
      </c>
      <c r="E23" s="81">
        <f t="shared" ref="E23:F23" si="27">SUM(E24:E36)</f>
        <v>128177.2</v>
      </c>
      <c r="F23" s="81">
        <f t="shared" si="27"/>
        <v>92959.5</v>
      </c>
      <c r="G23" s="83">
        <f t="shared" si="19"/>
        <v>72.524208673617466</v>
      </c>
      <c r="H23" s="81">
        <f>SUM(H24:H36)</f>
        <v>57747.090819999998</v>
      </c>
      <c r="I23" s="81">
        <f t="shared" ref="I23:O23" si="28">SUM(I24:I36)</f>
        <v>33881.647870000001</v>
      </c>
      <c r="J23" s="81">
        <f t="shared" si="20"/>
        <v>58.672475771308477</v>
      </c>
      <c r="K23" s="81">
        <f t="shared" si="28"/>
        <v>441911.39999999997</v>
      </c>
      <c r="L23" s="81">
        <f t="shared" si="28"/>
        <v>297854.46613999997</v>
      </c>
      <c r="M23" s="81">
        <f t="shared" si="21"/>
        <v>67.401399045147954</v>
      </c>
      <c r="N23" s="81">
        <f t="shared" si="28"/>
        <v>65609.752399999998</v>
      </c>
      <c r="O23" s="81">
        <f t="shared" si="28"/>
        <v>10388.44433</v>
      </c>
      <c r="P23" s="81">
        <f t="shared" si="22"/>
        <v>15.833689276352155</v>
      </c>
      <c r="Q23" s="155"/>
      <c r="R23" s="155"/>
      <c r="S23" s="155"/>
      <c r="T23" s="155"/>
      <c r="U23" s="155"/>
      <c r="V23" s="155"/>
      <c r="W23" s="155"/>
      <c r="X23" s="155"/>
      <c r="Y23" s="155"/>
      <c r="Z23" s="155"/>
      <c r="AA23" s="155"/>
      <c r="AB23" s="155"/>
      <c r="AC23" s="155"/>
      <c r="AD23" s="155"/>
      <c r="AE23" s="155"/>
    </row>
    <row r="24" spans="1:31" s="12" customFormat="1" ht="31.5" x14ac:dyDescent="0.25">
      <c r="A24" s="132" t="s">
        <v>311</v>
      </c>
      <c r="B24" s="14">
        <f t="shared" si="11"/>
        <v>631016.20081999991</v>
      </c>
      <c r="C24" s="14">
        <f t="shared" si="12"/>
        <v>426570.23303999996</v>
      </c>
      <c r="D24" s="14">
        <f t="shared" si="15"/>
        <v>67.600520000227533</v>
      </c>
      <c r="E24" s="15">
        <f>Дотации!B10</f>
        <v>128177.2</v>
      </c>
      <c r="F24" s="15">
        <f>Дотации!C10</f>
        <v>92959.5</v>
      </c>
      <c r="G24" s="15">
        <f t="shared" si="19"/>
        <v>72.524208673617466</v>
      </c>
      <c r="H24" s="14">
        <f>Субсидии!B25</f>
        <v>50452.140820000001</v>
      </c>
      <c r="I24" s="14">
        <f>Субсидии!C25</f>
        <v>29327.69787</v>
      </c>
      <c r="J24" s="14">
        <f t="shared" si="20"/>
        <v>58.129739181204478</v>
      </c>
      <c r="K24" s="14">
        <f>'Субвенции '!B27</f>
        <v>439897.09999999992</v>
      </c>
      <c r="L24" s="14">
        <f>'Субвенции '!C27</f>
        <v>296952.86908999999</v>
      </c>
      <c r="M24" s="14">
        <f t="shared" si="21"/>
        <v>67.505075411954309</v>
      </c>
      <c r="N24" s="14">
        <f>Иные!B25</f>
        <v>12489.76</v>
      </c>
      <c r="O24" s="14">
        <f>Иные!C25</f>
        <v>7330.16608</v>
      </c>
      <c r="P24" s="14">
        <f t="shared" si="22"/>
        <v>58.689407002216207</v>
      </c>
      <c r="Q24" s="10"/>
      <c r="R24" s="10"/>
      <c r="S24" s="10"/>
      <c r="T24" s="10"/>
      <c r="U24" s="10"/>
      <c r="V24" s="10"/>
      <c r="W24" s="10"/>
      <c r="X24" s="10"/>
      <c r="Y24" s="10"/>
      <c r="Z24" s="10"/>
      <c r="AA24" s="10"/>
      <c r="AB24" s="10"/>
      <c r="AC24" s="10"/>
      <c r="AD24" s="10"/>
      <c r="AE24" s="10"/>
    </row>
    <row r="25" spans="1:31" s="12" customFormat="1" ht="15.75" x14ac:dyDescent="0.25">
      <c r="A25" s="133" t="s">
        <v>313</v>
      </c>
      <c r="B25" s="251">
        <f t="shared" si="11"/>
        <v>56670.1924</v>
      </c>
      <c r="C25" s="251">
        <f t="shared" si="12"/>
        <v>6570.2125900000001</v>
      </c>
      <c r="D25" s="251">
        <f>C25/B25*100</f>
        <v>11.59377145506215</v>
      </c>
      <c r="E25" s="14"/>
      <c r="F25" s="14"/>
      <c r="G25" s="47"/>
      <c r="H25" s="208">
        <f>Субсидии!B26</f>
        <v>3345.7</v>
      </c>
      <c r="I25" s="208">
        <f>Субсидии!C26</f>
        <v>3345.65</v>
      </c>
      <c r="J25" s="14">
        <f>I25/H25*100</f>
        <v>99.998505544430174</v>
      </c>
      <c r="K25" s="14">
        <f>'Субвенции '!B28</f>
        <v>1171.0999999999999</v>
      </c>
      <c r="L25" s="14">
        <f>'Субвенции '!C28</f>
        <v>371.17018999999999</v>
      </c>
      <c r="M25" s="14"/>
      <c r="N25" s="14">
        <f>Иные!B26</f>
        <v>52153.392399999997</v>
      </c>
      <c r="O25" s="14">
        <f>Иные!C26</f>
        <v>2853.3924000000002</v>
      </c>
      <c r="P25" s="14"/>
      <c r="Q25" s="10"/>
      <c r="R25" s="10"/>
      <c r="S25" s="10"/>
      <c r="T25" s="10"/>
      <c r="U25" s="10"/>
      <c r="V25" s="10"/>
      <c r="W25" s="10"/>
      <c r="X25" s="10"/>
      <c r="Y25" s="10"/>
      <c r="Z25" s="10"/>
      <c r="AA25" s="10"/>
      <c r="AB25" s="10"/>
      <c r="AC25" s="10"/>
      <c r="AD25" s="10"/>
      <c r="AE25" s="10"/>
    </row>
    <row r="26" spans="1:31" s="12" customFormat="1" ht="15.75" x14ac:dyDescent="0.25">
      <c r="A26" s="133" t="s">
        <v>314</v>
      </c>
      <c r="B26" s="251">
        <f t="shared" si="11"/>
        <v>586.19999999999993</v>
      </c>
      <c r="C26" s="251">
        <f t="shared" si="12"/>
        <v>412.01796000000002</v>
      </c>
      <c r="D26" s="251">
        <f>C26/B26*100</f>
        <v>70.286243602865923</v>
      </c>
      <c r="E26" s="14"/>
      <c r="F26" s="14"/>
      <c r="G26" s="47"/>
      <c r="H26" s="208">
        <f>Субсидии!B27</f>
        <v>331.4</v>
      </c>
      <c r="I26" s="208">
        <f>Субсидии!C27</f>
        <v>331.41919999999999</v>
      </c>
      <c r="J26" s="14">
        <f>I26/H26*100</f>
        <v>100.0057936028968</v>
      </c>
      <c r="K26" s="14">
        <f>'Субвенции '!B29</f>
        <v>93.7</v>
      </c>
      <c r="L26" s="14">
        <f>'Субвенции '!C29</f>
        <v>60.598759999999999</v>
      </c>
      <c r="M26" s="14">
        <f>L26/K26*100</f>
        <v>64.673169690501595</v>
      </c>
      <c r="N26" s="14">
        <f>Иные!B27</f>
        <v>161.1</v>
      </c>
      <c r="O26" s="14">
        <f>Иные!C27</f>
        <v>20</v>
      </c>
      <c r="P26" s="14">
        <f t="shared" si="22"/>
        <v>12.414649286157667</v>
      </c>
      <c r="Q26" s="10"/>
      <c r="R26" s="10"/>
      <c r="S26" s="10"/>
      <c r="T26" s="10"/>
      <c r="U26" s="10"/>
      <c r="V26" s="10"/>
      <c r="W26" s="10"/>
      <c r="X26" s="10"/>
      <c r="Y26" s="10"/>
      <c r="Z26" s="10"/>
      <c r="AA26" s="10"/>
      <c r="AB26" s="10"/>
      <c r="AC26" s="10"/>
      <c r="AD26" s="10"/>
      <c r="AE26" s="10"/>
    </row>
    <row r="27" spans="1:31" s="12" customFormat="1" ht="15.75" x14ac:dyDescent="0.25">
      <c r="A27" s="133" t="s">
        <v>494</v>
      </c>
      <c r="B27" s="251">
        <f t="shared" si="11"/>
        <v>0</v>
      </c>
      <c r="C27" s="251">
        <f t="shared" si="12"/>
        <v>0</v>
      </c>
      <c r="D27" s="251"/>
      <c r="E27" s="14"/>
      <c r="F27" s="14"/>
      <c r="G27" s="47"/>
      <c r="H27" s="208">
        <f>Субсидии!B28</f>
        <v>0</v>
      </c>
      <c r="I27" s="208">
        <f>Субсидии!C28</f>
        <v>0</v>
      </c>
      <c r="J27" s="14"/>
      <c r="K27" s="14">
        <f>'Субвенции '!B30</f>
        <v>0</v>
      </c>
      <c r="L27" s="14">
        <f>'Субвенции '!C30</f>
        <v>0</v>
      </c>
      <c r="M27" s="14"/>
      <c r="N27" s="14"/>
      <c r="O27" s="14"/>
      <c r="P27" s="14"/>
      <c r="Q27" s="10"/>
      <c r="R27" s="10"/>
      <c r="S27" s="10"/>
      <c r="T27" s="10"/>
      <c r="U27" s="10"/>
      <c r="V27" s="10"/>
      <c r="W27" s="10"/>
      <c r="X27" s="10"/>
      <c r="Y27" s="10"/>
      <c r="Z27" s="10"/>
      <c r="AA27" s="10"/>
      <c r="AB27" s="10"/>
      <c r="AC27" s="10"/>
      <c r="AD27" s="10"/>
      <c r="AE27" s="10"/>
    </row>
    <row r="28" spans="1:31" s="12" customFormat="1" ht="15.75" x14ac:dyDescent="0.25">
      <c r="A28" s="133" t="s">
        <v>315</v>
      </c>
      <c r="B28" s="251">
        <f t="shared" si="11"/>
        <v>1395.3</v>
      </c>
      <c r="C28" s="251">
        <f t="shared" si="12"/>
        <v>167.21567000000002</v>
      </c>
      <c r="D28" s="251">
        <f>C28/B28*100</f>
        <v>11.984209130652907</v>
      </c>
      <c r="E28" s="14"/>
      <c r="F28" s="14"/>
      <c r="G28" s="47"/>
      <c r="H28" s="208">
        <f>Субсидии!B29</f>
        <v>1000</v>
      </c>
      <c r="I28" s="208">
        <f>Субсидии!C29</f>
        <v>0</v>
      </c>
      <c r="J28" s="14"/>
      <c r="K28" s="14">
        <f>'Субвенции '!B31</f>
        <v>234.2</v>
      </c>
      <c r="L28" s="14">
        <f>'Субвенции '!C31</f>
        <v>147.21567000000002</v>
      </c>
      <c r="M28" s="14">
        <f>L28/K28*100</f>
        <v>62.8589538855679</v>
      </c>
      <c r="N28" s="14">
        <f>Иные!B28</f>
        <v>161.1</v>
      </c>
      <c r="O28" s="14">
        <f>Иные!C28</f>
        <v>20</v>
      </c>
      <c r="P28" s="14">
        <f t="shared" si="22"/>
        <v>12.414649286157667</v>
      </c>
      <c r="Q28" s="10"/>
      <c r="R28" s="10"/>
      <c r="S28" s="10"/>
      <c r="T28" s="10"/>
      <c r="U28" s="10"/>
      <c r="V28" s="10"/>
      <c r="W28" s="10"/>
      <c r="X28" s="10"/>
      <c r="Y28" s="10"/>
      <c r="Z28" s="10"/>
      <c r="AA28" s="10"/>
      <c r="AB28" s="10"/>
      <c r="AC28" s="10"/>
      <c r="AD28" s="10"/>
      <c r="AE28" s="10"/>
    </row>
    <row r="29" spans="1:31" s="12" customFormat="1" ht="15.75" x14ac:dyDescent="0.25">
      <c r="A29" s="133" t="s">
        <v>493</v>
      </c>
      <c r="B29" s="251">
        <f t="shared" si="11"/>
        <v>1131.7</v>
      </c>
      <c r="C29" s="251">
        <f t="shared" si="12"/>
        <v>952.93739000000005</v>
      </c>
      <c r="D29" s="251">
        <f>C29/B29*100</f>
        <v>84.204063797826279</v>
      </c>
      <c r="E29" s="14"/>
      <c r="F29" s="14"/>
      <c r="G29" s="47"/>
      <c r="H29" s="208">
        <f>Субсидии!B30</f>
        <v>876.9</v>
      </c>
      <c r="I29" s="208">
        <f>Субсидии!C30</f>
        <v>876.88080000000002</v>
      </c>
      <c r="J29" s="14">
        <f>I29/H29*100</f>
        <v>99.997810468696542</v>
      </c>
      <c r="K29" s="14">
        <f>'Субвенции '!B32</f>
        <v>93.7</v>
      </c>
      <c r="L29" s="14">
        <f>'Субвенции '!C32</f>
        <v>56.05659</v>
      </c>
      <c r="M29" s="14">
        <f>L29/K29*100</f>
        <v>59.825602988260407</v>
      </c>
      <c r="N29" s="14">
        <f>Иные!B29</f>
        <v>161.1</v>
      </c>
      <c r="O29" s="14">
        <f>Иные!C29</f>
        <v>20</v>
      </c>
      <c r="P29" s="14">
        <f t="shared" si="22"/>
        <v>12.414649286157667</v>
      </c>
      <c r="Q29" s="10"/>
      <c r="R29" s="10"/>
      <c r="S29" s="10"/>
      <c r="T29" s="10"/>
      <c r="U29" s="10"/>
      <c r="V29" s="10"/>
      <c r="W29" s="10"/>
      <c r="X29" s="10"/>
      <c r="Y29" s="10"/>
      <c r="Z29" s="10"/>
      <c r="AA29" s="10"/>
      <c r="AB29" s="10"/>
      <c r="AC29" s="10"/>
      <c r="AD29" s="10"/>
      <c r="AE29" s="10"/>
    </row>
    <row r="30" spans="1:31" s="12" customFormat="1" ht="15.75" x14ac:dyDescent="0.25">
      <c r="A30" s="133" t="s">
        <v>492</v>
      </c>
      <c r="B30" s="251">
        <f t="shared" si="11"/>
        <v>1338.8239999999998</v>
      </c>
      <c r="C30" s="251">
        <f t="shared" si="12"/>
        <v>246.36063000000001</v>
      </c>
      <c r="D30" s="251">
        <f>C30/B30*100</f>
        <v>18.40127081677652</v>
      </c>
      <c r="E30" s="14"/>
      <c r="F30" s="14"/>
      <c r="G30" s="47"/>
      <c r="H30" s="208">
        <f>Субсидии!B31</f>
        <v>943.524</v>
      </c>
      <c r="I30" s="208">
        <f>Субсидии!C31</f>
        <v>0</v>
      </c>
      <c r="J30" s="14"/>
      <c r="K30" s="14">
        <f>'Субвенции '!B33</f>
        <v>234.2</v>
      </c>
      <c r="L30" s="14">
        <f>'Субвенции '!C33</f>
        <v>141.47478000000001</v>
      </c>
      <c r="M30" s="14">
        <f>L30/K30*100</f>
        <v>60.407677198975243</v>
      </c>
      <c r="N30" s="14">
        <f>Иные!B30</f>
        <v>161.1</v>
      </c>
      <c r="O30" s="14">
        <f>Иные!C30</f>
        <v>104.88585</v>
      </c>
      <c r="P30" s="14">
        <f t="shared" si="22"/>
        <v>65.106052141527002</v>
      </c>
      <c r="Q30" s="10"/>
      <c r="R30" s="10"/>
      <c r="S30" s="10"/>
      <c r="T30" s="10"/>
      <c r="U30" s="10"/>
      <c r="V30" s="10"/>
      <c r="W30" s="10"/>
      <c r="X30" s="10"/>
      <c r="Y30" s="10"/>
      <c r="Z30" s="10"/>
      <c r="AA30" s="10"/>
      <c r="AB30" s="10"/>
      <c r="AC30" s="10"/>
      <c r="AD30" s="10"/>
      <c r="AE30" s="10"/>
    </row>
    <row r="31" spans="1:31" s="12" customFormat="1" ht="15.75" x14ac:dyDescent="0.25">
      <c r="A31" s="133" t="s">
        <v>495</v>
      </c>
      <c r="B31" s="251">
        <f t="shared" si="11"/>
        <v>254.8</v>
      </c>
      <c r="C31" s="251">
        <f t="shared" si="12"/>
        <v>83.397999999999996</v>
      </c>
      <c r="D31" s="251">
        <f>C31/B31*100</f>
        <v>32.730769230769226</v>
      </c>
      <c r="E31" s="14"/>
      <c r="F31" s="14"/>
      <c r="G31" s="47"/>
      <c r="H31" s="208">
        <f>Субсидии!B32</f>
        <v>0</v>
      </c>
      <c r="I31" s="208">
        <f>Субсидии!C32</f>
        <v>0</v>
      </c>
      <c r="J31" s="14"/>
      <c r="K31" s="14">
        <f>'Субвенции '!B34</f>
        <v>93.7</v>
      </c>
      <c r="L31" s="14">
        <f>'Субвенции '!C34</f>
        <v>63.398000000000003</v>
      </c>
      <c r="M31" s="14">
        <f>L31/K31*100</f>
        <v>67.660618996798291</v>
      </c>
      <c r="N31" s="14">
        <f>Иные!B31</f>
        <v>161.1</v>
      </c>
      <c r="O31" s="14">
        <f>Иные!C31</f>
        <v>20</v>
      </c>
      <c r="P31" s="14">
        <f t="shared" si="22"/>
        <v>12.414649286157667</v>
      </c>
      <c r="Q31" s="10"/>
      <c r="R31" s="10"/>
      <c r="S31" s="10"/>
      <c r="T31" s="10"/>
      <c r="U31" s="10"/>
      <c r="V31" s="10"/>
      <c r="W31" s="10"/>
      <c r="X31" s="10"/>
      <c r="Y31" s="10"/>
      <c r="Z31" s="10"/>
      <c r="AA31" s="10"/>
      <c r="AB31" s="10"/>
      <c r="AC31" s="10"/>
      <c r="AD31" s="10"/>
      <c r="AE31" s="10"/>
    </row>
    <row r="32" spans="1:31" s="12" customFormat="1" ht="15.75" x14ac:dyDescent="0.25">
      <c r="A32" s="133" t="s">
        <v>491</v>
      </c>
      <c r="B32" s="251">
        <f t="shared" si="11"/>
        <v>1052.2260000000001</v>
      </c>
      <c r="C32" s="251">
        <f t="shared" si="12"/>
        <v>81.683059999999998</v>
      </c>
      <c r="D32" s="251">
        <f>C32/B32*100</f>
        <v>7.7628817383337791</v>
      </c>
      <c r="E32" s="14"/>
      <c r="F32" s="14"/>
      <c r="G32" s="47"/>
      <c r="H32" s="208">
        <f>Субсидии!B33</f>
        <v>797.42600000000004</v>
      </c>
      <c r="I32" s="208">
        <f>Субсидии!C33</f>
        <v>0</v>
      </c>
      <c r="J32" s="14"/>
      <c r="K32" s="14">
        <f>'Субвенции '!B35</f>
        <v>93.7</v>
      </c>
      <c r="L32" s="14">
        <f>'Субвенции '!C35</f>
        <v>61.683059999999998</v>
      </c>
      <c r="M32" s="14">
        <f>L32/K32*100</f>
        <v>65.830373532550695</v>
      </c>
      <c r="N32" s="14">
        <f>Иные!B32</f>
        <v>161.1</v>
      </c>
      <c r="O32" s="14">
        <f>Иные!C32</f>
        <v>20</v>
      </c>
      <c r="P32" s="14">
        <f t="shared" si="22"/>
        <v>12.414649286157667</v>
      </c>
      <c r="Q32" s="10"/>
      <c r="R32" s="10"/>
      <c r="S32" s="10"/>
      <c r="T32" s="10"/>
      <c r="U32" s="10"/>
      <c r="V32" s="10"/>
      <c r="W32" s="10"/>
      <c r="X32" s="10"/>
      <c r="Y32" s="10"/>
      <c r="Z32" s="10"/>
      <c r="AA32" s="10"/>
      <c r="AB32" s="10"/>
      <c r="AC32" s="10"/>
      <c r="AD32" s="10"/>
      <c r="AE32" s="10"/>
    </row>
    <row r="33" spans="1:31" s="12" customFormat="1" ht="15.75" x14ac:dyDescent="0.25">
      <c r="A33" s="133" t="s">
        <v>490</v>
      </c>
      <c r="B33" s="251">
        <f t="shared" si="11"/>
        <v>0</v>
      </c>
      <c r="C33" s="251">
        <f t="shared" si="12"/>
        <v>0</v>
      </c>
      <c r="D33" s="251"/>
      <c r="E33" s="14"/>
      <c r="F33" s="14"/>
      <c r="G33" s="47"/>
      <c r="H33" s="208">
        <f>Субсидии!B34</f>
        <v>0</v>
      </c>
      <c r="I33" s="208">
        <f>Субсидии!C34</f>
        <v>0</v>
      </c>
      <c r="J33" s="14"/>
      <c r="K33" s="14">
        <f>'Субвенции '!B36</f>
        <v>0</v>
      </c>
      <c r="L33" s="14">
        <f>'Субвенции '!C36</f>
        <v>0</v>
      </c>
      <c r="M33" s="14"/>
      <c r="N33" s="14"/>
      <c r="O33" s="14"/>
      <c r="P33" s="14"/>
      <c r="Q33" s="10"/>
      <c r="R33" s="10"/>
      <c r="S33" s="10"/>
      <c r="T33" s="10"/>
      <c r="U33" s="10"/>
      <c r="V33" s="10"/>
      <c r="W33" s="10"/>
      <c r="X33" s="10"/>
      <c r="Y33" s="10"/>
      <c r="Z33" s="10"/>
      <c r="AA33" s="10"/>
      <c r="AB33" s="10"/>
      <c r="AC33" s="10"/>
      <c r="AD33" s="10"/>
      <c r="AE33" s="10"/>
    </row>
    <row r="34" spans="1:31" s="12" customFormat="1" ht="15.75" x14ac:dyDescent="0.25">
      <c r="A34" s="133" t="s">
        <v>489</v>
      </c>
      <c r="B34" s="251">
        <f t="shared" si="11"/>
        <v>0</v>
      </c>
      <c r="C34" s="251">
        <f t="shared" si="12"/>
        <v>0</v>
      </c>
      <c r="D34" s="251"/>
      <c r="E34" s="14"/>
      <c r="F34" s="14"/>
      <c r="G34" s="47"/>
      <c r="H34" s="208">
        <f>Субсидии!B35</f>
        <v>0</v>
      </c>
      <c r="I34" s="208">
        <f>Субсидии!C35</f>
        <v>0</v>
      </c>
      <c r="J34" s="14"/>
      <c r="K34" s="14">
        <f>'Субвенции '!B37</f>
        <v>0</v>
      </c>
      <c r="L34" s="14">
        <f>'Субвенции '!C37</f>
        <v>0</v>
      </c>
      <c r="M34" s="14"/>
      <c r="N34" s="14"/>
      <c r="O34" s="14"/>
      <c r="P34" s="14"/>
      <c r="Q34" s="10"/>
      <c r="R34" s="10"/>
      <c r="S34" s="10"/>
      <c r="T34" s="10"/>
      <c r="U34" s="10"/>
      <c r="V34" s="10"/>
      <c r="W34" s="10"/>
      <c r="X34" s="10"/>
      <c r="Y34" s="10"/>
      <c r="Z34" s="10"/>
      <c r="AA34" s="10"/>
      <c r="AB34" s="10"/>
      <c r="AC34" s="10"/>
      <c r="AD34" s="10"/>
      <c r="AE34" s="10"/>
    </row>
    <row r="35" spans="1:31" s="12" customFormat="1" ht="15.75" x14ac:dyDescent="0.25">
      <c r="A35" s="133" t="s">
        <v>488</v>
      </c>
      <c r="B35" s="251">
        <f t="shared" si="11"/>
        <v>0</v>
      </c>
      <c r="C35" s="251">
        <f t="shared" si="12"/>
        <v>0</v>
      </c>
      <c r="D35" s="251"/>
      <c r="E35" s="14"/>
      <c r="F35" s="14"/>
      <c r="G35" s="47"/>
      <c r="H35" s="208">
        <f>Субсидии!B36</f>
        <v>0</v>
      </c>
      <c r="I35" s="208">
        <f>Субсидии!C36</f>
        <v>0</v>
      </c>
      <c r="J35" s="14"/>
      <c r="K35" s="14">
        <f>'Субвенции '!B38</f>
        <v>0</v>
      </c>
      <c r="L35" s="14">
        <f>'Субвенции '!C38</f>
        <v>0</v>
      </c>
      <c r="M35" s="14"/>
      <c r="N35" s="14"/>
      <c r="O35" s="14"/>
      <c r="P35" s="14"/>
      <c r="Q35" s="10"/>
      <c r="R35" s="10"/>
      <c r="S35" s="10"/>
      <c r="T35" s="10"/>
      <c r="U35" s="10"/>
      <c r="V35" s="10"/>
      <c r="W35" s="10"/>
      <c r="X35" s="10"/>
      <c r="Y35" s="10"/>
      <c r="Z35" s="10"/>
      <c r="AA35" s="10"/>
      <c r="AB35" s="10"/>
      <c r="AC35" s="10"/>
      <c r="AD35" s="10"/>
      <c r="AE35" s="10"/>
    </row>
    <row r="36" spans="1:31" s="12" customFormat="1" ht="15.75" x14ac:dyDescent="0.25">
      <c r="A36" s="133" t="s">
        <v>487</v>
      </c>
      <c r="B36" s="251">
        <f t="shared" si="11"/>
        <v>0</v>
      </c>
      <c r="C36" s="251">
        <f t="shared" si="12"/>
        <v>0</v>
      </c>
      <c r="D36" s="251"/>
      <c r="E36" s="14"/>
      <c r="F36" s="14"/>
      <c r="G36" s="47"/>
      <c r="H36" s="208">
        <f>Субсидии!B37</f>
        <v>0</v>
      </c>
      <c r="I36" s="208">
        <f>Субсидии!C37</f>
        <v>0</v>
      </c>
      <c r="J36" s="14"/>
      <c r="K36" s="14">
        <f>'Субвенции '!B39</f>
        <v>0</v>
      </c>
      <c r="L36" s="14">
        <f>'Субвенции '!C39</f>
        <v>0</v>
      </c>
      <c r="M36" s="14"/>
      <c r="N36" s="14"/>
      <c r="O36" s="14"/>
      <c r="P36" s="14"/>
      <c r="Q36" s="10"/>
      <c r="R36" s="10"/>
      <c r="S36" s="10"/>
      <c r="T36" s="10"/>
      <c r="U36" s="10"/>
      <c r="V36" s="10"/>
      <c r="W36" s="10"/>
      <c r="X36" s="10"/>
      <c r="Y36" s="10"/>
      <c r="Z36" s="10"/>
      <c r="AA36" s="10"/>
      <c r="AB36" s="10"/>
      <c r="AC36" s="10"/>
      <c r="AD36" s="10"/>
      <c r="AE36" s="10"/>
    </row>
    <row r="37" spans="1:31" s="28" customFormat="1" ht="31.5" x14ac:dyDescent="0.25">
      <c r="A37" s="77" t="s">
        <v>320</v>
      </c>
      <c r="B37" s="81">
        <f t="shared" si="11"/>
        <v>530481.45684</v>
      </c>
      <c r="C37" s="81">
        <f t="shared" si="12"/>
        <v>361386.04179000005</v>
      </c>
      <c r="D37" s="81">
        <f t="shared" ref="D37" si="29">C37/B37*100</f>
        <v>68.124161010777556</v>
      </c>
      <c r="E37" s="81">
        <f t="shared" ref="E37:F37" si="30">SUM(E38:E51)</f>
        <v>113762.2</v>
      </c>
      <c r="F37" s="81">
        <f t="shared" si="30"/>
        <v>82025.425000000003</v>
      </c>
      <c r="G37" s="83">
        <f t="shared" si="19"/>
        <v>72.102530541779259</v>
      </c>
      <c r="H37" s="81">
        <f>SUM(H38:H51)</f>
        <v>49763.536839999993</v>
      </c>
      <c r="I37" s="81">
        <f t="shared" ref="I37:O37" si="31">SUM(I38:I51)</f>
        <v>27419.63854</v>
      </c>
      <c r="J37" s="81">
        <f t="shared" si="20"/>
        <v>55.099858814617178</v>
      </c>
      <c r="K37" s="81">
        <f t="shared" si="31"/>
        <v>316513.10000000003</v>
      </c>
      <c r="L37" s="81">
        <f t="shared" si="31"/>
        <v>215331.72020000004</v>
      </c>
      <c r="M37" s="81">
        <f t="shared" si="21"/>
        <v>68.032482762956732</v>
      </c>
      <c r="N37" s="81">
        <f t="shared" si="31"/>
        <v>50442.62</v>
      </c>
      <c r="O37" s="81">
        <f t="shared" si="31"/>
        <v>36609.258050000004</v>
      </c>
      <c r="P37" s="81">
        <f t="shared" si="22"/>
        <v>72.576043928725355</v>
      </c>
      <c r="Q37" s="155"/>
      <c r="R37" s="155"/>
      <c r="S37" s="155"/>
      <c r="T37" s="155"/>
      <c r="U37" s="155"/>
      <c r="V37" s="155"/>
      <c r="W37" s="155"/>
      <c r="X37" s="155"/>
      <c r="Y37" s="155"/>
      <c r="Z37" s="155"/>
      <c r="AA37" s="155"/>
      <c r="AB37" s="155"/>
      <c r="AC37" s="155"/>
      <c r="AD37" s="155"/>
      <c r="AE37" s="155"/>
    </row>
    <row r="38" spans="1:31" s="12" customFormat="1" ht="31.5" x14ac:dyDescent="0.25">
      <c r="A38" s="132" t="s">
        <v>319</v>
      </c>
      <c r="B38" s="14">
        <f t="shared" si="11"/>
        <v>499466.16081999987</v>
      </c>
      <c r="C38" s="14">
        <f t="shared" si="12"/>
        <v>343956.65763999999</v>
      </c>
      <c r="D38" s="14">
        <f t="shared" si="15"/>
        <v>68.864857045632135</v>
      </c>
      <c r="E38" s="15">
        <f>Дотации!B11</f>
        <v>113762.2</v>
      </c>
      <c r="F38" s="15">
        <f>Дотации!C11</f>
        <v>82025.425000000003</v>
      </c>
      <c r="G38" s="15">
        <f t="shared" si="19"/>
        <v>72.102530541779259</v>
      </c>
      <c r="H38" s="14">
        <f>Субсидии!B39</f>
        <v>41990.440820000003</v>
      </c>
      <c r="I38" s="14">
        <f>Субсидии!C39</f>
        <v>21489.879430000001</v>
      </c>
      <c r="J38" s="14">
        <f t="shared" si="20"/>
        <v>51.178027689969838</v>
      </c>
      <c r="K38" s="14">
        <f>'Субвенции '!B41</f>
        <v>314826.79999999993</v>
      </c>
      <c r="L38" s="14">
        <f>'Субвенции '!C41</f>
        <v>214263.00360000003</v>
      </c>
      <c r="M38" s="14">
        <f t="shared" si="21"/>
        <v>68.057421922148961</v>
      </c>
      <c r="N38" s="14">
        <f>Иные!B34</f>
        <v>28886.720000000001</v>
      </c>
      <c r="O38" s="14">
        <f>Иные!C34</f>
        <v>26178.349610000001</v>
      </c>
      <c r="P38" s="14">
        <f t="shared" si="22"/>
        <v>90.624167818291596</v>
      </c>
      <c r="Q38" s="10"/>
      <c r="R38" s="10"/>
      <c r="S38" s="10"/>
      <c r="T38" s="10"/>
      <c r="U38" s="10"/>
      <c r="V38" s="10"/>
      <c r="W38" s="10"/>
      <c r="X38" s="10"/>
      <c r="Y38" s="10"/>
      <c r="Z38" s="10"/>
      <c r="AA38" s="10"/>
      <c r="AB38" s="10"/>
      <c r="AC38" s="10"/>
      <c r="AD38" s="10"/>
      <c r="AE38" s="10"/>
    </row>
    <row r="39" spans="1:31" s="12" customFormat="1" ht="15.75" x14ac:dyDescent="0.25">
      <c r="A39" s="133" t="s">
        <v>497</v>
      </c>
      <c r="B39" s="251">
        <f t="shared" si="11"/>
        <v>1113.83232</v>
      </c>
      <c r="C39" s="251">
        <f t="shared" si="12"/>
        <v>225.19593000000003</v>
      </c>
      <c r="D39" s="251">
        <f>C39/B39*100</f>
        <v>20.218117750434828</v>
      </c>
      <c r="E39" s="14"/>
      <c r="F39" s="14"/>
      <c r="G39" s="47"/>
      <c r="H39" s="208">
        <f>Субсидии!B40</f>
        <v>644.63231999999994</v>
      </c>
      <c r="I39" s="208">
        <f>Субсидии!C40</f>
        <v>0</v>
      </c>
      <c r="J39" s="14"/>
      <c r="K39" s="14">
        <f>'Субвенции '!B42</f>
        <v>234.2</v>
      </c>
      <c r="L39" s="14">
        <f>'Субвенции '!C42</f>
        <v>152.39904000000001</v>
      </c>
      <c r="M39" s="14">
        <f>L39/K39*100</f>
        <v>65.07217762596072</v>
      </c>
      <c r="N39" s="14">
        <f>Иные!B35</f>
        <v>235</v>
      </c>
      <c r="O39" s="14">
        <f>Иные!C35</f>
        <v>72.796890000000005</v>
      </c>
      <c r="P39" s="14">
        <f t="shared" si="22"/>
        <v>30.977399999999999</v>
      </c>
      <c r="Q39" s="10"/>
      <c r="R39" s="10"/>
      <c r="S39" s="10"/>
      <c r="T39" s="10"/>
      <c r="U39" s="10"/>
      <c r="V39" s="10"/>
      <c r="W39" s="10"/>
      <c r="X39" s="10"/>
      <c r="Y39" s="10"/>
      <c r="Z39" s="10"/>
      <c r="AA39" s="10"/>
      <c r="AB39" s="10"/>
      <c r="AC39" s="10"/>
      <c r="AD39" s="10"/>
      <c r="AE39" s="10"/>
    </row>
    <row r="40" spans="1:31" s="12" customFormat="1" ht="15.75" x14ac:dyDescent="0.25">
      <c r="A40" s="59" t="s">
        <v>318</v>
      </c>
      <c r="B40" s="251">
        <f t="shared" si="11"/>
        <v>21993.599999999999</v>
      </c>
      <c r="C40" s="251">
        <f t="shared" si="12"/>
        <v>11993.64</v>
      </c>
      <c r="D40" s="251">
        <f>C40/B40*100</f>
        <v>54.53240942819729</v>
      </c>
      <c r="E40" s="14"/>
      <c r="F40" s="14"/>
      <c r="G40" s="47"/>
      <c r="H40" s="208">
        <f>Субсидии!B41</f>
        <v>1993.6</v>
      </c>
      <c r="I40" s="208">
        <f>Субсидии!C41</f>
        <v>1993.64</v>
      </c>
      <c r="J40" s="14">
        <f>I40/H40*100</f>
        <v>100.00200642054575</v>
      </c>
      <c r="K40" s="14"/>
      <c r="L40" s="14"/>
      <c r="M40" s="14"/>
      <c r="N40" s="14">
        <f>Иные!B36</f>
        <v>20000</v>
      </c>
      <c r="O40" s="14">
        <f>Иные!C36</f>
        <v>10000</v>
      </c>
      <c r="P40" s="14">
        <f t="shared" si="22"/>
        <v>50</v>
      </c>
      <c r="Q40" s="10"/>
      <c r="R40" s="10"/>
      <c r="S40" s="10"/>
      <c r="T40" s="10"/>
      <c r="U40" s="10"/>
      <c r="V40" s="10"/>
      <c r="W40" s="10"/>
      <c r="X40" s="10"/>
      <c r="Y40" s="10"/>
      <c r="Z40" s="10"/>
      <c r="AA40" s="10"/>
      <c r="AB40" s="10"/>
      <c r="AC40" s="10"/>
      <c r="AD40" s="10"/>
      <c r="AE40" s="10"/>
    </row>
    <row r="41" spans="1:31" s="12" customFormat="1" ht="15.75" x14ac:dyDescent="0.25">
      <c r="A41" s="133" t="s">
        <v>498</v>
      </c>
      <c r="B41" s="251">
        <f t="shared" si="11"/>
        <v>894.30000000000007</v>
      </c>
      <c r="C41" s="251">
        <f t="shared" si="12"/>
        <v>801.03731000000005</v>
      </c>
      <c r="D41" s="251">
        <f>C41/B41*100</f>
        <v>89.571431287040141</v>
      </c>
      <c r="E41" s="14"/>
      <c r="F41" s="14"/>
      <c r="G41" s="47"/>
      <c r="H41" s="208">
        <f>Субсидии!B42</f>
        <v>705.2</v>
      </c>
      <c r="I41" s="208">
        <f>Субсидии!C42</f>
        <v>705.2</v>
      </c>
      <c r="J41" s="14">
        <f t="shared" ref="J41:J44" si="32">I41/H41*100</f>
        <v>100</v>
      </c>
      <c r="K41" s="14">
        <f>'Субвенции '!B43</f>
        <v>93.7</v>
      </c>
      <c r="L41" s="14">
        <f>'Субвенции '!C43</f>
        <v>59.441099999999999</v>
      </c>
      <c r="M41" s="14">
        <f>L41/K41*100</f>
        <v>63.4376734258271</v>
      </c>
      <c r="N41" s="14">
        <f>Иные!B37</f>
        <v>95.4</v>
      </c>
      <c r="O41" s="14">
        <f>Иные!C37</f>
        <v>36.396209999999996</v>
      </c>
      <c r="P41" s="14">
        <f t="shared" si="22"/>
        <v>38.151163522012574</v>
      </c>
      <c r="Q41" s="10"/>
      <c r="R41" s="10"/>
      <c r="S41" s="10"/>
      <c r="T41" s="10"/>
      <c r="U41" s="10"/>
      <c r="V41" s="10"/>
      <c r="W41" s="10"/>
      <c r="X41" s="10"/>
      <c r="Y41" s="10"/>
      <c r="Z41" s="10"/>
      <c r="AA41" s="10"/>
      <c r="AB41" s="10"/>
      <c r="AC41" s="10"/>
      <c r="AD41" s="10"/>
      <c r="AE41" s="10"/>
    </row>
    <row r="42" spans="1:31" s="12" customFormat="1" ht="15.75" x14ac:dyDescent="0.25">
      <c r="A42" s="133" t="s">
        <v>669</v>
      </c>
      <c r="B42" s="251">
        <f t="shared" si="11"/>
        <v>0</v>
      </c>
      <c r="C42" s="251">
        <f t="shared" si="12"/>
        <v>0</v>
      </c>
      <c r="D42" s="251"/>
      <c r="E42" s="14"/>
      <c r="F42" s="14"/>
      <c r="G42" s="47"/>
      <c r="H42" s="208"/>
      <c r="I42" s="208"/>
      <c r="J42" s="14"/>
      <c r="K42" s="14">
        <f>'Субвенции '!B44</f>
        <v>0</v>
      </c>
      <c r="L42" s="14">
        <f>'Субвенции '!C44</f>
        <v>0</v>
      </c>
      <c r="M42" s="14"/>
      <c r="N42" s="14"/>
      <c r="O42" s="14"/>
      <c r="P42" s="14"/>
      <c r="Q42" s="10"/>
      <c r="R42" s="10"/>
      <c r="S42" s="10"/>
      <c r="T42" s="10"/>
      <c r="U42" s="10"/>
      <c r="V42" s="10"/>
      <c r="W42" s="10"/>
      <c r="X42" s="10"/>
      <c r="Y42" s="10"/>
      <c r="Z42" s="10"/>
      <c r="AA42" s="10"/>
      <c r="AB42" s="10"/>
      <c r="AC42" s="10"/>
      <c r="AD42" s="10"/>
      <c r="AE42" s="10"/>
    </row>
    <row r="43" spans="1:31" s="12" customFormat="1" ht="15.75" x14ac:dyDescent="0.25">
      <c r="A43" s="133" t="s">
        <v>411</v>
      </c>
      <c r="B43" s="251">
        <f t="shared" si="11"/>
        <v>3932.9999999999995</v>
      </c>
      <c r="C43" s="251">
        <f t="shared" si="12"/>
        <v>3128.6955899999998</v>
      </c>
      <c r="D43" s="251">
        <f>C43/B43*100</f>
        <v>79.549849733028225</v>
      </c>
      <c r="E43" s="14"/>
      <c r="F43" s="14"/>
      <c r="G43" s="47"/>
      <c r="H43" s="208">
        <f>Субсидии!B43</f>
        <v>3473.6</v>
      </c>
      <c r="I43" s="208">
        <f>Субсидии!C43</f>
        <v>2944.1</v>
      </c>
      <c r="J43" s="14">
        <f t="shared" si="32"/>
        <v>84.756448641179176</v>
      </c>
      <c r="K43" s="14">
        <f>'Субвенции '!B45</f>
        <v>234.2</v>
      </c>
      <c r="L43" s="14">
        <f>'Субвенции '!C45</f>
        <v>152.89371</v>
      </c>
      <c r="M43" s="14">
        <f>L43/K43*100</f>
        <v>65.283394534585824</v>
      </c>
      <c r="N43" s="14">
        <f>Иные!B38</f>
        <v>225.2</v>
      </c>
      <c r="O43" s="14">
        <f>Иные!C38</f>
        <v>31.701880000000003</v>
      </c>
      <c r="P43" s="14">
        <f t="shared" si="22"/>
        <v>14.077211367673181</v>
      </c>
      <c r="Q43" s="10"/>
      <c r="R43" s="10"/>
      <c r="S43" s="10"/>
      <c r="T43" s="10"/>
      <c r="U43" s="10"/>
      <c r="V43" s="10"/>
      <c r="W43" s="10"/>
      <c r="X43" s="10"/>
      <c r="Y43" s="10"/>
      <c r="Z43" s="10"/>
      <c r="AA43" s="10"/>
      <c r="AB43" s="10"/>
      <c r="AC43" s="10"/>
      <c r="AD43" s="10"/>
      <c r="AE43" s="10"/>
    </row>
    <row r="44" spans="1:31" s="12" customFormat="1" ht="15.75" x14ac:dyDescent="0.25">
      <c r="A44" s="133" t="s">
        <v>499</v>
      </c>
      <c r="B44" s="251">
        <f t="shared" si="11"/>
        <v>1319.2637</v>
      </c>
      <c r="C44" s="251">
        <f t="shared" si="12"/>
        <v>472.59773999999999</v>
      </c>
      <c r="D44" s="251">
        <f>C44/B44*100</f>
        <v>35.822841180273514</v>
      </c>
      <c r="E44" s="14"/>
      <c r="F44" s="14"/>
      <c r="G44" s="47"/>
      <c r="H44" s="208">
        <f>Субсидии!B44</f>
        <v>956.06369999999993</v>
      </c>
      <c r="I44" s="208">
        <f>Субсидии!C44</f>
        <v>286.81910999999997</v>
      </c>
      <c r="J44" s="14">
        <f t="shared" si="32"/>
        <v>30</v>
      </c>
      <c r="K44" s="14">
        <f>'Субвенции '!B46</f>
        <v>234.2</v>
      </c>
      <c r="L44" s="14">
        <f>'Субвенции '!C46</f>
        <v>148.20603</v>
      </c>
      <c r="M44" s="14">
        <f>L44/K44*100</f>
        <v>63.281823228010246</v>
      </c>
      <c r="N44" s="14">
        <f>Иные!B39</f>
        <v>129</v>
      </c>
      <c r="O44" s="14">
        <f>Иные!C39</f>
        <v>37.572600000000001</v>
      </c>
      <c r="P44" s="14">
        <f t="shared" si="22"/>
        <v>29.126046511627905</v>
      </c>
      <c r="Q44" s="10"/>
      <c r="R44" s="10"/>
      <c r="S44" s="10"/>
      <c r="T44" s="10"/>
      <c r="U44" s="10"/>
      <c r="V44" s="10"/>
      <c r="W44" s="10"/>
      <c r="X44" s="10"/>
      <c r="Y44" s="10"/>
      <c r="Z44" s="10"/>
      <c r="AA44" s="10"/>
      <c r="AB44" s="10"/>
      <c r="AC44" s="10"/>
      <c r="AD44" s="10"/>
      <c r="AE44" s="10"/>
    </row>
    <row r="45" spans="1:31" s="12" customFormat="1" ht="15.75" x14ac:dyDescent="0.25">
      <c r="A45" s="133" t="s">
        <v>325</v>
      </c>
      <c r="B45" s="251">
        <f t="shared" si="11"/>
        <v>542.79999999999995</v>
      </c>
      <c r="C45" s="251">
        <f t="shared" si="12"/>
        <v>224.82793000000001</v>
      </c>
      <c r="D45" s="251">
        <f>C45/B45*100</f>
        <v>41.420031319086227</v>
      </c>
      <c r="E45" s="14"/>
      <c r="F45" s="14"/>
      <c r="G45" s="47"/>
      <c r="H45" s="208">
        <f>Субсидии!B45</f>
        <v>0</v>
      </c>
      <c r="I45" s="208">
        <f>Субсидии!C45</f>
        <v>0</v>
      </c>
      <c r="J45" s="14"/>
      <c r="K45" s="14">
        <f>'Субвенции '!B47</f>
        <v>234.2</v>
      </c>
      <c r="L45" s="14">
        <f>'Субвенции '!C47</f>
        <v>139.11545000000001</v>
      </c>
      <c r="M45" s="14">
        <f>L45/K45*100</f>
        <v>59.400277540563629</v>
      </c>
      <c r="N45" s="14">
        <f>Иные!B40</f>
        <v>308.60000000000002</v>
      </c>
      <c r="O45" s="14">
        <f>Иные!C40</f>
        <v>85.712479999999999</v>
      </c>
      <c r="P45" s="14">
        <f t="shared" si="22"/>
        <v>27.774620868438106</v>
      </c>
      <c r="Q45" s="10"/>
      <c r="R45" s="10"/>
      <c r="S45" s="10"/>
      <c r="T45" s="10"/>
      <c r="U45" s="10"/>
      <c r="V45" s="10"/>
      <c r="W45" s="10"/>
      <c r="X45" s="10"/>
      <c r="Y45" s="10"/>
      <c r="Z45" s="10"/>
      <c r="AA45" s="10"/>
      <c r="AB45" s="10"/>
      <c r="AC45" s="10"/>
      <c r="AD45" s="10"/>
      <c r="AE45" s="10"/>
    </row>
    <row r="46" spans="1:31" s="12" customFormat="1" ht="15.75" x14ac:dyDescent="0.25">
      <c r="A46" s="133" t="s">
        <v>500</v>
      </c>
      <c r="B46" s="251">
        <f t="shared" si="11"/>
        <v>192.3</v>
      </c>
      <c r="C46" s="251">
        <f t="shared" si="12"/>
        <v>90.023149999999987</v>
      </c>
      <c r="D46" s="251">
        <f>C46/B46*100</f>
        <v>46.813910556422243</v>
      </c>
      <c r="E46" s="14"/>
      <c r="F46" s="14"/>
      <c r="G46" s="47"/>
      <c r="H46" s="208">
        <f>Субсидии!B46</f>
        <v>0</v>
      </c>
      <c r="I46" s="208">
        <f>Субсидии!C46</f>
        <v>0</v>
      </c>
      <c r="J46" s="14"/>
      <c r="K46" s="14">
        <f>'Субвенции '!B48</f>
        <v>93.7</v>
      </c>
      <c r="L46" s="14">
        <f>'Субвенции '!C48</f>
        <v>64.191999999999993</v>
      </c>
      <c r="M46" s="14">
        <f>L46/K46*100</f>
        <v>68.508004268943424</v>
      </c>
      <c r="N46" s="14">
        <f>Иные!B41</f>
        <v>98.6</v>
      </c>
      <c r="O46" s="14">
        <f>Иные!C41</f>
        <v>25.831150000000001</v>
      </c>
      <c r="P46" s="14">
        <f t="shared" si="22"/>
        <v>26.197920892494931</v>
      </c>
      <c r="Q46" s="10"/>
      <c r="R46" s="10"/>
      <c r="S46" s="10"/>
      <c r="T46" s="10"/>
      <c r="U46" s="10"/>
      <c r="V46" s="10"/>
      <c r="W46" s="10"/>
      <c r="X46" s="10"/>
      <c r="Y46" s="10"/>
      <c r="Z46" s="10"/>
      <c r="AA46" s="10"/>
      <c r="AB46" s="10"/>
      <c r="AC46" s="10"/>
      <c r="AD46" s="10"/>
      <c r="AE46" s="10"/>
    </row>
    <row r="47" spans="1:31" s="12" customFormat="1" ht="15.75" x14ac:dyDescent="0.25">
      <c r="A47" s="133" t="s">
        <v>501</v>
      </c>
      <c r="B47" s="251">
        <f t="shared" si="11"/>
        <v>467.5</v>
      </c>
      <c r="C47" s="251">
        <f t="shared" si="12"/>
        <v>221.0129</v>
      </c>
      <c r="D47" s="251">
        <f>C47/B47*100</f>
        <v>47.275486631016044</v>
      </c>
      <c r="E47" s="14"/>
      <c r="F47" s="14"/>
      <c r="G47" s="47"/>
      <c r="H47" s="208">
        <f>Субсидии!B47</f>
        <v>0</v>
      </c>
      <c r="I47" s="208">
        <f>Субсидии!C47</f>
        <v>0</v>
      </c>
      <c r="J47" s="14"/>
      <c r="K47" s="14">
        <f>'Субвенции '!B49</f>
        <v>234.2</v>
      </c>
      <c r="L47" s="14">
        <f>'Субвенции '!C49</f>
        <v>148.21601000000001</v>
      </c>
      <c r="M47" s="14">
        <f>L47/K47*100</f>
        <v>63.28608454312554</v>
      </c>
      <c r="N47" s="14">
        <f>Иные!B42</f>
        <v>233.3</v>
      </c>
      <c r="O47" s="14">
        <f>Иные!C42</f>
        <v>72.796890000000005</v>
      </c>
      <c r="P47" s="14">
        <f t="shared" si="22"/>
        <v>31.203124732104587</v>
      </c>
      <c r="Q47" s="10"/>
      <c r="R47" s="10"/>
      <c r="S47" s="10"/>
      <c r="T47" s="10"/>
      <c r="U47" s="10"/>
      <c r="V47" s="10"/>
      <c r="W47" s="10"/>
      <c r="X47" s="10"/>
      <c r="Y47" s="10"/>
      <c r="Z47" s="10"/>
      <c r="AA47" s="10"/>
      <c r="AB47" s="10"/>
      <c r="AC47" s="10"/>
      <c r="AD47" s="10"/>
      <c r="AE47" s="10"/>
    </row>
    <row r="48" spans="1:31" s="12" customFormat="1" ht="15.75" x14ac:dyDescent="0.25">
      <c r="A48" s="133" t="s">
        <v>688</v>
      </c>
      <c r="B48" s="251">
        <f t="shared" si="11"/>
        <v>0</v>
      </c>
      <c r="C48" s="251">
        <f t="shared" si="12"/>
        <v>0</v>
      </c>
      <c r="D48" s="251"/>
      <c r="E48" s="14"/>
      <c r="F48" s="14"/>
      <c r="G48" s="47"/>
      <c r="H48" s="208"/>
      <c r="I48" s="208"/>
      <c r="J48" s="14"/>
      <c r="K48" s="14">
        <f>'Субвенции '!B50</f>
        <v>0</v>
      </c>
      <c r="L48" s="14">
        <f>'Субвенции '!C50</f>
        <v>0</v>
      </c>
      <c r="M48" s="14"/>
      <c r="N48" s="14"/>
      <c r="O48" s="14"/>
      <c r="P48" s="14"/>
      <c r="Q48" s="10"/>
      <c r="R48" s="10"/>
      <c r="S48" s="10"/>
      <c r="T48" s="10"/>
      <c r="U48" s="10"/>
      <c r="V48" s="10"/>
      <c r="W48" s="10"/>
      <c r="X48" s="10"/>
      <c r="Y48" s="10"/>
      <c r="Z48" s="10"/>
      <c r="AA48" s="10"/>
      <c r="AB48" s="10"/>
      <c r="AC48" s="10"/>
      <c r="AD48" s="10"/>
      <c r="AE48" s="10"/>
    </row>
    <row r="49" spans="1:31" s="12" customFormat="1" ht="15.75" x14ac:dyDescent="0.25">
      <c r="A49" s="133" t="s">
        <v>687</v>
      </c>
      <c r="B49" s="251">
        <f t="shared" si="11"/>
        <v>0</v>
      </c>
      <c r="C49" s="251">
        <f t="shared" si="12"/>
        <v>0</v>
      </c>
      <c r="D49" s="251"/>
      <c r="E49" s="14"/>
      <c r="F49" s="14"/>
      <c r="G49" s="47"/>
      <c r="H49" s="208"/>
      <c r="I49" s="208"/>
      <c r="J49" s="14"/>
      <c r="K49" s="14">
        <f>'Субвенции '!B51</f>
        <v>0</v>
      </c>
      <c r="L49" s="14">
        <f>'Субвенции '!C51</f>
        <v>0</v>
      </c>
      <c r="M49" s="14"/>
      <c r="N49" s="14"/>
      <c r="O49" s="14"/>
      <c r="P49" s="14"/>
      <c r="Q49" s="10"/>
      <c r="R49" s="10"/>
      <c r="S49" s="10"/>
      <c r="T49" s="10"/>
      <c r="U49" s="10"/>
      <c r="V49" s="10"/>
      <c r="W49" s="10"/>
      <c r="X49" s="10"/>
      <c r="Y49" s="10"/>
      <c r="Z49" s="10"/>
      <c r="AA49" s="10"/>
      <c r="AB49" s="10"/>
      <c r="AC49" s="10"/>
      <c r="AD49" s="10"/>
      <c r="AE49" s="10"/>
    </row>
    <row r="50" spans="1:31" s="12" customFormat="1" ht="15.75" x14ac:dyDescent="0.25">
      <c r="A50" s="133" t="s">
        <v>689</v>
      </c>
      <c r="B50" s="251">
        <f t="shared" si="11"/>
        <v>184.2</v>
      </c>
      <c r="C50" s="251">
        <f t="shared" si="12"/>
        <v>78.750900000000001</v>
      </c>
      <c r="D50" s="251">
        <f>C50/B50*100</f>
        <v>42.752931596091209</v>
      </c>
      <c r="E50" s="14"/>
      <c r="F50" s="14"/>
      <c r="G50" s="47"/>
      <c r="H50" s="208"/>
      <c r="I50" s="208"/>
      <c r="J50" s="14"/>
      <c r="K50" s="14">
        <f>'Субвенции '!B52</f>
        <v>93.7</v>
      </c>
      <c r="L50" s="14">
        <f>'Субвенции '!C52</f>
        <v>55.26802</v>
      </c>
      <c r="M50" s="14">
        <f>L50/K50*100</f>
        <v>58.984012806830307</v>
      </c>
      <c r="N50" s="14">
        <f>Иные!B43</f>
        <v>90.5</v>
      </c>
      <c r="O50" s="14">
        <f>Иные!C43</f>
        <v>23.482880000000002</v>
      </c>
      <c r="P50" s="14">
        <f t="shared" si="22"/>
        <v>25.947933701657462</v>
      </c>
      <c r="Q50" s="10"/>
      <c r="R50" s="10"/>
      <c r="S50" s="10"/>
      <c r="T50" s="10"/>
      <c r="U50" s="10"/>
      <c r="V50" s="10"/>
      <c r="W50" s="10"/>
      <c r="X50" s="10"/>
      <c r="Y50" s="10"/>
      <c r="Z50" s="10"/>
      <c r="AA50" s="10"/>
      <c r="AB50" s="10"/>
      <c r="AC50" s="10"/>
      <c r="AD50" s="10"/>
      <c r="AE50" s="10"/>
    </row>
    <row r="51" spans="1:31" s="12" customFormat="1" ht="15.75" x14ac:dyDescent="0.25">
      <c r="A51" s="133" t="s">
        <v>502</v>
      </c>
      <c r="B51" s="251">
        <f t="shared" si="11"/>
        <v>374.5</v>
      </c>
      <c r="C51" s="251">
        <f t="shared" si="12"/>
        <v>193.6027</v>
      </c>
      <c r="D51" s="251">
        <f>C51/B51*100</f>
        <v>51.696315086782377</v>
      </c>
      <c r="E51" s="14"/>
      <c r="F51" s="14"/>
      <c r="G51" s="47"/>
      <c r="H51" s="208">
        <f>Субсидии!B48</f>
        <v>0</v>
      </c>
      <c r="I51" s="208">
        <f>Субсидии!C48</f>
        <v>0</v>
      </c>
      <c r="J51" s="14"/>
      <c r="K51" s="14">
        <f>'Субвенции '!B53</f>
        <v>234.2</v>
      </c>
      <c r="L51" s="14">
        <f>'Субвенции '!C53</f>
        <v>148.98524</v>
      </c>
      <c r="M51" s="14">
        <f>L51/K51*100</f>
        <v>63.614534585824089</v>
      </c>
      <c r="N51" s="14">
        <f>Иные!B44</f>
        <v>140.30000000000001</v>
      </c>
      <c r="O51" s="14">
        <f>Иные!C44</f>
        <v>44.617460000000001</v>
      </c>
      <c r="P51" s="14">
        <f t="shared" si="22"/>
        <v>31.801468282252316</v>
      </c>
      <c r="Q51" s="10"/>
      <c r="R51" s="10"/>
      <c r="S51" s="10"/>
      <c r="T51" s="10"/>
      <c r="U51" s="10"/>
      <c r="V51" s="10"/>
      <c r="W51" s="10"/>
      <c r="X51" s="10"/>
      <c r="Y51" s="10"/>
      <c r="Z51" s="10"/>
      <c r="AA51" s="10"/>
      <c r="AB51" s="10"/>
      <c r="AC51" s="10"/>
      <c r="AD51" s="10"/>
      <c r="AE51" s="10"/>
    </row>
    <row r="52" spans="1:31" s="28" customFormat="1" ht="31.5" x14ac:dyDescent="0.25">
      <c r="A52" s="77" t="s">
        <v>505</v>
      </c>
      <c r="B52" s="81">
        <f t="shared" si="11"/>
        <v>3069512.7624200005</v>
      </c>
      <c r="C52" s="81">
        <f t="shared" si="12"/>
        <v>1690158.5463799997</v>
      </c>
      <c r="D52" s="81">
        <f t="shared" ref="D52" si="33">C52/B52*100</f>
        <v>55.062763285189298</v>
      </c>
      <c r="E52" s="81">
        <f t="shared" ref="E52:F52" si="34">SUM(E53:E56)</f>
        <v>3449</v>
      </c>
      <c r="F52" s="81">
        <f t="shared" si="34"/>
        <v>2586.75</v>
      </c>
      <c r="G52" s="81"/>
      <c r="H52" s="81">
        <f>SUM(H53:H56)</f>
        <v>617230.35642000008</v>
      </c>
      <c r="I52" s="81">
        <f t="shared" ref="I52:O52" si="35">SUM(I53:I56)</f>
        <v>288112.83483000001</v>
      </c>
      <c r="J52" s="81">
        <f t="shared" si="20"/>
        <v>46.678331976587195</v>
      </c>
      <c r="K52" s="81">
        <f t="shared" si="35"/>
        <v>1869498.8000000003</v>
      </c>
      <c r="L52" s="81">
        <f t="shared" si="35"/>
        <v>1249798.3864599997</v>
      </c>
      <c r="M52" s="81">
        <f t="shared" si="21"/>
        <v>66.852056094392765</v>
      </c>
      <c r="N52" s="81">
        <f t="shared" si="35"/>
        <v>579334.60600000003</v>
      </c>
      <c r="O52" s="81">
        <f t="shared" si="35"/>
        <v>149660.57509</v>
      </c>
      <c r="P52" s="81">
        <f t="shared" si="22"/>
        <v>25.833184059783232</v>
      </c>
      <c r="Q52" s="155"/>
      <c r="R52" s="155"/>
      <c r="S52" s="155"/>
      <c r="T52" s="155"/>
      <c r="U52" s="155"/>
      <c r="V52" s="155"/>
      <c r="W52" s="155"/>
      <c r="X52" s="155"/>
      <c r="Y52" s="155"/>
      <c r="Z52" s="155"/>
      <c r="AA52" s="155"/>
      <c r="AB52" s="155"/>
      <c r="AC52" s="155"/>
      <c r="AD52" s="155"/>
      <c r="AE52" s="155"/>
    </row>
    <row r="53" spans="1:31" s="12" customFormat="1" ht="31.5" x14ac:dyDescent="0.25">
      <c r="A53" s="132" t="s">
        <v>323</v>
      </c>
      <c r="B53" s="14">
        <f t="shared" si="11"/>
        <v>2392058.236</v>
      </c>
      <c r="C53" s="14">
        <f t="shared" si="12"/>
        <v>1416265.3315399997</v>
      </c>
      <c r="D53" s="14">
        <f t="shared" si="15"/>
        <v>59.206975408269273</v>
      </c>
      <c r="E53" s="15">
        <f>Дотации!B12</f>
        <v>3449</v>
      </c>
      <c r="F53" s="15">
        <f>Дотации!C12</f>
        <v>2586.75</v>
      </c>
      <c r="G53" s="15"/>
      <c r="H53" s="14">
        <f>Субсидии!B50</f>
        <v>278477.06</v>
      </c>
      <c r="I53" s="14">
        <f>Субсидии!C50</f>
        <v>125873.14787</v>
      </c>
      <c r="J53" s="14">
        <f t="shared" si="20"/>
        <v>45.200544658867052</v>
      </c>
      <c r="K53" s="14">
        <f>'Субвенции '!B55</f>
        <v>1868796.2000000004</v>
      </c>
      <c r="L53" s="14">
        <f>'Субвенции '!C55</f>
        <v>1249360.3293599996</v>
      </c>
      <c r="M53" s="14">
        <f t="shared" si="21"/>
        <v>66.85374945432784</v>
      </c>
      <c r="N53" s="14">
        <f>Иные!B46</f>
        <v>241335.976</v>
      </c>
      <c r="O53" s="14">
        <f>Иные!C46</f>
        <v>38445.104309999995</v>
      </c>
      <c r="P53" s="14">
        <f t="shared" si="22"/>
        <v>15.930117401974083</v>
      </c>
      <c r="Q53" s="10"/>
      <c r="R53" s="10"/>
      <c r="S53" s="10"/>
      <c r="T53" s="10"/>
      <c r="U53" s="10"/>
      <c r="V53" s="10"/>
      <c r="W53" s="10"/>
      <c r="X53" s="10"/>
      <c r="Y53" s="10"/>
      <c r="Z53" s="10"/>
      <c r="AA53" s="10"/>
      <c r="AB53" s="10"/>
      <c r="AC53" s="10"/>
      <c r="AD53" s="10"/>
      <c r="AE53" s="10"/>
    </row>
    <row r="54" spans="1:31" s="12" customFormat="1" ht="15.75" x14ac:dyDescent="0.25">
      <c r="A54" s="133" t="s">
        <v>504</v>
      </c>
      <c r="B54" s="251">
        <f t="shared" si="11"/>
        <v>492286.83</v>
      </c>
      <c r="C54" s="251">
        <f t="shared" si="12"/>
        <v>203242.45730000001</v>
      </c>
      <c r="D54" s="251">
        <f>C54/B54*100</f>
        <v>41.285373671280219</v>
      </c>
      <c r="E54" s="14"/>
      <c r="F54" s="14"/>
      <c r="G54" s="47"/>
      <c r="H54" s="208">
        <f>Субсидии!B51</f>
        <v>154288.20000000001</v>
      </c>
      <c r="I54" s="208">
        <f>Субсидии!C51</f>
        <v>92026.986520000006</v>
      </c>
      <c r="J54" s="14">
        <f>I54/H54*100</f>
        <v>59.646159926682664</v>
      </c>
      <c r="K54" s="14"/>
      <c r="L54" s="14"/>
      <c r="M54" s="14"/>
      <c r="N54" s="14">
        <f>Иные!B47</f>
        <v>337998.63</v>
      </c>
      <c r="O54" s="14">
        <f>Иные!C47</f>
        <v>111215.47078000002</v>
      </c>
      <c r="P54" s="14">
        <f t="shared" si="22"/>
        <v>32.904118806635402</v>
      </c>
      <c r="Q54" s="10"/>
      <c r="R54" s="10"/>
      <c r="S54" s="10"/>
      <c r="T54" s="10"/>
      <c r="U54" s="10"/>
      <c r="V54" s="10"/>
      <c r="W54" s="10"/>
      <c r="X54" s="10"/>
      <c r="Y54" s="10"/>
      <c r="Z54" s="10"/>
      <c r="AA54" s="10"/>
      <c r="AB54" s="10"/>
      <c r="AC54" s="10"/>
      <c r="AD54" s="10"/>
      <c r="AE54" s="10"/>
    </row>
    <row r="55" spans="1:31" s="12" customFormat="1" ht="15.75" x14ac:dyDescent="0.25">
      <c r="A55" s="133" t="s">
        <v>690</v>
      </c>
      <c r="B55" s="251">
        <f t="shared" si="11"/>
        <v>5617.0999999999995</v>
      </c>
      <c r="C55" s="251">
        <f t="shared" si="12"/>
        <v>326.61212</v>
      </c>
      <c r="D55" s="251">
        <f>C55/B55*100</f>
        <v>5.8146039771412301</v>
      </c>
      <c r="E55" s="14"/>
      <c r="F55" s="14"/>
      <c r="G55" s="47"/>
      <c r="H55" s="208">
        <f>Субсидии!B53</f>
        <v>5148.7</v>
      </c>
      <c r="I55" s="208">
        <f>Субсидии!C53</f>
        <v>35.756569999999996</v>
      </c>
      <c r="J55" s="14">
        <f>I55/H55*100</f>
        <v>0.69447763513119809</v>
      </c>
      <c r="K55" s="14">
        <f>'Субвенции '!B56</f>
        <v>468.4</v>
      </c>
      <c r="L55" s="14">
        <f>'Субвенции '!C56</f>
        <v>290.85554999999999</v>
      </c>
      <c r="M55" s="14">
        <f>L55/K55*100</f>
        <v>62.095548676345004</v>
      </c>
      <c r="N55" s="14"/>
      <c r="O55" s="14"/>
      <c r="P55" s="14"/>
      <c r="Q55" s="10"/>
      <c r="R55" s="10"/>
      <c r="S55" s="10"/>
      <c r="T55" s="10"/>
      <c r="U55" s="10"/>
      <c r="V55" s="10"/>
      <c r="W55" s="10"/>
      <c r="X55" s="10"/>
      <c r="Y55" s="10"/>
      <c r="Z55" s="10"/>
      <c r="AA55" s="10"/>
      <c r="AB55" s="10"/>
      <c r="AC55" s="10"/>
      <c r="AD55" s="10"/>
      <c r="AE55" s="10"/>
    </row>
    <row r="56" spans="1:31" s="12" customFormat="1" ht="15.75" x14ac:dyDescent="0.25">
      <c r="A56" s="133" t="s">
        <v>322</v>
      </c>
      <c r="B56" s="251">
        <f t="shared" si="11"/>
        <v>179550.59642000002</v>
      </c>
      <c r="C56" s="251">
        <f t="shared" si="12"/>
        <v>70324.145420000001</v>
      </c>
      <c r="D56" s="251">
        <f>C56/B56*100</f>
        <v>39.166756792887291</v>
      </c>
      <c r="E56" s="14"/>
      <c r="F56" s="14"/>
      <c r="G56" s="47"/>
      <c r="H56" s="208">
        <f>Субсидии!B52</f>
        <v>179316.39642</v>
      </c>
      <c r="I56" s="208">
        <f>Субсидии!C52</f>
        <v>70176.943870000003</v>
      </c>
      <c r="J56" s="14">
        <f>I56/H56*100</f>
        <v>39.135820968445941</v>
      </c>
      <c r="K56" s="14">
        <f>'Субвенции '!B57</f>
        <v>234.2</v>
      </c>
      <c r="L56" s="14">
        <f>'Субвенции '!C57</f>
        <v>147.20155</v>
      </c>
      <c r="M56" s="14">
        <f>L56/K56*100</f>
        <v>62.852924850555084</v>
      </c>
      <c r="N56" s="14">
        <f>Иные!B48</f>
        <v>0</v>
      </c>
      <c r="O56" s="14"/>
      <c r="P56" s="14"/>
      <c r="Q56" s="10"/>
      <c r="R56" s="10"/>
      <c r="S56" s="10"/>
      <c r="T56" s="10"/>
      <c r="U56" s="10"/>
      <c r="V56" s="10"/>
      <c r="W56" s="10"/>
      <c r="X56" s="10"/>
      <c r="Y56" s="10"/>
      <c r="Z56" s="10"/>
      <c r="AA56" s="10"/>
      <c r="AB56" s="10"/>
      <c r="AC56" s="10"/>
      <c r="AD56" s="10"/>
      <c r="AE56" s="10"/>
    </row>
    <row r="57" spans="1:31" s="28" customFormat="1" ht="31.5" x14ac:dyDescent="0.25">
      <c r="A57" s="77" t="s">
        <v>333</v>
      </c>
      <c r="B57" s="81">
        <f t="shared" si="11"/>
        <v>1676512.6612399991</v>
      </c>
      <c r="C57" s="81">
        <f t="shared" si="12"/>
        <v>981282.99796000007</v>
      </c>
      <c r="D57" s="81">
        <f t="shared" ref="D57" si="36">C57/B57*100</f>
        <v>58.531201144297576</v>
      </c>
      <c r="E57" s="81">
        <f t="shared" ref="E57:F57" si="37">SUM(E58:E74)</f>
        <v>166405.70000000001</v>
      </c>
      <c r="F57" s="81">
        <f t="shared" si="37"/>
        <v>120760.825</v>
      </c>
      <c r="G57" s="83">
        <f t="shared" si="19"/>
        <v>72.570125302198178</v>
      </c>
      <c r="H57" s="81">
        <f>SUM(H58:H74)</f>
        <v>337549.86124</v>
      </c>
      <c r="I57" s="81">
        <f t="shared" ref="I57:O57" si="38">SUM(I58:I74)</f>
        <v>150988.45998000001</v>
      </c>
      <c r="J57" s="81">
        <f t="shared" si="20"/>
        <v>44.730713093863869</v>
      </c>
      <c r="K57" s="81">
        <f t="shared" si="38"/>
        <v>933556.79999999912</v>
      </c>
      <c r="L57" s="81">
        <f t="shared" si="38"/>
        <v>610818.22982000001</v>
      </c>
      <c r="M57" s="81">
        <f t="shared" si="21"/>
        <v>65.429144731204431</v>
      </c>
      <c r="N57" s="81">
        <f t="shared" si="38"/>
        <v>239000.3</v>
      </c>
      <c r="O57" s="81">
        <f t="shared" si="38"/>
        <v>98715.483160000018</v>
      </c>
      <c r="P57" s="81">
        <f t="shared" si="22"/>
        <v>41.303497593936086</v>
      </c>
      <c r="Q57" s="155"/>
      <c r="R57" s="155"/>
      <c r="S57" s="155"/>
      <c r="T57" s="155"/>
      <c r="U57" s="155"/>
      <c r="V57" s="155"/>
      <c r="W57" s="155"/>
      <c r="X57" s="155"/>
      <c r="Y57" s="155"/>
      <c r="Z57" s="155"/>
      <c r="AA57" s="155"/>
      <c r="AB57" s="155"/>
      <c r="AC57" s="155"/>
      <c r="AD57" s="155"/>
      <c r="AE57" s="155"/>
    </row>
    <row r="58" spans="1:31" s="12" customFormat="1" ht="31.5" x14ac:dyDescent="0.25">
      <c r="A58" s="132" t="s">
        <v>332</v>
      </c>
      <c r="B58" s="14">
        <f t="shared" si="11"/>
        <v>1489541.4612399999</v>
      </c>
      <c r="C58" s="14">
        <f t="shared" si="12"/>
        <v>864712.58663000015</v>
      </c>
      <c r="D58" s="14">
        <f t="shared" si="15"/>
        <v>58.052267031906055</v>
      </c>
      <c r="E58" s="15">
        <f>Дотации!B13</f>
        <v>166405.70000000001</v>
      </c>
      <c r="F58" s="15">
        <f>Дотации!C13</f>
        <v>120760.825</v>
      </c>
      <c r="G58" s="15">
        <f t="shared" si="19"/>
        <v>72.570125302198178</v>
      </c>
      <c r="H58" s="14">
        <f>Субсидии!B55</f>
        <v>265256.96123999998</v>
      </c>
      <c r="I58" s="14">
        <f>Субсидии!C55</f>
        <v>111959.72877000002</v>
      </c>
      <c r="J58" s="14">
        <f t="shared" si="20"/>
        <v>42.208026604323784</v>
      </c>
      <c r="K58" s="14">
        <f>'Субвенции '!B59</f>
        <v>931167.79999999981</v>
      </c>
      <c r="L58" s="14">
        <f>'Субвенции '!C59</f>
        <v>609392.1248600001</v>
      </c>
      <c r="M58" s="14">
        <f t="shared" si="21"/>
        <v>65.443857150129134</v>
      </c>
      <c r="N58" s="14">
        <f>Иные!B50</f>
        <v>126711</v>
      </c>
      <c r="O58" s="14">
        <f>Иные!C50</f>
        <v>22599.907999999999</v>
      </c>
      <c r="P58" s="14">
        <f t="shared" si="22"/>
        <v>17.835790105042182</v>
      </c>
      <c r="Q58" s="10"/>
      <c r="R58" s="10"/>
      <c r="S58" s="10"/>
      <c r="T58" s="10"/>
      <c r="U58" s="10"/>
      <c r="V58" s="10"/>
      <c r="W58" s="10"/>
      <c r="X58" s="10"/>
      <c r="Y58" s="10"/>
      <c r="Z58" s="10"/>
      <c r="AA58" s="10"/>
      <c r="AB58" s="10"/>
      <c r="AC58" s="10"/>
      <c r="AD58" s="10"/>
      <c r="AE58" s="10"/>
    </row>
    <row r="59" spans="1:31" s="12" customFormat="1" ht="15.75" x14ac:dyDescent="0.25">
      <c r="A59" s="133" t="s">
        <v>514</v>
      </c>
      <c r="B59" s="251">
        <f t="shared" si="11"/>
        <v>131001.9</v>
      </c>
      <c r="C59" s="251">
        <f t="shared" si="12"/>
        <v>93839.882370000007</v>
      </c>
      <c r="D59" s="251">
        <f t="shared" ref="D59:D74" si="39">C59/B59*100</f>
        <v>71.632459048303886</v>
      </c>
      <c r="E59" s="14"/>
      <c r="F59" s="14"/>
      <c r="G59" s="47"/>
      <c r="H59" s="208">
        <f>Субсидии!B56</f>
        <v>21001.9</v>
      </c>
      <c r="I59" s="208">
        <f>Субсидии!C56</f>
        <v>18001.87729</v>
      </c>
      <c r="J59" s="14">
        <f t="shared" si="20"/>
        <v>85.715469981287413</v>
      </c>
      <c r="K59" s="14"/>
      <c r="L59" s="14"/>
      <c r="M59" s="14"/>
      <c r="N59" s="14">
        <f>Иные!B51</f>
        <v>110000</v>
      </c>
      <c r="O59" s="14">
        <f>Иные!C51</f>
        <v>75838.005080000003</v>
      </c>
      <c r="P59" s="14">
        <f t="shared" si="22"/>
        <v>68.943640981818191</v>
      </c>
      <c r="Q59" s="10"/>
      <c r="R59" s="10"/>
      <c r="S59" s="10"/>
      <c r="T59" s="10"/>
      <c r="U59" s="10"/>
      <c r="V59" s="10"/>
      <c r="W59" s="10"/>
      <c r="X59" s="10"/>
      <c r="Y59" s="10"/>
      <c r="Z59" s="10"/>
      <c r="AA59" s="10"/>
      <c r="AB59" s="10"/>
      <c r="AC59" s="10"/>
      <c r="AD59" s="10"/>
      <c r="AE59" s="10"/>
    </row>
    <row r="60" spans="1:31" s="12" customFormat="1" ht="15.75" x14ac:dyDescent="0.25">
      <c r="A60" s="133" t="s">
        <v>506</v>
      </c>
      <c r="B60" s="251">
        <f t="shared" si="11"/>
        <v>191.5</v>
      </c>
      <c r="C60" s="251">
        <f t="shared" si="12"/>
        <v>65.787669999999991</v>
      </c>
      <c r="D60" s="251">
        <f t="shared" si="39"/>
        <v>34.353874673629235</v>
      </c>
      <c r="E60" s="14"/>
      <c r="F60" s="14"/>
      <c r="G60" s="47"/>
      <c r="H60" s="208">
        <f>Субсидии!B57</f>
        <v>0</v>
      </c>
      <c r="I60" s="208">
        <f>Субсидии!C57</f>
        <v>0</v>
      </c>
      <c r="J60" s="14"/>
      <c r="K60" s="14">
        <f>'Субвенции '!B60</f>
        <v>93.7</v>
      </c>
      <c r="L60" s="14">
        <f>'Субвенции '!C60</f>
        <v>65.787669999999991</v>
      </c>
      <c r="M60" s="14">
        <f t="shared" ref="M60:M74" si="40">L60/K60*100</f>
        <v>70.210960512273203</v>
      </c>
      <c r="N60" s="14">
        <f>Иные!B52</f>
        <v>97.8</v>
      </c>
      <c r="O60" s="14">
        <f>Иные!C52</f>
        <v>0</v>
      </c>
      <c r="P60" s="14">
        <f t="shared" si="22"/>
        <v>0</v>
      </c>
      <c r="Q60" s="10"/>
      <c r="R60" s="10"/>
      <c r="S60" s="10"/>
      <c r="T60" s="10"/>
      <c r="U60" s="10"/>
      <c r="V60" s="10"/>
      <c r="W60" s="10"/>
      <c r="X60" s="10"/>
      <c r="Y60" s="10"/>
      <c r="Z60" s="10"/>
      <c r="AA60" s="10"/>
      <c r="AB60" s="10"/>
      <c r="AC60" s="10"/>
      <c r="AD60" s="10"/>
      <c r="AE60" s="10"/>
    </row>
    <row r="61" spans="1:31" s="12" customFormat="1" ht="15.75" x14ac:dyDescent="0.25">
      <c r="A61" s="133" t="s">
        <v>507</v>
      </c>
      <c r="B61" s="251">
        <f t="shared" si="11"/>
        <v>444.2</v>
      </c>
      <c r="C61" s="251">
        <f t="shared" si="12"/>
        <v>127.51312</v>
      </c>
      <c r="D61" s="251">
        <f t="shared" si="39"/>
        <v>28.706240432237735</v>
      </c>
      <c r="E61" s="14"/>
      <c r="F61" s="14"/>
      <c r="G61" s="47"/>
      <c r="H61" s="208">
        <f>Субсидии!B58</f>
        <v>0</v>
      </c>
      <c r="I61" s="208">
        <f>Субсидии!C58</f>
        <v>0</v>
      </c>
      <c r="J61" s="14"/>
      <c r="K61" s="14">
        <f>'Субвенции '!B61</f>
        <v>234.2</v>
      </c>
      <c r="L61" s="14">
        <f>'Субвенции '!C61</f>
        <v>127.51312</v>
      </c>
      <c r="M61" s="14">
        <f t="shared" si="40"/>
        <v>54.446251067463713</v>
      </c>
      <c r="N61" s="14">
        <f>Иные!B53</f>
        <v>210</v>
      </c>
      <c r="O61" s="14">
        <f>Иные!C53</f>
        <v>0</v>
      </c>
      <c r="P61" s="14">
        <f t="shared" si="22"/>
        <v>0</v>
      </c>
      <c r="Q61" s="10"/>
      <c r="R61" s="10"/>
      <c r="S61" s="10"/>
      <c r="T61" s="10"/>
      <c r="U61" s="10"/>
      <c r="V61" s="10"/>
      <c r="W61" s="10"/>
      <c r="X61" s="10"/>
      <c r="Y61" s="10"/>
      <c r="Z61" s="10"/>
      <c r="AA61" s="10"/>
      <c r="AB61" s="10"/>
      <c r="AC61" s="10"/>
      <c r="AD61" s="10"/>
      <c r="AE61" s="10"/>
    </row>
    <row r="62" spans="1:31" s="12" customFormat="1" ht="15.75" x14ac:dyDescent="0.25">
      <c r="A62" s="133" t="s">
        <v>691</v>
      </c>
      <c r="B62" s="251">
        <f t="shared" si="11"/>
        <v>182</v>
      </c>
      <c r="C62" s="251">
        <f t="shared" si="12"/>
        <v>76.556440000000009</v>
      </c>
      <c r="D62" s="251">
        <f t="shared" si="39"/>
        <v>42.063978021978023</v>
      </c>
      <c r="E62" s="14"/>
      <c r="F62" s="14"/>
      <c r="G62" s="47"/>
      <c r="H62" s="208">
        <f>Субсидии!B59</f>
        <v>0</v>
      </c>
      <c r="I62" s="208">
        <f>Субсидии!C59</f>
        <v>0</v>
      </c>
      <c r="J62" s="14"/>
      <c r="K62" s="14">
        <f>'Субвенции '!B62</f>
        <v>93.7</v>
      </c>
      <c r="L62" s="14">
        <f>'Субвенции '!C62</f>
        <v>57.756440000000005</v>
      </c>
      <c r="M62" s="14">
        <f t="shared" si="40"/>
        <v>61.639743863393818</v>
      </c>
      <c r="N62" s="14">
        <f>Иные!B54</f>
        <v>88.3</v>
      </c>
      <c r="O62" s="14">
        <f>Иные!C54</f>
        <v>18.8</v>
      </c>
      <c r="P62" s="14">
        <f t="shared" si="22"/>
        <v>21.291053227633068</v>
      </c>
      <c r="Q62" s="10"/>
      <c r="R62" s="10"/>
      <c r="S62" s="10"/>
      <c r="T62" s="10"/>
      <c r="U62" s="10"/>
      <c r="V62" s="10"/>
      <c r="W62" s="10"/>
      <c r="X62" s="10"/>
      <c r="Y62" s="10"/>
      <c r="Z62" s="10"/>
      <c r="AA62" s="10"/>
      <c r="AB62" s="10"/>
      <c r="AC62" s="10"/>
      <c r="AD62" s="10"/>
      <c r="AE62" s="10"/>
    </row>
    <row r="63" spans="1:31" s="12" customFormat="1" ht="15.75" x14ac:dyDescent="0.25">
      <c r="A63" s="133" t="s">
        <v>692</v>
      </c>
      <c r="B63" s="251">
        <f t="shared" si="11"/>
        <v>226.89999999999998</v>
      </c>
      <c r="C63" s="251">
        <f t="shared" si="12"/>
        <v>76.885900000000007</v>
      </c>
      <c r="D63" s="251">
        <f t="shared" si="39"/>
        <v>33.885368003525791</v>
      </c>
      <c r="E63" s="14"/>
      <c r="F63" s="14"/>
      <c r="G63" s="47"/>
      <c r="H63" s="208"/>
      <c r="I63" s="208"/>
      <c r="J63" s="14"/>
      <c r="K63" s="14">
        <f>'Субвенции '!B63</f>
        <v>93.7</v>
      </c>
      <c r="L63" s="14">
        <f>'Субвенции '!C63</f>
        <v>56.085900000000002</v>
      </c>
      <c r="M63" s="14">
        <f t="shared" si="40"/>
        <v>59.856883671291364</v>
      </c>
      <c r="N63" s="14">
        <f>Иные!B55</f>
        <v>133.19999999999999</v>
      </c>
      <c r="O63" s="14">
        <f>Иные!C55</f>
        <v>20.8</v>
      </c>
      <c r="P63" s="14">
        <f t="shared" si="22"/>
        <v>15.615615615615615</v>
      </c>
      <c r="Q63" s="10"/>
      <c r="R63" s="10"/>
      <c r="S63" s="10"/>
      <c r="T63" s="10"/>
      <c r="U63" s="10"/>
      <c r="V63" s="10"/>
      <c r="W63" s="10"/>
      <c r="X63" s="10"/>
      <c r="Y63" s="10"/>
      <c r="Z63" s="10"/>
      <c r="AA63" s="10"/>
      <c r="AB63" s="10"/>
      <c r="AC63" s="10"/>
      <c r="AD63" s="10"/>
      <c r="AE63" s="10"/>
    </row>
    <row r="64" spans="1:31" s="12" customFormat="1" ht="15.75" x14ac:dyDescent="0.25">
      <c r="A64" s="133" t="s">
        <v>509</v>
      </c>
      <c r="B64" s="251">
        <f t="shared" si="11"/>
        <v>226.89999999999998</v>
      </c>
      <c r="C64" s="251">
        <f t="shared" si="12"/>
        <v>86.569179999999989</v>
      </c>
      <c r="D64" s="251">
        <f t="shared" si="39"/>
        <v>38.153010136624061</v>
      </c>
      <c r="E64" s="14"/>
      <c r="F64" s="14"/>
      <c r="G64" s="47"/>
      <c r="H64" s="208">
        <f>Субсидии!B60</f>
        <v>0</v>
      </c>
      <c r="I64" s="208">
        <f>Субсидии!C60</f>
        <v>0</v>
      </c>
      <c r="J64" s="14"/>
      <c r="K64" s="14">
        <f>'Субвенции '!B64</f>
        <v>93.7</v>
      </c>
      <c r="L64" s="14">
        <f>'Субвенции '!C64</f>
        <v>56.740989999999996</v>
      </c>
      <c r="M64" s="14">
        <f t="shared" si="40"/>
        <v>60.556019210245459</v>
      </c>
      <c r="N64" s="14">
        <f>Иные!B56</f>
        <v>133.19999999999999</v>
      </c>
      <c r="O64" s="14">
        <f>Иные!C56</f>
        <v>29.828189999999999</v>
      </c>
      <c r="P64" s="14">
        <f t="shared" si="22"/>
        <v>22.393536036036039</v>
      </c>
      <c r="Q64" s="10"/>
      <c r="R64" s="10"/>
      <c r="S64" s="10"/>
      <c r="T64" s="10"/>
      <c r="U64" s="10"/>
      <c r="V64" s="10"/>
      <c r="W64" s="10"/>
      <c r="X64" s="10"/>
      <c r="Y64" s="10"/>
      <c r="Z64" s="10"/>
      <c r="AA64" s="10"/>
      <c r="AB64" s="10"/>
      <c r="AC64" s="10"/>
      <c r="AD64" s="10"/>
      <c r="AE64" s="10"/>
    </row>
    <row r="65" spans="1:31" s="12" customFormat="1" ht="15.75" x14ac:dyDescent="0.25">
      <c r="A65" s="133" t="s">
        <v>331</v>
      </c>
      <c r="B65" s="251">
        <f t="shared" si="11"/>
        <v>235.10000000000002</v>
      </c>
      <c r="C65" s="251">
        <f t="shared" si="12"/>
        <v>48.447800000000001</v>
      </c>
      <c r="D65" s="251">
        <f t="shared" si="39"/>
        <v>20.607316035729475</v>
      </c>
      <c r="E65" s="14"/>
      <c r="F65" s="14"/>
      <c r="G65" s="47"/>
      <c r="H65" s="208">
        <f>Субсидии!B61</f>
        <v>0</v>
      </c>
      <c r="I65" s="208">
        <f>Субсидии!C61</f>
        <v>0</v>
      </c>
      <c r="J65" s="14"/>
      <c r="K65" s="14">
        <f>'Субвенции '!B65</f>
        <v>93.7</v>
      </c>
      <c r="L65" s="14">
        <f>'Субвенции '!C65</f>
        <v>48.447800000000001</v>
      </c>
      <c r="M65" s="14">
        <f t="shared" si="40"/>
        <v>51.705229455709713</v>
      </c>
      <c r="N65" s="14">
        <f>Иные!B66</f>
        <v>141.4</v>
      </c>
      <c r="O65" s="14">
        <f>Иные!C66</f>
        <v>0</v>
      </c>
      <c r="P65" s="14">
        <f t="shared" si="22"/>
        <v>0</v>
      </c>
      <c r="Q65" s="10"/>
      <c r="R65" s="10"/>
      <c r="S65" s="10"/>
      <c r="T65" s="10"/>
      <c r="U65" s="10"/>
      <c r="V65" s="10"/>
      <c r="W65" s="10"/>
      <c r="X65" s="10"/>
      <c r="Y65" s="10"/>
      <c r="Z65" s="10"/>
      <c r="AA65" s="10"/>
      <c r="AB65" s="10"/>
      <c r="AC65" s="10"/>
      <c r="AD65" s="10"/>
      <c r="AE65" s="10"/>
    </row>
    <row r="66" spans="1:31" s="12" customFormat="1" ht="15.75" x14ac:dyDescent="0.25">
      <c r="A66" s="133" t="s">
        <v>328</v>
      </c>
      <c r="B66" s="251">
        <f t="shared" si="11"/>
        <v>294.5</v>
      </c>
      <c r="C66" s="251">
        <f t="shared" si="12"/>
        <v>176.55305000000001</v>
      </c>
      <c r="D66" s="251">
        <f t="shared" si="39"/>
        <v>59.950101867572158</v>
      </c>
      <c r="E66" s="14"/>
      <c r="F66" s="14"/>
      <c r="G66" s="47"/>
      <c r="H66" s="208">
        <f>Субсидии!B63</f>
        <v>0</v>
      </c>
      <c r="I66" s="208">
        <f>Субсидии!C63</f>
        <v>0</v>
      </c>
      <c r="J66" s="14"/>
      <c r="K66" s="14">
        <f>'Субвенции '!B67</f>
        <v>234.2</v>
      </c>
      <c r="L66" s="14">
        <f>'Субвенции '!C67</f>
        <v>159.29742000000002</v>
      </c>
      <c r="M66" s="14">
        <f t="shared" si="40"/>
        <v>68.017685738684889</v>
      </c>
      <c r="N66" s="14">
        <f>Иные!B59</f>
        <v>60.3</v>
      </c>
      <c r="O66" s="14">
        <f>Иные!C59</f>
        <v>17.25563</v>
      </c>
      <c r="P66" s="14">
        <f t="shared" si="22"/>
        <v>28.616301824212275</v>
      </c>
      <c r="Q66" s="10"/>
      <c r="R66" s="10"/>
      <c r="S66" s="10"/>
      <c r="T66" s="10"/>
      <c r="U66" s="10"/>
      <c r="V66" s="10"/>
      <c r="W66" s="10"/>
      <c r="X66" s="10"/>
      <c r="Y66" s="10"/>
      <c r="Z66" s="10"/>
      <c r="AA66" s="10"/>
      <c r="AB66" s="10"/>
      <c r="AC66" s="10"/>
      <c r="AD66" s="10"/>
      <c r="AE66" s="10"/>
    </row>
    <row r="67" spans="1:31" s="12" customFormat="1" ht="15.75" x14ac:dyDescent="0.25">
      <c r="A67" s="133" t="s">
        <v>429</v>
      </c>
      <c r="B67" s="251">
        <f t="shared" si="11"/>
        <v>367.4</v>
      </c>
      <c r="C67" s="251">
        <f t="shared" si="12"/>
        <v>148.13072</v>
      </c>
      <c r="D67" s="251">
        <f t="shared" si="39"/>
        <v>40.318649972781714</v>
      </c>
      <c r="E67" s="14"/>
      <c r="F67" s="14"/>
      <c r="G67" s="47"/>
      <c r="H67" s="208">
        <f>Субсидии!B62</f>
        <v>0</v>
      </c>
      <c r="I67" s="208">
        <f>Субсидии!C62</f>
        <v>0</v>
      </c>
      <c r="J67" s="14"/>
      <c r="K67" s="14">
        <f>'Субвенции '!B66</f>
        <v>234.2</v>
      </c>
      <c r="L67" s="14">
        <f>'Субвенции '!C66</f>
        <v>148.13072</v>
      </c>
      <c r="M67" s="14">
        <f t="shared" si="40"/>
        <v>63.249666951323661</v>
      </c>
      <c r="N67" s="14">
        <f>Иные!B57</f>
        <v>133.19999999999999</v>
      </c>
      <c r="O67" s="14">
        <f>Иные!C57</f>
        <v>0</v>
      </c>
      <c r="P67" s="14">
        <f t="shared" si="22"/>
        <v>0</v>
      </c>
      <c r="Q67" s="10"/>
      <c r="R67" s="10"/>
      <c r="S67" s="10"/>
      <c r="T67" s="10"/>
      <c r="U67" s="10"/>
      <c r="V67" s="10"/>
      <c r="W67" s="10"/>
      <c r="X67" s="10"/>
      <c r="Y67" s="10"/>
      <c r="Z67" s="10"/>
      <c r="AA67" s="10"/>
      <c r="AB67" s="10"/>
      <c r="AC67" s="10"/>
      <c r="AD67" s="10"/>
      <c r="AE67" s="10"/>
    </row>
    <row r="68" spans="1:31" s="12" customFormat="1" ht="15.75" x14ac:dyDescent="0.25">
      <c r="A68" s="133" t="s">
        <v>327</v>
      </c>
      <c r="B68" s="251">
        <f t="shared" si="11"/>
        <v>49671.7</v>
      </c>
      <c r="C68" s="251">
        <f t="shared" si="12"/>
        <v>20562.347430000002</v>
      </c>
      <c r="D68" s="251">
        <f t="shared" si="39"/>
        <v>41.396504307281617</v>
      </c>
      <c r="E68" s="14"/>
      <c r="F68" s="14"/>
      <c r="G68" s="47"/>
      <c r="H68" s="208">
        <f>Субсидии!B64</f>
        <v>49291</v>
      </c>
      <c r="I68" s="208">
        <f>Субсидии!C64</f>
        <v>20426.853920000001</v>
      </c>
      <c r="J68" s="14">
        <f t="shared" si="20"/>
        <v>41.441346128096413</v>
      </c>
      <c r="K68" s="14">
        <f>'Субвенции '!B68</f>
        <v>234.2</v>
      </c>
      <c r="L68" s="14">
        <f>'Субвенции '!C68</f>
        <v>135.49351000000001</v>
      </c>
      <c r="M68" s="14">
        <f t="shared" si="40"/>
        <v>57.853761742100772</v>
      </c>
      <c r="N68" s="14">
        <f>Иные!B58</f>
        <v>146.5</v>
      </c>
      <c r="O68" s="14">
        <f>Иные!C58</f>
        <v>0</v>
      </c>
      <c r="P68" s="14">
        <f t="shared" si="22"/>
        <v>0</v>
      </c>
      <c r="Q68" s="10"/>
      <c r="R68" s="10"/>
      <c r="S68" s="10"/>
      <c r="T68" s="10"/>
      <c r="U68" s="10"/>
      <c r="V68" s="10"/>
      <c r="W68" s="10"/>
      <c r="X68" s="10"/>
      <c r="Y68" s="10"/>
      <c r="Z68" s="10"/>
      <c r="AA68" s="10"/>
      <c r="AB68" s="10"/>
      <c r="AC68" s="10"/>
      <c r="AD68" s="10"/>
      <c r="AE68" s="10"/>
    </row>
    <row r="69" spans="1:31" s="12" customFormat="1" ht="15.75" x14ac:dyDescent="0.25">
      <c r="A69" s="133" t="s">
        <v>329</v>
      </c>
      <c r="B69" s="251">
        <f t="shared" si="11"/>
        <v>243.2</v>
      </c>
      <c r="C69" s="251">
        <f t="shared" si="12"/>
        <v>63.605160000000005</v>
      </c>
      <c r="D69" s="251">
        <f t="shared" si="39"/>
        <v>26.153437500000003</v>
      </c>
      <c r="E69" s="14"/>
      <c r="F69" s="14"/>
      <c r="G69" s="47"/>
      <c r="H69" s="208">
        <f>Субсидии!B65</f>
        <v>0</v>
      </c>
      <c r="I69" s="208">
        <f>Субсидии!C65</f>
        <v>0</v>
      </c>
      <c r="J69" s="14"/>
      <c r="K69" s="14">
        <f>'Субвенции '!B69</f>
        <v>93.7</v>
      </c>
      <c r="L69" s="14">
        <f>'Субвенции '!C69</f>
        <v>63.605160000000005</v>
      </c>
      <c r="M69" s="14">
        <f t="shared" si="40"/>
        <v>67.881707577374613</v>
      </c>
      <c r="N69" s="14">
        <f>Иные!B60</f>
        <v>149.5</v>
      </c>
      <c r="O69" s="14">
        <f>Иные!C60</f>
        <v>0</v>
      </c>
      <c r="P69" s="14">
        <f t="shared" si="22"/>
        <v>0</v>
      </c>
      <c r="Q69" s="10"/>
      <c r="R69" s="10"/>
      <c r="S69" s="10"/>
      <c r="T69" s="10"/>
      <c r="U69" s="10"/>
      <c r="V69" s="10"/>
      <c r="W69" s="10"/>
      <c r="X69" s="10"/>
      <c r="Y69" s="10"/>
      <c r="Z69" s="10"/>
      <c r="AA69" s="10"/>
      <c r="AB69" s="10"/>
      <c r="AC69" s="10"/>
      <c r="AD69" s="10"/>
      <c r="AE69" s="10"/>
    </row>
    <row r="70" spans="1:31" s="12" customFormat="1" ht="15.75" x14ac:dyDescent="0.25">
      <c r="A70" s="133" t="s">
        <v>510</v>
      </c>
      <c r="B70" s="251">
        <f t="shared" si="11"/>
        <v>226.89999999999998</v>
      </c>
      <c r="C70" s="251">
        <f t="shared" si="12"/>
        <v>158.63118</v>
      </c>
      <c r="D70" s="251">
        <f t="shared" si="39"/>
        <v>69.912375495813137</v>
      </c>
      <c r="E70" s="14"/>
      <c r="F70" s="14"/>
      <c r="G70" s="47"/>
      <c r="H70" s="208">
        <f>Субсидии!B66</f>
        <v>0</v>
      </c>
      <c r="I70" s="208">
        <f>Субсидии!C66</f>
        <v>0</v>
      </c>
      <c r="J70" s="14"/>
      <c r="K70" s="14">
        <f>'Субвенции '!B70</f>
        <v>93.7</v>
      </c>
      <c r="L70" s="14">
        <f>'Субвенции '!C70</f>
        <v>57.815919999999998</v>
      </c>
      <c r="M70" s="14">
        <f t="shared" si="40"/>
        <v>61.703223052294554</v>
      </c>
      <c r="N70" s="14">
        <f>Иные!B61</f>
        <v>133.19999999999999</v>
      </c>
      <c r="O70" s="14">
        <f>Иные!C61</f>
        <v>100.81525999999999</v>
      </c>
      <c r="P70" s="14">
        <f t="shared" si="22"/>
        <v>75.687132132132135</v>
      </c>
      <c r="Q70" s="10"/>
      <c r="R70" s="10"/>
      <c r="S70" s="10"/>
      <c r="T70" s="10"/>
      <c r="U70" s="10"/>
      <c r="V70" s="10"/>
      <c r="W70" s="10"/>
      <c r="X70" s="10"/>
      <c r="Y70" s="10"/>
      <c r="Z70" s="10"/>
      <c r="AA70" s="10"/>
      <c r="AB70" s="10"/>
      <c r="AC70" s="10"/>
      <c r="AD70" s="10"/>
      <c r="AE70" s="10"/>
    </row>
    <row r="71" spans="1:31" s="12" customFormat="1" ht="15.75" x14ac:dyDescent="0.25">
      <c r="A71" s="133" t="s">
        <v>513</v>
      </c>
      <c r="B71" s="251">
        <f t="shared" si="11"/>
        <v>334.5</v>
      </c>
      <c r="C71" s="251">
        <f t="shared" si="12"/>
        <v>119.92133000000001</v>
      </c>
      <c r="D71" s="251">
        <f t="shared" si="39"/>
        <v>35.850920777279526</v>
      </c>
      <c r="E71" s="14"/>
      <c r="F71" s="14"/>
      <c r="G71" s="47"/>
      <c r="H71" s="208">
        <f>Субсидии!B67</f>
        <v>0</v>
      </c>
      <c r="I71" s="208">
        <f>Субсидии!C67</f>
        <v>0</v>
      </c>
      <c r="J71" s="14"/>
      <c r="K71" s="14">
        <f>'Субвенции '!B71</f>
        <v>93.7</v>
      </c>
      <c r="L71" s="14">
        <f>'Субвенции '!C71</f>
        <v>64.050330000000002</v>
      </c>
      <c r="M71" s="14">
        <f t="shared" si="40"/>
        <v>68.356808964781209</v>
      </c>
      <c r="N71" s="14">
        <f>Иные!B62</f>
        <v>240.8</v>
      </c>
      <c r="O71" s="14">
        <f>Иные!C62</f>
        <v>55.871000000000002</v>
      </c>
      <c r="P71" s="14">
        <f t="shared" si="22"/>
        <v>23.202242524916944</v>
      </c>
      <c r="Q71" s="10"/>
      <c r="R71" s="10"/>
      <c r="S71" s="10"/>
      <c r="T71" s="10"/>
      <c r="U71" s="10"/>
      <c r="V71" s="10"/>
      <c r="W71" s="10"/>
      <c r="X71" s="10"/>
      <c r="Y71" s="10"/>
      <c r="Z71" s="10"/>
      <c r="AA71" s="10"/>
      <c r="AB71" s="10"/>
      <c r="AC71" s="10"/>
      <c r="AD71" s="10"/>
      <c r="AE71" s="10"/>
    </row>
    <row r="72" spans="1:31" s="12" customFormat="1" ht="15.75" x14ac:dyDescent="0.25">
      <c r="A72" s="133" t="s">
        <v>330</v>
      </c>
      <c r="B72" s="251">
        <f t="shared" si="11"/>
        <v>1442.6000000000001</v>
      </c>
      <c r="C72" s="251">
        <f t="shared" si="12"/>
        <v>389.05909000000003</v>
      </c>
      <c r="D72" s="251">
        <f t="shared" si="39"/>
        <v>26.969297795646746</v>
      </c>
      <c r="E72" s="14"/>
      <c r="F72" s="14"/>
      <c r="G72" s="47"/>
      <c r="H72" s="208">
        <f>Субсидии!B68</f>
        <v>1000</v>
      </c>
      <c r="I72" s="208">
        <f>Субсидии!C68</f>
        <v>300</v>
      </c>
      <c r="J72" s="14">
        <f t="shared" si="20"/>
        <v>30</v>
      </c>
      <c r="K72" s="14">
        <f>'Субвенции '!B72</f>
        <v>234.2</v>
      </c>
      <c r="L72" s="14">
        <f>'Субвенции '!C72</f>
        <v>79.959090000000003</v>
      </c>
      <c r="M72" s="14">
        <f t="shared" si="40"/>
        <v>34.141370623398807</v>
      </c>
      <c r="N72" s="14">
        <f>Иные!B63</f>
        <v>208.4</v>
      </c>
      <c r="O72" s="14">
        <f>Иные!C63</f>
        <v>9.1</v>
      </c>
      <c r="P72" s="14">
        <f t="shared" si="22"/>
        <v>4.3666026871401149</v>
      </c>
      <c r="Q72" s="10"/>
      <c r="R72" s="10"/>
      <c r="S72" s="10"/>
      <c r="T72" s="10"/>
      <c r="U72" s="10"/>
      <c r="V72" s="10"/>
      <c r="W72" s="10"/>
      <c r="X72" s="10"/>
      <c r="Y72" s="10"/>
      <c r="Z72" s="10"/>
      <c r="AA72" s="10"/>
      <c r="AB72" s="10"/>
      <c r="AC72" s="10"/>
      <c r="AD72" s="10"/>
      <c r="AE72" s="10"/>
    </row>
    <row r="73" spans="1:31" s="12" customFormat="1" ht="15.75" x14ac:dyDescent="0.25">
      <c r="A73" s="133" t="s">
        <v>512</v>
      </c>
      <c r="B73" s="251">
        <f t="shared" si="11"/>
        <v>480</v>
      </c>
      <c r="C73" s="251">
        <f t="shared" si="12"/>
        <v>151.99221</v>
      </c>
      <c r="D73" s="251">
        <f t="shared" si="39"/>
        <v>31.665043749999999</v>
      </c>
      <c r="E73" s="14"/>
      <c r="F73" s="14"/>
      <c r="G73" s="47"/>
      <c r="H73" s="208">
        <f>Субсидии!B69</f>
        <v>0</v>
      </c>
      <c r="I73" s="208">
        <f>Субсидии!C69</f>
        <v>0</v>
      </c>
      <c r="J73" s="14"/>
      <c r="K73" s="14">
        <f>'Субвенции '!B73</f>
        <v>234.2</v>
      </c>
      <c r="L73" s="14">
        <f>'Субвенции '!C73</f>
        <v>151.99221</v>
      </c>
      <c r="M73" s="14">
        <f t="shared" si="40"/>
        <v>64.89846712211785</v>
      </c>
      <c r="N73" s="14">
        <f>Иные!B64</f>
        <v>245.8</v>
      </c>
      <c r="O73" s="14">
        <f>Иные!C64</f>
        <v>0</v>
      </c>
      <c r="P73" s="14">
        <f t="shared" si="22"/>
        <v>0</v>
      </c>
      <c r="Q73" s="10"/>
      <c r="R73" s="10"/>
      <c r="S73" s="10"/>
      <c r="T73" s="10"/>
      <c r="U73" s="10"/>
      <c r="V73" s="10"/>
      <c r="W73" s="10"/>
      <c r="X73" s="10"/>
      <c r="Y73" s="10"/>
      <c r="Z73" s="10"/>
      <c r="AA73" s="10"/>
      <c r="AB73" s="10"/>
      <c r="AC73" s="10"/>
      <c r="AD73" s="10"/>
      <c r="AE73" s="10"/>
    </row>
    <row r="74" spans="1:31" s="12" customFormat="1" ht="15.75" x14ac:dyDescent="0.25">
      <c r="A74" s="133" t="s">
        <v>511</v>
      </c>
      <c r="B74" s="251">
        <f t="shared" ref="B74:B137" si="41">E74+H74+K74+N74</f>
        <v>1401.9</v>
      </c>
      <c r="C74" s="251">
        <f t="shared" ref="C74:C137" si="42">F74+I74+L74+O74</f>
        <v>478.52868000000001</v>
      </c>
      <c r="D74" s="251">
        <f t="shared" si="39"/>
        <v>34.134294885512517</v>
      </c>
      <c r="E74" s="14"/>
      <c r="F74" s="14"/>
      <c r="G74" s="47"/>
      <c r="H74" s="208">
        <f>Субсидии!B70</f>
        <v>1000</v>
      </c>
      <c r="I74" s="208">
        <f>Субсидии!C70</f>
        <v>300</v>
      </c>
      <c r="J74" s="14">
        <f t="shared" si="20"/>
        <v>30</v>
      </c>
      <c r="K74" s="14">
        <f>'Субвенции '!B74</f>
        <v>234.2</v>
      </c>
      <c r="L74" s="14">
        <f>'Субвенции '!C74</f>
        <v>153.42867999999999</v>
      </c>
      <c r="M74" s="14">
        <f t="shared" si="40"/>
        <v>65.511818958155416</v>
      </c>
      <c r="N74" s="14">
        <f>Иные!B65</f>
        <v>167.7</v>
      </c>
      <c r="O74" s="14">
        <f>Иные!C65</f>
        <v>25.1</v>
      </c>
      <c r="P74" s="14">
        <f t="shared" si="22"/>
        <v>14.967203339296365</v>
      </c>
      <c r="Q74" s="10"/>
      <c r="R74" s="10"/>
      <c r="S74" s="10"/>
      <c r="T74" s="10"/>
      <c r="U74" s="10"/>
      <c r="V74" s="10"/>
      <c r="W74" s="10"/>
      <c r="X74" s="10"/>
      <c r="Y74" s="10"/>
      <c r="Z74" s="10"/>
      <c r="AA74" s="10"/>
      <c r="AB74" s="10"/>
      <c r="AC74" s="10"/>
      <c r="AD74" s="10"/>
      <c r="AE74" s="10"/>
    </row>
    <row r="75" spans="1:31" s="28" customFormat="1" ht="31.5" x14ac:dyDescent="0.25">
      <c r="A75" s="77" t="s">
        <v>337</v>
      </c>
      <c r="B75" s="81">
        <f t="shared" si="41"/>
        <v>261892.65250999999</v>
      </c>
      <c r="C75" s="81">
        <f t="shared" si="42"/>
        <v>186727.04449</v>
      </c>
      <c r="D75" s="81">
        <f t="shared" ref="D75" si="43">C75/B75*100</f>
        <v>71.299077198383827</v>
      </c>
      <c r="E75" s="81">
        <f t="shared" ref="E75:F75" si="44">SUM(E76:E80)</f>
        <v>64081.5</v>
      </c>
      <c r="F75" s="81">
        <f t="shared" si="44"/>
        <v>47320.125</v>
      </c>
      <c r="G75" s="83">
        <f t="shared" si="19"/>
        <v>73.843660026684759</v>
      </c>
      <c r="H75" s="81">
        <f>SUM(H76:H80)</f>
        <v>27228.452509999999</v>
      </c>
      <c r="I75" s="81">
        <f t="shared" ref="I75:O75" si="45">SUM(I76:I80)</f>
        <v>15820.22179</v>
      </c>
      <c r="J75" s="81">
        <f t="shared" si="20"/>
        <v>58.101802826252502</v>
      </c>
      <c r="K75" s="81">
        <f t="shared" si="45"/>
        <v>146094.99999999997</v>
      </c>
      <c r="L75" s="81">
        <f t="shared" si="45"/>
        <v>99378.45137000001</v>
      </c>
      <c r="M75" s="81">
        <f t="shared" si="21"/>
        <v>68.023170792977197</v>
      </c>
      <c r="N75" s="81">
        <f t="shared" si="45"/>
        <v>24487.700000000004</v>
      </c>
      <c r="O75" s="81">
        <f t="shared" si="45"/>
        <v>24208.246330000002</v>
      </c>
      <c r="P75" s="81">
        <f t="shared" si="22"/>
        <v>98.858799846453522</v>
      </c>
      <c r="Q75" s="155"/>
      <c r="R75" s="155"/>
      <c r="S75" s="155"/>
      <c r="T75" s="155"/>
      <c r="U75" s="155"/>
      <c r="V75" s="155"/>
      <c r="W75" s="155"/>
      <c r="X75" s="155"/>
      <c r="Y75" s="155"/>
      <c r="Z75" s="155"/>
      <c r="AA75" s="155"/>
      <c r="AB75" s="155"/>
      <c r="AC75" s="155"/>
      <c r="AD75" s="155"/>
      <c r="AE75" s="155"/>
    </row>
    <row r="76" spans="1:31" s="12" customFormat="1" ht="31.5" x14ac:dyDescent="0.25">
      <c r="A76" s="132" t="s">
        <v>336</v>
      </c>
      <c r="B76" s="14">
        <f t="shared" si="41"/>
        <v>248729.89999999994</v>
      </c>
      <c r="C76" s="14">
        <f t="shared" si="42"/>
        <v>175116.85626</v>
      </c>
      <c r="D76" s="14">
        <f t="shared" si="15"/>
        <v>70.404425145509265</v>
      </c>
      <c r="E76" s="15">
        <f>Дотации!B14</f>
        <v>64081.5</v>
      </c>
      <c r="F76" s="15">
        <f>Дотации!C14</f>
        <v>47320.125</v>
      </c>
      <c r="G76" s="15">
        <f t="shared" si="19"/>
        <v>73.843660026684759</v>
      </c>
      <c r="H76" s="14">
        <f>Субсидии!B72</f>
        <v>25100.5</v>
      </c>
      <c r="I76" s="14">
        <f>Субсидии!C72</f>
        <v>14782.752349999999</v>
      </c>
      <c r="J76" s="14">
        <f t="shared" si="20"/>
        <v>58.894254496922372</v>
      </c>
      <c r="K76" s="14">
        <f>'Субвенции '!B76</f>
        <v>145439.19999999992</v>
      </c>
      <c r="L76" s="14">
        <f>'Субвенции '!C76</f>
        <v>98952.408410000004</v>
      </c>
      <c r="M76" s="14">
        <f t="shared" si="21"/>
        <v>68.036958681015875</v>
      </c>
      <c r="N76" s="14">
        <f>Иные!B68</f>
        <v>14108.7</v>
      </c>
      <c r="O76" s="14">
        <f>Иные!C68</f>
        <v>14061.5705</v>
      </c>
      <c r="P76" s="14">
        <f t="shared" si="22"/>
        <v>99.665954340229774</v>
      </c>
      <c r="Q76" s="10"/>
      <c r="R76" s="10"/>
      <c r="S76" s="10"/>
      <c r="T76" s="10"/>
      <c r="U76" s="10"/>
      <c r="V76" s="10"/>
      <c r="W76" s="10"/>
      <c r="X76" s="10"/>
      <c r="Y76" s="10"/>
      <c r="Z76" s="10"/>
      <c r="AA76" s="10"/>
      <c r="AB76" s="10"/>
      <c r="AC76" s="10"/>
      <c r="AD76" s="10"/>
      <c r="AE76" s="10"/>
    </row>
    <row r="77" spans="1:31" s="12" customFormat="1" ht="15.75" x14ac:dyDescent="0.25">
      <c r="A77" s="133" t="s">
        <v>334</v>
      </c>
      <c r="B77" s="251">
        <f t="shared" si="41"/>
        <v>12362.15251</v>
      </c>
      <c r="C77" s="251">
        <f t="shared" si="42"/>
        <v>11195.03933</v>
      </c>
      <c r="D77" s="251">
        <f>C77/B77*100</f>
        <v>90.558980897089739</v>
      </c>
      <c r="E77" s="14"/>
      <c r="F77" s="14"/>
      <c r="G77" s="47"/>
      <c r="H77" s="208">
        <f>Субсидии!B73</f>
        <v>2127.9525100000001</v>
      </c>
      <c r="I77" s="208">
        <f>Субсидии!C73</f>
        <v>1037.4694399999998</v>
      </c>
      <c r="J77" s="14">
        <f>I77/H77*100</f>
        <v>48.754351195553689</v>
      </c>
      <c r="K77" s="14">
        <f>'Субвенции '!B77</f>
        <v>234.2</v>
      </c>
      <c r="L77" s="14">
        <f>'Субвенции '!C77</f>
        <v>157.56989000000002</v>
      </c>
      <c r="M77" s="14">
        <f>L77/K77*100</f>
        <v>67.280055508112738</v>
      </c>
      <c r="N77" s="14">
        <f>Иные!B69</f>
        <v>10000</v>
      </c>
      <c r="O77" s="14">
        <f>Иные!C69</f>
        <v>10000</v>
      </c>
      <c r="P77" s="14">
        <f t="shared" si="22"/>
        <v>100</v>
      </c>
      <c r="Q77" s="10"/>
      <c r="R77" s="10"/>
      <c r="S77" s="10"/>
      <c r="T77" s="10"/>
      <c r="U77" s="10"/>
      <c r="V77" s="10"/>
      <c r="W77" s="10"/>
      <c r="X77" s="10"/>
      <c r="Y77" s="10"/>
      <c r="Z77" s="10"/>
      <c r="AA77" s="10"/>
      <c r="AB77" s="10"/>
      <c r="AC77" s="10"/>
      <c r="AD77" s="10"/>
      <c r="AE77" s="10"/>
    </row>
    <row r="78" spans="1:31" s="12" customFormat="1" ht="15.75" x14ac:dyDescent="0.25">
      <c r="A78" s="133" t="s">
        <v>516</v>
      </c>
      <c r="B78" s="251">
        <f t="shared" si="41"/>
        <v>190.10000000000002</v>
      </c>
      <c r="C78" s="251">
        <f t="shared" si="42"/>
        <v>78.912300000000002</v>
      </c>
      <c r="D78" s="251">
        <f>C78/B78*100</f>
        <v>41.510941609679115</v>
      </c>
      <c r="E78" s="14"/>
      <c r="F78" s="14"/>
      <c r="G78" s="47"/>
      <c r="H78" s="208">
        <f>Субсидии!B74</f>
        <v>0</v>
      </c>
      <c r="I78" s="208">
        <f>Субсидии!C74</f>
        <v>0</v>
      </c>
      <c r="J78" s="14"/>
      <c r="K78" s="14">
        <f>'Субвенции '!B78</f>
        <v>93.7</v>
      </c>
      <c r="L78" s="14">
        <f>'Субвенции '!C78</f>
        <v>57.733499999999999</v>
      </c>
      <c r="M78" s="14">
        <f>L78/K78*100</f>
        <v>61.615261472785491</v>
      </c>
      <c r="N78" s="14">
        <f>Иные!B70</f>
        <v>96.4</v>
      </c>
      <c r="O78" s="14">
        <f>Иные!C70</f>
        <v>21.178799999999999</v>
      </c>
      <c r="P78" s="14">
        <f t="shared" si="22"/>
        <v>21.969709543568463</v>
      </c>
      <c r="Q78" s="10"/>
      <c r="R78" s="10"/>
      <c r="S78" s="10"/>
      <c r="T78" s="10"/>
      <c r="U78" s="10"/>
      <c r="V78" s="10"/>
      <c r="W78" s="10"/>
      <c r="X78" s="10"/>
      <c r="Y78" s="10"/>
      <c r="Z78" s="10"/>
      <c r="AA78" s="10"/>
      <c r="AB78" s="10"/>
      <c r="AC78" s="10"/>
      <c r="AD78" s="10"/>
      <c r="AE78" s="10"/>
    </row>
    <row r="79" spans="1:31" s="12" customFormat="1" ht="15.75" x14ac:dyDescent="0.25">
      <c r="A79" s="133" t="s">
        <v>515</v>
      </c>
      <c r="B79" s="251">
        <f t="shared" si="41"/>
        <v>190.10000000000002</v>
      </c>
      <c r="C79" s="251">
        <f t="shared" si="42"/>
        <v>94.944970000000012</v>
      </c>
      <c r="D79" s="251">
        <f>C79/B79*100</f>
        <v>49.944750131509728</v>
      </c>
      <c r="E79" s="14"/>
      <c r="F79" s="14"/>
      <c r="G79" s="47"/>
      <c r="H79" s="208">
        <f>Субсидии!B75</f>
        <v>0</v>
      </c>
      <c r="I79" s="208">
        <f>Субсидии!C75</f>
        <v>0</v>
      </c>
      <c r="J79" s="14"/>
      <c r="K79" s="14">
        <f>'Субвенции '!B79</f>
        <v>93.7</v>
      </c>
      <c r="L79" s="14">
        <f>'Субвенции '!C79</f>
        <v>57.451610000000002</v>
      </c>
      <c r="M79" s="14">
        <f>L79/K79*100</f>
        <v>61.314418356456777</v>
      </c>
      <c r="N79" s="14">
        <f>Иные!B71</f>
        <v>96.4</v>
      </c>
      <c r="O79" s="14">
        <f>Иные!C71</f>
        <v>37.493360000000003</v>
      </c>
      <c r="P79" s="14">
        <f t="shared" si="22"/>
        <v>38.893526970954355</v>
      </c>
      <c r="Q79" s="10"/>
      <c r="R79" s="10"/>
      <c r="S79" s="10"/>
      <c r="T79" s="10"/>
      <c r="U79" s="10"/>
      <c r="V79" s="10"/>
      <c r="W79" s="10"/>
      <c r="X79" s="10"/>
      <c r="Y79" s="10"/>
      <c r="Z79" s="10"/>
      <c r="AA79" s="10"/>
      <c r="AB79" s="10"/>
      <c r="AC79" s="10"/>
      <c r="AD79" s="10"/>
      <c r="AE79" s="10"/>
    </row>
    <row r="80" spans="1:31" s="12" customFormat="1" ht="15.75" x14ac:dyDescent="0.25">
      <c r="A80" s="133" t="s">
        <v>335</v>
      </c>
      <c r="B80" s="251">
        <f t="shared" si="41"/>
        <v>420.4</v>
      </c>
      <c r="C80" s="251">
        <f t="shared" si="42"/>
        <v>241.29163</v>
      </c>
      <c r="D80" s="251">
        <f>C80/B80*100</f>
        <v>57.395725499524261</v>
      </c>
      <c r="E80" s="14"/>
      <c r="F80" s="14"/>
      <c r="G80" s="47"/>
      <c r="H80" s="208">
        <f>Субсидии!B76</f>
        <v>0</v>
      </c>
      <c r="I80" s="208">
        <f>Субсидии!C76</f>
        <v>0</v>
      </c>
      <c r="J80" s="14"/>
      <c r="K80" s="14">
        <f>'Субвенции '!B80</f>
        <v>234.2</v>
      </c>
      <c r="L80" s="14">
        <f>'Субвенции '!C80</f>
        <v>153.28796</v>
      </c>
      <c r="M80" s="14">
        <f>L80/K80*100</f>
        <v>65.451733561058916</v>
      </c>
      <c r="N80" s="14">
        <f>Иные!B72</f>
        <v>186.2</v>
      </c>
      <c r="O80" s="14">
        <f>Иные!C72</f>
        <v>88.00367</v>
      </c>
      <c r="P80" s="14">
        <f t="shared" si="22"/>
        <v>47.262980665950593</v>
      </c>
      <c r="Q80" s="10"/>
      <c r="R80" s="10"/>
      <c r="S80" s="10"/>
      <c r="T80" s="10"/>
      <c r="U80" s="10"/>
      <c r="V80" s="10"/>
      <c r="W80" s="10"/>
      <c r="X80" s="10"/>
      <c r="Y80" s="10"/>
      <c r="Z80" s="10"/>
      <c r="AA80" s="10"/>
      <c r="AB80" s="10"/>
      <c r="AC80" s="10"/>
      <c r="AD80" s="10"/>
      <c r="AE80" s="10"/>
    </row>
    <row r="81" spans="1:31" s="28" customFormat="1" ht="31.5" x14ac:dyDescent="0.25">
      <c r="A81" s="77" t="s">
        <v>528</v>
      </c>
      <c r="B81" s="81">
        <f t="shared" si="41"/>
        <v>1389529.3396399994</v>
      </c>
      <c r="C81" s="81">
        <f t="shared" si="42"/>
        <v>926189.31979999994</v>
      </c>
      <c r="D81" s="81">
        <f t="shared" ref="D81" si="46">C81/B81*100</f>
        <v>66.654894817835071</v>
      </c>
      <c r="E81" s="81">
        <f t="shared" ref="E81:F81" si="47">SUM(E82:E97)</f>
        <v>135212</v>
      </c>
      <c r="F81" s="81">
        <f t="shared" si="47"/>
        <v>108804.4</v>
      </c>
      <c r="G81" s="83">
        <f t="shared" si="19"/>
        <v>80.469484956956478</v>
      </c>
      <c r="H81" s="81">
        <f>SUM(H82:H97)</f>
        <v>208841.53964000006</v>
      </c>
      <c r="I81" s="81">
        <f t="shared" ref="I81:O81" si="48">SUM(I82:I97)</f>
        <v>127658.95982999998</v>
      </c>
      <c r="J81" s="81">
        <f t="shared" si="20"/>
        <v>61.127187651488214</v>
      </c>
      <c r="K81" s="81">
        <f t="shared" si="48"/>
        <v>837095.89999999944</v>
      </c>
      <c r="L81" s="81">
        <f t="shared" si="48"/>
        <v>580166.23522999999</v>
      </c>
      <c r="M81" s="81">
        <f t="shared" si="21"/>
        <v>69.307021481051379</v>
      </c>
      <c r="N81" s="81">
        <f t="shared" si="48"/>
        <v>208379.89999999997</v>
      </c>
      <c r="O81" s="81">
        <f t="shared" si="48"/>
        <v>109559.72474000001</v>
      </c>
      <c r="P81" s="81">
        <f t="shared" si="22"/>
        <v>52.576915882961849</v>
      </c>
      <c r="Q81" s="155"/>
      <c r="R81" s="155"/>
      <c r="S81" s="155"/>
      <c r="T81" s="155"/>
      <c r="U81" s="155"/>
      <c r="V81" s="155"/>
      <c r="W81" s="155"/>
      <c r="X81" s="155"/>
      <c r="Y81" s="155"/>
      <c r="Z81" s="155"/>
      <c r="AA81" s="155"/>
      <c r="AB81" s="155"/>
      <c r="AC81" s="155"/>
      <c r="AD81" s="155"/>
      <c r="AE81" s="155"/>
    </row>
    <row r="82" spans="1:31" s="12" customFormat="1" ht="17.25" customHeight="1" x14ac:dyDescent="0.25">
      <c r="A82" s="132" t="s">
        <v>340</v>
      </c>
      <c r="B82" s="14">
        <f t="shared" si="41"/>
        <v>1117804.16124</v>
      </c>
      <c r="C82" s="14">
        <f t="shared" si="42"/>
        <v>785814.40577000007</v>
      </c>
      <c r="D82" s="14">
        <f t="shared" si="15"/>
        <v>70.299828272090366</v>
      </c>
      <c r="E82" s="15">
        <f>Дотации!B15</f>
        <v>135212</v>
      </c>
      <c r="F82" s="15">
        <f>Дотации!C15</f>
        <v>108804.4</v>
      </c>
      <c r="G82" s="15">
        <f t="shared" si="19"/>
        <v>80.469484956956478</v>
      </c>
      <c r="H82" s="14">
        <f>Субсидии!B78</f>
        <v>92349.061239999995</v>
      </c>
      <c r="I82" s="14">
        <f>Субсидии!C78</f>
        <v>47701.295649999993</v>
      </c>
      <c r="J82" s="14">
        <f t="shared" si="20"/>
        <v>51.65325452094438</v>
      </c>
      <c r="K82" s="14">
        <f>'Субвенции '!B82</f>
        <v>835222.10000000009</v>
      </c>
      <c r="L82" s="14">
        <f>'Субвенции '!C82</f>
        <v>579067.04177000001</v>
      </c>
      <c r="M82" s="14">
        <f t="shared" si="21"/>
        <v>69.330905129306316</v>
      </c>
      <c r="N82" s="14">
        <f>Иные!B74</f>
        <v>55021</v>
      </c>
      <c r="O82" s="14">
        <f>Иные!C74</f>
        <v>50241.66835</v>
      </c>
      <c r="P82" s="14">
        <f t="shared" si="22"/>
        <v>91.313622707693426</v>
      </c>
      <c r="Q82" s="10"/>
      <c r="R82" s="10"/>
      <c r="S82" s="10"/>
      <c r="T82" s="10"/>
      <c r="U82" s="10"/>
      <c r="V82" s="10"/>
      <c r="W82" s="10"/>
      <c r="X82" s="10"/>
      <c r="Y82" s="10"/>
      <c r="Z82" s="10"/>
      <c r="AA82" s="10"/>
      <c r="AB82" s="10"/>
      <c r="AC82" s="10"/>
      <c r="AD82" s="10"/>
      <c r="AE82" s="10"/>
    </row>
    <row r="83" spans="1:31" s="12" customFormat="1" ht="15.75" x14ac:dyDescent="0.25">
      <c r="A83" s="133" t="s">
        <v>693</v>
      </c>
      <c r="B83" s="251">
        <f t="shared" si="41"/>
        <v>230822.3</v>
      </c>
      <c r="C83" s="251">
        <f t="shared" si="42"/>
        <v>135985.39457999999</v>
      </c>
      <c r="D83" s="251">
        <f t="shared" ref="D83:D97" si="49">C83/B83*100</f>
        <v>58.913456186858895</v>
      </c>
      <c r="E83" s="14"/>
      <c r="F83" s="14"/>
      <c r="G83" s="47"/>
      <c r="H83" s="208">
        <f>Субсидии!B79</f>
        <v>78792.5</v>
      </c>
      <c r="I83" s="208">
        <f>Субсидии!C79</f>
        <v>77053.821880000003</v>
      </c>
      <c r="J83" s="14">
        <f t="shared" ref="J83:J96" si="50">I83/H83*100</f>
        <v>97.793345661071811</v>
      </c>
      <c r="K83" s="14"/>
      <c r="L83" s="14"/>
      <c r="M83" s="14"/>
      <c r="N83" s="14">
        <f>Иные!B75</f>
        <v>152029.79999999999</v>
      </c>
      <c r="O83" s="14">
        <f>Иные!C75</f>
        <v>58931.572699999997</v>
      </c>
      <c r="P83" s="14">
        <f>O83/N83*100</f>
        <v>38.76317189130026</v>
      </c>
      <c r="Q83" s="10"/>
      <c r="R83" s="10"/>
      <c r="S83" s="10"/>
      <c r="T83" s="10"/>
      <c r="U83" s="10"/>
      <c r="V83" s="10"/>
      <c r="W83" s="10"/>
      <c r="X83" s="10"/>
      <c r="Y83" s="10"/>
      <c r="Z83" s="10"/>
      <c r="AA83" s="10"/>
      <c r="AB83" s="10"/>
      <c r="AC83" s="10"/>
      <c r="AD83" s="10"/>
      <c r="AE83" s="10"/>
    </row>
    <row r="84" spans="1:31" s="12" customFormat="1" ht="15.75" x14ac:dyDescent="0.25">
      <c r="A84" s="133" t="s">
        <v>314</v>
      </c>
      <c r="B84" s="251">
        <f t="shared" si="41"/>
        <v>1077.6849999999999</v>
      </c>
      <c r="C84" s="251">
        <f t="shared" si="42"/>
        <v>72.278499999999994</v>
      </c>
      <c r="D84" s="251">
        <f t="shared" si="49"/>
        <v>6.706829917833133</v>
      </c>
      <c r="E84" s="14"/>
      <c r="F84" s="14"/>
      <c r="G84" s="47"/>
      <c r="H84" s="208">
        <f>Субсидии!B80</f>
        <v>886.78499999999997</v>
      </c>
      <c r="I84" s="208">
        <f>Субсидии!C80</f>
        <v>0</v>
      </c>
      <c r="J84" s="14">
        <f t="shared" si="50"/>
        <v>0</v>
      </c>
      <c r="K84" s="14">
        <f>'Субвенции '!B83</f>
        <v>93.7</v>
      </c>
      <c r="L84" s="14">
        <f>'Субвенции '!C83</f>
        <v>53.074489999999997</v>
      </c>
      <c r="M84" s="14">
        <f t="shared" ref="M84:M97" si="51">L84/K84*100</f>
        <v>56.642998932764129</v>
      </c>
      <c r="N84" s="14">
        <f>Иные!B76</f>
        <v>97.2</v>
      </c>
      <c r="O84" s="14">
        <f>Иные!C76</f>
        <v>19.204009999999997</v>
      </c>
      <c r="P84" s="14">
        <f t="shared" ref="P84:P97" si="52">O84/N84*100</f>
        <v>19.757211934156373</v>
      </c>
      <c r="Q84" s="10"/>
      <c r="R84" s="10"/>
      <c r="S84" s="10"/>
      <c r="T84" s="10"/>
      <c r="U84" s="10"/>
      <c r="V84" s="10"/>
      <c r="W84" s="10"/>
      <c r="X84" s="10"/>
      <c r="Y84" s="10"/>
      <c r="Z84" s="10"/>
      <c r="AA84" s="10"/>
      <c r="AB84" s="10"/>
      <c r="AC84" s="10"/>
      <c r="AD84" s="10"/>
      <c r="AE84" s="10"/>
    </row>
    <row r="85" spans="1:31" s="12" customFormat="1" ht="15.75" x14ac:dyDescent="0.25">
      <c r="A85" s="133" t="s">
        <v>517</v>
      </c>
      <c r="B85" s="251">
        <f t="shared" si="41"/>
        <v>146</v>
      </c>
      <c r="C85" s="251">
        <f t="shared" si="42"/>
        <v>72.760490000000004</v>
      </c>
      <c r="D85" s="251">
        <f t="shared" si="49"/>
        <v>49.835952054794525</v>
      </c>
      <c r="E85" s="14"/>
      <c r="F85" s="14"/>
      <c r="G85" s="47"/>
      <c r="H85" s="208">
        <f>Субсидии!B81</f>
        <v>0</v>
      </c>
      <c r="I85" s="208">
        <f>Субсидии!C81</f>
        <v>0</v>
      </c>
      <c r="J85" s="14"/>
      <c r="K85" s="14">
        <f>'Субвенции '!B84</f>
        <v>93.7</v>
      </c>
      <c r="L85" s="14">
        <f>'Субвенции '!C84</f>
        <v>55.32931</v>
      </c>
      <c r="M85" s="14">
        <f t="shared" si="51"/>
        <v>59.049423692636068</v>
      </c>
      <c r="N85" s="14">
        <f>Иные!B77</f>
        <v>52.3</v>
      </c>
      <c r="O85" s="14">
        <f>Иные!C77</f>
        <v>17.431180000000001</v>
      </c>
      <c r="P85" s="14">
        <f t="shared" si="52"/>
        <v>33.329216061185477</v>
      </c>
      <c r="Q85" s="10"/>
      <c r="R85" s="10"/>
      <c r="S85" s="10"/>
      <c r="T85" s="10"/>
      <c r="U85" s="10"/>
      <c r="V85" s="10"/>
      <c r="W85" s="10"/>
      <c r="X85" s="10"/>
      <c r="Y85" s="10"/>
      <c r="Z85" s="10"/>
      <c r="AA85" s="10"/>
      <c r="AB85" s="10"/>
      <c r="AC85" s="10"/>
      <c r="AD85" s="10"/>
      <c r="AE85" s="10"/>
    </row>
    <row r="86" spans="1:31" s="12" customFormat="1" ht="15.75" x14ac:dyDescent="0.25">
      <c r="A86" s="133" t="s">
        <v>518</v>
      </c>
      <c r="B86" s="251">
        <f t="shared" si="41"/>
        <v>190.9</v>
      </c>
      <c r="C86" s="251">
        <f t="shared" si="42"/>
        <v>81.109890000000007</v>
      </c>
      <c r="D86" s="251">
        <f t="shared" si="49"/>
        <v>42.48815610267156</v>
      </c>
      <c r="E86" s="14"/>
      <c r="F86" s="14"/>
      <c r="G86" s="47"/>
      <c r="H86" s="208">
        <f>Субсидии!B82</f>
        <v>0</v>
      </c>
      <c r="I86" s="208">
        <f>Субсидии!C82</f>
        <v>0</v>
      </c>
      <c r="J86" s="14"/>
      <c r="K86" s="14">
        <f>'Субвенции '!B85</f>
        <v>93.7</v>
      </c>
      <c r="L86" s="14">
        <f>'Субвенции '!C85</f>
        <v>55.505330000000001</v>
      </c>
      <c r="M86" s="14">
        <f t="shared" si="51"/>
        <v>59.237278548559239</v>
      </c>
      <c r="N86" s="14">
        <f>Иные!B78</f>
        <v>97.2</v>
      </c>
      <c r="O86" s="14">
        <f>Иные!C78</f>
        <v>25.604560000000003</v>
      </c>
      <c r="P86" s="14">
        <f t="shared" si="52"/>
        <v>26.342139917695473</v>
      </c>
      <c r="Q86" s="10"/>
      <c r="R86" s="10"/>
      <c r="S86" s="10"/>
      <c r="T86" s="10"/>
      <c r="U86" s="10"/>
      <c r="V86" s="10"/>
      <c r="W86" s="10"/>
      <c r="X86" s="10"/>
      <c r="Y86" s="10"/>
      <c r="Z86" s="10"/>
      <c r="AA86" s="10"/>
      <c r="AB86" s="10"/>
      <c r="AC86" s="10"/>
      <c r="AD86" s="10"/>
      <c r="AE86" s="10"/>
    </row>
    <row r="87" spans="1:31" s="12" customFormat="1" ht="15.75" x14ac:dyDescent="0.25">
      <c r="A87" s="133" t="s">
        <v>519</v>
      </c>
      <c r="B87" s="251">
        <f t="shared" si="41"/>
        <v>1016</v>
      </c>
      <c r="C87" s="251">
        <f t="shared" si="42"/>
        <v>327.90356999999995</v>
      </c>
      <c r="D87" s="251">
        <f t="shared" si="49"/>
        <v>32.273973425196843</v>
      </c>
      <c r="E87" s="14"/>
      <c r="F87" s="14"/>
      <c r="G87" s="47"/>
      <c r="H87" s="208">
        <f>Субсидии!B84</f>
        <v>870</v>
      </c>
      <c r="I87" s="208">
        <f>Субсидии!C84</f>
        <v>261</v>
      </c>
      <c r="J87" s="14">
        <f t="shared" si="50"/>
        <v>30</v>
      </c>
      <c r="K87" s="14">
        <f>'Субвенции '!B86</f>
        <v>93.7</v>
      </c>
      <c r="L87" s="14">
        <f>'Субвенции '!C86</f>
        <v>58.129919999999998</v>
      </c>
      <c r="M87" s="14">
        <f t="shared" si="51"/>
        <v>62.038335112059762</v>
      </c>
      <c r="N87" s="14">
        <f>Иные!B80</f>
        <v>52.3</v>
      </c>
      <c r="O87" s="14">
        <f>Иные!C80</f>
        <v>8.7736499999999999</v>
      </c>
      <c r="P87" s="14">
        <f t="shared" si="52"/>
        <v>16.775621414913957</v>
      </c>
      <c r="Q87" s="10"/>
      <c r="R87" s="10"/>
      <c r="S87" s="10"/>
      <c r="T87" s="10"/>
      <c r="U87" s="10"/>
      <c r="V87" s="10"/>
      <c r="W87" s="10"/>
      <c r="X87" s="10"/>
      <c r="Y87" s="10"/>
      <c r="Z87" s="10"/>
      <c r="AA87" s="10"/>
      <c r="AB87" s="10"/>
      <c r="AC87" s="10"/>
      <c r="AD87" s="10"/>
      <c r="AE87" s="10"/>
    </row>
    <row r="88" spans="1:31" s="12" customFormat="1" ht="15.75" x14ac:dyDescent="0.25">
      <c r="A88" s="133" t="s">
        <v>520</v>
      </c>
      <c r="B88" s="251">
        <f t="shared" si="41"/>
        <v>969.10199999999998</v>
      </c>
      <c r="C88" s="251">
        <f t="shared" si="42"/>
        <v>77.164550000000006</v>
      </c>
      <c r="D88" s="251">
        <f t="shared" si="49"/>
        <v>7.9624796976995205</v>
      </c>
      <c r="E88" s="14"/>
      <c r="F88" s="14"/>
      <c r="G88" s="47"/>
      <c r="H88" s="208">
        <f>Субсидии!B83</f>
        <v>823.10199999999998</v>
      </c>
      <c r="I88" s="208">
        <f>Субсидии!C83</f>
        <v>0</v>
      </c>
      <c r="J88" s="14">
        <f t="shared" si="50"/>
        <v>0</v>
      </c>
      <c r="K88" s="14">
        <f>'Субвенции '!B87</f>
        <v>93.7</v>
      </c>
      <c r="L88" s="14">
        <f>'Субвенции '!C87</f>
        <v>55.771730000000005</v>
      </c>
      <c r="M88" s="14">
        <f t="shared" si="51"/>
        <v>59.521590181430092</v>
      </c>
      <c r="N88" s="14">
        <f>Иные!B79</f>
        <v>52.3</v>
      </c>
      <c r="O88" s="14">
        <f>Иные!C79</f>
        <v>21.39282</v>
      </c>
      <c r="P88" s="14">
        <f t="shared" si="52"/>
        <v>40.904053537284895</v>
      </c>
      <c r="Q88" s="10"/>
      <c r="R88" s="10"/>
      <c r="S88" s="10"/>
      <c r="T88" s="10"/>
      <c r="U88" s="10"/>
      <c r="V88" s="10"/>
      <c r="W88" s="10"/>
      <c r="X88" s="10"/>
      <c r="Y88" s="10"/>
      <c r="Z88" s="10"/>
      <c r="AA88" s="10"/>
      <c r="AB88" s="10"/>
      <c r="AC88" s="10"/>
      <c r="AD88" s="10"/>
      <c r="AE88" s="10"/>
    </row>
    <row r="89" spans="1:31" s="12" customFormat="1" ht="15.75" x14ac:dyDescent="0.25">
      <c r="A89" s="133" t="s">
        <v>418</v>
      </c>
      <c r="B89" s="251">
        <f t="shared" si="41"/>
        <v>647.6</v>
      </c>
      <c r="C89" s="251">
        <f t="shared" si="42"/>
        <v>540.88746000000003</v>
      </c>
      <c r="D89" s="251">
        <f t="shared" si="49"/>
        <v>83.521843730697967</v>
      </c>
      <c r="E89" s="14"/>
      <c r="F89" s="14"/>
      <c r="G89" s="47"/>
      <c r="H89" s="208">
        <f>Субсидии!B85</f>
        <v>456.7</v>
      </c>
      <c r="I89" s="208">
        <f>Субсидии!C85</f>
        <v>456.6576</v>
      </c>
      <c r="J89" s="14">
        <f t="shared" si="50"/>
        <v>99.990716006130938</v>
      </c>
      <c r="K89" s="14">
        <f>'Субвенции '!B88</f>
        <v>93.7</v>
      </c>
      <c r="L89" s="14">
        <f>'Субвенции '!C88</f>
        <v>51.8309</v>
      </c>
      <c r="M89" s="14">
        <f t="shared" si="51"/>
        <v>55.315795090715049</v>
      </c>
      <c r="N89" s="14">
        <f>Иные!B81</f>
        <v>97.2</v>
      </c>
      <c r="O89" s="14">
        <f>Иные!C81</f>
        <v>32.398960000000002</v>
      </c>
      <c r="P89" s="14">
        <f t="shared" si="52"/>
        <v>33.332263374485599</v>
      </c>
      <c r="Q89" s="10"/>
      <c r="R89" s="10"/>
      <c r="S89" s="10"/>
      <c r="T89" s="10"/>
      <c r="U89" s="10"/>
      <c r="V89" s="10"/>
      <c r="W89" s="10"/>
      <c r="X89" s="10"/>
      <c r="Y89" s="10"/>
      <c r="Z89" s="10"/>
      <c r="AA89" s="10"/>
      <c r="AB89" s="10"/>
      <c r="AC89" s="10"/>
      <c r="AD89" s="10"/>
      <c r="AE89" s="10"/>
    </row>
    <row r="90" spans="1:31" s="12" customFormat="1" ht="15.75" x14ac:dyDescent="0.25">
      <c r="A90" s="133" t="s">
        <v>521</v>
      </c>
      <c r="B90" s="251">
        <f t="shared" si="41"/>
        <v>1145.578</v>
      </c>
      <c r="C90" s="251">
        <f t="shared" si="42"/>
        <v>1072.44271</v>
      </c>
      <c r="D90" s="251">
        <f t="shared" si="49"/>
        <v>93.615861163534916</v>
      </c>
      <c r="E90" s="14"/>
      <c r="F90" s="14"/>
      <c r="G90" s="47"/>
      <c r="H90" s="208">
        <f>Субсидии!B86</f>
        <v>999.57799999999997</v>
      </c>
      <c r="I90" s="208">
        <f>Субсидии!C86</f>
        <v>999.57799999999997</v>
      </c>
      <c r="J90" s="14">
        <f t="shared" si="50"/>
        <v>100</v>
      </c>
      <c r="K90" s="14">
        <f>'Субвенции '!B89</f>
        <v>93.7</v>
      </c>
      <c r="L90" s="14">
        <f>'Субвенции '!C89</f>
        <v>55.433529999999998</v>
      </c>
      <c r="M90" s="14">
        <f t="shared" si="51"/>
        <v>59.160651013874066</v>
      </c>
      <c r="N90" s="14">
        <f>Иные!B82</f>
        <v>52.3</v>
      </c>
      <c r="O90" s="14">
        <f>Иные!C82</f>
        <v>17.431180000000001</v>
      </c>
      <c r="P90" s="14">
        <f t="shared" si="52"/>
        <v>33.329216061185477</v>
      </c>
      <c r="Q90" s="10"/>
      <c r="R90" s="10"/>
      <c r="S90" s="10"/>
      <c r="T90" s="10"/>
      <c r="U90" s="10"/>
      <c r="V90" s="10"/>
      <c r="W90" s="10"/>
      <c r="X90" s="10"/>
      <c r="Y90" s="10"/>
      <c r="Z90" s="10"/>
      <c r="AA90" s="10"/>
      <c r="AB90" s="10"/>
      <c r="AC90" s="10"/>
      <c r="AD90" s="10"/>
      <c r="AE90" s="10"/>
    </row>
    <row r="91" spans="1:31" s="12" customFormat="1" ht="15.75" x14ac:dyDescent="0.25">
      <c r="A91" s="133" t="s">
        <v>522</v>
      </c>
      <c r="B91" s="251">
        <f t="shared" si="41"/>
        <v>897.41340000000002</v>
      </c>
      <c r="C91" s="251">
        <f t="shared" si="42"/>
        <v>84.434740000000005</v>
      </c>
      <c r="D91" s="251">
        <f t="shared" si="49"/>
        <v>9.4086783192673522</v>
      </c>
      <c r="E91" s="14"/>
      <c r="F91" s="14"/>
      <c r="G91" s="47"/>
      <c r="H91" s="208">
        <f>Субсидии!B87</f>
        <v>751.41340000000002</v>
      </c>
      <c r="I91" s="208">
        <f>Субсидии!C87</f>
        <v>0</v>
      </c>
      <c r="J91" s="14">
        <f t="shared" si="50"/>
        <v>0</v>
      </c>
      <c r="K91" s="14">
        <f>'Субвенции '!B90</f>
        <v>93.7</v>
      </c>
      <c r="L91" s="14">
        <f>'Субвенции '!C90</f>
        <v>60.308759999999999</v>
      </c>
      <c r="M91" s="14">
        <f t="shared" si="51"/>
        <v>64.363671291355388</v>
      </c>
      <c r="N91" s="14">
        <f>Иные!B83</f>
        <v>52.3</v>
      </c>
      <c r="O91" s="14">
        <f>Иные!C83</f>
        <v>24.125979999999998</v>
      </c>
      <c r="P91" s="14">
        <f t="shared" si="52"/>
        <v>46.129980879541108</v>
      </c>
      <c r="Q91" s="10"/>
      <c r="R91" s="10"/>
      <c r="S91" s="10"/>
      <c r="T91" s="10"/>
      <c r="U91" s="10"/>
      <c r="V91" s="10"/>
      <c r="W91" s="10"/>
      <c r="X91" s="10"/>
      <c r="Y91" s="10"/>
      <c r="Z91" s="10"/>
      <c r="AA91" s="10"/>
      <c r="AB91" s="10"/>
      <c r="AC91" s="10"/>
      <c r="AD91" s="10"/>
      <c r="AE91" s="10"/>
    </row>
    <row r="92" spans="1:31" s="12" customFormat="1" ht="15.75" x14ac:dyDescent="0.25">
      <c r="A92" s="133" t="s">
        <v>527</v>
      </c>
      <c r="B92" s="251">
        <f t="shared" si="41"/>
        <v>146</v>
      </c>
      <c r="C92" s="251">
        <f t="shared" si="42"/>
        <v>68.819340000000011</v>
      </c>
      <c r="D92" s="251">
        <f t="shared" si="49"/>
        <v>47.136534246575351</v>
      </c>
      <c r="E92" s="14"/>
      <c r="F92" s="14"/>
      <c r="G92" s="47"/>
      <c r="H92" s="208">
        <f>Субсидии!B88</f>
        <v>0</v>
      </c>
      <c r="I92" s="208">
        <f>Субсидии!C88</f>
        <v>0</v>
      </c>
      <c r="J92" s="14"/>
      <c r="K92" s="14">
        <f>'Субвенции '!B91</f>
        <v>93.7</v>
      </c>
      <c r="L92" s="14">
        <f>'Субвенции '!C91</f>
        <v>51.388160000000006</v>
      </c>
      <c r="M92" s="14">
        <f t="shared" si="51"/>
        <v>54.843287086446111</v>
      </c>
      <c r="N92" s="14">
        <f>Иные!B84</f>
        <v>52.3</v>
      </c>
      <c r="O92" s="14">
        <f>Иные!C84</f>
        <v>17.431180000000001</v>
      </c>
      <c r="P92" s="14">
        <f t="shared" si="52"/>
        <v>33.329216061185477</v>
      </c>
      <c r="Q92" s="10"/>
      <c r="R92" s="10"/>
      <c r="S92" s="10"/>
      <c r="T92" s="10"/>
      <c r="U92" s="10"/>
      <c r="V92" s="10"/>
      <c r="W92" s="10"/>
      <c r="X92" s="10"/>
      <c r="Y92" s="10"/>
      <c r="Z92" s="10"/>
      <c r="AA92" s="10"/>
      <c r="AB92" s="10"/>
      <c r="AC92" s="10"/>
      <c r="AD92" s="10"/>
      <c r="AE92" s="10"/>
    </row>
    <row r="93" spans="1:31" s="12" customFormat="1" ht="15.75" x14ac:dyDescent="0.25">
      <c r="A93" s="133" t="s">
        <v>338</v>
      </c>
      <c r="B93" s="251">
        <f t="shared" si="41"/>
        <v>1482.2</v>
      </c>
      <c r="C93" s="251">
        <f t="shared" si="42"/>
        <v>233.95678999999996</v>
      </c>
      <c r="D93" s="251">
        <f t="shared" si="49"/>
        <v>15.784427877479418</v>
      </c>
      <c r="E93" s="14"/>
      <c r="F93" s="14"/>
      <c r="G93" s="47"/>
      <c r="H93" s="208">
        <f>Субсидии!B89</f>
        <v>970</v>
      </c>
      <c r="I93" s="208">
        <f>Субсидии!C89</f>
        <v>0</v>
      </c>
      <c r="J93" s="14">
        <f t="shared" si="50"/>
        <v>0</v>
      </c>
      <c r="K93" s="14">
        <f>'Субвенции '!B92</f>
        <v>234.2</v>
      </c>
      <c r="L93" s="14">
        <f>'Субвенции '!C92</f>
        <v>137.76710999999997</v>
      </c>
      <c r="M93" s="14">
        <f t="shared" si="51"/>
        <v>58.824555935098196</v>
      </c>
      <c r="N93" s="14">
        <f>Иные!B85</f>
        <v>278</v>
      </c>
      <c r="O93" s="14">
        <f>Иные!C85</f>
        <v>96.189679999999996</v>
      </c>
      <c r="P93" s="14">
        <f t="shared" si="52"/>
        <v>34.600604316546764</v>
      </c>
      <c r="Q93" s="10"/>
      <c r="R93" s="10"/>
      <c r="S93" s="10"/>
      <c r="T93" s="10"/>
      <c r="U93" s="10"/>
      <c r="V93" s="10"/>
      <c r="W93" s="10"/>
      <c r="X93" s="10"/>
      <c r="Y93" s="10"/>
      <c r="Z93" s="10"/>
      <c r="AA93" s="10"/>
      <c r="AB93" s="10"/>
      <c r="AC93" s="10"/>
      <c r="AD93" s="10"/>
      <c r="AE93" s="10"/>
    </row>
    <row r="94" spans="1:31" s="12" customFormat="1" ht="15.75" x14ac:dyDescent="0.25">
      <c r="A94" s="133" t="s">
        <v>523</v>
      </c>
      <c r="B94" s="251">
        <f t="shared" si="41"/>
        <v>1568.2</v>
      </c>
      <c r="C94" s="251">
        <f t="shared" si="42"/>
        <v>79.659009999999995</v>
      </c>
      <c r="D94" s="251">
        <f t="shared" si="49"/>
        <v>5.0796460910598134</v>
      </c>
      <c r="E94" s="14"/>
      <c r="F94" s="14"/>
      <c r="G94" s="47"/>
      <c r="H94" s="208">
        <f>Субсидии!B90</f>
        <v>1422.2</v>
      </c>
      <c r="I94" s="208">
        <f>Субсидии!C90</f>
        <v>0</v>
      </c>
      <c r="J94" s="14">
        <f t="shared" si="50"/>
        <v>0</v>
      </c>
      <c r="K94" s="14">
        <f>'Субвенции '!B93</f>
        <v>93.7</v>
      </c>
      <c r="L94" s="14">
        <f>'Субвенции '!C93</f>
        <v>55.533029999999997</v>
      </c>
      <c r="M94" s="14">
        <f t="shared" si="51"/>
        <v>59.26684098185698</v>
      </c>
      <c r="N94" s="14">
        <f>Иные!B86</f>
        <v>52.3</v>
      </c>
      <c r="O94" s="14">
        <f>Иные!C86</f>
        <v>24.125979999999998</v>
      </c>
      <c r="P94" s="14">
        <f t="shared" si="52"/>
        <v>46.129980879541108</v>
      </c>
      <c r="Q94" s="10"/>
      <c r="R94" s="10"/>
      <c r="S94" s="10"/>
      <c r="T94" s="10"/>
      <c r="U94" s="10"/>
      <c r="V94" s="10"/>
      <c r="W94" s="10"/>
      <c r="X94" s="10"/>
      <c r="Y94" s="10"/>
      <c r="Z94" s="10"/>
      <c r="AA94" s="10"/>
      <c r="AB94" s="10"/>
      <c r="AC94" s="10"/>
      <c r="AD94" s="10"/>
      <c r="AE94" s="10"/>
    </row>
    <row r="95" spans="1:31" s="12" customFormat="1" ht="15.75" x14ac:dyDescent="0.25">
      <c r="A95" s="133" t="s">
        <v>524</v>
      </c>
      <c r="B95" s="251">
        <f t="shared" si="41"/>
        <v>30189.8</v>
      </c>
      <c r="C95" s="251">
        <f t="shared" si="42"/>
        <v>568.20580999999993</v>
      </c>
      <c r="D95" s="251">
        <f t="shared" si="49"/>
        <v>1.8821118722217436</v>
      </c>
      <c r="E95" s="14"/>
      <c r="F95" s="14"/>
      <c r="G95" s="47"/>
      <c r="H95" s="208">
        <f>Субсидии!B91</f>
        <v>29768.6</v>
      </c>
      <c r="I95" s="208">
        <f>Субсидии!C91</f>
        <v>434.96434999999997</v>
      </c>
      <c r="J95" s="14">
        <f t="shared" si="50"/>
        <v>1.4611515153551058</v>
      </c>
      <c r="K95" s="14">
        <f>'Субвенции '!B94</f>
        <v>234.2</v>
      </c>
      <c r="L95" s="14">
        <f>'Субвенции '!C94</f>
        <v>133.24145999999999</v>
      </c>
      <c r="M95" s="14">
        <f t="shared" si="51"/>
        <v>56.892169086251066</v>
      </c>
      <c r="N95" s="14">
        <f>Иные!B87</f>
        <v>187</v>
      </c>
      <c r="O95" s="14">
        <f>Иные!C87</f>
        <v>0</v>
      </c>
      <c r="P95" s="14">
        <f t="shared" si="52"/>
        <v>0</v>
      </c>
      <c r="Q95" s="10"/>
      <c r="R95" s="10"/>
      <c r="S95" s="10"/>
      <c r="T95" s="10"/>
      <c r="U95" s="10"/>
      <c r="V95" s="10"/>
      <c r="W95" s="10"/>
      <c r="X95" s="10"/>
      <c r="Y95" s="10"/>
      <c r="Z95" s="10"/>
      <c r="AA95" s="10"/>
      <c r="AB95" s="10"/>
      <c r="AC95" s="10"/>
      <c r="AD95" s="10"/>
      <c r="AE95" s="10"/>
    </row>
    <row r="96" spans="1:31" s="12" customFormat="1" ht="15.75" x14ac:dyDescent="0.25">
      <c r="A96" s="133" t="s">
        <v>525</v>
      </c>
      <c r="B96" s="251">
        <f t="shared" si="41"/>
        <v>1095</v>
      </c>
      <c r="C96" s="251">
        <f t="shared" si="42"/>
        <v>927.54235999999992</v>
      </c>
      <c r="D96" s="251">
        <f t="shared" si="49"/>
        <v>84.707064840182639</v>
      </c>
      <c r="E96" s="14"/>
      <c r="F96" s="14"/>
      <c r="G96" s="47"/>
      <c r="H96" s="208">
        <f>Субсидии!B92</f>
        <v>751.6</v>
      </c>
      <c r="I96" s="208">
        <f>Субсидии!C92</f>
        <v>751.64234999999996</v>
      </c>
      <c r="J96" s="14">
        <f t="shared" si="50"/>
        <v>100.00563464608834</v>
      </c>
      <c r="K96" s="14">
        <f>'Субвенции '!B95</f>
        <v>234.2</v>
      </c>
      <c r="L96" s="14">
        <f>'Субвенции '!C95</f>
        <v>137.27117000000001</v>
      </c>
      <c r="M96" s="14">
        <f t="shared" si="51"/>
        <v>58.612796754910349</v>
      </c>
      <c r="N96" s="14">
        <f>Иные!B88</f>
        <v>109.2</v>
      </c>
      <c r="O96" s="14">
        <f>Иные!C88</f>
        <v>38.628839999999997</v>
      </c>
      <c r="P96" s="14">
        <f t="shared" si="52"/>
        <v>35.374395604395602</v>
      </c>
      <c r="Q96" s="10"/>
      <c r="R96" s="10"/>
      <c r="S96" s="10"/>
      <c r="T96" s="10"/>
      <c r="U96" s="10"/>
      <c r="V96" s="10"/>
      <c r="W96" s="10"/>
      <c r="X96" s="10"/>
      <c r="Y96" s="10"/>
      <c r="Z96" s="10"/>
      <c r="AA96" s="10"/>
      <c r="AB96" s="10"/>
      <c r="AC96" s="10"/>
      <c r="AD96" s="10"/>
      <c r="AE96" s="10"/>
    </row>
    <row r="97" spans="1:31" s="12" customFormat="1" ht="15.75" x14ac:dyDescent="0.25">
      <c r="A97" s="133" t="s">
        <v>526</v>
      </c>
      <c r="B97" s="251">
        <f t="shared" si="41"/>
        <v>331.4</v>
      </c>
      <c r="C97" s="251">
        <f t="shared" si="42"/>
        <v>182.35423</v>
      </c>
      <c r="D97" s="251">
        <f t="shared" si="49"/>
        <v>55.02541641520822</v>
      </c>
      <c r="E97" s="14"/>
      <c r="F97" s="14"/>
      <c r="G97" s="47"/>
      <c r="H97" s="208">
        <f>Субсидии!B93</f>
        <v>0</v>
      </c>
      <c r="I97" s="208">
        <f>Субсидии!C93</f>
        <v>0</v>
      </c>
      <c r="J97" s="14"/>
      <c r="K97" s="14">
        <f>'Субвенции '!B96</f>
        <v>234.2</v>
      </c>
      <c r="L97" s="14">
        <f>'Субвенции '!C96</f>
        <v>138.60856000000001</v>
      </c>
      <c r="M97" s="14">
        <f t="shared" si="51"/>
        <v>59.183842869342449</v>
      </c>
      <c r="N97" s="14">
        <f>Иные!B89</f>
        <v>97.2</v>
      </c>
      <c r="O97" s="14">
        <f>Иные!C89</f>
        <v>43.745669999999997</v>
      </c>
      <c r="P97" s="14">
        <f t="shared" si="52"/>
        <v>45.005833333333328</v>
      </c>
      <c r="Q97" s="10"/>
      <c r="R97" s="10"/>
      <c r="S97" s="10"/>
      <c r="T97" s="10"/>
      <c r="U97" s="10"/>
      <c r="V97" s="10"/>
      <c r="W97" s="10"/>
      <c r="X97" s="10"/>
      <c r="Y97" s="10"/>
      <c r="Z97" s="10"/>
      <c r="AA97" s="10"/>
      <c r="AB97" s="10"/>
      <c r="AC97" s="10"/>
      <c r="AD97" s="10"/>
      <c r="AE97" s="10"/>
    </row>
    <row r="98" spans="1:31" s="28" customFormat="1" ht="31.5" x14ac:dyDescent="0.25">
      <c r="A98" s="77" t="s">
        <v>344</v>
      </c>
      <c r="B98" s="81">
        <f t="shared" si="41"/>
        <v>245835.64699999997</v>
      </c>
      <c r="C98" s="81">
        <f t="shared" si="42"/>
        <v>167383.41695999997</v>
      </c>
      <c r="D98" s="81">
        <f t="shared" ref="D98" si="53">C98/B98*100</f>
        <v>68.087528803339083</v>
      </c>
      <c r="E98" s="81">
        <f t="shared" ref="E98:F98" si="54">SUM(E99:E102)</f>
        <v>52984.200000000004</v>
      </c>
      <c r="F98" s="81">
        <f t="shared" si="54"/>
        <v>41250.949999999997</v>
      </c>
      <c r="G98" s="83">
        <f t="shared" si="19"/>
        <v>77.855190792726887</v>
      </c>
      <c r="H98" s="81">
        <f>SUM(H99:H102)</f>
        <v>23747.647000000001</v>
      </c>
      <c r="I98" s="81">
        <f t="shared" ref="I98:O98" si="55">SUM(I99:I102)</f>
        <v>12376.370410000001</v>
      </c>
      <c r="J98" s="81">
        <f t="shared" si="20"/>
        <v>52.116196648872204</v>
      </c>
      <c r="K98" s="81">
        <f t="shared" si="55"/>
        <v>162171.29999999996</v>
      </c>
      <c r="L98" s="81">
        <f t="shared" si="55"/>
        <v>108836.27158999997</v>
      </c>
      <c r="M98" s="81">
        <f t="shared" si="21"/>
        <v>67.111919057194456</v>
      </c>
      <c r="N98" s="81">
        <f t="shared" si="55"/>
        <v>6932.5</v>
      </c>
      <c r="O98" s="81">
        <f t="shared" si="55"/>
        <v>4919.8249599999999</v>
      </c>
      <c r="P98" s="81">
        <f t="shared" si="22"/>
        <v>70.967543598990261</v>
      </c>
      <c r="Q98" s="155"/>
      <c r="R98" s="155"/>
      <c r="S98" s="155"/>
      <c r="T98" s="155"/>
      <c r="U98" s="155"/>
      <c r="V98" s="155"/>
      <c r="W98" s="155"/>
      <c r="X98" s="155"/>
      <c r="Y98" s="155"/>
      <c r="Z98" s="155"/>
      <c r="AA98" s="155"/>
      <c r="AB98" s="155"/>
      <c r="AC98" s="155"/>
      <c r="AD98" s="155"/>
      <c r="AE98" s="155"/>
    </row>
    <row r="99" spans="1:31" s="12" customFormat="1" ht="31.5" x14ac:dyDescent="0.25">
      <c r="A99" s="132" t="s">
        <v>343</v>
      </c>
      <c r="B99" s="14">
        <f t="shared" si="41"/>
        <v>240530.69999999992</v>
      </c>
      <c r="C99" s="14">
        <f t="shared" si="42"/>
        <v>164882.18422</v>
      </c>
      <c r="D99" s="14">
        <f t="shared" si="15"/>
        <v>68.549330384853178</v>
      </c>
      <c r="E99" s="15">
        <f>Дотации!B16</f>
        <v>52984.200000000004</v>
      </c>
      <c r="F99" s="15">
        <f>Дотации!C16</f>
        <v>41250.949999999997</v>
      </c>
      <c r="G99" s="15">
        <f t="shared" si="19"/>
        <v>77.855190792726887</v>
      </c>
      <c r="H99" s="14">
        <f>Субсидии!B95</f>
        <v>19609.3</v>
      </c>
      <c r="I99" s="14">
        <f>Субсидии!C95</f>
        <v>10396.101970000002</v>
      </c>
      <c r="J99" s="14">
        <f t="shared" si="20"/>
        <v>53.016180944755817</v>
      </c>
      <c r="K99" s="14">
        <f>'Субвенции '!B98</f>
        <v>161468.69999999992</v>
      </c>
      <c r="L99" s="14">
        <f>'Субвенции '!C98</f>
        <v>108430.84119999998</v>
      </c>
      <c r="M99" s="14">
        <f t="shared" si="21"/>
        <v>67.152854516076516</v>
      </c>
      <c r="N99" s="14">
        <f>Иные!B91</f>
        <v>6468.5</v>
      </c>
      <c r="O99" s="14">
        <f>Иные!C91</f>
        <v>4804.2910499999998</v>
      </c>
      <c r="P99" s="14">
        <f t="shared" si="22"/>
        <v>74.272104042668303</v>
      </c>
      <c r="Q99" s="10"/>
      <c r="R99" s="10"/>
      <c r="S99" s="10"/>
      <c r="T99" s="10"/>
      <c r="U99" s="10"/>
      <c r="V99" s="10"/>
      <c r="W99" s="10"/>
      <c r="X99" s="10"/>
      <c r="Y99" s="10"/>
      <c r="Z99" s="10"/>
      <c r="AA99" s="10"/>
      <c r="AB99" s="10"/>
      <c r="AC99" s="10"/>
      <c r="AD99" s="10"/>
      <c r="AE99" s="10"/>
    </row>
    <row r="100" spans="1:31" s="12" customFormat="1" ht="15.75" x14ac:dyDescent="0.25">
      <c r="A100" s="156" t="s">
        <v>342</v>
      </c>
      <c r="B100" s="252">
        <f t="shared" si="41"/>
        <v>1998.4</v>
      </c>
      <c r="C100" s="252">
        <f t="shared" si="42"/>
        <v>840.36762999999996</v>
      </c>
      <c r="D100" s="252">
        <f>C100/B100*100</f>
        <v>42.052023118494795</v>
      </c>
      <c r="E100" s="50"/>
      <c r="F100" s="50"/>
      <c r="G100" s="54"/>
      <c r="H100" s="209">
        <f>Субсидии!B96</f>
        <v>1764.2</v>
      </c>
      <c r="I100" s="209">
        <f>Субсидии!C96</f>
        <v>764.20911999999998</v>
      </c>
      <c r="J100" s="50">
        <f t="shared" ref="J100:J102" si="56">I100/H100*100</f>
        <v>43.317601179004647</v>
      </c>
      <c r="K100" s="50">
        <f>'Субвенции '!B99</f>
        <v>234.2</v>
      </c>
      <c r="L100" s="50">
        <f>'Субвенции '!C99</f>
        <v>76.158509999999993</v>
      </c>
      <c r="M100" s="50">
        <f>L100/K100*100</f>
        <v>32.518578138343294</v>
      </c>
      <c r="N100" s="50"/>
      <c r="O100" s="50"/>
      <c r="P100" s="14"/>
      <c r="Q100" s="10"/>
      <c r="R100" s="10"/>
      <c r="S100" s="10"/>
      <c r="T100" s="10"/>
      <c r="U100" s="10"/>
      <c r="V100" s="10"/>
      <c r="W100" s="10"/>
      <c r="X100" s="10"/>
      <c r="Y100" s="10"/>
      <c r="Z100" s="10"/>
      <c r="AA100" s="10"/>
      <c r="AB100" s="10"/>
      <c r="AC100" s="10"/>
      <c r="AD100" s="10"/>
      <c r="AE100" s="10"/>
    </row>
    <row r="101" spans="1:31" s="12" customFormat="1" ht="15.75" x14ac:dyDescent="0.25">
      <c r="A101" s="133" t="s">
        <v>529</v>
      </c>
      <c r="B101" s="251">
        <f t="shared" si="41"/>
        <v>2158.9</v>
      </c>
      <c r="C101" s="251">
        <f t="shared" si="42"/>
        <v>1255.1106600000001</v>
      </c>
      <c r="D101" s="251">
        <f>C101/B101*100</f>
        <v>58.136581592477654</v>
      </c>
      <c r="E101" s="14"/>
      <c r="F101" s="14"/>
      <c r="G101" s="47"/>
      <c r="H101" s="208">
        <f>Субсидии!B97</f>
        <v>1724.5</v>
      </c>
      <c r="I101" s="208">
        <f>Субсидии!C97</f>
        <v>1024.5</v>
      </c>
      <c r="J101" s="14">
        <f t="shared" si="56"/>
        <v>59.40852420991591</v>
      </c>
      <c r="K101" s="14">
        <f>'Субвенции '!B100</f>
        <v>234.2</v>
      </c>
      <c r="L101" s="14">
        <f>'Субвенции '!C100</f>
        <v>163.99974</v>
      </c>
      <c r="M101" s="14">
        <f>L101/K101*100</f>
        <v>70.025508112724182</v>
      </c>
      <c r="N101" s="14">
        <f>Иные!B93</f>
        <v>200.2</v>
      </c>
      <c r="O101" s="14">
        <f>Иные!C93</f>
        <v>66.610919999999993</v>
      </c>
      <c r="P101" s="14">
        <f t="shared" si="22"/>
        <v>33.272187812187809</v>
      </c>
      <c r="Q101" s="10"/>
      <c r="R101" s="10"/>
      <c r="S101" s="10"/>
      <c r="T101" s="10"/>
      <c r="U101" s="10"/>
      <c r="V101" s="10"/>
      <c r="W101" s="10"/>
      <c r="X101" s="10"/>
      <c r="Y101" s="10"/>
      <c r="Z101" s="10"/>
      <c r="AA101" s="10"/>
      <c r="AB101" s="10"/>
      <c r="AC101" s="10"/>
      <c r="AD101" s="10"/>
      <c r="AE101" s="10"/>
    </row>
    <row r="102" spans="1:31" s="12" customFormat="1" ht="15.75" x14ac:dyDescent="0.25">
      <c r="A102" s="133" t="s">
        <v>530</v>
      </c>
      <c r="B102" s="251">
        <f t="shared" si="41"/>
        <v>1147.6469999999999</v>
      </c>
      <c r="C102" s="251">
        <f t="shared" si="42"/>
        <v>405.75445000000002</v>
      </c>
      <c r="D102" s="251">
        <f>C102/B102*100</f>
        <v>35.355335743482101</v>
      </c>
      <c r="E102" s="14"/>
      <c r="F102" s="14"/>
      <c r="G102" s="47"/>
      <c r="H102" s="208">
        <f>Субсидии!B98</f>
        <v>649.64700000000005</v>
      </c>
      <c r="I102" s="208">
        <f>Субсидии!C98</f>
        <v>191.55932000000001</v>
      </c>
      <c r="J102" s="14">
        <f t="shared" si="56"/>
        <v>29.486678149825984</v>
      </c>
      <c r="K102" s="14">
        <f>'Субвенции '!B101</f>
        <v>234.2</v>
      </c>
      <c r="L102" s="14">
        <f>'Субвенции '!C101</f>
        <v>165.27214000000001</v>
      </c>
      <c r="M102" s="14">
        <f>L102/K102*100</f>
        <v>70.568804440649018</v>
      </c>
      <c r="N102" s="14">
        <f>Иные!B94</f>
        <v>263.8</v>
      </c>
      <c r="O102" s="14">
        <f>Иные!C94</f>
        <v>48.922989999999999</v>
      </c>
      <c r="P102" s="14">
        <f t="shared" si="22"/>
        <v>18.545485216072784</v>
      </c>
      <c r="Q102" s="10"/>
      <c r="R102" s="10"/>
      <c r="S102" s="10"/>
      <c r="T102" s="10"/>
      <c r="U102" s="10"/>
      <c r="V102" s="10"/>
      <c r="W102" s="10"/>
      <c r="X102" s="10"/>
      <c r="Y102" s="10"/>
      <c r="Z102" s="10"/>
      <c r="AA102" s="10"/>
      <c r="AB102" s="10"/>
      <c r="AC102" s="10"/>
      <c r="AD102" s="10"/>
      <c r="AE102" s="10"/>
    </row>
    <row r="103" spans="1:31" s="28" customFormat="1" ht="31.5" x14ac:dyDescent="0.25">
      <c r="A103" s="134" t="s">
        <v>347</v>
      </c>
      <c r="B103" s="81">
        <f t="shared" si="41"/>
        <v>431201.27500000002</v>
      </c>
      <c r="C103" s="81">
        <f t="shared" si="42"/>
        <v>299407.79862000007</v>
      </c>
      <c r="D103" s="81">
        <f t="shared" ref="D103" si="57">C103/B103*100</f>
        <v>69.435740564542641</v>
      </c>
      <c r="E103" s="81">
        <f t="shared" ref="E103:F103" si="58">SUM(E104:E114)</f>
        <v>119416.40000000001</v>
      </c>
      <c r="F103" s="81">
        <f t="shared" si="58"/>
        <v>89252.575000000012</v>
      </c>
      <c r="G103" s="83">
        <f t="shared" si="19"/>
        <v>74.740634452219297</v>
      </c>
      <c r="H103" s="81">
        <f>SUM(H104:H114)</f>
        <v>36355.774999999994</v>
      </c>
      <c r="I103" s="81">
        <f t="shared" ref="I103:O103" si="59">SUM(I104:I114)</f>
        <v>18387.095099999999</v>
      </c>
      <c r="J103" s="81">
        <f t="shared" si="20"/>
        <v>50.575445304081676</v>
      </c>
      <c r="K103" s="81">
        <f t="shared" si="59"/>
        <v>251000.50000000003</v>
      </c>
      <c r="L103" s="81">
        <f t="shared" si="59"/>
        <v>177919.5025</v>
      </c>
      <c r="M103" s="81">
        <f t="shared" si="21"/>
        <v>70.884122740791341</v>
      </c>
      <c r="N103" s="81">
        <f t="shared" si="59"/>
        <v>24428.600000000002</v>
      </c>
      <c r="O103" s="81">
        <f t="shared" si="59"/>
        <v>13848.626019999998</v>
      </c>
      <c r="P103" s="81">
        <f t="shared" si="22"/>
        <v>56.69021564887057</v>
      </c>
      <c r="Q103" s="155"/>
      <c r="R103" s="155"/>
      <c r="S103" s="155"/>
      <c r="T103" s="155"/>
      <c r="U103" s="155"/>
      <c r="V103" s="155"/>
      <c r="W103" s="155"/>
      <c r="X103" s="155"/>
      <c r="Y103" s="155"/>
      <c r="Z103" s="155"/>
      <c r="AA103" s="155"/>
      <c r="AB103" s="155"/>
      <c r="AC103" s="155"/>
      <c r="AD103" s="155"/>
      <c r="AE103" s="155"/>
    </row>
    <row r="104" spans="1:31" s="12" customFormat="1" ht="31.5" x14ac:dyDescent="0.25">
      <c r="A104" s="132" t="s">
        <v>346</v>
      </c>
      <c r="B104" s="14">
        <f t="shared" si="41"/>
        <v>425015.1999999999</v>
      </c>
      <c r="C104" s="14">
        <f t="shared" si="42"/>
        <v>296867.60668999999</v>
      </c>
      <c r="D104" s="14">
        <f t="shared" si="15"/>
        <v>69.848703455782299</v>
      </c>
      <c r="E104" s="15">
        <f>Дотации!B17</f>
        <v>119416.40000000001</v>
      </c>
      <c r="F104" s="15">
        <f>Дотации!C17</f>
        <v>89252.575000000012</v>
      </c>
      <c r="G104" s="15">
        <f t="shared" si="19"/>
        <v>74.740634452219297</v>
      </c>
      <c r="H104" s="14">
        <f>Субсидии!B100</f>
        <v>32871.899999999994</v>
      </c>
      <c r="I104" s="14">
        <f>Субсидии!C100</f>
        <v>17172.575099999998</v>
      </c>
      <c r="J104" s="14">
        <f t="shared" si="20"/>
        <v>52.240896023655466</v>
      </c>
      <c r="K104" s="14">
        <f>'Субвенции '!B103</f>
        <v>249548.29999999993</v>
      </c>
      <c r="L104" s="14">
        <f>'Субвенции '!C103</f>
        <v>177009.37592999998</v>
      </c>
      <c r="M104" s="14">
        <f t="shared" si="21"/>
        <v>70.931910147254072</v>
      </c>
      <c r="N104" s="14">
        <f>Иные!B96</f>
        <v>23178.6</v>
      </c>
      <c r="O104" s="14">
        <f>Иные!C96</f>
        <v>13433.08066</v>
      </c>
      <c r="P104" s="14">
        <f t="shared" si="22"/>
        <v>57.954667926449396</v>
      </c>
      <c r="Q104" s="10"/>
      <c r="R104" s="10"/>
      <c r="S104" s="10"/>
      <c r="T104" s="10"/>
      <c r="U104" s="10"/>
      <c r="V104" s="10"/>
      <c r="W104" s="10"/>
      <c r="X104" s="10"/>
      <c r="Y104" s="10"/>
      <c r="Z104" s="10"/>
      <c r="AA104" s="10"/>
      <c r="AB104" s="10"/>
      <c r="AC104" s="10"/>
      <c r="AD104" s="10"/>
      <c r="AE104" s="10"/>
    </row>
    <row r="105" spans="1:31" s="12" customFormat="1" ht="15.75" x14ac:dyDescent="0.25">
      <c r="A105" s="133" t="s">
        <v>531</v>
      </c>
      <c r="B105" s="251">
        <f t="shared" si="41"/>
        <v>269.3</v>
      </c>
      <c r="C105" s="251">
        <f t="shared" si="42"/>
        <v>60.781610000000001</v>
      </c>
      <c r="D105" s="251">
        <f t="shared" ref="D105:D114" si="60">C105/B105*100</f>
        <v>22.570222799851468</v>
      </c>
      <c r="E105" s="14"/>
      <c r="F105" s="14"/>
      <c r="G105" s="47"/>
      <c r="H105" s="208">
        <f>Субсидии!B101</f>
        <v>0</v>
      </c>
      <c r="I105" s="208">
        <f>Субсидии!C101</f>
        <v>0</v>
      </c>
      <c r="J105" s="14"/>
      <c r="K105" s="14">
        <f>'Субвенции '!B104</f>
        <v>93.7</v>
      </c>
      <c r="L105" s="14">
        <f>'Субвенции '!C104</f>
        <v>60.781610000000001</v>
      </c>
      <c r="M105" s="14">
        <f t="shared" ref="M105:M114" si="61">L105/K105*100</f>
        <v>64.868313767342585</v>
      </c>
      <c r="N105" s="14">
        <f>Иные!B97</f>
        <v>175.6</v>
      </c>
      <c r="O105" s="14">
        <f>Иные!C97</f>
        <v>0</v>
      </c>
      <c r="P105" s="14">
        <f t="shared" si="22"/>
        <v>0</v>
      </c>
      <c r="Q105" s="10"/>
      <c r="R105" s="10"/>
      <c r="S105" s="10"/>
      <c r="T105" s="10"/>
      <c r="U105" s="10"/>
      <c r="V105" s="10"/>
      <c r="W105" s="10"/>
      <c r="X105" s="10"/>
      <c r="Y105" s="10"/>
      <c r="Z105" s="10"/>
      <c r="AA105" s="10"/>
      <c r="AB105" s="10"/>
      <c r="AC105" s="10"/>
      <c r="AD105" s="10"/>
      <c r="AE105" s="10"/>
    </row>
    <row r="106" spans="1:31" s="12" customFormat="1" ht="15.75" x14ac:dyDescent="0.25">
      <c r="A106" s="133" t="s">
        <v>532</v>
      </c>
      <c r="B106" s="251">
        <f t="shared" si="41"/>
        <v>271.2</v>
      </c>
      <c r="C106" s="251">
        <f t="shared" si="42"/>
        <v>126.74056</v>
      </c>
      <c r="D106" s="251">
        <f t="shared" si="60"/>
        <v>46.733244837758114</v>
      </c>
      <c r="E106" s="14"/>
      <c r="F106" s="14"/>
      <c r="G106" s="47"/>
      <c r="H106" s="208">
        <f>Субсидии!B102</f>
        <v>0</v>
      </c>
      <c r="I106" s="208">
        <f>Субсидии!C102</f>
        <v>0</v>
      </c>
      <c r="J106" s="14"/>
      <c r="K106" s="14">
        <f>'Субвенции '!B105</f>
        <v>93.7</v>
      </c>
      <c r="L106" s="14">
        <f>'Субвенции '!C105</f>
        <v>57.085099999999997</v>
      </c>
      <c r="M106" s="14">
        <f t="shared" si="61"/>
        <v>60.923265741728919</v>
      </c>
      <c r="N106" s="14">
        <f>Иные!B98</f>
        <v>177.5</v>
      </c>
      <c r="O106" s="14">
        <f>Иные!C98</f>
        <v>69.655460000000005</v>
      </c>
      <c r="P106" s="14">
        <f t="shared" si="22"/>
        <v>39.242512676056343</v>
      </c>
      <c r="Q106" s="10"/>
      <c r="R106" s="10"/>
      <c r="S106" s="10"/>
      <c r="T106" s="10"/>
      <c r="U106" s="10"/>
      <c r="V106" s="10"/>
      <c r="W106" s="10"/>
      <c r="X106" s="10"/>
      <c r="Y106" s="10"/>
      <c r="Z106" s="10"/>
      <c r="AA106" s="10"/>
      <c r="AB106" s="10"/>
      <c r="AC106" s="10"/>
      <c r="AD106" s="10"/>
      <c r="AE106" s="10"/>
    </row>
    <row r="107" spans="1:31" s="12" customFormat="1" ht="15.75" x14ac:dyDescent="0.25">
      <c r="A107" s="133" t="s">
        <v>533</v>
      </c>
      <c r="B107" s="251">
        <f t="shared" si="41"/>
        <v>870.47500000000002</v>
      </c>
      <c r="C107" s="251">
        <f t="shared" si="42"/>
        <v>93.464409999999987</v>
      </c>
      <c r="D107" s="251">
        <f t="shared" si="60"/>
        <v>10.737173382348717</v>
      </c>
      <c r="E107" s="14"/>
      <c r="F107" s="14"/>
      <c r="G107" s="47"/>
      <c r="H107" s="208">
        <f>Субсидии!B103</f>
        <v>683.875</v>
      </c>
      <c r="I107" s="208">
        <f>Субсидии!C103</f>
        <v>0</v>
      </c>
      <c r="J107" s="14"/>
      <c r="K107" s="14">
        <f>'Субвенции '!B106</f>
        <v>93.7</v>
      </c>
      <c r="L107" s="14">
        <f>'Субвенции '!C106</f>
        <v>59.609019999999994</v>
      </c>
      <c r="M107" s="14">
        <f t="shared" si="61"/>
        <v>63.616883671291347</v>
      </c>
      <c r="N107" s="14">
        <f>Иные!B99</f>
        <v>92.9</v>
      </c>
      <c r="O107" s="14">
        <f>Иные!C99</f>
        <v>33.85539</v>
      </c>
      <c r="P107" s="14">
        <f t="shared" si="22"/>
        <v>36.442831001076428</v>
      </c>
      <c r="Q107" s="10"/>
      <c r="R107" s="10"/>
      <c r="S107" s="10"/>
      <c r="T107" s="10"/>
      <c r="U107" s="10"/>
      <c r="V107" s="10"/>
      <c r="W107" s="10"/>
      <c r="X107" s="10"/>
      <c r="Y107" s="10"/>
      <c r="Z107" s="10"/>
      <c r="AA107" s="10"/>
      <c r="AB107" s="10"/>
      <c r="AC107" s="10"/>
      <c r="AD107" s="10"/>
      <c r="AE107" s="10"/>
    </row>
    <row r="108" spans="1:31" s="12" customFormat="1" ht="15.75" x14ac:dyDescent="0.25">
      <c r="A108" s="156" t="s">
        <v>348</v>
      </c>
      <c r="B108" s="251">
        <f t="shared" si="41"/>
        <v>3268.4</v>
      </c>
      <c r="C108" s="251">
        <f t="shared" si="42"/>
        <v>1514.86196</v>
      </c>
      <c r="D108" s="251">
        <f t="shared" si="60"/>
        <v>46.348732101333987</v>
      </c>
      <c r="E108" s="14"/>
      <c r="F108" s="14"/>
      <c r="G108" s="47"/>
      <c r="H108" s="208">
        <f>Субсидии!B104</f>
        <v>2800</v>
      </c>
      <c r="I108" s="208">
        <f>Субсидии!C104</f>
        <v>1214.52</v>
      </c>
      <c r="J108" s="14">
        <f>I108/H108*100</f>
        <v>43.375714285714281</v>
      </c>
      <c r="K108" s="14">
        <f>'Субвенции '!B107</f>
        <v>468.4</v>
      </c>
      <c r="L108" s="14">
        <f>'Субвенции '!C107</f>
        <v>300.34196000000003</v>
      </c>
      <c r="M108" s="14">
        <f t="shared" si="61"/>
        <v>64.120828351836039</v>
      </c>
      <c r="N108" s="14">
        <f>Иные!B100</f>
        <v>0</v>
      </c>
      <c r="O108" s="14"/>
      <c r="P108" s="14"/>
      <c r="Q108" s="10"/>
      <c r="R108" s="10"/>
      <c r="S108" s="10"/>
      <c r="T108" s="10"/>
      <c r="U108" s="10"/>
      <c r="V108" s="10"/>
      <c r="W108" s="10"/>
      <c r="X108" s="10"/>
      <c r="Y108" s="10"/>
      <c r="Z108" s="10"/>
      <c r="AA108" s="10"/>
      <c r="AB108" s="10"/>
      <c r="AC108" s="10"/>
      <c r="AD108" s="10"/>
      <c r="AE108" s="10"/>
    </row>
    <row r="109" spans="1:31" s="12" customFormat="1" ht="15.75" x14ac:dyDescent="0.25">
      <c r="A109" s="133" t="s">
        <v>534</v>
      </c>
      <c r="B109" s="251">
        <f t="shared" si="41"/>
        <v>258.8</v>
      </c>
      <c r="C109" s="251">
        <f t="shared" si="42"/>
        <v>105.15039</v>
      </c>
      <c r="D109" s="251">
        <f t="shared" si="60"/>
        <v>40.62998068006182</v>
      </c>
      <c r="E109" s="14"/>
      <c r="F109" s="14"/>
      <c r="G109" s="47"/>
      <c r="H109" s="208">
        <f>Субсидии!B105</f>
        <v>0</v>
      </c>
      <c r="I109" s="208">
        <f>Субсидии!C105</f>
        <v>0</v>
      </c>
      <c r="J109" s="14"/>
      <c r="K109" s="14">
        <f>'Субвенции '!B108</f>
        <v>93.7</v>
      </c>
      <c r="L109" s="14">
        <f>'Субвенции '!C108</f>
        <v>58.850470000000001</v>
      </c>
      <c r="M109" s="14">
        <f t="shared" si="61"/>
        <v>62.807331910352183</v>
      </c>
      <c r="N109" s="14">
        <f>Иные!B101</f>
        <v>165.1</v>
      </c>
      <c r="O109" s="14">
        <f>Иные!C101</f>
        <v>46.29992</v>
      </c>
      <c r="P109" s="14">
        <f t="shared" si="22"/>
        <v>28.043561477892187</v>
      </c>
      <c r="Q109" s="10"/>
      <c r="R109" s="10"/>
      <c r="S109" s="10"/>
      <c r="T109" s="10"/>
      <c r="U109" s="10"/>
      <c r="V109" s="10"/>
      <c r="W109" s="10"/>
      <c r="X109" s="10"/>
      <c r="Y109" s="10"/>
      <c r="Z109" s="10"/>
      <c r="AA109" s="10"/>
      <c r="AB109" s="10"/>
      <c r="AC109" s="10"/>
      <c r="AD109" s="10"/>
      <c r="AE109" s="10"/>
    </row>
    <row r="110" spans="1:31" s="12" customFormat="1" ht="15.75" x14ac:dyDescent="0.25">
      <c r="A110" s="133" t="s">
        <v>535</v>
      </c>
      <c r="B110" s="251">
        <f t="shared" si="41"/>
        <v>353.1</v>
      </c>
      <c r="C110" s="251">
        <f t="shared" si="42"/>
        <v>206.51232000000002</v>
      </c>
      <c r="D110" s="251">
        <f t="shared" si="60"/>
        <v>58.48550552251487</v>
      </c>
      <c r="E110" s="14"/>
      <c r="F110" s="14"/>
      <c r="G110" s="47"/>
      <c r="H110" s="208">
        <f>Субсидии!B106</f>
        <v>0</v>
      </c>
      <c r="I110" s="208">
        <f>Субсидии!C106</f>
        <v>0</v>
      </c>
      <c r="J110" s="14"/>
      <c r="K110" s="14">
        <f>'Субвенции '!B109</f>
        <v>234.2</v>
      </c>
      <c r="L110" s="14">
        <f>'Субвенции '!C109</f>
        <v>153.36823000000001</v>
      </c>
      <c r="M110" s="14">
        <f t="shared" si="61"/>
        <v>65.486007685738684</v>
      </c>
      <c r="N110" s="14">
        <f>Иные!B102</f>
        <v>118.9</v>
      </c>
      <c r="O110" s="14">
        <f>Иные!C102</f>
        <v>53.144089999999998</v>
      </c>
      <c r="P110" s="14">
        <f t="shared" si="22"/>
        <v>44.696459209419679</v>
      </c>
      <c r="Q110" s="10"/>
      <c r="R110" s="10"/>
      <c r="S110" s="10"/>
      <c r="T110" s="10"/>
      <c r="U110" s="10"/>
      <c r="V110" s="10"/>
      <c r="W110" s="10"/>
      <c r="X110" s="10"/>
      <c r="Y110" s="10"/>
      <c r="Z110" s="10"/>
      <c r="AA110" s="10"/>
      <c r="AB110" s="10"/>
      <c r="AC110" s="10"/>
      <c r="AD110" s="10"/>
      <c r="AE110" s="10"/>
    </row>
    <row r="111" spans="1:31" s="12" customFormat="1" ht="15.75" x14ac:dyDescent="0.25">
      <c r="A111" s="133" t="s">
        <v>331</v>
      </c>
      <c r="B111" s="251">
        <f t="shared" si="41"/>
        <v>141.69999999999999</v>
      </c>
      <c r="C111" s="251">
        <f t="shared" si="42"/>
        <v>74.287990000000008</v>
      </c>
      <c r="D111" s="251">
        <f t="shared" si="60"/>
        <v>52.426245589273123</v>
      </c>
      <c r="E111" s="14"/>
      <c r="F111" s="14"/>
      <c r="G111" s="47"/>
      <c r="H111" s="208">
        <f>Субсидии!B107</f>
        <v>0</v>
      </c>
      <c r="I111" s="208">
        <f>Субсидии!C107</f>
        <v>0</v>
      </c>
      <c r="J111" s="14"/>
      <c r="K111" s="14">
        <f>'Субвенции '!B110</f>
        <v>93.7</v>
      </c>
      <c r="L111" s="14">
        <f>'Субвенции '!C110</f>
        <v>51.87106</v>
      </c>
      <c r="M111" s="14">
        <f t="shared" si="61"/>
        <v>55.358655282817502</v>
      </c>
      <c r="N111" s="14">
        <f>Иные!B103</f>
        <v>48</v>
      </c>
      <c r="O111" s="14">
        <f>Иные!C103</f>
        <v>22.416930000000001</v>
      </c>
      <c r="P111" s="14">
        <f t="shared" si="22"/>
        <v>46.7019375</v>
      </c>
      <c r="Q111" s="10"/>
      <c r="R111" s="10"/>
      <c r="S111" s="10"/>
      <c r="T111" s="10"/>
      <c r="U111" s="10"/>
      <c r="V111" s="10"/>
      <c r="W111" s="10"/>
      <c r="X111" s="10"/>
      <c r="Y111" s="10"/>
      <c r="Z111" s="10"/>
      <c r="AA111" s="10"/>
      <c r="AB111" s="10"/>
      <c r="AC111" s="10"/>
      <c r="AD111" s="10"/>
      <c r="AE111" s="10"/>
    </row>
    <row r="112" spans="1:31" s="12" customFormat="1" ht="15.75" x14ac:dyDescent="0.25">
      <c r="A112" s="133" t="s">
        <v>345</v>
      </c>
      <c r="B112" s="251">
        <f t="shared" si="41"/>
        <v>186.60000000000002</v>
      </c>
      <c r="C112" s="251">
        <f t="shared" si="42"/>
        <v>54.635239999999996</v>
      </c>
      <c r="D112" s="251">
        <f t="shared" si="60"/>
        <v>29.279335476956049</v>
      </c>
      <c r="E112" s="14"/>
      <c r="F112" s="14"/>
      <c r="G112" s="47"/>
      <c r="H112" s="208">
        <f>Субсидии!B108</f>
        <v>0</v>
      </c>
      <c r="I112" s="208">
        <f>Субсидии!C108</f>
        <v>0</v>
      </c>
      <c r="J112" s="14"/>
      <c r="K112" s="14">
        <f>'Субвенции '!B111</f>
        <v>93.7</v>
      </c>
      <c r="L112" s="14">
        <f>'Субвенции '!C111</f>
        <v>54.635239999999996</v>
      </c>
      <c r="M112" s="14">
        <f t="shared" si="61"/>
        <v>58.308687299893272</v>
      </c>
      <c r="N112" s="14">
        <f>Иные!B104</f>
        <v>92.9</v>
      </c>
      <c r="O112" s="14">
        <f>Иные!C104</f>
        <v>0</v>
      </c>
      <c r="P112" s="14">
        <f t="shared" si="22"/>
        <v>0</v>
      </c>
      <c r="Q112" s="10"/>
      <c r="R112" s="10"/>
      <c r="S112" s="10"/>
      <c r="T112" s="10"/>
      <c r="U112" s="10"/>
      <c r="V112" s="10"/>
      <c r="W112" s="10"/>
      <c r="X112" s="10"/>
      <c r="Y112" s="10"/>
      <c r="Z112" s="10"/>
      <c r="AA112" s="10"/>
      <c r="AB112" s="10"/>
      <c r="AC112" s="10"/>
      <c r="AD112" s="10"/>
      <c r="AE112" s="10"/>
    </row>
    <row r="113" spans="1:31" s="12" customFormat="1" ht="15.75" x14ac:dyDescent="0.25">
      <c r="A113" s="133" t="s">
        <v>536</v>
      </c>
      <c r="B113" s="251">
        <f t="shared" si="41"/>
        <v>269.89999999999998</v>
      </c>
      <c r="C113" s="251">
        <f t="shared" si="42"/>
        <v>142.19749999999999</v>
      </c>
      <c r="D113" s="251">
        <f t="shared" si="60"/>
        <v>52.685253797702856</v>
      </c>
      <c r="E113" s="14"/>
      <c r="F113" s="14"/>
      <c r="G113" s="47"/>
      <c r="H113" s="208">
        <f>Субсидии!B110</f>
        <v>0</v>
      </c>
      <c r="I113" s="208">
        <f>Субсидии!C110</f>
        <v>0</v>
      </c>
      <c r="J113" s="14"/>
      <c r="K113" s="14">
        <f>'Субвенции '!B112</f>
        <v>93.7</v>
      </c>
      <c r="L113" s="14">
        <f>'Субвенции '!C112</f>
        <v>53.206620000000001</v>
      </c>
      <c r="M113" s="14">
        <f t="shared" si="61"/>
        <v>56.784012806830312</v>
      </c>
      <c r="N113" s="14">
        <f>Иные!B106</f>
        <v>176.2</v>
      </c>
      <c r="O113" s="14">
        <f>Иные!C106</f>
        <v>88.990880000000004</v>
      </c>
      <c r="P113" s="14">
        <f t="shared" si="22"/>
        <v>50.505607264472197</v>
      </c>
      <c r="Q113" s="10"/>
      <c r="R113" s="10"/>
      <c r="S113" s="10"/>
      <c r="T113" s="10"/>
      <c r="U113" s="10"/>
      <c r="V113" s="10"/>
      <c r="W113" s="10"/>
      <c r="X113" s="10"/>
      <c r="Y113" s="10"/>
      <c r="Z113" s="10"/>
      <c r="AA113" s="10"/>
      <c r="AB113" s="10"/>
      <c r="AC113" s="10"/>
      <c r="AD113" s="10"/>
      <c r="AE113" s="10"/>
    </row>
    <row r="114" spans="1:31" s="12" customFormat="1" ht="15.75" x14ac:dyDescent="0.25">
      <c r="A114" s="133" t="s">
        <v>454</v>
      </c>
      <c r="B114" s="251">
        <f t="shared" si="41"/>
        <v>296.60000000000002</v>
      </c>
      <c r="C114" s="251">
        <f t="shared" si="42"/>
        <v>161.55995000000001</v>
      </c>
      <c r="D114" s="251">
        <f t="shared" si="60"/>
        <v>54.470650708024273</v>
      </c>
      <c r="E114" s="14"/>
      <c r="F114" s="14"/>
      <c r="G114" s="47"/>
      <c r="H114" s="208">
        <f>Субсидии!B109</f>
        <v>0</v>
      </c>
      <c r="I114" s="208">
        <f>Субсидии!C109</f>
        <v>0</v>
      </c>
      <c r="J114" s="14"/>
      <c r="K114" s="14">
        <f>'Субвенции '!B113</f>
        <v>93.7</v>
      </c>
      <c r="L114" s="14">
        <f>'Субвенции '!C113</f>
        <v>60.37726</v>
      </c>
      <c r="M114" s="14">
        <f t="shared" si="61"/>
        <v>64.43677694770544</v>
      </c>
      <c r="N114" s="14">
        <f>Иные!B105</f>
        <v>202.9</v>
      </c>
      <c r="O114" s="14">
        <f>Иные!C105</f>
        <v>101.18269000000001</v>
      </c>
      <c r="P114" s="14">
        <f t="shared" si="22"/>
        <v>49.868255298176443</v>
      </c>
      <c r="Q114" s="10"/>
      <c r="R114" s="10"/>
      <c r="S114" s="10"/>
      <c r="T114" s="10"/>
      <c r="U114" s="10"/>
      <c r="V114" s="10"/>
      <c r="W114" s="10"/>
      <c r="X114" s="10"/>
      <c r="Y114" s="10"/>
      <c r="Z114" s="10"/>
      <c r="AA114" s="10"/>
      <c r="AB114" s="10"/>
      <c r="AC114" s="10"/>
      <c r="AD114" s="10"/>
      <c r="AE114" s="10"/>
    </row>
    <row r="115" spans="1:31" s="28" customFormat="1" ht="31.5" x14ac:dyDescent="0.25">
      <c r="A115" s="77" t="s">
        <v>353</v>
      </c>
      <c r="B115" s="81">
        <f t="shared" si="41"/>
        <v>233827.05162000004</v>
      </c>
      <c r="C115" s="81">
        <f t="shared" si="42"/>
        <v>163343.41862000001</v>
      </c>
      <c r="D115" s="81">
        <f t="shared" ref="D115" si="62">C115/B115*100</f>
        <v>69.856510394466554</v>
      </c>
      <c r="E115" s="81">
        <f t="shared" ref="E115:F115" si="63">SUM(E116:E123)</f>
        <v>46086.200000000004</v>
      </c>
      <c r="F115" s="81">
        <f t="shared" si="63"/>
        <v>41100.224999999999</v>
      </c>
      <c r="G115" s="83">
        <f t="shared" si="19"/>
        <v>89.181197408334796</v>
      </c>
      <c r="H115" s="81">
        <f>SUM(H116:H123)</f>
        <v>36681.151619999997</v>
      </c>
      <c r="I115" s="81">
        <f t="shared" ref="I115:O115" si="64">SUM(I116:I123)</f>
        <v>16309.214840000001</v>
      </c>
      <c r="J115" s="81">
        <f t="shared" si="20"/>
        <v>44.462112337573338</v>
      </c>
      <c r="K115" s="81">
        <f t="shared" si="64"/>
        <v>143780.80000000005</v>
      </c>
      <c r="L115" s="81">
        <f t="shared" si="64"/>
        <v>100506.36561000002</v>
      </c>
      <c r="M115" s="81">
        <f t="shared" si="21"/>
        <v>69.902494359469401</v>
      </c>
      <c r="N115" s="81">
        <f t="shared" si="64"/>
        <v>7278.8999999999978</v>
      </c>
      <c r="O115" s="81">
        <f t="shared" si="64"/>
        <v>5427.6131699999996</v>
      </c>
      <c r="P115" s="81">
        <f t="shared" si="22"/>
        <v>74.566392861558768</v>
      </c>
      <c r="Q115" s="155"/>
      <c r="R115" s="155"/>
      <c r="S115" s="155"/>
      <c r="T115" s="155"/>
      <c r="U115" s="155"/>
      <c r="V115" s="155"/>
      <c r="W115" s="155"/>
      <c r="X115" s="155"/>
      <c r="Y115" s="155"/>
      <c r="Z115" s="155"/>
      <c r="AA115" s="155"/>
      <c r="AB115" s="155"/>
      <c r="AC115" s="155"/>
      <c r="AD115" s="155"/>
      <c r="AE115" s="155"/>
    </row>
    <row r="116" spans="1:31" s="12" customFormat="1" ht="31.5" x14ac:dyDescent="0.25">
      <c r="A116" s="132" t="s">
        <v>352</v>
      </c>
      <c r="B116" s="14">
        <f t="shared" si="41"/>
        <v>228540.34081999995</v>
      </c>
      <c r="C116" s="14">
        <f t="shared" si="42"/>
        <v>161190.34295999998</v>
      </c>
      <c r="D116" s="14">
        <f t="shared" si="15"/>
        <v>70.530367803623207</v>
      </c>
      <c r="E116" s="15">
        <f>Дотации!B18</f>
        <v>46086.200000000004</v>
      </c>
      <c r="F116" s="15">
        <f>Дотации!C18</f>
        <v>41100.224999999999</v>
      </c>
      <c r="G116" s="15">
        <f t="shared" si="19"/>
        <v>89.181197408334796</v>
      </c>
      <c r="H116" s="14">
        <f>Субсидии!B112</f>
        <v>32865.440819999996</v>
      </c>
      <c r="I116" s="14">
        <f>Субсидии!C112</f>
        <v>14859.683510000001</v>
      </c>
      <c r="J116" s="14">
        <f t="shared" si="20"/>
        <v>45.213705154252068</v>
      </c>
      <c r="K116" s="14">
        <f>'Субвенции '!B115</f>
        <v>142984.39999999997</v>
      </c>
      <c r="L116" s="14">
        <f>'Субвенции '!C115</f>
        <v>100000.8312</v>
      </c>
      <c r="M116" s="14">
        <f t="shared" si="21"/>
        <v>69.938280819446049</v>
      </c>
      <c r="N116" s="14">
        <f>Иные!B108</f>
        <v>6604.2999999999993</v>
      </c>
      <c r="O116" s="14">
        <f>Иные!C108</f>
        <v>5229.6032500000001</v>
      </c>
      <c r="P116" s="14">
        <f t="shared" si="22"/>
        <v>79.18482276698515</v>
      </c>
      <c r="Q116" s="10"/>
      <c r="R116" s="10"/>
      <c r="S116" s="10"/>
      <c r="T116" s="10"/>
      <c r="U116" s="10"/>
      <c r="V116" s="10"/>
      <c r="W116" s="10"/>
      <c r="X116" s="10"/>
      <c r="Y116" s="10"/>
      <c r="Z116" s="10"/>
      <c r="AA116" s="10"/>
      <c r="AB116" s="10"/>
      <c r="AC116" s="10"/>
      <c r="AD116" s="10"/>
      <c r="AE116" s="10"/>
    </row>
    <row r="117" spans="1:31" s="12" customFormat="1" ht="15.75" x14ac:dyDescent="0.25">
      <c r="A117" s="133" t="s">
        <v>349</v>
      </c>
      <c r="B117" s="251">
        <f t="shared" si="41"/>
        <v>572.75800000000004</v>
      </c>
      <c r="C117" s="251">
        <f t="shared" si="42"/>
        <v>200.92784999999998</v>
      </c>
      <c r="D117" s="251">
        <f t="shared" ref="D117:D123" si="65">C117/B117*100</f>
        <v>35.080758365662277</v>
      </c>
      <c r="E117" s="14"/>
      <c r="F117" s="14"/>
      <c r="G117" s="47"/>
      <c r="H117" s="208">
        <f>Субсидии!B113</f>
        <v>351.65800000000002</v>
      </c>
      <c r="I117" s="208">
        <f>Субсидии!C113</f>
        <v>105.4974</v>
      </c>
      <c r="J117" s="14">
        <f t="shared" si="20"/>
        <v>30</v>
      </c>
      <c r="K117" s="14">
        <f>'Субвенции '!B116</f>
        <v>93.7</v>
      </c>
      <c r="L117" s="14">
        <f>'Субвенции '!C116</f>
        <v>63.255429999999997</v>
      </c>
      <c r="M117" s="14">
        <f t="shared" ref="M117:M123" si="66">L117/K117*100</f>
        <v>67.508463180362853</v>
      </c>
      <c r="N117" s="14">
        <f>Иные!B109</f>
        <v>127.4</v>
      </c>
      <c r="O117" s="14">
        <f>Иные!C109</f>
        <v>32.175020000000004</v>
      </c>
      <c r="P117" s="14">
        <f t="shared" si="22"/>
        <v>25.255117739403453</v>
      </c>
      <c r="Q117" s="10"/>
      <c r="R117" s="10"/>
      <c r="S117" s="10"/>
      <c r="T117" s="10"/>
      <c r="U117" s="10"/>
      <c r="V117" s="10"/>
      <c r="W117" s="10"/>
      <c r="X117" s="10"/>
      <c r="Y117" s="10"/>
      <c r="Z117" s="10"/>
      <c r="AA117" s="10"/>
      <c r="AB117" s="10"/>
      <c r="AC117" s="10"/>
      <c r="AD117" s="10"/>
      <c r="AE117" s="10"/>
    </row>
    <row r="118" spans="1:31" s="12" customFormat="1" ht="15.75" x14ac:dyDescent="0.25">
      <c r="A118" s="133" t="s">
        <v>537</v>
      </c>
      <c r="B118" s="251">
        <f t="shared" si="41"/>
        <v>221.10000000000002</v>
      </c>
      <c r="C118" s="251">
        <f t="shared" si="42"/>
        <v>97.891750000000002</v>
      </c>
      <c r="D118" s="251">
        <f t="shared" si="65"/>
        <v>44.274875621890544</v>
      </c>
      <c r="E118" s="14"/>
      <c r="F118" s="14"/>
      <c r="G118" s="47"/>
      <c r="H118" s="208">
        <f>Субсидии!B114</f>
        <v>0</v>
      </c>
      <c r="I118" s="208">
        <f>Субсидии!C114</f>
        <v>0</v>
      </c>
      <c r="J118" s="14"/>
      <c r="K118" s="14">
        <f>'Субвенции '!B117</f>
        <v>93.7</v>
      </c>
      <c r="L118" s="14">
        <f>'Субвенции '!C117</f>
        <v>61.148040000000002</v>
      </c>
      <c r="M118" s="14">
        <f t="shared" si="66"/>
        <v>65.25938100320171</v>
      </c>
      <c r="N118" s="14">
        <f>Иные!B110</f>
        <v>127.4</v>
      </c>
      <c r="O118" s="14">
        <f>Иные!C110</f>
        <v>36.74371</v>
      </c>
      <c r="P118" s="14">
        <f t="shared" si="22"/>
        <v>28.841216640502353</v>
      </c>
      <c r="Q118" s="10"/>
      <c r="R118" s="10"/>
      <c r="S118" s="10"/>
      <c r="T118" s="10"/>
      <c r="U118" s="10"/>
      <c r="V118" s="10"/>
      <c r="W118" s="10"/>
      <c r="X118" s="10"/>
      <c r="Y118" s="10"/>
      <c r="Z118" s="10"/>
      <c r="AA118" s="10"/>
      <c r="AB118" s="10"/>
      <c r="AC118" s="10"/>
      <c r="AD118" s="10"/>
      <c r="AE118" s="10"/>
    </row>
    <row r="119" spans="1:31" s="12" customFormat="1" ht="15.75" x14ac:dyDescent="0.25">
      <c r="A119" s="133" t="s">
        <v>350</v>
      </c>
      <c r="B119" s="251">
        <f t="shared" si="41"/>
        <v>176.2</v>
      </c>
      <c r="C119" s="251">
        <f t="shared" si="42"/>
        <v>94.420899999999989</v>
      </c>
      <c r="D119" s="251">
        <f t="shared" si="65"/>
        <v>53.587343927355278</v>
      </c>
      <c r="E119" s="14"/>
      <c r="F119" s="14"/>
      <c r="G119" s="47"/>
      <c r="H119" s="208">
        <f>Субсидии!B115</f>
        <v>0</v>
      </c>
      <c r="I119" s="208">
        <f>Субсидии!C115</f>
        <v>0</v>
      </c>
      <c r="J119" s="14"/>
      <c r="K119" s="14">
        <f>'Субвенции '!B118</f>
        <v>93.7</v>
      </c>
      <c r="L119" s="14">
        <f>'Субвенции '!C118</f>
        <v>52.262869999999999</v>
      </c>
      <c r="M119" s="14">
        <f t="shared" si="66"/>
        <v>55.77680896478121</v>
      </c>
      <c r="N119" s="14">
        <f>Иные!B111</f>
        <v>82.5</v>
      </c>
      <c r="O119" s="14">
        <f>Иные!C111</f>
        <v>42.158029999999997</v>
      </c>
      <c r="P119" s="14">
        <f t="shared" si="22"/>
        <v>51.100642424242416</v>
      </c>
      <c r="Q119" s="10"/>
      <c r="R119" s="10"/>
      <c r="S119" s="10"/>
      <c r="T119" s="10"/>
      <c r="U119" s="10"/>
      <c r="V119" s="10"/>
      <c r="W119" s="10"/>
      <c r="X119" s="10"/>
      <c r="Y119" s="10"/>
      <c r="Z119" s="10"/>
      <c r="AA119" s="10"/>
      <c r="AB119" s="10"/>
      <c r="AC119" s="10"/>
      <c r="AD119" s="10"/>
      <c r="AE119" s="10"/>
    </row>
    <row r="120" spans="1:31" s="12" customFormat="1" ht="15.75" x14ac:dyDescent="0.25">
      <c r="A120" s="133" t="s">
        <v>610</v>
      </c>
      <c r="B120" s="251">
        <f t="shared" si="41"/>
        <v>221.10000000000002</v>
      </c>
      <c r="C120" s="251">
        <f t="shared" si="42"/>
        <v>98.806550000000001</v>
      </c>
      <c r="D120" s="251">
        <f t="shared" si="65"/>
        <v>44.6886250565355</v>
      </c>
      <c r="E120" s="14"/>
      <c r="F120" s="14"/>
      <c r="G120" s="47"/>
      <c r="H120" s="208">
        <f>Субсидии!B116</f>
        <v>0</v>
      </c>
      <c r="I120" s="208">
        <f>Субсидии!C116</f>
        <v>0</v>
      </c>
      <c r="J120" s="14"/>
      <c r="K120" s="14">
        <f>'Субвенции '!B119</f>
        <v>93.7</v>
      </c>
      <c r="L120" s="14">
        <f>'Субвенции '!C119</f>
        <v>54.957160000000002</v>
      </c>
      <c r="M120" s="14">
        <f t="shared" si="66"/>
        <v>58.652251867662756</v>
      </c>
      <c r="N120" s="14">
        <f>Иные!B112</f>
        <v>127.4</v>
      </c>
      <c r="O120" s="14">
        <f>Иные!C112</f>
        <v>43.84939</v>
      </c>
      <c r="P120" s="14">
        <f t="shared" si="22"/>
        <v>34.418673469387748</v>
      </c>
      <c r="Q120" s="10"/>
      <c r="R120" s="10"/>
      <c r="S120" s="10"/>
      <c r="T120" s="10"/>
      <c r="U120" s="10"/>
      <c r="V120" s="10"/>
      <c r="W120" s="10"/>
      <c r="X120" s="10"/>
      <c r="Y120" s="10"/>
      <c r="Z120" s="10"/>
      <c r="AA120" s="10"/>
      <c r="AB120" s="10"/>
      <c r="AC120" s="10"/>
      <c r="AD120" s="10"/>
      <c r="AE120" s="10"/>
    </row>
    <row r="121" spans="1:31" s="12" customFormat="1" ht="15.75" x14ac:dyDescent="0.25">
      <c r="A121" s="133" t="s">
        <v>351</v>
      </c>
      <c r="B121" s="251">
        <f t="shared" si="41"/>
        <v>3280.7</v>
      </c>
      <c r="C121" s="251">
        <f t="shared" si="42"/>
        <v>1370.59827</v>
      </c>
      <c r="D121" s="251">
        <f t="shared" si="65"/>
        <v>41.777616667174691</v>
      </c>
      <c r="E121" s="14"/>
      <c r="F121" s="14"/>
      <c r="G121" s="47"/>
      <c r="H121" s="208">
        <f>Субсидии!B117</f>
        <v>3046.5</v>
      </c>
      <c r="I121" s="208">
        <f>Субсидии!C117</f>
        <v>1218.76809</v>
      </c>
      <c r="J121" s="14">
        <f>I121/H121*100</f>
        <v>40.005517479074349</v>
      </c>
      <c r="K121" s="14">
        <f>'Субвенции '!B120</f>
        <v>234.2</v>
      </c>
      <c r="L121" s="14">
        <f>'Субвенции '!C120</f>
        <v>151.83017999999998</v>
      </c>
      <c r="M121" s="14">
        <f t="shared" si="66"/>
        <v>64.82928266438941</v>
      </c>
      <c r="N121" s="14">
        <f>Иные!B113</f>
        <v>0</v>
      </c>
      <c r="O121" s="14">
        <f>Иные!C113</f>
        <v>0</v>
      </c>
      <c r="P121" s="14"/>
      <c r="Q121" s="10"/>
      <c r="R121" s="10"/>
      <c r="S121" s="10"/>
      <c r="T121" s="10"/>
      <c r="U121" s="10"/>
      <c r="V121" s="10"/>
      <c r="W121" s="10"/>
      <c r="X121" s="10"/>
      <c r="Y121" s="10"/>
      <c r="Z121" s="10"/>
      <c r="AA121" s="10"/>
      <c r="AB121" s="10"/>
      <c r="AC121" s="10"/>
      <c r="AD121" s="10"/>
      <c r="AE121" s="10"/>
    </row>
    <row r="122" spans="1:31" s="12" customFormat="1" ht="15.75" x14ac:dyDescent="0.25">
      <c r="A122" s="133" t="s">
        <v>411</v>
      </c>
      <c r="B122" s="251">
        <f t="shared" si="41"/>
        <v>593.75279999999998</v>
      </c>
      <c r="C122" s="251">
        <f t="shared" si="42"/>
        <v>213.16987999999998</v>
      </c>
      <c r="D122" s="251">
        <f t="shared" si="65"/>
        <v>35.902126272078213</v>
      </c>
      <c r="E122" s="14"/>
      <c r="F122" s="14"/>
      <c r="G122" s="47"/>
      <c r="H122" s="208">
        <f>Субсидии!B118</f>
        <v>417.55279999999999</v>
      </c>
      <c r="I122" s="208">
        <f>Субсидии!C118</f>
        <v>125.26584</v>
      </c>
      <c r="J122" s="14">
        <f>I122/H122*100</f>
        <v>30</v>
      </c>
      <c r="K122" s="14">
        <f>'Субвенции '!B121</f>
        <v>93.7</v>
      </c>
      <c r="L122" s="14">
        <f>'Субвенции '!C121</f>
        <v>57.982769999999995</v>
      </c>
      <c r="M122" s="14">
        <f t="shared" si="66"/>
        <v>61.881291355389536</v>
      </c>
      <c r="N122" s="14">
        <f>Иные!B114</f>
        <v>82.5</v>
      </c>
      <c r="O122" s="14">
        <f>Иные!C114</f>
        <v>29.92127</v>
      </c>
      <c r="P122" s="14">
        <f t="shared" si="22"/>
        <v>36.268206060606062</v>
      </c>
      <c r="Q122" s="10"/>
      <c r="R122" s="10"/>
      <c r="S122" s="10"/>
      <c r="T122" s="10"/>
      <c r="U122" s="10"/>
      <c r="V122" s="10"/>
      <c r="W122" s="10"/>
      <c r="X122" s="10"/>
      <c r="Y122" s="10"/>
      <c r="Z122" s="10"/>
      <c r="AA122" s="10"/>
      <c r="AB122" s="10"/>
      <c r="AC122" s="10"/>
      <c r="AD122" s="10"/>
      <c r="AE122" s="10"/>
    </row>
    <row r="123" spans="1:31" s="12" customFormat="1" ht="15.75" x14ac:dyDescent="0.25">
      <c r="A123" s="133" t="s">
        <v>540</v>
      </c>
      <c r="B123" s="251">
        <f t="shared" si="41"/>
        <v>221.10000000000002</v>
      </c>
      <c r="C123" s="251">
        <f t="shared" si="42"/>
        <v>77.260459999999995</v>
      </c>
      <c r="D123" s="251">
        <f t="shared" si="65"/>
        <v>34.943672546359103</v>
      </c>
      <c r="E123" s="14"/>
      <c r="F123" s="14"/>
      <c r="G123" s="47"/>
      <c r="H123" s="208">
        <f>Субсидии!B119</f>
        <v>0</v>
      </c>
      <c r="I123" s="208">
        <f>Субсидии!C119</f>
        <v>0</v>
      </c>
      <c r="J123" s="14"/>
      <c r="K123" s="14">
        <f>'Субвенции '!B122</f>
        <v>93.7</v>
      </c>
      <c r="L123" s="14">
        <f>'Субвенции '!C122</f>
        <v>64.09796</v>
      </c>
      <c r="M123" s="14">
        <f t="shared" si="66"/>
        <v>68.407641408751331</v>
      </c>
      <c r="N123" s="14">
        <f>Иные!B115</f>
        <v>127.4</v>
      </c>
      <c r="O123" s="14">
        <f>Иные!C115</f>
        <v>13.1625</v>
      </c>
      <c r="P123" s="14">
        <f t="shared" si="22"/>
        <v>10.331632653061224</v>
      </c>
      <c r="Q123" s="10"/>
      <c r="R123" s="10"/>
      <c r="S123" s="10"/>
      <c r="T123" s="10"/>
      <c r="U123" s="10"/>
      <c r="V123" s="10"/>
      <c r="W123" s="10"/>
      <c r="X123" s="10"/>
      <c r="Y123" s="10"/>
      <c r="Z123" s="10"/>
      <c r="AA123" s="10"/>
      <c r="AB123" s="10"/>
      <c r="AC123" s="10"/>
      <c r="AD123" s="10"/>
      <c r="AE123" s="10"/>
    </row>
    <row r="124" spans="1:31" s="28" customFormat="1" ht="31.5" x14ac:dyDescent="0.25">
      <c r="A124" s="77" t="s">
        <v>356</v>
      </c>
      <c r="B124" s="81">
        <f t="shared" si="41"/>
        <v>335282.29149000009</v>
      </c>
      <c r="C124" s="81">
        <f t="shared" si="42"/>
        <v>221364.71556000004</v>
      </c>
      <c r="D124" s="81">
        <f t="shared" ref="D124" si="67">C124/B124*100</f>
        <v>66.023384228332361</v>
      </c>
      <c r="E124" s="81">
        <f t="shared" ref="E124:F124" si="68">SUM(E125:E137)</f>
        <v>53048.6</v>
      </c>
      <c r="F124" s="81">
        <f t="shared" si="68"/>
        <v>46086.974999999999</v>
      </c>
      <c r="G124" s="83">
        <f t="shared" si="19"/>
        <v>86.876892132874389</v>
      </c>
      <c r="H124" s="81">
        <f>SUM(H125:H137)</f>
        <v>40669.282489999998</v>
      </c>
      <c r="I124" s="81">
        <f t="shared" ref="I124:O124" si="69">SUM(I125:I137)</f>
        <v>19031.501179999999</v>
      </c>
      <c r="J124" s="81">
        <f t="shared" si="20"/>
        <v>46.795763325009673</v>
      </c>
      <c r="K124" s="81">
        <f t="shared" si="69"/>
        <v>220883.50000000009</v>
      </c>
      <c r="L124" s="81">
        <f t="shared" si="69"/>
        <v>147638.47872000004</v>
      </c>
      <c r="M124" s="81">
        <f t="shared" si="21"/>
        <v>66.839976150323579</v>
      </c>
      <c r="N124" s="81">
        <f t="shared" si="69"/>
        <v>20680.909</v>
      </c>
      <c r="O124" s="81">
        <f t="shared" si="69"/>
        <v>8607.7606599999999</v>
      </c>
      <c r="P124" s="81">
        <f t="shared" si="22"/>
        <v>41.621771364111702</v>
      </c>
      <c r="Q124" s="155"/>
      <c r="R124" s="155"/>
      <c r="S124" s="155"/>
      <c r="T124" s="155"/>
      <c r="U124" s="155"/>
      <c r="V124" s="155"/>
      <c r="W124" s="155"/>
      <c r="X124" s="155"/>
      <c r="Y124" s="155"/>
      <c r="Z124" s="155"/>
      <c r="AA124" s="155"/>
      <c r="AB124" s="155"/>
      <c r="AC124" s="155"/>
      <c r="AD124" s="155"/>
      <c r="AE124" s="155"/>
    </row>
    <row r="125" spans="1:31" s="12" customFormat="1" ht="31.5" x14ac:dyDescent="0.25">
      <c r="A125" s="132" t="s">
        <v>355</v>
      </c>
      <c r="B125" s="14">
        <f t="shared" si="41"/>
        <v>318495.44981999998</v>
      </c>
      <c r="C125" s="14">
        <f t="shared" si="42"/>
        <v>218358.78156000006</v>
      </c>
      <c r="D125" s="14">
        <f t="shared" si="15"/>
        <v>68.559466605694723</v>
      </c>
      <c r="E125" s="15">
        <f>Дотации!B19</f>
        <v>53048.6</v>
      </c>
      <c r="F125" s="15">
        <f>Дотации!C19</f>
        <v>46086.974999999999</v>
      </c>
      <c r="G125" s="15">
        <f t="shared" si="19"/>
        <v>86.876892132874389</v>
      </c>
      <c r="H125" s="14">
        <f>Субсидии!B121</f>
        <v>35632.240819999992</v>
      </c>
      <c r="I125" s="14">
        <f>Субсидии!C121</f>
        <v>16928.232409999997</v>
      </c>
      <c r="J125" s="14">
        <f t="shared" si="20"/>
        <v>47.508189270258754</v>
      </c>
      <c r="K125" s="14">
        <f>'Субвенции '!B124</f>
        <v>219571.79999999996</v>
      </c>
      <c r="L125" s="14">
        <f>'Субвенции '!C124</f>
        <v>146882.82444000005</v>
      </c>
      <c r="M125" s="14">
        <f t="shared" si="21"/>
        <v>66.895122433755191</v>
      </c>
      <c r="N125" s="14">
        <f>Иные!B117</f>
        <v>10242.809000000001</v>
      </c>
      <c r="O125" s="14">
        <f>Иные!C117</f>
        <v>8460.7497100000001</v>
      </c>
      <c r="P125" s="14">
        <f t="shared" si="22"/>
        <v>82.601849844119897</v>
      </c>
      <c r="Q125" s="10"/>
      <c r="R125" s="10"/>
      <c r="S125" s="10"/>
      <c r="T125" s="10"/>
      <c r="U125" s="10"/>
      <c r="V125" s="10"/>
      <c r="W125" s="10"/>
      <c r="X125" s="10"/>
      <c r="Y125" s="10"/>
      <c r="Z125" s="10"/>
      <c r="AA125" s="10"/>
      <c r="AB125" s="10"/>
      <c r="AC125" s="10"/>
      <c r="AD125" s="10"/>
      <c r="AE125" s="10"/>
    </row>
    <row r="126" spans="1:31" s="12" customFormat="1" ht="15.75" x14ac:dyDescent="0.25">
      <c r="A126" s="133" t="s">
        <v>541</v>
      </c>
      <c r="B126" s="251">
        <f t="shared" si="41"/>
        <v>1101.5</v>
      </c>
      <c r="C126" s="251">
        <f t="shared" si="42"/>
        <v>59.251779999999997</v>
      </c>
      <c r="D126" s="251">
        <f t="shared" ref="D126:D135" si="70">C126/B126*100</f>
        <v>5.3791901951883787</v>
      </c>
      <c r="E126" s="14"/>
      <c r="F126" s="14"/>
      <c r="G126" s="47"/>
      <c r="H126" s="208">
        <f>Субсидии!B122</f>
        <v>1000</v>
      </c>
      <c r="I126" s="208">
        <f>Субсидии!C122</f>
        <v>0</v>
      </c>
      <c r="J126" s="14">
        <f t="shared" si="20"/>
        <v>0</v>
      </c>
      <c r="K126" s="14">
        <f>'Субвенции '!B125</f>
        <v>93.7</v>
      </c>
      <c r="L126" s="14">
        <f>'Субвенции '!C125</f>
        <v>56.652989999999996</v>
      </c>
      <c r="M126" s="14">
        <f t="shared" ref="M126:M135" si="71">L126/K126*100</f>
        <v>60.462102454642476</v>
      </c>
      <c r="N126" s="14">
        <f>Иные!B119</f>
        <v>7.8</v>
      </c>
      <c r="O126" s="14">
        <f>Иные!C119</f>
        <v>2.5987900000000002</v>
      </c>
      <c r="P126" s="14">
        <f t="shared" si="22"/>
        <v>33.317820512820518</v>
      </c>
      <c r="Q126" s="10"/>
      <c r="R126" s="10"/>
      <c r="S126" s="10"/>
      <c r="T126" s="10"/>
      <c r="U126" s="10"/>
      <c r="V126" s="10"/>
      <c r="W126" s="10"/>
      <c r="X126" s="10"/>
      <c r="Y126" s="10"/>
      <c r="Z126" s="10"/>
      <c r="AA126" s="10"/>
      <c r="AB126" s="10"/>
      <c r="AC126" s="10"/>
      <c r="AD126" s="10"/>
      <c r="AE126" s="10"/>
    </row>
    <row r="127" spans="1:31" s="12" customFormat="1" ht="15.75" x14ac:dyDescent="0.25">
      <c r="A127" s="133" t="s">
        <v>542</v>
      </c>
      <c r="B127" s="251">
        <f t="shared" si="41"/>
        <v>651.36</v>
      </c>
      <c r="C127" s="251">
        <f t="shared" si="42"/>
        <v>214.42841000000001</v>
      </c>
      <c r="D127" s="251">
        <f t="shared" si="70"/>
        <v>32.92010716040285</v>
      </c>
      <c r="E127" s="14"/>
      <c r="F127" s="14"/>
      <c r="G127" s="47"/>
      <c r="H127" s="208">
        <f>Субсидии!B123</f>
        <v>540.55999999999995</v>
      </c>
      <c r="I127" s="208">
        <f>Субсидии!C123</f>
        <v>162.16800000000001</v>
      </c>
      <c r="J127" s="14">
        <f t="shared" si="20"/>
        <v>30.000000000000004</v>
      </c>
      <c r="K127" s="14">
        <f>'Субвенции '!B126</f>
        <v>93.7</v>
      </c>
      <c r="L127" s="14">
        <f>'Субвенции '!C126</f>
        <v>46.561250000000001</v>
      </c>
      <c r="M127" s="14">
        <f t="shared" si="71"/>
        <v>49.691835645677699</v>
      </c>
      <c r="N127" s="14">
        <f>Иные!B118</f>
        <v>17.100000000000001</v>
      </c>
      <c r="O127" s="14">
        <f>Иные!C118</f>
        <v>5.69916</v>
      </c>
      <c r="P127" s="14">
        <f t="shared" si="22"/>
        <v>33.328421052631576</v>
      </c>
      <c r="Q127" s="10"/>
      <c r="R127" s="10"/>
      <c r="S127" s="10"/>
      <c r="T127" s="10"/>
      <c r="U127" s="10"/>
      <c r="V127" s="10"/>
      <c r="W127" s="10"/>
      <c r="X127" s="10"/>
      <c r="Y127" s="10"/>
      <c r="Z127" s="10"/>
      <c r="AA127" s="10"/>
      <c r="AB127" s="10"/>
      <c r="AC127" s="10"/>
      <c r="AD127" s="10"/>
      <c r="AE127" s="10"/>
    </row>
    <row r="128" spans="1:31" s="12" customFormat="1" ht="15.75" x14ac:dyDescent="0.25">
      <c r="A128" s="133" t="s">
        <v>543</v>
      </c>
      <c r="B128" s="251">
        <f t="shared" si="41"/>
        <v>380.6</v>
      </c>
      <c r="C128" s="251">
        <f t="shared" si="42"/>
        <v>176.06692000000001</v>
      </c>
      <c r="D128" s="251">
        <f t="shared" si="70"/>
        <v>46.260357330530745</v>
      </c>
      <c r="E128" s="14"/>
      <c r="F128" s="14"/>
      <c r="G128" s="47"/>
      <c r="H128" s="208">
        <f>Субсидии!B124</f>
        <v>0</v>
      </c>
      <c r="I128" s="208">
        <f>Субсидии!C124</f>
        <v>0</v>
      </c>
      <c r="J128" s="14"/>
      <c r="K128" s="14">
        <f>'Субвенции '!B127</f>
        <v>234.2</v>
      </c>
      <c r="L128" s="14">
        <f>'Субвенции '!C127</f>
        <v>127.26796</v>
      </c>
      <c r="M128" s="14">
        <f t="shared" si="71"/>
        <v>54.341571306575574</v>
      </c>
      <c r="N128" s="14">
        <f>Иные!B120</f>
        <v>146.4</v>
      </c>
      <c r="O128" s="14">
        <f>Иные!C120</f>
        <v>48.798960000000001</v>
      </c>
      <c r="P128" s="14">
        <f t="shared" si="22"/>
        <v>33.332622950819676</v>
      </c>
      <c r="Q128" s="10"/>
      <c r="R128" s="10"/>
      <c r="S128" s="10"/>
      <c r="T128" s="10"/>
      <c r="U128" s="10"/>
      <c r="V128" s="10"/>
      <c r="W128" s="10"/>
      <c r="X128" s="10"/>
      <c r="Y128" s="10"/>
      <c r="Z128" s="10"/>
      <c r="AA128" s="10"/>
      <c r="AB128" s="10"/>
      <c r="AC128" s="10"/>
      <c r="AD128" s="10"/>
      <c r="AE128" s="10"/>
    </row>
    <row r="129" spans="1:31" s="12" customFormat="1" ht="15.75" x14ac:dyDescent="0.25">
      <c r="A129" s="133" t="s">
        <v>544</v>
      </c>
      <c r="B129" s="251">
        <f t="shared" si="41"/>
        <v>146.4</v>
      </c>
      <c r="C129" s="251">
        <f t="shared" si="42"/>
        <v>70.863150000000005</v>
      </c>
      <c r="D129" s="251">
        <f t="shared" si="70"/>
        <v>48.403790983606562</v>
      </c>
      <c r="E129" s="14"/>
      <c r="F129" s="14"/>
      <c r="G129" s="47"/>
      <c r="H129" s="208"/>
      <c r="I129" s="208"/>
      <c r="J129" s="14"/>
      <c r="K129" s="14">
        <f>'Субвенции '!B128</f>
        <v>93.7</v>
      </c>
      <c r="L129" s="14">
        <f>'Субвенции '!C128</f>
        <v>53.296570000000003</v>
      </c>
      <c r="M129" s="14">
        <f t="shared" si="71"/>
        <v>56.880010672358594</v>
      </c>
      <c r="N129" s="14">
        <f>Иные!B121</f>
        <v>52.7</v>
      </c>
      <c r="O129" s="14">
        <f>Иные!C121</f>
        <v>17.566580000000002</v>
      </c>
      <c r="P129" s="14">
        <f t="shared" si="22"/>
        <v>33.33316888045541</v>
      </c>
      <c r="Q129" s="10"/>
      <c r="R129" s="10"/>
      <c r="S129" s="10"/>
      <c r="T129" s="10"/>
      <c r="U129" s="10"/>
      <c r="V129" s="10"/>
      <c r="W129" s="10"/>
      <c r="X129" s="10"/>
      <c r="Y129" s="10"/>
      <c r="Z129" s="10"/>
      <c r="AA129" s="10"/>
      <c r="AB129" s="10"/>
      <c r="AC129" s="10"/>
      <c r="AD129" s="10"/>
      <c r="AE129" s="10"/>
    </row>
    <row r="130" spans="1:31" s="12" customFormat="1" ht="15.75" x14ac:dyDescent="0.25">
      <c r="A130" s="133" t="s">
        <v>354</v>
      </c>
      <c r="B130" s="251">
        <f t="shared" si="41"/>
        <v>12335.5</v>
      </c>
      <c r="C130" s="251">
        <f t="shared" si="42"/>
        <v>1449.9161700000002</v>
      </c>
      <c r="D130" s="251">
        <f t="shared" si="70"/>
        <v>11.754012160025942</v>
      </c>
      <c r="E130" s="14"/>
      <c r="F130" s="14"/>
      <c r="G130" s="47"/>
      <c r="H130" s="208">
        <f>Субсидии!B131</f>
        <v>2101.3000000000002</v>
      </c>
      <c r="I130" s="208">
        <f>Субсидии!C131</f>
        <v>1314.4130500000001</v>
      </c>
      <c r="J130" s="14">
        <f t="shared" si="20"/>
        <v>62.552374720411173</v>
      </c>
      <c r="K130" s="14">
        <f>'Субвенции '!B129</f>
        <v>234.2</v>
      </c>
      <c r="L130" s="14">
        <f>'Субвенции '!C129</f>
        <v>135.50312</v>
      </c>
      <c r="M130" s="14">
        <f t="shared" si="71"/>
        <v>57.857865072587536</v>
      </c>
      <c r="N130" s="14">
        <f>Иные!B122</f>
        <v>10000</v>
      </c>
      <c r="O130" s="14"/>
      <c r="P130" s="14">
        <f t="shared" si="22"/>
        <v>0</v>
      </c>
      <c r="Q130" s="10"/>
      <c r="R130" s="10"/>
      <c r="S130" s="10"/>
      <c r="T130" s="10"/>
      <c r="U130" s="10"/>
      <c r="V130" s="10"/>
      <c r="W130" s="10"/>
      <c r="X130" s="10"/>
      <c r="Y130" s="10"/>
      <c r="Z130" s="10"/>
      <c r="AA130" s="10"/>
      <c r="AB130" s="10"/>
      <c r="AC130" s="10"/>
      <c r="AD130" s="10"/>
      <c r="AE130" s="10"/>
    </row>
    <row r="131" spans="1:31" s="12" customFormat="1" ht="15.75" x14ac:dyDescent="0.25">
      <c r="A131" s="133" t="s">
        <v>545</v>
      </c>
      <c r="B131" s="251">
        <f t="shared" si="41"/>
        <v>93.7</v>
      </c>
      <c r="C131" s="251">
        <f t="shared" si="42"/>
        <v>53.296550000000003</v>
      </c>
      <c r="D131" s="251">
        <f t="shared" si="70"/>
        <v>56.879989327641411</v>
      </c>
      <c r="E131" s="14"/>
      <c r="F131" s="14"/>
      <c r="G131" s="47"/>
      <c r="H131" s="208">
        <f>Субсидии!B126</f>
        <v>0</v>
      </c>
      <c r="I131" s="208">
        <f>Субсидии!C126</f>
        <v>0</v>
      </c>
      <c r="J131" s="14"/>
      <c r="K131" s="14">
        <f>'Субвенции '!B130</f>
        <v>93.7</v>
      </c>
      <c r="L131" s="14">
        <f>'Субвенции '!C130</f>
        <v>53.296550000000003</v>
      </c>
      <c r="M131" s="14">
        <f t="shared" si="71"/>
        <v>56.879989327641411</v>
      </c>
      <c r="N131" s="14"/>
      <c r="O131" s="14"/>
      <c r="P131" s="14"/>
      <c r="Q131" s="10"/>
      <c r="R131" s="10"/>
      <c r="S131" s="10"/>
      <c r="T131" s="10"/>
      <c r="U131" s="10"/>
      <c r="V131" s="10"/>
      <c r="W131" s="10"/>
      <c r="X131" s="10"/>
      <c r="Y131" s="10"/>
      <c r="Z131" s="10"/>
      <c r="AA131" s="10"/>
      <c r="AB131" s="10"/>
      <c r="AC131" s="10"/>
      <c r="AD131" s="10"/>
      <c r="AE131" s="10"/>
    </row>
    <row r="132" spans="1:31" s="12" customFormat="1" ht="15.75" x14ac:dyDescent="0.25">
      <c r="A132" s="133" t="s">
        <v>695</v>
      </c>
      <c r="B132" s="251">
        <f t="shared" si="41"/>
        <v>273.60000000000002</v>
      </c>
      <c r="C132" s="251">
        <f t="shared" si="42"/>
        <v>74.838519999999988</v>
      </c>
      <c r="D132" s="251">
        <f t="shared" si="70"/>
        <v>27.353260233918121</v>
      </c>
      <c r="E132" s="14"/>
      <c r="F132" s="14"/>
      <c r="G132" s="47"/>
      <c r="H132" s="208">
        <f>Субсидии!B127</f>
        <v>125.4</v>
      </c>
      <c r="I132" s="208">
        <f>Субсидии!C127</f>
        <v>0</v>
      </c>
      <c r="J132" s="14"/>
      <c r="K132" s="14">
        <f>'Субвенции '!B131</f>
        <v>93.7</v>
      </c>
      <c r="L132" s="14">
        <f>'Субвенции '!C131</f>
        <v>56.673019999999994</v>
      </c>
      <c r="M132" s="14">
        <f t="shared" si="71"/>
        <v>60.483479188900738</v>
      </c>
      <c r="N132" s="14">
        <f>Иные!B123</f>
        <v>54.5</v>
      </c>
      <c r="O132" s="14">
        <f>Иные!C123</f>
        <v>18.165500000000002</v>
      </c>
      <c r="P132" s="14">
        <f t="shared" si="22"/>
        <v>33.331192660550464</v>
      </c>
      <c r="Q132" s="10"/>
      <c r="R132" s="10"/>
      <c r="S132" s="10"/>
      <c r="T132" s="10"/>
      <c r="U132" s="10"/>
      <c r="V132" s="10"/>
      <c r="W132" s="10"/>
      <c r="X132" s="10"/>
      <c r="Y132" s="10"/>
      <c r="Z132" s="10"/>
      <c r="AA132" s="10"/>
      <c r="AB132" s="10"/>
      <c r="AC132" s="10"/>
      <c r="AD132" s="10"/>
      <c r="AE132" s="10"/>
    </row>
    <row r="133" spans="1:31" s="12" customFormat="1" ht="15.75" x14ac:dyDescent="0.25">
      <c r="A133" s="133" t="s">
        <v>546</v>
      </c>
      <c r="B133" s="251">
        <f t="shared" si="41"/>
        <v>471.87602000000004</v>
      </c>
      <c r="C133" s="251">
        <f t="shared" si="42"/>
        <v>423.29032000000007</v>
      </c>
      <c r="D133" s="251">
        <f t="shared" si="70"/>
        <v>89.70371497157241</v>
      </c>
      <c r="E133" s="14"/>
      <c r="F133" s="14"/>
      <c r="G133" s="47"/>
      <c r="H133" s="208">
        <f>Субсидии!B128</f>
        <v>351.07602000000003</v>
      </c>
      <c r="I133" s="208">
        <f>Субсидии!C128</f>
        <v>351.07602000000003</v>
      </c>
      <c r="J133" s="14">
        <f t="shared" si="20"/>
        <v>100</v>
      </c>
      <c r="K133" s="14">
        <f>'Субвенции '!B132</f>
        <v>93.7</v>
      </c>
      <c r="L133" s="14">
        <f>'Субвенции '!C132</f>
        <v>63.181010000000001</v>
      </c>
      <c r="M133" s="14">
        <f t="shared" si="71"/>
        <v>67.429039487726783</v>
      </c>
      <c r="N133" s="14">
        <f>Иные!B124</f>
        <v>27.1</v>
      </c>
      <c r="O133" s="14">
        <f>Иные!C124</f>
        <v>9.0332900000000009</v>
      </c>
      <c r="P133" s="14">
        <f t="shared" si="22"/>
        <v>33.333173431734323</v>
      </c>
      <c r="Q133" s="10"/>
      <c r="R133" s="10"/>
      <c r="S133" s="10"/>
      <c r="T133" s="10"/>
      <c r="U133" s="10"/>
      <c r="V133" s="10"/>
      <c r="W133" s="10"/>
      <c r="X133" s="10"/>
      <c r="Y133" s="10"/>
      <c r="Z133" s="10"/>
      <c r="AA133" s="10"/>
      <c r="AB133" s="10"/>
      <c r="AC133" s="10"/>
      <c r="AD133" s="10"/>
      <c r="AE133" s="10"/>
    </row>
    <row r="134" spans="1:31" s="12" customFormat="1" ht="15.75" x14ac:dyDescent="0.25">
      <c r="A134" s="133" t="s">
        <v>547</v>
      </c>
      <c r="B134" s="251">
        <f t="shared" si="41"/>
        <v>101.5</v>
      </c>
      <c r="C134" s="251">
        <f t="shared" si="42"/>
        <v>55.895360000000004</v>
      </c>
      <c r="D134" s="251">
        <f t="shared" si="70"/>
        <v>55.069320197044334</v>
      </c>
      <c r="E134" s="14"/>
      <c r="F134" s="14"/>
      <c r="G134" s="47"/>
      <c r="H134" s="208"/>
      <c r="I134" s="208"/>
      <c r="J134" s="14"/>
      <c r="K134" s="14">
        <f>'Субвенции '!B133</f>
        <v>93.7</v>
      </c>
      <c r="L134" s="14">
        <f>'Субвенции '!C133</f>
        <v>53.296570000000003</v>
      </c>
      <c r="M134" s="14">
        <f t="shared" si="71"/>
        <v>56.880010672358594</v>
      </c>
      <c r="N134" s="14">
        <f>Иные!B125</f>
        <v>7.8</v>
      </c>
      <c r="O134" s="14">
        <f>Иные!C125</f>
        <v>2.5987900000000002</v>
      </c>
      <c r="P134" s="14">
        <f t="shared" si="22"/>
        <v>33.317820512820518</v>
      </c>
      <c r="Q134" s="10"/>
      <c r="R134" s="10"/>
      <c r="S134" s="10"/>
      <c r="T134" s="10"/>
      <c r="U134" s="10"/>
      <c r="V134" s="10"/>
      <c r="W134" s="10"/>
      <c r="X134" s="10"/>
      <c r="Y134" s="10"/>
      <c r="Z134" s="10"/>
      <c r="AA134" s="10"/>
      <c r="AB134" s="10"/>
      <c r="AC134" s="10"/>
      <c r="AD134" s="10"/>
      <c r="AE134" s="10"/>
    </row>
    <row r="135" spans="1:31" s="12" customFormat="1" ht="15.75" x14ac:dyDescent="0.25">
      <c r="A135" s="133" t="s">
        <v>548</v>
      </c>
      <c r="B135" s="251">
        <f t="shared" si="41"/>
        <v>153.19999999999999</v>
      </c>
      <c r="C135" s="251">
        <f t="shared" si="42"/>
        <v>73.128630000000001</v>
      </c>
      <c r="D135" s="251">
        <f t="shared" si="70"/>
        <v>47.734092689295046</v>
      </c>
      <c r="E135" s="14"/>
      <c r="F135" s="14"/>
      <c r="G135" s="47"/>
      <c r="H135" s="208">
        <f>Субсидии!B130</f>
        <v>0</v>
      </c>
      <c r="I135" s="208">
        <f>Субсидии!C130</f>
        <v>0</v>
      </c>
      <c r="J135" s="14"/>
      <c r="K135" s="14">
        <f>'Субвенции '!B134</f>
        <v>93.7</v>
      </c>
      <c r="L135" s="14">
        <f>'Субвенции '!C134</f>
        <v>53.296559999999999</v>
      </c>
      <c r="M135" s="14">
        <f t="shared" si="71"/>
        <v>56.879999999999995</v>
      </c>
      <c r="N135" s="14">
        <f>Иные!B126</f>
        <v>59.5</v>
      </c>
      <c r="O135" s="14">
        <f>Иные!C126</f>
        <v>19.832069999999998</v>
      </c>
      <c r="P135" s="14">
        <f t="shared" si="22"/>
        <v>33.331210084033607</v>
      </c>
      <c r="Q135" s="10"/>
      <c r="R135" s="10"/>
      <c r="S135" s="10"/>
      <c r="T135" s="10"/>
      <c r="U135" s="10"/>
      <c r="V135" s="10"/>
      <c r="W135" s="10"/>
      <c r="X135" s="10"/>
      <c r="Y135" s="10"/>
      <c r="Z135" s="10"/>
      <c r="AA135" s="10"/>
      <c r="AB135" s="10"/>
      <c r="AC135" s="10"/>
      <c r="AD135" s="10"/>
      <c r="AE135" s="10"/>
    </row>
    <row r="136" spans="1:31" s="12" customFormat="1" ht="15.75" x14ac:dyDescent="0.25">
      <c r="A136" s="133" t="s">
        <v>694</v>
      </c>
      <c r="B136" s="251">
        <f t="shared" si="41"/>
        <v>0</v>
      </c>
      <c r="C136" s="251">
        <f t="shared" si="42"/>
        <v>0</v>
      </c>
      <c r="D136" s="251"/>
      <c r="E136" s="14"/>
      <c r="F136" s="14"/>
      <c r="G136" s="47"/>
      <c r="H136" s="208"/>
      <c r="I136" s="208"/>
      <c r="J136" s="14"/>
      <c r="K136" s="14">
        <f>'Субвенции '!B135</f>
        <v>0</v>
      </c>
      <c r="L136" s="14">
        <f>'Субвенции '!C135</f>
        <v>0</v>
      </c>
      <c r="M136" s="14"/>
      <c r="N136" s="14"/>
      <c r="O136" s="14"/>
      <c r="P136" s="14"/>
      <c r="Q136" s="10"/>
      <c r="R136" s="10"/>
      <c r="S136" s="10"/>
      <c r="T136" s="10"/>
      <c r="U136" s="10"/>
      <c r="V136" s="10"/>
      <c r="W136" s="10"/>
      <c r="X136" s="10"/>
      <c r="Y136" s="10"/>
      <c r="Z136" s="10"/>
      <c r="AA136" s="10"/>
      <c r="AB136" s="10"/>
      <c r="AC136" s="10"/>
      <c r="AD136" s="10"/>
      <c r="AE136" s="10"/>
    </row>
    <row r="137" spans="1:31" s="12" customFormat="1" ht="15.75" x14ac:dyDescent="0.25">
      <c r="A137" s="133" t="s">
        <v>549</v>
      </c>
      <c r="B137" s="251">
        <f t="shared" si="41"/>
        <v>1077.60565</v>
      </c>
      <c r="C137" s="251">
        <f t="shared" si="42"/>
        <v>354.95818999999995</v>
      </c>
      <c r="D137" s="251">
        <f>C137/B137*100</f>
        <v>32.939525697549932</v>
      </c>
      <c r="E137" s="14"/>
      <c r="F137" s="14"/>
      <c r="G137" s="47"/>
      <c r="H137" s="208">
        <f>Субсидии!B132</f>
        <v>918.70564999999999</v>
      </c>
      <c r="I137" s="208">
        <f>Субсидии!C132</f>
        <v>275.61169999999998</v>
      </c>
      <c r="J137" s="14">
        <f t="shared" si="20"/>
        <v>30.00000054424396</v>
      </c>
      <c r="K137" s="14">
        <f>'Субвенции '!B136</f>
        <v>93.7</v>
      </c>
      <c r="L137" s="14">
        <f>'Субвенции '!C136</f>
        <v>56.628680000000003</v>
      </c>
      <c r="M137" s="14">
        <f>L137/K137*100</f>
        <v>60.436157950907152</v>
      </c>
      <c r="N137" s="14">
        <f>Иные!B127</f>
        <v>65.2</v>
      </c>
      <c r="O137" s="14">
        <f>Иные!C127</f>
        <v>22.71781</v>
      </c>
      <c r="P137" s="14">
        <f t="shared" si="22"/>
        <v>34.843266871165639</v>
      </c>
      <c r="Q137" s="10"/>
      <c r="R137" s="10"/>
      <c r="S137" s="10"/>
      <c r="T137" s="10"/>
      <c r="U137" s="10"/>
      <c r="V137" s="10"/>
      <c r="W137" s="10"/>
      <c r="X137" s="10"/>
      <c r="Y137" s="10"/>
      <c r="Z137" s="10"/>
      <c r="AA137" s="10"/>
      <c r="AB137" s="10"/>
      <c r="AC137" s="10"/>
      <c r="AD137" s="10"/>
      <c r="AE137" s="10"/>
    </row>
    <row r="138" spans="1:31" s="28" customFormat="1" ht="31.5" x14ac:dyDescent="0.25">
      <c r="A138" s="157" t="s">
        <v>359</v>
      </c>
      <c r="B138" s="81">
        <f t="shared" ref="B138:B201" si="72">E138+H138+K138+N138</f>
        <v>794752.68500000006</v>
      </c>
      <c r="C138" s="81">
        <f t="shared" ref="C138:C201" si="73">F138+I138+L138+O138</f>
        <v>492652.36126999999</v>
      </c>
      <c r="D138" s="81">
        <f t="shared" ref="D138" si="74">C138/B138*100</f>
        <v>61.988134242037816</v>
      </c>
      <c r="E138" s="88">
        <f t="shared" ref="E138:F138" si="75">SUM(E139:E150)</f>
        <v>128236.15999999999</v>
      </c>
      <c r="F138" s="88">
        <f t="shared" si="75"/>
        <v>103060.51</v>
      </c>
      <c r="G138" s="83">
        <f t="shared" si="19"/>
        <v>80.367744948070808</v>
      </c>
      <c r="H138" s="88">
        <f>SUM(H139:H150)</f>
        <v>61219.260999999991</v>
      </c>
      <c r="I138" s="88">
        <f t="shared" ref="I138:O138" si="76">SUM(I139:I150)</f>
        <v>34520.379089999995</v>
      </c>
      <c r="J138" s="81">
        <f t="shared" si="20"/>
        <v>56.388101597632811</v>
      </c>
      <c r="K138" s="88">
        <f t="shared" si="76"/>
        <v>488514.20000000007</v>
      </c>
      <c r="L138" s="88">
        <f t="shared" si="76"/>
        <v>318582.22061999998</v>
      </c>
      <c r="M138" s="81">
        <f t="shared" si="21"/>
        <v>65.214526132505441</v>
      </c>
      <c r="N138" s="88">
        <f t="shared" si="76"/>
        <v>116783.06400000003</v>
      </c>
      <c r="O138" s="88">
        <f t="shared" si="76"/>
        <v>36489.251559999997</v>
      </c>
      <c r="P138" s="81">
        <f t="shared" si="22"/>
        <v>31.245328141073596</v>
      </c>
      <c r="Q138" s="155"/>
      <c r="R138" s="155"/>
      <c r="S138" s="155"/>
      <c r="T138" s="155"/>
      <c r="U138" s="155"/>
      <c r="V138" s="155"/>
      <c r="W138" s="155"/>
      <c r="X138" s="155"/>
      <c r="Y138" s="155"/>
      <c r="Z138" s="155"/>
      <c r="AA138" s="155"/>
      <c r="AB138" s="155"/>
      <c r="AC138" s="155"/>
      <c r="AD138" s="155"/>
      <c r="AE138" s="155"/>
    </row>
    <row r="139" spans="1:31" s="12" customFormat="1" ht="31.5" x14ac:dyDescent="0.25">
      <c r="A139" s="132" t="s">
        <v>358</v>
      </c>
      <c r="B139" s="14">
        <f t="shared" si="72"/>
        <v>704898.72399999993</v>
      </c>
      <c r="C139" s="14">
        <f t="shared" si="73"/>
        <v>475804.30472999986</v>
      </c>
      <c r="D139" s="14">
        <f t="shared" si="15"/>
        <v>67.499668892860683</v>
      </c>
      <c r="E139" s="15">
        <f>Дотации!B20</f>
        <v>128236.15999999999</v>
      </c>
      <c r="F139" s="15">
        <f>Дотации!C20</f>
        <v>103060.51</v>
      </c>
      <c r="G139" s="15">
        <f t="shared" si="19"/>
        <v>80.367744948070808</v>
      </c>
      <c r="H139" s="14">
        <f>Субсидии!B134</f>
        <v>48404.9</v>
      </c>
      <c r="I139" s="14">
        <f>Субсидии!C134</f>
        <v>26540.19627</v>
      </c>
      <c r="J139" s="14">
        <f t="shared" si="20"/>
        <v>54.829565333261712</v>
      </c>
      <c r="K139" s="14">
        <f>'Субвенции '!B138</f>
        <v>487202.6</v>
      </c>
      <c r="L139" s="14">
        <f>'Субвенции '!C138</f>
        <v>317715.06995999988</v>
      </c>
      <c r="M139" s="14">
        <f t="shared" si="21"/>
        <v>65.212104771197829</v>
      </c>
      <c r="N139" s="14">
        <f>Иные!B129</f>
        <v>41055.064000000006</v>
      </c>
      <c r="O139" s="14">
        <f>Иные!C129</f>
        <v>28488.5285</v>
      </c>
      <c r="P139" s="14">
        <f t="shared" si="22"/>
        <v>69.391022018623559</v>
      </c>
      <c r="Q139" s="10"/>
      <c r="R139" s="10"/>
      <c r="S139" s="10"/>
      <c r="T139" s="10"/>
      <c r="U139" s="10"/>
      <c r="V139" s="10"/>
      <c r="W139" s="10"/>
      <c r="X139" s="10"/>
      <c r="Y139" s="10"/>
      <c r="Z139" s="10"/>
      <c r="AA139" s="10"/>
      <c r="AB139" s="10"/>
      <c r="AC139" s="10"/>
      <c r="AD139" s="10"/>
      <c r="AE139" s="10"/>
    </row>
    <row r="140" spans="1:31" s="12" customFormat="1" ht="15.75" x14ac:dyDescent="0.25">
      <c r="A140" s="133" t="s">
        <v>550</v>
      </c>
      <c r="B140" s="251">
        <f t="shared" si="72"/>
        <v>81660.100000000006</v>
      </c>
      <c r="C140" s="251">
        <f t="shared" si="73"/>
        <v>13569.65482</v>
      </c>
      <c r="D140" s="251">
        <f>C140/B140*100</f>
        <v>16.617240022973274</v>
      </c>
      <c r="E140" s="14"/>
      <c r="F140" s="14"/>
      <c r="G140" s="47"/>
      <c r="H140" s="208">
        <f>Субсидии!B135</f>
        <v>6660.1</v>
      </c>
      <c r="I140" s="208">
        <f>Субсидии!C135</f>
        <v>5660.1108199999999</v>
      </c>
      <c r="J140" s="14">
        <f>I140/H140*100</f>
        <v>84.985372892298898</v>
      </c>
      <c r="K140" s="14"/>
      <c r="L140" s="14"/>
      <c r="M140" s="14"/>
      <c r="N140" s="14">
        <f>Иные!B130</f>
        <v>75000</v>
      </c>
      <c r="O140" s="14">
        <f>Иные!C130</f>
        <v>7909.5439999999999</v>
      </c>
      <c r="P140" s="14">
        <f>Иные!D130</f>
        <v>10.546058666666665</v>
      </c>
      <c r="Q140" s="10"/>
      <c r="R140" s="10"/>
      <c r="S140" s="10"/>
      <c r="T140" s="10"/>
      <c r="U140" s="10"/>
      <c r="V140" s="10"/>
      <c r="W140" s="10"/>
      <c r="X140" s="10"/>
      <c r="Y140" s="10"/>
      <c r="Z140" s="10"/>
      <c r="AA140" s="10"/>
      <c r="AB140" s="10"/>
      <c r="AC140" s="10"/>
      <c r="AD140" s="10"/>
      <c r="AE140" s="10"/>
    </row>
    <row r="141" spans="1:31" s="12" customFormat="1" ht="15.75" x14ac:dyDescent="0.25">
      <c r="A141" s="133" t="s">
        <v>551</v>
      </c>
      <c r="B141" s="251">
        <f t="shared" si="72"/>
        <v>233.7</v>
      </c>
      <c r="C141" s="251">
        <f t="shared" si="73"/>
        <v>73.992999999999995</v>
      </c>
      <c r="D141" s="251">
        <f>C141/B141*100</f>
        <v>31.66153187847668</v>
      </c>
      <c r="E141" s="14"/>
      <c r="F141" s="14"/>
      <c r="G141" s="47"/>
      <c r="H141" s="208"/>
      <c r="I141" s="208"/>
      <c r="J141" s="14"/>
      <c r="K141" s="14">
        <f>'Субвенции '!B139</f>
        <v>93.7</v>
      </c>
      <c r="L141" s="14">
        <f>'Субвенции '!C139</f>
        <v>59.996499999999997</v>
      </c>
      <c r="M141" s="14">
        <f>L141/K141*100</f>
        <v>64.03041622198505</v>
      </c>
      <c r="N141" s="14">
        <f>Иные!B131</f>
        <v>140</v>
      </c>
      <c r="O141" s="14">
        <f>Иные!C131</f>
        <v>13.996499999999999</v>
      </c>
      <c r="P141" s="14">
        <f>Иные!D131</f>
        <v>9.9974999999999987</v>
      </c>
      <c r="Q141" s="10"/>
      <c r="R141" s="10"/>
      <c r="S141" s="10"/>
      <c r="T141" s="10"/>
      <c r="U141" s="10"/>
      <c r="V141" s="10"/>
      <c r="W141" s="10"/>
      <c r="X141" s="10"/>
      <c r="Y141" s="10"/>
      <c r="Z141" s="10"/>
      <c r="AA141" s="10"/>
      <c r="AB141" s="10"/>
      <c r="AC141" s="10"/>
      <c r="AD141" s="10"/>
      <c r="AE141" s="10"/>
    </row>
    <row r="142" spans="1:31" s="12" customFormat="1" ht="15.75" x14ac:dyDescent="0.25">
      <c r="A142" s="133" t="s">
        <v>552</v>
      </c>
      <c r="B142" s="251">
        <f t="shared" si="72"/>
        <v>624.4</v>
      </c>
      <c r="C142" s="251">
        <f t="shared" si="73"/>
        <v>460.04154000000005</v>
      </c>
      <c r="D142" s="251">
        <f>C142/B142*100</f>
        <v>73.677376681614362</v>
      </c>
      <c r="E142" s="14"/>
      <c r="F142" s="14"/>
      <c r="G142" s="47"/>
      <c r="H142" s="208">
        <f>Субсидии!B137</f>
        <v>302.10000000000002</v>
      </c>
      <c r="I142" s="208">
        <f>Субсидии!C137</f>
        <v>302.10000000000002</v>
      </c>
      <c r="J142" s="14">
        <f>I142/H142*100</f>
        <v>100</v>
      </c>
      <c r="K142" s="14">
        <f>'Субвенции '!B140</f>
        <v>234.2</v>
      </c>
      <c r="L142" s="14">
        <f>'Субвенции '!C140</f>
        <v>157.94154</v>
      </c>
      <c r="M142" s="14">
        <f>L142/K142*100</f>
        <v>67.438744662681472</v>
      </c>
      <c r="N142" s="14">
        <f>Иные!B132</f>
        <v>88.1</v>
      </c>
      <c r="O142" s="14">
        <f>Иные!C132</f>
        <v>0</v>
      </c>
      <c r="P142" s="14">
        <f>Иные!D132</f>
        <v>0</v>
      </c>
      <c r="Q142" s="10"/>
      <c r="R142" s="10"/>
      <c r="S142" s="10"/>
      <c r="T142" s="10"/>
      <c r="U142" s="10"/>
      <c r="V142" s="10"/>
      <c r="W142" s="10"/>
      <c r="X142" s="10"/>
      <c r="Y142" s="10"/>
      <c r="Z142" s="10"/>
      <c r="AA142" s="10"/>
      <c r="AB142" s="10"/>
      <c r="AC142" s="10"/>
      <c r="AD142" s="10"/>
      <c r="AE142" s="10"/>
    </row>
    <row r="143" spans="1:31" s="12" customFormat="1" ht="15.75" x14ac:dyDescent="0.25">
      <c r="A143" s="133" t="s">
        <v>696</v>
      </c>
      <c r="B143" s="251">
        <f t="shared" si="72"/>
        <v>0</v>
      </c>
      <c r="C143" s="251">
        <f t="shared" si="73"/>
        <v>0</v>
      </c>
      <c r="D143" s="251"/>
      <c r="E143" s="14"/>
      <c r="F143" s="14"/>
      <c r="G143" s="47"/>
      <c r="H143" s="208"/>
      <c r="I143" s="208"/>
      <c r="J143" s="14"/>
      <c r="K143" s="14">
        <f>'Субвенции '!B141</f>
        <v>0</v>
      </c>
      <c r="L143" s="14">
        <f>'Субвенции '!C141</f>
        <v>0</v>
      </c>
      <c r="M143" s="14"/>
      <c r="N143" s="14"/>
      <c r="O143" s="14"/>
      <c r="P143" s="14">
        <f>Иные!D133</f>
        <v>19.994228855721396</v>
      </c>
      <c r="Q143" s="10"/>
      <c r="R143" s="10"/>
      <c r="S143" s="10"/>
      <c r="T143" s="10"/>
      <c r="U143" s="10"/>
      <c r="V143" s="10"/>
      <c r="W143" s="10"/>
      <c r="X143" s="10"/>
      <c r="Y143" s="10"/>
      <c r="Z143" s="10"/>
      <c r="AA143" s="10"/>
      <c r="AB143" s="10"/>
      <c r="AC143" s="10"/>
      <c r="AD143" s="10"/>
      <c r="AE143" s="10"/>
    </row>
    <row r="144" spans="1:31" s="12" customFormat="1" ht="15.75" x14ac:dyDescent="0.25">
      <c r="A144" s="133" t="s">
        <v>553</v>
      </c>
      <c r="B144" s="251">
        <f t="shared" si="72"/>
        <v>1662.796</v>
      </c>
      <c r="C144" s="251">
        <f t="shared" si="73"/>
        <v>85.072389999999999</v>
      </c>
      <c r="D144" s="251">
        <f t="shared" ref="D144:D149" si="77">C144/B144*100</f>
        <v>5.1162253216870859</v>
      </c>
      <c r="E144" s="14"/>
      <c r="F144" s="14"/>
      <c r="G144" s="47"/>
      <c r="H144" s="208">
        <f>Субсидии!B138</f>
        <v>1448.4960000000001</v>
      </c>
      <c r="I144" s="208">
        <f>Субсидии!C138</f>
        <v>0</v>
      </c>
      <c r="J144" s="14"/>
      <c r="K144" s="14">
        <f>'Субвенции '!B142</f>
        <v>93.7</v>
      </c>
      <c r="L144" s="14">
        <f>'Субвенции '!C142</f>
        <v>60.959350000000001</v>
      </c>
      <c r="M144" s="14">
        <f t="shared" ref="M144:M149" si="78">L144/K144*100</f>
        <v>65.058004268943435</v>
      </c>
      <c r="N144" s="14">
        <f>Иные!B133</f>
        <v>120.6</v>
      </c>
      <c r="O144" s="14">
        <f>Иные!C133</f>
        <v>24.113040000000002</v>
      </c>
      <c r="P144" s="14">
        <f>Иные!D134</f>
        <v>19.997384615384615</v>
      </c>
      <c r="Q144" s="10"/>
      <c r="R144" s="10"/>
      <c r="S144" s="10"/>
      <c r="T144" s="10"/>
      <c r="U144" s="10"/>
      <c r="V144" s="10"/>
      <c r="W144" s="10"/>
      <c r="X144" s="10"/>
      <c r="Y144" s="10"/>
      <c r="Z144" s="10"/>
      <c r="AA144" s="10"/>
      <c r="AB144" s="10"/>
      <c r="AC144" s="10"/>
      <c r="AD144" s="10"/>
      <c r="AE144" s="10"/>
    </row>
    <row r="145" spans="1:31" s="12" customFormat="1" ht="15.75" x14ac:dyDescent="0.25">
      <c r="A145" s="133" t="s">
        <v>554</v>
      </c>
      <c r="B145" s="251">
        <f t="shared" si="72"/>
        <v>827.35300000000007</v>
      </c>
      <c r="C145" s="251">
        <f t="shared" si="73"/>
        <v>268.24646999999999</v>
      </c>
      <c r="D145" s="251">
        <f t="shared" si="77"/>
        <v>32.42225144527184</v>
      </c>
      <c r="E145" s="14"/>
      <c r="F145" s="14"/>
      <c r="G145" s="47"/>
      <c r="H145" s="208">
        <f>Субсидии!B139</f>
        <v>655.65300000000002</v>
      </c>
      <c r="I145" s="208">
        <f>Субсидии!C139</f>
        <v>192.672</v>
      </c>
      <c r="J145" s="14">
        <f t="shared" ref="J145" si="79">I145/H145*100</f>
        <v>29.386275972198707</v>
      </c>
      <c r="K145" s="14">
        <f>'Субвенции '!B143</f>
        <v>93.7</v>
      </c>
      <c r="L145" s="14">
        <f>'Субвенции '!C143</f>
        <v>59.976510000000005</v>
      </c>
      <c r="M145" s="14">
        <f t="shared" si="78"/>
        <v>64.009082177161162</v>
      </c>
      <c r="N145" s="14">
        <f>Иные!B134</f>
        <v>78</v>
      </c>
      <c r="O145" s="14">
        <f>Иные!C134</f>
        <v>15.597959999999999</v>
      </c>
      <c r="P145" s="14">
        <f>Иные!D135</f>
        <v>20.01030646992055</v>
      </c>
      <c r="Q145" s="10"/>
      <c r="R145" s="10"/>
      <c r="S145" s="10"/>
      <c r="T145" s="10"/>
      <c r="U145" s="10"/>
      <c r="V145" s="10"/>
      <c r="W145" s="10"/>
      <c r="X145" s="10"/>
      <c r="Y145" s="10"/>
      <c r="Z145" s="10"/>
      <c r="AA145" s="10"/>
      <c r="AB145" s="10"/>
      <c r="AC145" s="10"/>
      <c r="AD145" s="10"/>
      <c r="AE145" s="10"/>
    </row>
    <row r="146" spans="1:31" s="12" customFormat="1" ht="15.75" x14ac:dyDescent="0.25">
      <c r="A146" s="133" t="s">
        <v>555</v>
      </c>
      <c r="B146" s="251">
        <f t="shared" si="72"/>
        <v>181.8</v>
      </c>
      <c r="C146" s="251">
        <f t="shared" si="73"/>
        <v>80.580600000000004</v>
      </c>
      <c r="D146" s="251">
        <f t="shared" si="77"/>
        <v>44.323762376237624</v>
      </c>
      <c r="E146" s="14"/>
      <c r="F146" s="14"/>
      <c r="G146" s="47"/>
      <c r="H146" s="208">
        <f>Субсидии!B140</f>
        <v>0</v>
      </c>
      <c r="I146" s="208">
        <f>Субсидии!C140</f>
        <v>0</v>
      </c>
      <c r="J146" s="14"/>
      <c r="K146" s="14">
        <f>'Субвенции '!B144</f>
        <v>93.7</v>
      </c>
      <c r="L146" s="14">
        <f>'Субвенции '!C144</f>
        <v>62.951519999999995</v>
      </c>
      <c r="M146" s="14">
        <f t="shared" si="78"/>
        <v>67.184119530416226</v>
      </c>
      <c r="N146" s="14">
        <f>Иные!B135</f>
        <v>88.1</v>
      </c>
      <c r="O146" s="14">
        <f>Иные!C135</f>
        <v>17.629080000000002</v>
      </c>
      <c r="P146" s="14">
        <f>Иные!D136</f>
        <v>0</v>
      </c>
      <c r="Q146" s="10"/>
      <c r="R146" s="10"/>
      <c r="S146" s="10"/>
      <c r="T146" s="10"/>
      <c r="U146" s="10"/>
      <c r="V146" s="10"/>
      <c r="W146" s="10"/>
      <c r="X146" s="10"/>
      <c r="Y146" s="10"/>
      <c r="Z146" s="10"/>
      <c r="AA146" s="10"/>
      <c r="AB146" s="10"/>
      <c r="AC146" s="10"/>
      <c r="AD146" s="10"/>
      <c r="AE146" s="10"/>
    </row>
    <row r="147" spans="1:31" s="12" customFormat="1" ht="15.75" x14ac:dyDescent="0.25">
      <c r="A147" s="133" t="s">
        <v>556</v>
      </c>
      <c r="B147" s="251">
        <f t="shared" si="72"/>
        <v>1386.26</v>
      </c>
      <c r="C147" s="251">
        <f t="shared" si="73"/>
        <v>455.90374000000003</v>
      </c>
      <c r="D147" s="251">
        <f t="shared" si="77"/>
        <v>32.887318396260447</v>
      </c>
      <c r="E147" s="14"/>
      <c r="F147" s="14"/>
      <c r="G147" s="47"/>
      <c r="H147" s="208">
        <f>Субсидии!B141</f>
        <v>1038.06</v>
      </c>
      <c r="I147" s="208">
        <f>Субсидии!C141</f>
        <v>302.10000000000002</v>
      </c>
      <c r="J147" s="14">
        <f>I147/H147*100</f>
        <v>29.10236402520086</v>
      </c>
      <c r="K147" s="14">
        <f>'Субвенции '!B145</f>
        <v>234.2</v>
      </c>
      <c r="L147" s="14">
        <f>'Субвенции '!C145</f>
        <v>153.80374</v>
      </c>
      <c r="M147" s="14">
        <f t="shared" si="78"/>
        <v>65.671964133219475</v>
      </c>
      <c r="N147" s="14">
        <f>Иные!B136</f>
        <v>114</v>
      </c>
      <c r="O147" s="14">
        <f>Иные!C136</f>
        <v>0</v>
      </c>
      <c r="P147" s="14">
        <f>Иные!D137</f>
        <v>19.990654205607473</v>
      </c>
      <c r="Q147" s="10"/>
      <c r="R147" s="10"/>
      <c r="S147" s="10"/>
      <c r="T147" s="10"/>
      <c r="U147" s="10"/>
      <c r="V147" s="10"/>
      <c r="W147" s="10"/>
      <c r="X147" s="10"/>
      <c r="Y147" s="10"/>
      <c r="Z147" s="10"/>
      <c r="AA147" s="10"/>
      <c r="AB147" s="10"/>
      <c r="AC147" s="10"/>
      <c r="AD147" s="10"/>
      <c r="AE147" s="10"/>
    </row>
    <row r="148" spans="1:31" s="12" customFormat="1" ht="15.75" x14ac:dyDescent="0.25">
      <c r="A148" s="133" t="s">
        <v>557</v>
      </c>
      <c r="B148" s="251">
        <f t="shared" si="72"/>
        <v>1833.6000000000001</v>
      </c>
      <c r="C148" s="251">
        <f t="shared" si="73"/>
        <v>1396.6356099999998</v>
      </c>
      <c r="D148" s="251">
        <f t="shared" si="77"/>
        <v>76.169045047992995</v>
      </c>
      <c r="E148" s="14"/>
      <c r="F148" s="14"/>
      <c r="G148" s="47"/>
      <c r="H148" s="208">
        <f>Субсидии!B142</f>
        <v>1524.5</v>
      </c>
      <c r="I148" s="208">
        <f>Субсидии!C142</f>
        <v>1221.0999999999999</v>
      </c>
      <c r="J148" s="14">
        <f>I148/H148*100</f>
        <v>80.098392915710065</v>
      </c>
      <c r="K148" s="14">
        <f>'Субвенции '!B146</f>
        <v>234.2</v>
      </c>
      <c r="L148" s="14">
        <f>'Субвенции '!C146</f>
        <v>160.56260999999998</v>
      </c>
      <c r="M148" s="14">
        <f t="shared" si="78"/>
        <v>68.557903501280947</v>
      </c>
      <c r="N148" s="14">
        <f>Иные!B137</f>
        <v>74.900000000000006</v>
      </c>
      <c r="O148" s="14">
        <f>Иные!C137</f>
        <v>14.973000000000001</v>
      </c>
      <c r="P148" s="14">
        <f>Иные!D138</f>
        <v>20.039012345679009</v>
      </c>
      <c r="Q148" s="10"/>
      <c r="R148" s="10"/>
      <c r="S148" s="10"/>
      <c r="T148" s="10"/>
      <c r="U148" s="10"/>
      <c r="V148" s="10"/>
      <c r="W148" s="10"/>
      <c r="X148" s="10"/>
      <c r="Y148" s="10"/>
      <c r="Z148" s="10"/>
      <c r="AA148" s="10"/>
      <c r="AB148" s="10"/>
      <c r="AC148" s="10"/>
      <c r="AD148" s="10"/>
      <c r="AE148" s="10"/>
    </row>
    <row r="149" spans="1:31" s="12" customFormat="1" ht="15.75" x14ac:dyDescent="0.25">
      <c r="A149" s="133" t="s">
        <v>558</v>
      </c>
      <c r="B149" s="251">
        <f t="shared" si="72"/>
        <v>1443.952</v>
      </c>
      <c r="C149" s="251">
        <f t="shared" si="73"/>
        <v>457.92837000000003</v>
      </c>
      <c r="D149" s="251">
        <f t="shared" si="77"/>
        <v>31.713545187097637</v>
      </c>
      <c r="E149" s="14"/>
      <c r="F149" s="14"/>
      <c r="G149" s="47"/>
      <c r="H149" s="208">
        <f>Субсидии!B143</f>
        <v>1185.452</v>
      </c>
      <c r="I149" s="208">
        <f>Субсидии!C143</f>
        <v>302.10000000000002</v>
      </c>
      <c r="J149" s="14">
        <f>I149/H149*100</f>
        <v>25.483950425660424</v>
      </c>
      <c r="K149" s="14">
        <f>'Субвенции '!B147</f>
        <v>234.2</v>
      </c>
      <c r="L149" s="14">
        <f>'Субвенции '!C147</f>
        <v>150.95889000000003</v>
      </c>
      <c r="M149" s="14">
        <f t="shared" si="78"/>
        <v>64.457254483347583</v>
      </c>
      <c r="N149" s="14">
        <f>Иные!B138</f>
        <v>24.3</v>
      </c>
      <c r="O149" s="14">
        <f>Иные!C138</f>
        <v>4.8694799999999994</v>
      </c>
      <c r="P149" s="14">
        <f>Иные!D139</f>
        <v>89.805160915726617</v>
      </c>
      <c r="Q149" s="10"/>
      <c r="R149" s="10"/>
      <c r="S149" s="10"/>
      <c r="T149" s="10"/>
      <c r="U149" s="10"/>
      <c r="V149" s="10"/>
      <c r="W149" s="10"/>
      <c r="X149" s="10"/>
      <c r="Y149" s="10"/>
      <c r="Z149" s="10"/>
      <c r="AA149" s="10"/>
      <c r="AB149" s="10"/>
      <c r="AC149" s="10"/>
      <c r="AD149" s="10"/>
      <c r="AE149" s="10"/>
    </row>
    <row r="150" spans="1:31" s="12" customFormat="1" ht="15.75" x14ac:dyDescent="0.25">
      <c r="A150" s="133" t="s">
        <v>697</v>
      </c>
      <c r="B150" s="251">
        <f t="shared" si="72"/>
        <v>0</v>
      </c>
      <c r="C150" s="251">
        <f t="shared" si="73"/>
        <v>0</v>
      </c>
      <c r="D150" s="251"/>
      <c r="E150" s="14"/>
      <c r="F150" s="14"/>
      <c r="G150" s="47"/>
      <c r="H150" s="208"/>
      <c r="I150" s="208"/>
      <c r="J150" s="14"/>
      <c r="K150" s="14">
        <f>'Субвенции '!B148</f>
        <v>0</v>
      </c>
      <c r="L150" s="14">
        <f>'Субвенции '!C148</f>
        <v>0</v>
      </c>
      <c r="M150" s="14"/>
      <c r="N150" s="14"/>
      <c r="O150" s="14"/>
      <c r="P150" s="14">
        <f>Иные!D140</f>
        <v>92.374645656718158</v>
      </c>
      <c r="Q150" s="10"/>
      <c r="R150" s="10"/>
      <c r="S150" s="10"/>
      <c r="T150" s="10"/>
      <c r="U150" s="10"/>
      <c r="V150" s="10"/>
      <c r="W150" s="10"/>
      <c r="X150" s="10"/>
      <c r="Y150" s="10"/>
      <c r="Z150" s="10"/>
      <c r="AA150" s="10"/>
      <c r="AB150" s="10"/>
      <c r="AC150" s="10"/>
      <c r="AD150" s="10"/>
      <c r="AE150" s="10"/>
    </row>
    <row r="151" spans="1:31" s="28" customFormat="1" ht="31.5" x14ac:dyDescent="0.25">
      <c r="A151" s="77" t="s">
        <v>363</v>
      </c>
      <c r="B151" s="81">
        <f t="shared" si="72"/>
        <v>429037.25841000007</v>
      </c>
      <c r="C151" s="81">
        <f t="shared" si="73"/>
        <v>245463.86755</v>
      </c>
      <c r="D151" s="81">
        <f t="shared" ref="D151" si="80">C151/B151*100</f>
        <v>57.21271585122517</v>
      </c>
      <c r="E151" s="81">
        <f t="shared" ref="E151:F151" si="81">SUM(E152:E161)</f>
        <v>64197.599999999999</v>
      </c>
      <c r="F151" s="81">
        <f t="shared" si="81"/>
        <v>51612.9</v>
      </c>
      <c r="G151" s="83">
        <f t="shared" si="19"/>
        <v>80.396930726382294</v>
      </c>
      <c r="H151" s="81">
        <f>SUM(H152:H161)</f>
        <v>117998.45841000001</v>
      </c>
      <c r="I151" s="81">
        <f t="shared" ref="I151:O151" si="82">SUM(I152:I161)</f>
        <v>26290.379369999999</v>
      </c>
      <c r="J151" s="81">
        <f t="shared" si="20"/>
        <v>22.280273593618379</v>
      </c>
      <c r="K151" s="81">
        <f t="shared" si="82"/>
        <v>232374.00000000003</v>
      </c>
      <c r="L151" s="81">
        <f t="shared" si="82"/>
        <v>154568.29593999998</v>
      </c>
      <c r="M151" s="81">
        <f t="shared" si="21"/>
        <v>66.517035442863644</v>
      </c>
      <c r="N151" s="81">
        <f t="shared" si="82"/>
        <v>14467.200000000003</v>
      </c>
      <c r="O151" s="81">
        <f t="shared" si="82"/>
        <v>12992.292240000001</v>
      </c>
      <c r="P151" s="81">
        <f t="shared" si="22"/>
        <v>89.805160915726603</v>
      </c>
      <c r="Q151" s="155"/>
      <c r="R151" s="155"/>
      <c r="S151" s="155"/>
      <c r="T151" s="155"/>
      <c r="U151" s="155"/>
      <c r="V151" s="155"/>
      <c r="W151" s="155"/>
      <c r="X151" s="155"/>
      <c r="Y151" s="155"/>
      <c r="Z151" s="155"/>
      <c r="AA151" s="155"/>
      <c r="AB151" s="155"/>
      <c r="AC151" s="155"/>
      <c r="AD151" s="155"/>
      <c r="AE151" s="155"/>
    </row>
    <row r="152" spans="1:31" s="12" customFormat="1" ht="31.5" x14ac:dyDescent="0.25">
      <c r="A152" s="132" t="s">
        <v>362</v>
      </c>
      <c r="B152" s="14">
        <f t="shared" si="72"/>
        <v>418094.78040999989</v>
      </c>
      <c r="C152" s="14">
        <f t="shared" si="73"/>
        <v>239920.59992000001</v>
      </c>
      <c r="D152" s="14">
        <f t="shared" si="15"/>
        <v>57.384260976595925</v>
      </c>
      <c r="E152" s="15">
        <f>Дотации!B21</f>
        <v>64197.599999999999</v>
      </c>
      <c r="F152" s="15">
        <f>Дотации!C21</f>
        <v>51612.9</v>
      </c>
      <c r="G152" s="15">
        <f t="shared" si="19"/>
        <v>80.396930726382294</v>
      </c>
      <c r="H152" s="14">
        <f>Субсидии!B145</f>
        <v>109104.08041000001</v>
      </c>
      <c r="I152" s="14">
        <f>Субсидии!C145</f>
        <v>21872.030610000002</v>
      </c>
      <c r="J152" s="14">
        <f t="shared" si="20"/>
        <v>20.046940983148883</v>
      </c>
      <c r="K152" s="14">
        <f>'Субвенции '!B150</f>
        <v>231015.49999999994</v>
      </c>
      <c r="L152" s="14">
        <f>'Субвенции '!C150</f>
        <v>153708.66013</v>
      </c>
      <c r="M152" s="14">
        <f t="shared" si="21"/>
        <v>66.536080968593041</v>
      </c>
      <c r="N152" s="14">
        <f>Иные!B140</f>
        <v>13777.6</v>
      </c>
      <c r="O152" s="14">
        <f>Иные!C140</f>
        <v>12727.009180000001</v>
      </c>
      <c r="P152" s="14">
        <f t="shared" si="22"/>
        <v>92.374645656718158</v>
      </c>
      <c r="Q152" s="10"/>
      <c r="R152" s="10"/>
      <c r="S152" s="10"/>
      <c r="T152" s="10"/>
      <c r="U152" s="10"/>
      <c r="V152" s="10"/>
      <c r="W152" s="10"/>
      <c r="X152" s="10"/>
      <c r="Y152" s="10"/>
      <c r="Z152" s="10"/>
      <c r="AA152" s="10"/>
      <c r="AB152" s="10"/>
      <c r="AC152" s="10"/>
      <c r="AD152" s="10"/>
      <c r="AE152" s="10"/>
    </row>
    <row r="153" spans="1:31" s="12" customFormat="1" ht="15.75" x14ac:dyDescent="0.25">
      <c r="A153" s="133" t="s">
        <v>559</v>
      </c>
      <c r="B153" s="251">
        <f t="shared" si="72"/>
        <v>154</v>
      </c>
      <c r="C153" s="251">
        <f t="shared" si="73"/>
        <v>79.017920000000004</v>
      </c>
      <c r="D153" s="251">
        <f t="shared" ref="D153:D161" si="83">C153/B153*100</f>
        <v>51.310337662337666</v>
      </c>
      <c r="E153" s="14"/>
      <c r="F153" s="14"/>
      <c r="G153" s="47"/>
      <c r="H153" s="208">
        <f>Субсидии!B147</f>
        <v>0</v>
      </c>
      <c r="I153" s="208">
        <f>Субсидии!C147</f>
        <v>0</v>
      </c>
      <c r="J153" s="14"/>
      <c r="K153" s="14">
        <f>'Субвенции '!B151</f>
        <v>93.7</v>
      </c>
      <c r="L153" s="14">
        <f>'Субвенции '!C151</f>
        <v>57.393920000000001</v>
      </c>
      <c r="M153" s="14">
        <f t="shared" ref="M153:M161" si="84">L153/K153*100</f>
        <v>61.252849519743869</v>
      </c>
      <c r="N153" s="14">
        <f>Иные!B142</f>
        <v>60.3</v>
      </c>
      <c r="O153" s="14">
        <f>Иные!C142</f>
        <v>21.623999999999999</v>
      </c>
      <c r="P153" s="14">
        <f t="shared" si="22"/>
        <v>35.86069651741294</v>
      </c>
      <c r="Q153" s="10"/>
      <c r="R153" s="10"/>
      <c r="S153" s="10"/>
      <c r="T153" s="10"/>
      <c r="U153" s="10"/>
      <c r="V153" s="10"/>
      <c r="W153" s="10"/>
      <c r="X153" s="10"/>
      <c r="Y153" s="10"/>
      <c r="Z153" s="10"/>
      <c r="AA153" s="10"/>
      <c r="AB153" s="10"/>
      <c r="AC153" s="10"/>
      <c r="AD153" s="10"/>
      <c r="AE153" s="10"/>
    </row>
    <row r="154" spans="1:31" s="12" customFormat="1" ht="15.75" x14ac:dyDescent="0.25">
      <c r="A154" s="133" t="s">
        <v>560</v>
      </c>
      <c r="B154" s="251">
        <f t="shared" si="72"/>
        <v>343.29999999999995</v>
      </c>
      <c r="C154" s="251">
        <f t="shared" si="73"/>
        <v>190.911</v>
      </c>
      <c r="D154" s="251">
        <f t="shared" si="83"/>
        <v>55.610544713078944</v>
      </c>
      <c r="E154" s="14"/>
      <c r="F154" s="14"/>
      <c r="G154" s="47"/>
      <c r="H154" s="208">
        <f>Субсидии!B148</f>
        <v>0</v>
      </c>
      <c r="I154" s="208">
        <f>Субсидии!C148</f>
        <v>0</v>
      </c>
      <c r="J154" s="14"/>
      <c r="K154" s="14">
        <f>'Субвенции '!B152</f>
        <v>234.2</v>
      </c>
      <c r="L154" s="14">
        <f>'Субвенции '!C152</f>
        <v>141.76095000000001</v>
      </c>
      <c r="M154" s="14">
        <f t="shared" si="84"/>
        <v>60.529867634500434</v>
      </c>
      <c r="N154" s="14">
        <f>Иные!B143</f>
        <v>109.1</v>
      </c>
      <c r="O154" s="14">
        <f>Иные!C143</f>
        <v>49.15005</v>
      </c>
      <c r="P154" s="14">
        <f t="shared" si="22"/>
        <v>45.050458295142079</v>
      </c>
      <c r="Q154" s="10"/>
      <c r="R154" s="10"/>
      <c r="S154" s="10"/>
      <c r="T154" s="10"/>
      <c r="U154" s="10"/>
      <c r="V154" s="10"/>
      <c r="W154" s="10"/>
      <c r="X154" s="10"/>
      <c r="Y154" s="10"/>
      <c r="Z154" s="10"/>
      <c r="AA154" s="10"/>
      <c r="AB154" s="10"/>
      <c r="AC154" s="10"/>
      <c r="AD154" s="10"/>
      <c r="AE154" s="10"/>
    </row>
    <row r="155" spans="1:31" s="12" customFormat="1" ht="15.75" x14ac:dyDescent="0.25">
      <c r="A155" s="133" t="s">
        <v>561</v>
      </c>
      <c r="B155" s="251">
        <f t="shared" si="72"/>
        <v>1138.8240000000001</v>
      </c>
      <c r="C155" s="251">
        <f t="shared" si="73"/>
        <v>286.46802000000002</v>
      </c>
      <c r="D155" s="251">
        <f t="shared" si="83"/>
        <v>25.154722766643484</v>
      </c>
      <c r="E155" s="14"/>
      <c r="F155" s="14"/>
      <c r="G155" s="47"/>
      <c r="H155" s="208">
        <f>Субсидии!B149</f>
        <v>936.12400000000002</v>
      </c>
      <c r="I155" s="208">
        <f>Субсидии!C149</f>
        <v>177.82201999999998</v>
      </c>
      <c r="J155" s="14">
        <f t="shared" ref="J155:J161" si="85">I155/H155*100</f>
        <v>18.995562553678784</v>
      </c>
      <c r="K155" s="14">
        <f>'Субвенции '!B153</f>
        <v>93.7</v>
      </c>
      <c r="L155" s="14">
        <f>'Субвенции '!C153</f>
        <v>59.541499999999999</v>
      </c>
      <c r="M155" s="14">
        <f t="shared" si="84"/>
        <v>63.544823906083238</v>
      </c>
      <c r="N155" s="14">
        <f>Иные!B144</f>
        <v>109</v>
      </c>
      <c r="O155" s="14">
        <f>Иные!C144</f>
        <v>49.104500000000002</v>
      </c>
      <c r="P155" s="14">
        <f t="shared" si="22"/>
        <v>45.050000000000004</v>
      </c>
      <c r="Q155" s="10"/>
      <c r="R155" s="10"/>
      <c r="S155" s="10"/>
      <c r="T155" s="10"/>
      <c r="U155" s="10"/>
      <c r="V155" s="10"/>
      <c r="W155" s="10"/>
      <c r="X155" s="10"/>
      <c r="Y155" s="10"/>
      <c r="Z155" s="10"/>
      <c r="AA155" s="10"/>
      <c r="AB155" s="10"/>
      <c r="AC155" s="10"/>
      <c r="AD155" s="10"/>
      <c r="AE155" s="10"/>
    </row>
    <row r="156" spans="1:31" s="12" customFormat="1" ht="15.75" x14ac:dyDescent="0.25">
      <c r="A156" s="133" t="s">
        <v>360</v>
      </c>
      <c r="B156" s="251">
        <f t="shared" si="72"/>
        <v>4252.8689999999997</v>
      </c>
      <c r="C156" s="251">
        <f t="shared" si="73"/>
        <v>4088.4177600000003</v>
      </c>
      <c r="D156" s="251">
        <f t="shared" si="83"/>
        <v>96.133169396941227</v>
      </c>
      <c r="E156" s="14"/>
      <c r="F156" s="14"/>
      <c r="G156" s="47"/>
      <c r="H156" s="208">
        <f>Субсидии!B146</f>
        <v>3784.4690000000001</v>
      </c>
      <c r="I156" s="208">
        <f>Субсидии!C146</f>
        <v>3784.4967300000003</v>
      </c>
      <c r="J156" s="14">
        <f t="shared" si="85"/>
        <v>100.00073273159327</v>
      </c>
      <c r="K156" s="14">
        <f>'Субвенции '!B154</f>
        <v>468.4</v>
      </c>
      <c r="L156" s="14">
        <f>'Субвенции '!C154</f>
        <v>303.92103000000003</v>
      </c>
      <c r="M156" s="14">
        <f t="shared" si="84"/>
        <v>64.884933817250229</v>
      </c>
      <c r="N156" s="14">
        <f>Иные!B141</f>
        <v>0</v>
      </c>
      <c r="O156" s="14">
        <f>Иные!C141</f>
        <v>0</v>
      </c>
      <c r="P156" s="14"/>
      <c r="Q156" s="10"/>
      <c r="R156" s="10"/>
      <c r="S156" s="10"/>
      <c r="T156" s="10"/>
      <c r="U156" s="10"/>
      <c r="V156" s="10"/>
      <c r="W156" s="10"/>
      <c r="X156" s="10"/>
      <c r="Y156" s="10"/>
      <c r="Z156" s="10"/>
      <c r="AA156" s="10"/>
      <c r="AB156" s="10"/>
      <c r="AC156" s="10"/>
      <c r="AD156" s="10"/>
      <c r="AE156" s="10"/>
    </row>
    <row r="157" spans="1:31" s="12" customFormat="1" ht="15.75" x14ac:dyDescent="0.25">
      <c r="A157" s="133" t="s">
        <v>562</v>
      </c>
      <c r="B157" s="251">
        <f t="shared" si="72"/>
        <v>2400.5459999999998</v>
      </c>
      <c r="C157" s="251">
        <f t="shared" si="73"/>
        <v>162.08010000000002</v>
      </c>
      <c r="D157" s="251">
        <f t="shared" si="83"/>
        <v>6.7518014651666762</v>
      </c>
      <c r="E157" s="14"/>
      <c r="F157" s="14"/>
      <c r="G157" s="47"/>
      <c r="H157" s="208">
        <f>Субсидии!B150</f>
        <v>2197.346</v>
      </c>
      <c r="I157" s="208">
        <f>Субсидии!C150</f>
        <v>75.32911</v>
      </c>
      <c r="J157" s="14">
        <f t="shared" si="85"/>
        <v>3.428186093587446</v>
      </c>
      <c r="K157" s="14">
        <f>'Субвенции '!B155</f>
        <v>93.7</v>
      </c>
      <c r="L157" s="14">
        <f>'Субвенции '!C155</f>
        <v>57.854559999999999</v>
      </c>
      <c r="M157" s="14">
        <f t="shared" si="84"/>
        <v>61.744461045891143</v>
      </c>
      <c r="N157" s="14">
        <f>Иные!B145</f>
        <v>109.5</v>
      </c>
      <c r="O157" s="14">
        <f>Иные!C145</f>
        <v>28.896429999999999</v>
      </c>
      <c r="P157" s="14">
        <f t="shared" si="22"/>
        <v>26.389433789954335</v>
      </c>
      <c r="Q157" s="10"/>
      <c r="R157" s="10"/>
      <c r="S157" s="10"/>
      <c r="T157" s="10"/>
      <c r="U157" s="10"/>
      <c r="V157" s="10"/>
      <c r="W157" s="10"/>
      <c r="X157" s="10"/>
      <c r="Y157" s="10"/>
      <c r="Z157" s="10"/>
      <c r="AA157" s="10"/>
      <c r="AB157" s="10"/>
      <c r="AC157" s="10"/>
      <c r="AD157" s="10"/>
      <c r="AE157" s="10"/>
    </row>
    <row r="158" spans="1:31" s="12" customFormat="1" ht="15.75" x14ac:dyDescent="0.25">
      <c r="A158" s="133" t="s">
        <v>563</v>
      </c>
      <c r="B158" s="251">
        <f t="shared" si="72"/>
        <v>157.9</v>
      </c>
      <c r="C158" s="251">
        <f t="shared" si="73"/>
        <v>94.844189999999998</v>
      </c>
      <c r="D158" s="251">
        <f t="shared" si="83"/>
        <v>60.065984800506641</v>
      </c>
      <c r="E158" s="14"/>
      <c r="F158" s="14"/>
      <c r="G158" s="47"/>
      <c r="H158" s="208">
        <f>Субсидии!B151</f>
        <v>0</v>
      </c>
      <c r="I158" s="208">
        <f>Субсидии!C151</f>
        <v>0</v>
      </c>
      <c r="J158" s="14"/>
      <c r="K158" s="14">
        <f>'Субвенции '!B156</f>
        <v>93.7</v>
      </c>
      <c r="L158" s="14">
        <f>'Субвенции '!C156</f>
        <v>63.517290000000003</v>
      </c>
      <c r="M158" s="14">
        <f t="shared" si="84"/>
        <v>67.787929562433305</v>
      </c>
      <c r="N158" s="14">
        <f>Иные!B146</f>
        <v>64.2</v>
      </c>
      <c r="O158" s="14">
        <f>Иные!C146</f>
        <v>31.326900000000002</v>
      </c>
      <c r="P158" s="14">
        <f t="shared" si="22"/>
        <v>48.795794392523369</v>
      </c>
      <c r="Q158" s="10"/>
      <c r="R158" s="10"/>
      <c r="S158" s="10"/>
      <c r="T158" s="10"/>
      <c r="U158" s="10"/>
      <c r="V158" s="10"/>
      <c r="W158" s="10"/>
      <c r="X158" s="10"/>
      <c r="Y158" s="10"/>
      <c r="Z158" s="10"/>
      <c r="AA158" s="10"/>
      <c r="AB158" s="10"/>
      <c r="AC158" s="10"/>
      <c r="AD158" s="10"/>
      <c r="AE158" s="10"/>
    </row>
    <row r="159" spans="1:31" s="12" customFormat="1" ht="15.75" x14ac:dyDescent="0.25">
      <c r="A159" s="133" t="s">
        <v>565</v>
      </c>
      <c r="B159" s="251">
        <f t="shared" si="72"/>
        <v>1190.2389999999998</v>
      </c>
      <c r="C159" s="251">
        <f t="shared" si="73"/>
        <v>402.07332000000002</v>
      </c>
      <c r="D159" s="251">
        <f t="shared" si="83"/>
        <v>33.780889384400957</v>
      </c>
      <c r="E159" s="14"/>
      <c r="F159" s="14"/>
      <c r="G159" s="47"/>
      <c r="H159" s="208">
        <f>Субсидии!B152</f>
        <v>987.43899999999996</v>
      </c>
      <c r="I159" s="208">
        <f>Субсидии!C152</f>
        <v>296.23169999999999</v>
      </c>
      <c r="J159" s="14">
        <f t="shared" si="85"/>
        <v>30</v>
      </c>
      <c r="K159" s="14">
        <f>'Субвенции '!B157</f>
        <v>93.7</v>
      </c>
      <c r="L159" s="14">
        <f>'Субвенции '!C157</f>
        <v>56.691569999999999</v>
      </c>
      <c r="M159" s="14">
        <f t="shared" si="84"/>
        <v>60.503276414087516</v>
      </c>
      <c r="N159" s="14">
        <f>Иные!B147</f>
        <v>109.1</v>
      </c>
      <c r="O159" s="14">
        <f>Иные!C147</f>
        <v>49.15005</v>
      </c>
      <c r="P159" s="14">
        <f t="shared" si="22"/>
        <v>45.050458295142079</v>
      </c>
      <c r="Q159" s="10"/>
      <c r="R159" s="10"/>
      <c r="S159" s="10"/>
      <c r="T159" s="10"/>
      <c r="U159" s="10"/>
      <c r="V159" s="10"/>
      <c r="W159" s="10"/>
      <c r="X159" s="10"/>
      <c r="Y159" s="10"/>
      <c r="Z159" s="10"/>
      <c r="AA159" s="10"/>
      <c r="AB159" s="10"/>
      <c r="AC159" s="10"/>
      <c r="AD159" s="10"/>
      <c r="AE159" s="10"/>
    </row>
    <row r="160" spans="1:31" s="12" customFormat="1" ht="15.75" x14ac:dyDescent="0.25">
      <c r="A160" s="133" t="s">
        <v>564</v>
      </c>
      <c r="B160" s="251">
        <f t="shared" si="72"/>
        <v>157.9</v>
      </c>
      <c r="C160" s="251">
        <f t="shared" si="73"/>
        <v>75.679940000000002</v>
      </c>
      <c r="D160" s="251">
        <f t="shared" si="83"/>
        <v>47.929031032298923</v>
      </c>
      <c r="E160" s="14"/>
      <c r="F160" s="14"/>
      <c r="G160" s="47"/>
      <c r="H160" s="208">
        <f>Субсидии!B153</f>
        <v>0</v>
      </c>
      <c r="I160" s="208">
        <f>Субсидии!C153</f>
        <v>0</v>
      </c>
      <c r="J160" s="14"/>
      <c r="K160" s="14">
        <f>'Субвенции '!B158</f>
        <v>93.7</v>
      </c>
      <c r="L160" s="14">
        <f>'Субвенции '!C158</f>
        <v>56.931139999999999</v>
      </c>
      <c r="M160" s="14">
        <f t="shared" si="84"/>
        <v>60.758954108858056</v>
      </c>
      <c r="N160" s="14">
        <f>Иные!B148</f>
        <v>64.2</v>
      </c>
      <c r="O160" s="14">
        <f>Иные!C148</f>
        <v>18.748799999999999</v>
      </c>
      <c r="P160" s="14">
        <f t="shared" si="22"/>
        <v>29.203738317757004</v>
      </c>
      <c r="Q160" s="10"/>
      <c r="R160" s="10"/>
      <c r="S160" s="10"/>
      <c r="T160" s="10"/>
      <c r="U160" s="10"/>
      <c r="V160" s="10"/>
      <c r="W160" s="10"/>
      <c r="X160" s="10"/>
      <c r="Y160" s="10"/>
      <c r="Z160" s="10"/>
      <c r="AA160" s="10"/>
      <c r="AB160" s="10"/>
      <c r="AC160" s="10"/>
      <c r="AD160" s="10"/>
      <c r="AE160" s="10"/>
    </row>
    <row r="161" spans="1:31" s="12" customFormat="1" ht="15.75" x14ac:dyDescent="0.25">
      <c r="A161" s="133" t="s">
        <v>361</v>
      </c>
      <c r="B161" s="251">
        <f t="shared" si="72"/>
        <v>1146.9000000000001</v>
      </c>
      <c r="C161" s="251">
        <f t="shared" si="73"/>
        <v>163.77538000000001</v>
      </c>
      <c r="D161" s="251">
        <f t="shared" si="83"/>
        <v>14.279830848373878</v>
      </c>
      <c r="E161" s="14"/>
      <c r="F161" s="14"/>
      <c r="G161" s="47"/>
      <c r="H161" s="208">
        <f>Субсидии!B154</f>
        <v>989</v>
      </c>
      <c r="I161" s="208">
        <f>Субсидии!C154</f>
        <v>84.469200000000001</v>
      </c>
      <c r="J161" s="14">
        <f t="shared" si="85"/>
        <v>8.5408695652173918</v>
      </c>
      <c r="K161" s="14">
        <f>'Субвенции '!B159</f>
        <v>93.7</v>
      </c>
      <c r="L161" s="14">
        <f>'Субвенции '!C159</f>
        <v>62.023850000000003</v>
      </c>
      <c r="M161" s="14">
        <f t="shared" si="84"/>
        <v>66.194076840981865</v>
      </c>
      <c r="N161" s="14">
        <f>Иные!B149</f>
        <v>64.2</v>
      </c>
      <c r="O161" s="14">
        <f>Иные!C149</f>
        <v>17.282330000000002</v>
      </c>
      <c r="P161" s="14">
        <f>Иные!D149</f>
        <v>26.91951713395639</v>
      </c>
      <c r="Q161" s="10"/>
      <c r="R161" s="10"/>
      <c r="S161" s="10"/>
      <c r="T161" s="10"/>
      <c r="U161" s="10"/>
      <c r="V161" s="10"/>
      <c r="W161" s="10"/>
      <c r="X161" s="10"/>
      <c r="Y161" s="10"/>
      <c r="Z161" s="10"/>
      <c r="AA161" s="10"/>
      <c r="AB161" s="10"/>
      <c r="AC161" s="10"/>
      <c r="AD161" s="10"/>
      <c r="AE161" s="10"/>
    </row>
    <row r="162" spans="1:31" s="28" customFormat="1" ht="31.5" x14ac:dyDescent="0.25">
      <c r="A162" s="77" t="s">
        <v>367</v>
      </c>
      <c r="B162" s="81">
        <f t="shared" si="72"/>
        <v>597043.54781999998</v>
      </c>
      <c r="C162" s="81">
        <f t="shared" si="73"/>
        <v>366525.57966999989</v>
      </c>
      <c r="D162" s="81">
        <f t="shared" ref="D162" si="86">C162/B162*100</f>
        <v>61.390091394221393</v>
      </c>
      <c r="E162" s="81">
        <f t="shared" ref="E162:F162" si="87">SUM(E163:E174)</f>
        <v>89478.299999999988</v>
      </c>
      <c r="F162" s="81">
        <f t="shared" si="87"/>
        <v>67816.324999999983</v>
      </c>
      <c r="G162" s="83">
        <f t="shared" si="19"/>
        <v>75.790806262523986</v>
      </c>
      <c r="H162" s="81">
        <f>SUM(H163:H174)</f>
        <v>66317.117819999999</v>
      </c>
      <c r="I162" s="81">
        <f t="shared" ref="I162:O162" si="88">SUM(I163:I174)</f>
        <v>28801.342000000004</v>
      </c>
      <c r="J162" s="81">
        <f t="shared" si="20"/>
        <v>43.429725155085166</v>
      </c>
      <c r="K162" s="81">
        <f t="shared" si="88"/>
        <v>347025.70000000007</v>
      </c>
      <c r="L162" s="81">
        <f t="shared" si="88"/>
        <v>228630.38218999995</v>
      </c>
      <c r="M162" s="81">
        <f t="shared" si="21"/>
        <v>65.882838703300621</v>
      </c>
      <c r="N162" s="81">
        <f t="shared" si="88"/>
        <v>94222.429999999978</v>
      </c>
      <c r="O162" s="81">
        <f t="shared" si="88"/>
        <v>41277.530479999987</v>
      </c>
      <c r="P162" s="81">
        <f t="shared" si="22"/>
        <v>43.808603195650967</v>
      </c>
      <c r="Q162" s="155"/>
      <c r="R162" s="155"/>
      <c r="S162" s="155"/>
      <c r="T162" s="155"/>
      <c r="U162" s="155"/>
      <c r="V162" s="155"/>
      <c r="W162" s="155"/>
      <c r="X162" s="155"/>
      <c r="Y162" s="155"/>
      <c r="Z162" s="155"/>
      <c r="AA162" s="155"/>
      <c r="AB162" s="155"/>
      <c r="AC162" s="155"/>
      <c r="AD162" s="155"/>
      <c r="AE162" s="155"/>
    </row>
    <row r="163" spans="1:31" s="12" customFormat="1" ht="31.5" x14ac:dyDescent="0.25">
      <c r="A163" s="132" t="s">
        <v>365</v>
      </c>
      <c r="B163" s="14">
        <f t="shared" si="72"/>
        <v>509373.47081999993</v>
      </c>
      <c r="C163" s="14">
        <f t="shared" si="73"/>
        <v>342017.26672999997</v>
      </c>
      <c r="D163" s="14">
        <f t="shared" si="15"/>
        <v>67.144695655117943</v>
      </c>
      <c r="E163" s="15">
        <f>Дотации!B22</f>
        <v>89478.299999999988</v>
      </c>
      <c r="F163" s="15">
        <f>Дотации!C22</f>
        <v>67816.324999999983</v>
      </c>
      <c r="G163" s="15">
        <f t="shared" si="19"/>
        <v>75.790806262523986</v>
      </c>
      <c r="H163" s="14">
        <f>Субсидии!B156</f>
        <v>49679.040820000002</v>
      </c>
      <c r="I163" s="14">
        <f>Субсидии!C156</f>
        <v>24620.809110000002</v>
      </c>
      <c r="J163" s="14">
        <f t="shared" si="20"/>
        <v>49.559751363170548</v>
      </c>
      <c r="K163" s="14">
        <f>'Субвенции '!B161</f>
        <v>345667.19999999995</v>
      </c>
      <c r="L163" s="14">
        <f>'Субвенции '!C161</f>
        <v>227705.05314</v>
      </c>
      <c r="M163" s="14">
        <f t="shared" si="21"/>
        <v>65.874069955147618</v>
      </c>
      <c r="N163" s="14">
        <f>Иные!B151</f>
        <v>24548.929999999997</v>
      </c>
      <c r="O163" s="14">
        <f>Иные!C151</f>
        <v>21875.079479999997</v>
      </c>
      <c r="P163" s="14">
        <f t="shared" si="22"/>
        <v>89.108077134115419</v>
      </c>
      <c r="Q163" s="10"/>
      <c r="R163" s="10"/>
      <c r="S163" s="10"/>
      <c r="T163" s="10"/>
      <c r="U163" s="10"/>
      <c r="V163" s="10"/>
      <c r="W163" s="10"/>
      <c r="X163" s="10"/>
      <c r="Y163" s="10"/>
      <c r="Z163" s="10"/>
      <c r="AA163" s="10"/>
      <c r="AB163" s="10"/>
      <c r="AC163" s="10"/>
      <c r="AD163" s="10"/>
      <c r="AE163" s="10"/>
    </row>
    <row r="164" spans="1:31" s="12" customFormat="1" ht="15.75" x14ac:dyDescent="0.25">
      <c r="A164" s="85" t="s">
        <v>366</v>
      </c>
      <c r="B164" s="251">
        <f t="shared" si="72"/>
        <v>71527.799999999988</v>
      </c>
      <c r="C164" s="251">
        <f t="shared" si="73"/>
        <v>21804.731000000003</v>
      </c>
      <c r="D164" s="251">
        <f t="shared" ref="D164:D174" si="89">C164/B164*100</f>
        <v>30.484274645662257</v>
      </c>
      <c r="E164" s="14"/>
      <c r="F164" s="14"/>
      <c r="G164" s="47"/>
      <c r="H164" s="208">
        <f>Субсидии!B157</f>
        <v>2699.9</v>
      </c>
      <c r="I164" s="208">
        <f>Субсидии!C157</f>
        <v>2699.88</v>
      </c>
      <c r="J164" s="14">
        <f t="shared" ref="J164:J171" si="90">I164/H164*100</f>
        <v>99.999259231823402</v>
      </c>
      <c r="K164" s="14"/>
      <c r="L164" s="14"/>
      <c r="M164" s="14"/>
      <c r="N164" s="14">
        <f>Иные!B152</f>
        <v>68827.899999999994</v>
      </c>
      <c r="O164" s="14">
        <f>Иные!C152</f>
        <v>19104.851000000002</v>
      </c>
      <c r="P164" s="14">
        <f>O164/N164*100</f>
        <v>27.757422498725088</v>
      </c>
      <c r="Q164" s="10"/>
      <c r="R164" s="10"/>
      <c r="S164" s="10"/>
      <c r="T164" s="10"/>
      <c r="U164" s="10"/>
      <c r="V164" s="10"/>
      <c r="W164" s="10"/>
      <c r="X164" s="10"/>
      <c r="Y164" s="10"/>
      <c r="Z164" s="10"/>
      <c r="AA164" s="10"/>
      <c r="AB164" s="10"/>
      <c r="AC164" s="10"/>
      <c r="AD164" s="10"/>
      <c r="AE164" s="10"/>
    </row>
    <row r="165" spans="1:31" s="12" customFormat="1" ht="15.75" x14ac:dyDescent="0.25">
      <c r="A165" s="133" t="s">
        <v>364</v>
      </c>
      <c r="B165" s="251">
        <f t="shared" si="72"/>
        <v>951.90000000000009</v>
      </c>
      <c r="C165" s="251">
        <f t="shared" si="73"/>
        <v>326.80528000000004</v>
      </c>
      <c r="D165" s="251">
        <f t="shared" si="89"/>
        <v>34.331892005462763</v>
      </c>
      <c r="E165" s="14"/>
      <c r="F165" s="14"/>
      <c r="G165" s="47"/>
      <c r="H165" s="208">
        <f>Субсидии!B158</f>
        <v>585</v>
      </c>
      <c r="I165" s="208">
        <f>Субсидии!C158</f>
        <v>175.5</v>
      </c>
      <c r="J165" s="14">
        <f t="shared" si="90"/>
        <v>30</v>
      </c>
      <c r="K165" s="14">
        <f>'Субвенции '!B162</f>
        <v>234.2</v>
      </c>
      <c r="L165" s="14">
        <f>'Субвенции '!C162</f>
        <v>151.30528000000001</v>
      </c>
      <c r="M165" s="14">
        <f t="shared" ref="M165:M167" si="91">L165/K165*100</f>
        <v>64.605157984628519</v>
      </c>
      <c r="N165" s="14">
        <f>Иные!B153</f>
        <v>132.69999999999999</v>
      </c>
      <c r="O165" s="14">
        <f>Иные!C153</f>
        <v>0</v>
      </c>
      <c r="P165" s="14">
        <f t="shared" ref="P165:P174" si="92">O165/N165*100</f>
        <v>0</v>
      </c>
      <c r="Q165" s="10"/>
      <c r="R165" s="10"/>
      <c r="S165" s="10"/>
      <c r="T165" s="10"/>
      <c r="U165" s="10"/>
      <c r="V165" s="10"/>
      <c r="W165" s="10"/>
      <c r="X165" s="10"/>
      <c r="Y165" s="10"/>
      <c r="Z165" s="10"/>
      <c r="AA165" s="10"/>
      <c r="AB165" s="10"/>
      <c r="AC165" s="10"/>
      <c r="AD165" s="10"/>
      <c r="AE165" s="10"/>
    </row>
    <row r="166" spans="1:31" s="12" customFormat="1" ht="15.75" x14ac:dyDescent="0.25">
      <c r="A166" s="133" t="s">
        <v>567</v>
      </c>
      <c r="B166" s="251">
        <f t="shared" si="72"/>
        <v>656.19999999999993</v>
      </c>
      <c r="C166" s="251">
        <f t="shared" si="73"/>
        <v>597.65</v>
      </c>
      <c r="D166" s="251">
        <f t="shared" si="89"/>
        <v>91.077415422127402</v>
      </c>
      <c r="E166" s="14"/>
      <c r="F166" s="14"/>
      <c r="G166" s="47"/>
      <c r="H166" s="208">
        <f>Субсидии!B159</f>
        <v>406.7</v>
      </c>
      <c r="I166" s="208">
        <f>Субсидии!C159</f>
        <v>406.7</v>
      </c>
      <c r="J166" s="14">
        <f t="shared" si="90"/>
        <v>100</v>
      </c>
      <c r="K166" s="14">
        <f>'Субвенции '!B163</f>
        <v>234.2</v>
      </c>
      <c r="L166" s="14">
        <f>'Субвенции '!C163</f>
        <v>175.65</v>
      </c>
      <c r="M166" s="14">
        <f t="shared" si="91"/>
        <v>75.000000000000014</v>
      </c>
      <c r="N166" s="14">
        <f>Иные!B154</f>
        <v>15.3</v>
      </c>
      <c r="O166" s="14">
        <f>Иные!C154</f>
        <v>15.3</v>
      </c>
      <c r="P166" s="14">
        <f t="shared" si="92"/>
        <v>100</v>
      </c>
      <c r="Q166" s="10"/>
      <c r="R166" s="10"/>
      <c r="S166" s="10"/>
      <c r="T166" s="10"/>
      <c r="U166" s="10"/>
      <c r="V166" s="10"/>
      <c r="W166" s="10"/>
      <c r="X166" s="10"/>
      <c r="Y166" s="10"/>
      <c r="Z166" s="10"/>
      <c r="AA166" s="10"/>
      <c r="AB166" s="10"/>
      <c r="AC166" s="10"/>
      <c r="AD166" s="10"/>
      <c r="AE166" s="10"/>
    </row>
    <row r="167" spans="1:31" s="12" customFormat="1" ht="15.75" x14ac:dyDescent="0.25">
      <c r="A167" s="133" t="s">
        <v>568</v>
      </c>
      <c r="B167" s="251">
        <f t="shared" si="72"/>
        <v>1166.9000000000001</v>
      </c>
      <c r="C167" s="251">
        <f t="shared" si="73"/>
        <v>434.02717999999999</v>
      </c>
      <c r="D167" s="251">
        <f t="shared" si="89"/>
        <v>37.194890736138483</v>
      </c>
      <c r="E167" s="14"/>
      <c r="F167" s="14"/>
      <c r="G167" s="47"/>
      <c r="H167" s="208">
        <f>Субсидии!B160</f>
        <v>1000</v>
      </c>
      <c r="I167" s="208">
        <f>Субсидии!C160</f>
        <v>300</v>
      </c>
      <c r="J167" s="14">
        <f t="shared" si="90"/>
        <v>30</v>
      </c>
      <c r="K167" s="14">
        <f>'Субвенции '!B164</f>
        <v>93.7</v>
      </c>
      <c r="L167" s="14">
        <f>'Субвенции '!C164</f>
        <v>60.827179999999998</v>
      </c>
      <c r="M167" s="14">
        <f t="shared" si="91"/>
        <v>64.916947705442894</v>
      </c>
      <c r="N167" s="14">
        <f>Иные!B155</f>
        <v>73.2</v>
      </c>
      <c r="O167" s="14">
        <f>Иные!C155</f>
        <v>73.2</v>
      </c>
      <c r="P167" s="14">
        <f t="shared" si="92"/>
        <v>100</v>
      </c>
      <c r="Q167" s="10"/>
      <c r="R167" s="10"/>
      <c r="S167" s="10"/>
      <c r="T167" s="10"/>
      <c r="U167" s="10"/>
      <c r="V167" s="10"/>
      <c r="W167" s="10"/>
      <c r="X167" s="10"/>
      <c r="Y167" s="10"/>
      <c r="Z167" s="10"/>
      <c r="AA167" s="10"/>
      <c r="AB167" s="10"/>
      <c r="AC167" s="10"/>
      <c r="AD167" s="10"/>
      <c r="AE167" s="10"/>
    </row>
    <row r="168" spans="1:31" s="12" customFormat="1" ht="15.75" x14ac:dyDescent="0.25">
      <c r="A168" s="133" t="s">
        <v>569</v>
      </c>
      <c r="B168" s="251">
        <f t="shared" si="72"/>
        <v>10973.710000000001</v>
      </c>
      <c r="C168" s="251">
        <f t="shared" si="73"/>
        <v>318.6114</v>
      </c>
      <c r="D168" s="251">
        <f t="shared" si="89"/>
        <v>2.9034064140568683</v>
      </c>
      <c r="E168" s="14"/>
      <c r="F168" s="14"/>
      <c r="G168" s="47"/>
      <c r="H168" s="208">
        <f>Субсидии!B161</f>
        <v>10816.81</v>
      </c>
      <c r="I168" s="208">
        <f>Субсидии!C161</f>
        <v>196.81759</v>
      </c>
      <c r="J168" s="14">
        <f t="shared" si="90"/>
        <v>1.8195529920558835</v>
      </c>
      <c r="K168" s="14">
        <f>'Субвенции '!B165</f>
        <v>93.7</v>
      </c>
      <c r="L168" s="14">
        <f>'Субвенции '!C165</f>
        <v>58.593809999999998</v>
      </c>
      <c r="M168" s="14">
        <f t="shared" ref="M168:M174" si="93">L168/K168*100</f>
        <v>62.533415154749193</v>
      </c>
      <c r="N168" s="14">
        <f>Иные!B156</f>
        <v>63.2</v>
      </c>
      <c r="O168" s="14">
        <f>Иные!C156</f>
        <v>63.2</v>
      </c>
      <c r="P168" s="14">
        <f t="shared" si="92"/>
        <v>100</v>
      </c>
      <c r="Q168" s="10"/>
      <c r="R168" s="10"/>
      <c r="S168" s="10"/>
      <c r="T168" s="10"/>
      <c r="U168" s="10"/>
      <c r="V168" s="10"/>
      <c r="W168" s="10"/>
      <c r="X168" s="10"/>
      <c r="Y168" s="10"/>
      <c r="Z168" s="10"/>
      <c r="AA168" s="10"/>
      <c r="AB168" s="10"/>
      <c r="AC168" s="10"/>
      <c r="AD168" s="10"/>
      <c r="AE168" s="10"/>
    </row>
    <row r="169" spans="1:31" s="12" customFormat="1" ht="15.75" x14ac:dyDescent="0.25">
      <c r="A169" s="133" t="s">
        <v>570</v>
      </c>
      <c r="B169" s="251">
        <f t="shared" si="72"/>
        <v>571.23099999999999</v>
      </c>
      <c r="C169" s="251">
        <f t="shared" si="73"/>
        <v>264.37279999999998</v>
      </c>
      <c r="D169" s="251">
        <f t="shared" si="89"/>
        <v>46.281241739331371</v>
      </c>
      <c r="E169" s="14"/>
      <c r="F169" s="14"/>
      <c r="G169" s="47"/>
      <c r="H169" s="208">
        <f>Субсидии!B162</f>
        <v>400.33100000000002</v>
      </c>
      <c r="I169" s="208">
        <f>Субсидии!C162</f>
        <v>120.0993</v>
      </c>
      <c r="J169" s="14">
        <f t="shared" si="90"/>
        <v>30</v>
      </c>
      <c r="K169" s="14">
        <f>'Субвенции '!B166</f>
        <v>93.7</v>
      </c>
      <c r="L169" s="14">
        <f>'Субвенции '!C166</f>
        <v>67.073499999999996</v>
      </c>
      <c r="M169" s="14">
        <f t="shared" si="93"/>
        <v>71.58324439701174</v>
      </c>
      <c r="N169" s="14">
        <f>Иные!B157</f>
        <v>77.2</v>
      </c>
      <c r="O169" s="14">
        <f>Иные!C157</f>
        <v>77.2</v>
      </c>
      <c r="P169" s="14">
        <f t="shared" si="92"/>
        <v>100</v>
      </c>
      <c r="Q169" s="10"/>
      <c r="R169" s="10"/>
      <c r="S169" s="10"/>
      <c r="T169" s="10"/>
      <c r="U169" s="10"/>
      <c r="V169" s="10"/>
      <c r="W169" s="10"/>
      <c r="X169" s="10"/>
      <c r="Y169" s="10"/>
      <c r="Z169" s="10"/>
      <c r="AA169" s="10"/>
      <c r="AB169" s="10"/>
      <c r="AC169" s="10"/>
      <c r="AD169" s="10"/>
      <c r="AE169" s="10"/>
    </row>
    <row r="170" spans="1:31" s="12" customFormat="1" ht="15.75" x14ac:dyDescent="0.25">
      <c r="A170" s="133" t="s">
        <v>571</v>
      </c>
      <c r="B170" s="251">
        <f t="shared" si="72"/>
        <v>666.5</v>
      </c>
      <c r="C170" s="251">
        <f t="shared" si="73"/>
        <v>51.28989</v>
      </c>
      <c r="D170" s="251">
        <f t="shared" si="89"/>
        <v>7.69540735183796</v>
      </c>
      <c r="E170" s="14"/>
      <c r="F170" s="14"/>
      <c r="G170" s="47"/>
      <c r="H170" s="208">
        <f>Субсидии!B163</f>
        <v>447.8</v>
      </c>
      <c r="I170" s="208">
        <f>Субсидии!C163</f>
        <v>0</v>
      </c>
      <c r="J170" s="14">
        <f t="shared" si="90"/>
        <v>0</v>
      </c>
      <c r="K170" s="14">
        <f>'Субвенции '!B167</f>
        <v>93.7</v>
      </c>
      <c r="L170" s="14">
        <f>'Субвенции '!C167</f>
        <v>51.28989</v>
      </c>
      <c r="M170" s="14">
        <f t="shared" si="93"/>
        <v>54.738409818569899</v>
      </c>
      <c r="N170" s="14">
        <f>Иные!B158</f>
        <v>125</v>
      </c>
      <c r="O170" s="14">
        <f>Иные!C158</f>
        <v>0</v>
      </c>
      <c r="P170" s="14">
        <f t="shared" si="92"/>
        <v>0</v>
      </c>
      <c r="Q170" s="10"/>
      <c r="R170" s="10"/>
      <c r="S170" s="10"/>
      <c r="T170" s="10"/>
      <c r="U170" s="10"/>
      <c r="V170" s="10"/>
      <c r="W170" s="10"/>
      <c r="X170" s="10"/>
      <c r="Y170" s="10"/>
      <c r="Z170" s="10"/>
      <c r="AA170" s="10"/>
      <c r="AB170" s="10"/>
      <c r="AC170" s="10"/>
      <c r="AD170" s="10"/>
      <c r="AE170" s="10"/>
    </row>
    <row r="171" spans="1:31" s="12" customFormat="1" ht="15.75" x14ac:dyDescent="0.25">
      <c r="A171" s="133" t="s">
        <v>572</v>
      </c>
      <c r="B171" s="251">
        <f t="shared" si="72"/>
        <v>402.73599999999999</v>
      </c>
      <c r="C171" s="251">
        <f t="shared" si="73"/>
        <v>370.30826000000002</v>
      </c>
      <c r="D171" s="251">
        <f t="shared" si="89"/>
        <v>91.948139724285895</v>
      </c>
      <c r="E171" s="14"/>
      <c r="F171" s="14"/>
      <c r="G171" s="47"/>
      <c r="H171" s="208">
        <f>Субсидии!B164</f>
        <v>281.536</v>
      </c>
      <c r="I171" s="208">
        <f>Субсидии!C164</f>
        <v>281.536</v>
      </c>
      <c r="J171" s="14">
        <f t="shared" si="90"/>
        <v>100</v>
      </c>
      <c r="K171" s="14">
        <f>'Субвенции '!B168</f>
        <v>93.7</v>
      </c>
      <c r="L171" s="14">
        <f>'Субвенции '!C168</f>
        <v>61.272260000000003</v>
      </c>
      <c r="M171" s="14">
        <f t="shared" si="93"/>
        <v>65.391953041622202</v>
      </c>
      <c r="N171" s="14">
        <f>Иные!B159</f>
        <v>27.5</v>
      </c>
      <c r="O171" s="14">
        <f>Иные!C159</f>
        <v>27.5</v>
      </c>
      <c r="P171" s="14">
        <f t="shared" si="92"/>
        <v>100</v>
      </c>
      <c r="Q171" s="10"/>
      <c r="R171" s="10"/>
      <c r="S171" s="10"/>
      <c r="T171" s="10"/>
      <c r="U171" s="10"/>
      <c r="V171" s="10"/>
      <c r="W171" s="10"/>
      <c r="X171" s="10"/>
      <c r="Y171" s="10"/>
      <c r="Z171" s="10"/>
      <c r="AA171" s="10"/>
      <c r="AB171" s="10"/>
      <c r="AC171" s="10"/>
      <c r="AD171" s="10"/>
      <c r="AE171" s="10"/>
    </row>
    <row r="172" spans="1:31" s="12" customFormat="1" ht="15.75" x14ac:dyDescent="0.25">
      <c r="A172" s="133" t="s">
        <v>573</v>
      </c>
      <c r="B172" s="251">
        <f t="shared" si="72"/>
        <v>423.5</v>
      </c>
      <c r="C172" s="251">
        <f t="shared" si="73"/>
        <v>175.65</v>
      </c>
      <c r="D172" s="251">
        <f t="shared" si="89"/>
        <v>41.475796930342383</v>
      </c>
      <c r="E172" s="14"/>
      <c r="F172" s="14"/>
      <c r="G172" s="47"/>
      <c r="H172" s="208">
        <f>Субсидии!B165</f>
        <v>0</v>
      </c>
      <c r="I172" s="208">
        <f>Субсидии!C165</f>
        <v>0</v>
      </c>
      <c r="J172" s="14"/>
      <c r="K172" s="14">
        <f>'Субвенции '!B169</f>
        <v>234.2</v>
      </c>
      <c r="L172" s="14">
        <f>'Субвенции '!C169</f>
        <v>175.65</v>
      </c>
      <c r="M172" s="14">
        <f t="shared" si="93"/>
        <v>75.000000000000014</v>
      </c>
      <c r="N172" s="14">
        <f>Иные!B160</f>
        <v>189.3</v>
      </c>
      <c r="O172" s="14">
        <f>Иные!C160</f>
        <v>0</v>
      </c>
      <c r="P172" s="14">
        <f t="shared" si="92"/>
        <v>0</v>
      </c>
      <c r="Q172" s="10"/>
      <c r="R172" s="10"/>
      <c r="S172" s="10"/>
      <c r="T172" s="10"/>
      <c r="U172" s="10"/>
      <c r="V172" s="10"/>
      <c r="W172" s="10"/>
      <c r="X172" s="10"/>
      <c r="Y172" s="10"/>
      <c r="Z172" s="10"/>
      <c r="AA172" s="10"/>
      <c r="AB172" s="10"/>
      <c r="AC172" s="10"/>
      <c r="AD172" s="10"/>
      <c r="AE172" s="10"/>
    </row>
    <row r="173" spans="1:31" s="12" customFormat="1" ht="15.75" x14ac:dyDescent="0.25">
      <c r="A173" s="133" t="s">
        <v>698</v>
      </c>
      <c r="B173" s="251">
        <f t="shared" si="72"/>
        <v>134.9</v>
      </c>
      <c r="C173" s="251">
        <f t="shared" si="73"/>
        <v>105.4512</v>
      </c>
      <c r="D173" s="251">
        <f t="shared" si="89"/>
        <v>78.169903632320242</v>
      </c>
      <c r="E173" s="14"/>
      <c r="F173" s="14"/>
      <c r="G173" s="47"/>
      <c r="H173" s="208"/>
      <c r="I173" s="208"/>
      <c r="J173" s="14"/>
      <c r="K173" s="14">
        <f>'Субвенции '!B170</f>
        <v>93.7</v>
      </c>
      <c r="L173" s="14">
        <f>'Субвенции '!C170</f>
        <v>64.251199999999997</v>
      </c>
      <c r="M173" s="14">
        <f t="shared" si="93"/>
        <v>68.571184631803632</v>
      </c>
      <c r="N173" s="14">
        <f>Иные!B161</f>
        <v>41.2</v>
      </c>
      <c r="O173" s="14">
        <f>Иные!C161</f>
        <v>41.2</v>
      </c>
      <c r="P173" s="14">
        <f t="shared" si="92"/>
        <v>100</v>
      </c>
      <c r="Q173" s="10"/>
      <c r="R173" s="10"/>
      <c r="S173" s="10"/>
      <c r="T173" s="10"/>
      <c r="U173" s="10"/>
      <c r="V173" s="10"/>
      <c r="W173" s="10"/>
      <c r="X173" s="10"/>
      <c r="Y173" s="10"/>
      <c r="Z173" s="10"/>
      <c r="AA173" s="10"/>
      <c r="AB173" s="10"/>
      <c r="AC173" s="10"/>
      <c r="AD173" s="10"/>
      <c r="AE173" s="10"/>
    </row>
    <row r="174" spans="1:31" s="12" customFormat="1" ht="15.75" x14ac:dyDescent="0.25">
      <c r="A174" s="133" t="s">
        <v>574</v>
      </c>
      <c r="B174" s="251">
        <f t="shared" si="72"/>
        <v>194.7</v>
      </c>
      <c r="C174" s="251">
        <f t="shared" si="73"/>
        <v>59.415930000000003</v>
      </c>
      <c r="D174" s="251">
        <f t="shared" si="89"/>
        <v>30.516656394453008</v>
      </c>
      <c r="E174" s="14"/>
      <c r="F174" s="14"/>
      <c r="G174" s="47"/>
      <c r="H174" s="208">
        <f>Субсидии!B166</f>
        <v>0</v>
      </c>
      <c r="I174" s="208">
        <f>Субсидии!C166</f>
        <v>0</v>
      </c>
      <c r="J174" s="14"/>
      <c r="K174" s="14">
        <f>'Субвенции '!B171</f>
        <v>93.7</v>
      </c>
      <c r="L174" s="14">
        <f>'Субвенции '!C171</f>
        <v>59.415930000000003</v>
      </c>
      <c r="M174" s="14">
        <f t="shared" si="93"/>
        <v>63.410811099252939</v>
      </c>
      <c r="N174" s="14">
        <f>Иные!B162</f>
        <v>101</v>
      </c>
      <c r="O174" s="14">
        <f>Иные!C162</f>
        <v>0</v>
      </c>
      <c r="P174" s="14">
        <f t="shared" si="92"/>
        <v>0</v>
      </c>
      <c r="Q174" s="10"/>
      <c r="R174" s="10"/>
      <c r="S174" s="10"/>
      <c r="T174" s="10"/>
      <c r="U174" s="10"/>
      <c r="V174" s="10"/>
      <c r="W174" s="10"/>
      <c r="X174" s="10"/>
      <c r="Y174" s="10"/>
      <c r="Z174" s="10"/>
      <c r="AA174" s="10"/>
      <c r="AB174" s="10"/>
      <c r="AC174" s="10"/>
      <c r="AD174" s="10"/>
      <c r="AE174" s="10"/>
    </row>
    <row r="175" spans="1:31" s="28" customFormat="1" ht="31.5" x14ac:dyDescent="0.25">
      <c r="A175" s="77" t="s">
        <v>371</v>
      </c>
      <c r="B175" s="81">
        <f t="shared" si="72"/>
        <v>823696.25717000011</v>
      </c>
      <c r="C175" s="81">
        <f t="shared" si="73"/>
        <v>553728.90117999993</v>
      </c>
      <c r="D175" s="81">
        <f t="shared" ref="D175" si="94">C175/B175*100</f>
        <v>67.224889801304215</v>
      </c>
      <c r="E175" s="81">
        <f t="shared" ref="E175:F175" si="95">SUM(E176:E187)</f>
        <v>185287.8</v>
      </c>
      <c r="F175" s="81">
        <f t="shared" si="95"/>
        <v>164486.75</v>
      </c>
      <c r="G175" s="83">
        <f t="shared" si="19"/>
        <v>88.773653742987946</v>
      </c>
      <c r="H175" s="81">
        <f>SUM(H176:H187)</f>
        <v>63853.05717</v>
      </c>
      <c r="I175" s="81">
        <f t="shared" ref="I175:O175" si="96">SUM(I176:I187)</f>
        <v>40089.491309999998</v>
      </c>
      <c r="J175" s="81">
        <f t="shared" si="20"/>
        <v>62.783981044583705</v>
      </c>
      <c r="K175" s="81">
        <f t="shared" si="96"/>
        <v>443818.60000000009</v>
      </c>
      <c r="L175" s="81">
        <f t="shared" si="96"/>
        <v>302971.71882999991</v>
      </c>
      <c r="M175" s="81">
        <f t="shared" si="21"/>
        <v>68.26476376384403</v>
      </c>
      <c r="N175" s="81">
        <f t="shared" si="96"/>
        <v>130736.8</v>
      </c>
      <c r="O175" s="81">
        <f t="shared" si="96"/>
        <v>46180.941039999998</v>
      </c>
      <c r="P175" s="81">
        <f t="shared" si="22"/>
        <v>35.323597518066826</v>
      </c>
      <c r="Q175" s="155"/>
      <c r="R175" s="155"/>
      <c r="S175" s="155"/>
      <c r="T175" s="155"/>
      <c r="U175" s="155"/>
      <c r="V175" s="155"/>
      <c r="W175" s="155"/>
      <c r="X175" s="155"/>
      <c r="Y175" s="155"/>
      <c r="Z175" s="155"/>
      <c r="AA175" s="155"/>
      <c r="AB175" s="155"/>
      <c r="AC175" s="155"/>
      <c r="AD175" s="155"/>
      <c r="AE175" s="155"/>
    </row>
    <row r="176" spans="1:31" s="12" customFormat="1" ht="31.5" x14ac:dyDescent="0.25">
      <c r="A176" s="132" t="s">
        <v>370</v>
      </c>
      <c r="B176" s="14">
        <f t="shared" si="72"/>
        <v>690144.70451000007</v>
      </c>
      <c r="C176" s="14">
        <f t="shared" si="73"/>
        <v>506257.95522</v>
      </c>
      <c r="D176" s="14">
        <f t="shared" si="15"/>
        <v>73.355334310569134</v>
      </c>
      <c r="E176" s="15">
        <f>Дотации!B23</f>
        <v>185287.8</v>
      </c>
      <c r="F176" s="15">
        <f>Дотации!C23</f>
        <v>164486.75</v>
      </c>
      <c r="G176" s="15">
        <f t="shared" si="19"/>
        <v>88.773653742987946</v>
      </c>
      <c r="H176" s="14">
        <f>Субсидии!B168</f>
        <v>55821.004509999999</v>
      </c>
      <c r="I176" s="14">
        <f>Субсидии!C168</f>
        <v>33212.134959999996</v>
      </c>
      <c r="J176" s="14">
        <f t="shared" si="20"/>
        <v>59.497558762222283</v>
      </c>
      <c r="K176" s="14">
        <f>'Субвенции '!B173</f>
        <v>442179.1</v>
      </c>
      <c r="L176" s="14">
        <f>'Субвенции '!C173</f>
        <v>301971.37026</v>
      </c>
      <c r="M176" s="14">
        <f t="shared" si="21"/>
        <v>68.291642517703792</v>
      </c>
      <c r="N176" s="14">
        <f>Иные!B164</f>
        <v>6856.7999999999993</v>
      </c>
      <c r="O176" s="14">
        <f>Иные!C164</f>
        <v>6587.7</v>
      </c>
      <c r="P176" s="14">
        <f t="shared" si="22"/>
        <v>96.075428771438581</v>
      </c>
      <c r="Q176" s="10"/>
      <c r="R176" s="10"/>
      <c r="S176" s="10"/>
      <c r="T176" s="10"/>
      <c r="U176" s="10"/>
      <c r="V176" s="10"/>
      <c r="W176" s="10"/>
      <c r="X176" s="10"/>
      <c r="Y176" s="10"/>
      <c r="Z176" s="10"/>
      <c r="AA176" s="10"/>
      <c r="AB176" s="10"/>
      <c r="AC176" s="10"/>
      <c r="AD176" s="10"/>
      <c r="AE176" s="10"/>
    </row>
    <row r="177" spans="1:31" s="12" customFormat="1" ht="15.75" x14ac:dyDescent="0.25">
      <c r="A177" s="133" t="s">
        <v>368</v>
      </c>
      <c r="B177" s="251">
        <f t="shared" si="72"/>
        <v>127866</v>
      </c>
      <c r="C177" s="251">
        <f t="shared" si="73"/>
        <v>44168.786359999998</v>
      </c>
      <c r="D177" s="251">
        <f t="shared" ref="D177:D184" si="97">C177/B177*100</f>
        <v>34.543026574695382</v>
      </c>
      <c r="E177" s="14"/>
      <c r="F177" s="14"/>
      <c r="G177" s="47"/>
      <c r="H177" s="208">
        <f>Субсидии!B169</f>
        <v>5966</v>
      </c>
      <c r="I177" s="208">
        <f>Субсидии!C169</f>
        <v>5000</v>
      </c>
      <c r="J177" s="14">
        <f>I177/H177*100</f>
        <v>83.808246731478377</v>
      </c>
      <c r="K177" s="14"/>
      <c r="L177" s="14"/>
      <c r="M177" s="14"/>
      <c r="N177" s="14">
        <f>Иные!B165</f>
        <v>121900</v>
      </c>
      <c r="O177" s="14">
        <f>Иные!C165</f>
        <v>39168.786359999998</v>
      </c>
      <c r="P177" s="14">
        <f t="shared" si="22"/>
        <v>32.131900213289583</v>
      </c>
      <c r="Q177" s="10"/>
      <c r="R177" s="10"/>
      <c r="S177" s="10"/>
      <c r="T177" s="10"/>
      <c r="U177" s="10"/>
      <c r="V177" s="10"/>
      <c r="W177" s="10"/>
      <c r="X177" s="10"/>
      <c r="Y177" s="10"/>
      <c r="Z177" s="10"/>
      <c r="AA177" s="10"/>
      <c r="AB177" s="10"/>
      <c r="AC177" s="10"/>
      <c r="AD177" s="10"/>
      <c r="AE177" s="10"/>
    </row>
    <row r="178" spans="1:31" s="12" customFormat="1" ht="15.75" x14ac:dyDescent="0.25">
      <c r="A178" s="133" t="s">
        <v>576</v>
      </c>
      <c r="B178" s="251">
        <f t="shared" si="72"/>
        <v>269.2</v>
      </c>
      <c r="C178" s="251">
        <f t="shared" si="73"/>
        <v>130.51205999999999</v>
      </c>
      <c r="D178" s="251">
        <f t="shared" si="97"/>
        <v>48.481448736998509</v>
      </c>
      <c r="E178" s="14"/>
      <c r="F178" s="14"/>
      <c r="G178" s="47"/>
      <c r="H178" s="208">
        <f>Субсидии!B170</f>
        <v>0</v>
      </c>
      <c r="I178" s="208">
        <f>Субсидии!C170</f>
        <v>0</v>
      </c>
      <c r="J178" s="14"/>
      <c r="K178" s="14">
        <f>'Субвенции '!B174</f>
        <v>93.7</v>
      </c>
      <c r="L178" s="14">
        <f>'Субвенции '!C174</f>
        <v>58.310250000000003</v>
      </c>
      <c r="M178" s="14">
        <f t="shared" ref="M178:M187" si="98">L178/K178*100</f>
        <v>62.230789754535756</v>
      </c>
      <c r="N178" s="14">
        <f>Иные!B166</f>
        <v>175.5</v>
      </c>
      <c r="O178" s="14">
        <f>Иные!C166</f>
        <v>72.201809999999995</v>
      </c>
      <c r="P178" s="14">
        <f t="shared" si="22"/>
        <v>41.140632478632476</v>
      </c>
      <c r="Q178" s="10"/>
      <c r="R178" s="10"/>
      <c r="S178" s="10"/>
      <c r="T178" s="10"/>
      <c r="U178" s="10"/>
      <c r="V178" s="10"/>
      <c r="W178" s="10"/>
      <c r="X178" s="10"/>
      <c r="Y178" s="10"/>
      <c r="Z178" s="10"/>
      <c r="AA178" s="10"/>
      <c r="AB178" s="10"/>
      <c r="AC178" s="10"/>
      <c r="AD178" s="10"/>
      <c r="AE178" s="10"/>
    </row>
    <row r="179" spans="1:31" s="12" customFormat="1" ht="15.75" x14ac:dyDescent="0.25">
      <c r="A179" s="133" t="s">
        <v>699</v>
      </c>
      <c r="B179" s="251">
        <f t="shared" si="72"/>
        <v>244.60000000000002</v>
      </c>
      <c r="C179" s="251">
        <f t="shared" si="73"/>
        <v>125.48198000000001</v>
      </c>
      <c r="D179" s="251">
        <f t="shared" si="97"/>
        <v>51.300891251022072</v>
      </c>
      <c r="E179" s="14"/>
      <c r="F179" s="14"/>
      <c r="G179" s="47"/>
      <c r="H179" s="208"/>
      <c r="I179" s="208"/>
      <c r="J179" s="14"/>
      <c r="K179" s="14">
        <f>'Субвенции '!B175</f>
        <v>93.7</v>
      </c>
      <c r="L179" s="14">
        <f>'Субвенции '!C175</f>
        <v>55.17398</v>
      </c>
      <c r="M179" s="14">
        <f t="shared" si="98"/>
        <v>58.883649946638208</v>
      </c>
      <c r="N179" s="14">
        <f>Иные!B167</f>
        <v>150.9</v>
      </c>
      <c r="O179" s="14">
        <f>Иные!C167</f>
        <v>70.308000000000007</v>
      </c>
      <c r="P179" s="14">
        <f t="shared" si="22"/>
        <v>46.592445328031815</v>
      </c>
      <c r="Q179" s="10"/>
      <c r="R179" s="10"/>
      <c r="S179" s="10"/>
      <c r="T179" s="10"/>
      <c r="U179" s="10"/>
      <c r="V179" s="10"/>
      <c r="W179" s="10"/>
      <c r="X179" s="10"/>
      <c r="Y179" s="10"/>
      <c r="Z179" s="10"/>
      <c r="AA179" s="10"/>
      <c r="AB179" s="10"/>
      <c r="AC179" s="10"/>
      <c r="AD179" s="10"/>
      <c r="AE179" s="10"/>
    </row>
    <row r="180" spans="1:31" s="12" customFormat="1" ht="15.75" x14ac:dyDescent="0.25">
      <c r="A180" s="133" t="s">
        <v>577</v>
      </c>
      <c r="B180" s="251">
        <f t="shared" si="72"/>
        <v>692.18650000000002</v>
      </c>
      <c r="C180" s="251">
        <f t="shared" si="73"/>
        <v>364.30214000000001</v>
      </c>
      <c r="D180" s="251">
        <f t="shared" si="97"/>
        <v>52.630633507010025</v>
      </c>
      <c r="E180" s="14"/>
      <c r="F180" s="14"/>
      <c r="G180" s="47"/>
      <c r="H180" s="208">
        <f>Субсидии!B171</f>
        <v>184.5865</v>
      </c>
      <c r="I180" s="208">
        <f>Субсидии!C171</f>
        <v>184.5865</v>
      </c>
      <c r="J180" s="14">
        <f t="shared" ref="J180:J187" si="99">I180/H180*100</f>
        <v>100</v>
      </c>
      <c r="K180" s="14">
        <f>'Субвенции '!B176</f>
        <v>234.2</v>
      </c>
      <c r="L180" s="14">
        <f>'Субвенции '!C176</f>
        <v>145.83407</v>
      </c>
      <c r="M180" s="14">
        <f t="shared" si="98"/>
        <v>62.269030742954747</v>
      </c>
      <c r="N180" s="14">
        <f>Иные!B168</f>
        <v>273.39999999999998</v>
      </c>
      <c r="O180" s="14">
        <f>Иные!C168</f>
        <v>33.881569999999996</v>
      </c>
      <c r="P180" s="14">
        <f t="shared" si="22"/>
        <v>12.392673738112656</v>
      </c>
      <c r="Q180" s="10"/>
      <c r="R180" s="10"/>
      <c r="S180" s="10"/>
      <c r="T180" s="10"/>
      <c r="U180" s="10"/>
      <c r="V180" s="10"/>
      <c r="W180" s="10"/>
      <c r="X180" s="10"/>
      <c r="Y180" s="10"/>
      <c r="Z180" s="10"/>
      <c r="AA180" s="10"/>
      <c r="AB180" s="10"/>
      <c r="AC180" s="10"/>
      <c r="AD180" s="10"/>
      <c r="AE180" s="10"/>
    </row>
    <row r="181" spans="1:31" s="12" customFormat="1" ht="15.75" x14ac:dyDescent="0.25">
      <c r="A181" s="133" t="s">
        <v>369</v>
      </c>
      <c r="B181" s="251">
        <f t="shared" si="72"/>
        <v>423.9</v>
      </c>
      <c r="C181" s="251">
        <f t="shared" si="73"/>
        <v>140.44946999999999</v>
      </c>
      <c r="D181" s="251">
        <f t="shared" si="97"/>
        <v>33.132689313517339</v>
      </c>
      <c r="E181" s="14"/>
      <c r="F181" s="14"/>
      <c r="G181" s="47"/>
      <c r="H181" s="208">
        <f>Субсидии!B172</f>
        <v>0</v>
      </c>
      <c r="I181" s="208">
        <f>Субсидии!C172</f>
        <v>0</v>
      </c>
      <c r="J181" s="14"/>
      <c r="K181" s="14">
        <f>'Субвенции '!B177</f>
        <v>234.2</v>
      </c>
      <c r="L181" s="14">
        <f>'Субвенции '!C177</f>
        <v>132.16404</v>
      </c>
      <c r="M181" s="14">
        <f t="shared" si="98"/>
        <v>56.432126387702816</v>
      </c>
      <c r="N181" s="14">
        <f>Иные!B169</f>
        <v>189.7</v>
      </c>
      <c r="O181" s="14">
        <f>Иные!C169</f>
        <v>8.2854299999999999</v>
      </c>
      <c r="P181" s="14">
        <f t="shared" si="22"/>
        <v>4.3676489193463359</v>
      </c>
      <c r="Q181" s="10"/>
      <c r="R181" s="10"/>
      <c r="S181" s="10"/>
      <c r="T181" s="10"/>
      <c r="U181" s="10"/>
      <c r="V181" s="10"/>
      <c r="W181" s="10"/>
      <c r="X181" s="10"/>
      <c r="Y181" s="10"/>
      <c r="Z181" s="10"/>
      <c r="AA181" s="10"/>
      <c r="AB181" s="10"/>
      <c r="AC181" s="10"/>
      <c r="AD181" s="10"/>
      <c r="AE181" s="10"/>
    </row>
    <row r="182" spans="1:31" s="12" customFormat="1" ht="15.75" x14ac:dyDescent="0.25">
      <c r="A182" s="133" t="s">
        <v>578</v>
      </c>
      <c r="B182" s="251">
        <f t="shared" si="72"/>
        <v>465.2</v>
      </c>
      <c r="C182" s="251">
        <f t="shared" si="73"/>
        <v>187.41718999999998</v>
      </c>
      <c r="D182" s="251">
        <f t="shared" si="97"/>
        <v>40.287444110060186</v>
      </c>
      <c r="E182" s="14"/>
      <c r="F182" s="14"/>
      <c r="G182" s="47"/>
      <c r="H182" s="208">
        <f>Субсидии!B173</f>
        <v>0</v>
      </c>
      <c r="I182" s="208">
        <f>Субсидии!C173</f>
        <v>0</v>
      </c>
      <c r="J182" s="14"/>
      <c r="K182" s="14">
        <f>'Субвенции '!B178</f>
        <v>234.2</v>
      </c>
      <c r="L182" s="14">
        <f>'Субвенции '!C178</f>
        <v>132.67401999999998</v>
      </c>
      <c r="M182" s="14">
        <f t="shared" si="98"/>
        <v>56.649880444064891</v>
      </c>
      <c r="N182" s="14">
        <f>Иные!B170</f>
        <v>231</v>
      </c>
      <c r="O182" s="14">
        <f>Иные!C170</f>
        <v>54.743169999999999</v>
      </c>
      <c r="P182" s="14">
        <f t="shared" si="22"/>
        <v>23.698341991341991</v>
      </c>
      <c r="Q182" s="10"/>
      <c r="R182" s="10"/>
      <c r="S182" s="10"/>
      <c r="T182" s="10"/>
      <c r="U182" s="10"/>
      <c r="V182" s="10"/>
      <c r="W182" s="10"/>
      <c r="X182" s="10"/>
      <c r="Y182" s="10"/>
      <c r="Z182" s="10"/>
      <c r="AA182" s="10"/>
      <c r="AB182" s="10"/>
      <c r="AC182" s="10"/>
      <c r="AD182" s="10"/>
      <c r="AE182" s="10"/>
    </row>
    <row r="183" spans="1:31" s="12" customFormat="1" ht="15.75" x14ac:dyDescent="0.25">
      <c r="A183" s="133" t="s">
        <v>579</v>
      </c>
      <c r="B183" s="251">
        <f t="shared" si="72"/>
        <v>668.86615999999992</v>
      </c>
      <c r="C183" s="251">
        <f t="shared" si="73"/>
        <v>234.95735999999999</v>
      </c>
      <c r="D183" s="251">
        <f t="shared" si="97"/>
        <v>35.127709256512546</v>
      </c>
      <c r="E183" s="14"/>
      <c r="F183" s="14"/>
      <c r="G183" s="47"/>
      <c r="H183" s="208">
        <f>Субсидии!B174</f>
        <v>269.56615999999997</v>
      </c>
      <c r="I183" s="208">
        <f>Субсидии!C174</f>
        <v>80.86985</v>
      </c>
      <c r="J183" s="14">
        <f t="shared" si="99"/>
        <v>30.00000074193289</v>
      </c>
      <c r="K183" s="14">
        <f>'Субвенции '!B179</f>
        <v>234.2</v>
      </c>
      <c r="L183" s="14">
        <f>'Субвенции '!C179</f>
        <v>154.08751000000001</v>
      </c>
      <c r="M183" s="14">
        <f t="shared" si="98"/>
        <v>65.79312980358668</v>
      </c>
      <c r="N183" s="14">
        <f>Иные!B171</f>
        <v>165.1</v>
      </c>
      <c r="O183" s="14">
        <f>Иные!C171</f>
        <v>0</v>
      </c>
      <c r="P183" s="14">
        <f t="shared" si="22"/>
        <v>0</v>
      </c>
      <c r="Q183" s="10"/>
      <c r="R183" s="10"/>
      <c r="S183" s="10"/>
      <c r="T183" s="10"/>
      <c r="U183" s="10"/>
      <c r="V183" s="10"/>
      <c r="W183" s="10"/>
      <c r="X183" s="10"/>
      <c r="Y183" s="10"/>
      <c r="Z183" s="10"/>
      <c r="AA183" s="10"/>
      <c r="AB183" s="10"/>
      <c r="AC183" s="10"/>
      <c r="AD183" s="10"/>
      <c r="AE183" s="10"/>
    </row>
    <row r="184" spans="1:31" s="12" customFormat="1" ht="15.75" x14ac:dyDescent="0.25">
      <c r="A184" s="133" t="s">
        <v>700</v>
      </c>
      <c r="B184" s="251">
        <f t="shared" si="72"/>
        <v>1173.1999999999998</v>
      </c>
      <c r="C184" s="251">
        <f t="shared" si="73"/>
        <v>1015.3075699999999</v>
      </c>
      <c r="D184" s="251">
        <f t="shared" si="97"/>
        <v>86.541729457892941</v>
      </c>
      <c r="E184" s="14"/>
      <c r="F184" s="14"/>
      <c r="G184" s="47"/>
      <c r="H184" s="208">
        <f>Субсидии!B175</f>
        <v>948.9</v>
      </c>
      <c r="I184" s="208">
        <f>Субсидии!C175</f>
        <v>948.9</v>
      </c>
      <c r="J184" s="14">
        <f t="shared" si="99"/>
        <v>100</v>
      </c>
      <c r="K184" s="14">
        <f>'Субвенции '!B180</f>
        <v>93.7</v>
      </c>
      <c r="L184" s="14">
        <f>'Субвенции '!C180</f>
        <v>52.203940000000003</v>
      </c>
      <c r="M184" s="14">
        <f t="shared" si="98"/>
        <v>55.713916755602988</v>
      </c>
      <c r="N184" s="14">
        <f>Иные!B172</f>
        <v>130.6</v>
      </c>
      <c r="O184" s="14">
        <f>Иные!C172</f>
        <v>14.203629999999999</v>
      </c>
      <c r="P184" s="14">
        <f t="shared" si="22"/>
        <v>10.875673813169984</v>
      </c>
      <c r="Q184" s="10"/>
      <c r="R184" s="10"/>
      <c r="S184" s="10"/>
      <c r="T184" s="10"/>
      <c r="U184" s="10"/>
      <c r="V184" s="10"/>
      <c r="W184" s="10"/>
      <c r="X184" s="10"/>
      <c r="Y184" s="10"/>
      <c r="Z184" s="10"/>
      <c r="AA184" s="10"/>
      <c r="AB184" s="10"/>
      <c r="AC184" s="10"/>
      <c r="AD184" s="10"/>
      <c r="AE184" s="10"/>
    </row>
    <row r="185" spans="1:31" s="12" customFormat="1" ht="15.75" x14ac:dyDescent="0.25">
      <c r="A185" s="133" t="s">
        <v>581</v>
      </c>
      <c r="B185" s="251">
        <f t="shared" si="72"/>
        <v>555</v>
      </c>
      <c r="C185" s="251">
        <f t="shared" si="73"/>
        <v>422.19475</v>
      </c>
      <c r="D185" s="251">
        <f>C185/B185*100</f>
        <v>76.071126126126117</v>
      </c>
      <c r="E185" s="14"/>
      <c r="F185" s="14"/>
      <c r="G185" s="47"/>
      <c r="H185" s="208">
        <f>Субсидии!B177</f>
        <v>275</v>
      </c>
      <c r="I185" s="208">
        <f>Субсидии!C177</f>
        <v>275</v>
      </c>
      <c r="J185" s="14">
        <f t="shared" si="99"/>
        <v>100</v>
      </c>
      <c r="K185" s="14">
        <f>'Субвенции '!B181</f>
        <v>93.7</v>
      </c>
      <c r="L185" s="14">
        <f>'Субвенции '!C181</f>
        <v>61.27458</v>
      </c>
      <c r="M185" s="14">
        <f t="shared" si="98"/>
        <v>65.394429028815367</v>
      </c>
      <c r="N185" s="14">
        <f>Иные!B175</f>
        <v>186.3</v>
      </c>
      <c r="O185" s="14">
        <f>Иные!C175</f>
        <v>85.920169999999999</v>
      </c>
      <c r="P185" s="14">
        <f t="shared" si="22"/>
        <v>46.119253891572733</v>
      </c>
      <c r="Q185" s="10"/>
      <c r="R185" s="10"/>
      <c r="S185" s="10"/>
      <c r="T185" s="10"/>
      <c r="U185" s="10"/>
      <c r="V185" s="10"/>
      <c r="W185" s="10"/>
      <c r="X185" s="10"/>
      <c r="Y185" s="10"/>
      <c r="Z185" s="10"/>
      <c r="AA185" s="10"/>
      <c r="AB185" s="10"/>
      <c r="AC185" s="10"/>
      <c r="AD185" s="10"/>
      <c r="AE185" s="10"/>
    </row>
    <row r="186" spans="1:31" s="12" customFormat="1" ht="15.75" x14ac:dyDescent="0.25">
      <c r="A186" s="133" t="s">
        <v>580</v>
      </c>
      <c r="B186" s="251">
        <f t="shared" si="72"/>
        <v>292.5</v>
      </c>
      <c r="C186" s="251">
        <f t="shared" si="73"/>
        <v>56.396370000000005</v>
      </c>
      <c r="D186" s="251">
        <f>C186/B186*100</f>
        <v>19.280810256410259</v>
      </c>
      <c r="E186" s="14"/>
      <c r="F186" s="14"/>
      <c r="G186" s="47"/>
      <c r="H186" s="208">
        <f>Субсидии!B176</f>
        <v>0</v>
      </c>
      <c r="I186" s="208">
        <f>Субсидии!C176</f>
        <v>0</v>
      </c>
      <c r="J186" s="14"/>
      <c r="K186" s="14">
        <f>'Субвенции '!B182</f>
        <v>93.7</v>
      </c>
      <c r="L186" s="14">
        <f>'Субвенции '!C182</f>
        <v>56.396370000000005</v>
      </c>
      <c r="M186" s="14">
        <f t="shared" si="98"/>
        <v>60.188228388473853</v>
      </c>
      <c r="N186" s="14">
        <f>Иные!B174</f>
        <v>198.8</v>
      </c>
      <c r="O186" s="14">
        <f>Иные!C174</f>
        <v>0</v>
      </c>
      <c r="P186" s="14">
        <f t="shared" si="22"/>
        <v>0</v>
      </c>
      <c r="Q186" s="10"/>
      <c r="R186" s="10"/>
      <c r="S186" s="10"/>
      <c r="T186" s="10"/>
      <c r="U186" s="10"/>
      <c r="V186" s="10"/>
      <c r="W186" s="10"/>
      <c r="X186" s="10"/>
      <c r="Y186" s="10"/>
      <c r="Z186" s="10"/>
      <c r="AA186" s="10"/>
      <c r="AB186" s="10"/>
      <c r="AC186" s="10"/>
      <c r="AD186" s="10"/>
      <c r="AE186" s="10"/>
    </row>
    <row r="187" spans="1:31" s="12" customFormat="1" ht="15.75" x14ac:dyDescent="0.25">
      <c r="A187" s="133" t="s">
        <v>701</v>
      </c>
      <c r="B187" s="251">
        <f t="shared" si="72"/>
        <v>900.90000000000009</v>
      </c>
      <c r="C187" s="251">
        <f t="shared" si="73"/>
        <v>625.14071000000001</v>
      </c>
      <c r="D187" s="251">
        <f>C187/B187*100</f>
        <v>69.390688200688203</v>
      </c>
      <c r="E187" s="14"/>
      <c r="F187" s="14"/>
      <c r="G187" s="47"/>
      <c r="H187" s="208">
        <f>Субсидии!B178</f>
        <v>388</v>
      </c>
      <c r="I187" s="208">
        <f>Субсидии!C178</f>
        <v>388</v>
      </c>
      <c r="J187" s="14">
        <f t="shared" si="99"/>
        <v>100</v>
      </c>
      <c r="K187" s="14">
        <f>'Субвенции '!B183</f>
        <v>234.2</v>
      </c>
      <c r="L187" s="14">
        <f>'Субвенции '!C183</f>
        <v>152.22980999999999</v>
      </c>
      <c r="M187" s="14">
        <f t="shared" si="98"/>
        <v>64.999918872758329</v>
      </c>
      <c r="N187" s="14">
        <f>Иные!B173</f>
        <v>278.7</v>
      </c>
      <c r="O187" s="14">
        <f>Иные!C173</f>
        <v>84.910899999999998</v>
      </c>
      <c r="P187" s="14">
        <f t="shared" si="22"/>
        <v>30.46677430929315</v>
      </c>
      <c r="Q187" s="10"/>
      <c r="R187" s="10"/>
      <c r="S187" s="10"/>
      <c r="T187" s="10"/>
      <c r="U187" s="10"/>
      <c r="V187" s="10"/>
      <c r="W187" s="10"/>
      <c r="X187" s="10"/>
      <c r="Y187" s="10"/>
      <c r="Z187" s="10"/>
      <c r="AA187" s="10"/>
      <c r="AB187" s="10"/>
      <c r="AC187" s="10"/>
      <c r="AD187" s="10"/>
      <c r="AE187" s="10"/>
    </row>
    <row r="188" spans="1:31" s="28" customFormat="1" ht="31.5" x14ac:dyDescent="0.25">
      <c r="A188" s="77" t="s">
        <v>403</v>
      </c>
      <c r="B188" s="81">
        <f t="shared" si="72"/>
        <v>686049.87643000006</v>
      </c>
      <c r="C188" s="81">
        <f t="shared" si="73"/>
        <v>419384.95160999987</v>
      </c>
      <c r="D188" s="81">
        <f t="shared" ref="D188" si="100">C188/B188*100</f>
        <v>61.130388040058357</v>
      </c>
      <c r="E188" s="81">
        <f t="shared" ref="E188:F188" si="101">SUM(E189:E201)</f>
        <v>107984.2</v>
      </c>
      <c r="F188" s="81">
        <f t="shared" si="101"/>
        <v>81592.224999999991</v>
      </c>
      <c r="G188" s="83">
        <f t="shared" si="19"/>
        <v>75.559410543394307</v>
      </c>
      <c r="H188" s="81">
        <f>SUM(H189:H201)</f>
        <v>149972.05643000003</v>
      </c>
      <c r="I188" s="81">
        <f t="shared" ref="I188:O188" si="102">SUM(I189:I201)</f>
        <v>61973.926889999995</v>
      </c>
      <c r="J188" s="81">
        <f t="shared" si="20"/>
        <v>41.323649461942622</v>
      </c>
      <c r="K188" s="81">
        <f t="shared" si="102"/>
        <v>353157.12000000005</v>
      </c>
      <c r="L188" s="81">
        <f t="shared" si="102"/>
        <v>233165.36244999993</v>
      </c>
      <c r="M188" s="81">
        <f t="shared" si="21"/>
        <v>66.02312377278416</v>
      </c>
      <c r="N188" s="81">
        <f t="shared" si="102"/>
        <v>74936.500000000029</v>
      </c>
      <c r="O188" s="81">
        <f t="shared" si="102"/>
        <v>42653.437270000002</v>
      </c>
      <c r="P188" s="81">
        <f t="shared" si="22"/>
        <v>56.919441487125745</v>
      </c>
      <c r="Q188" s="155"/>
      <c r="R188" s="155"/>
      <c r="S188" s="155"/>
      <c r="T188" s="155"/>
      <c r="U188" s="155"/>
      <c r="V188" s="155"/>
      <c r="W188" s="155"/>
      <c r="X188" s="155"/>
      <c r="Y188" s="155"/>
      <c r="Z188" s="155"/>
      <c r="AA188" s="155"/>
      <c r="AB188" s="155"/>
      <c r="AC188" s="155"/>
      <c r="AD188" s="155"/>
      <c r="AE188" s="155"/>
    </row>
    <row r="189" spans="1:31" s="12" customFormat="1" ht="31.5" x14ac:dyDescent="0.25">
      <c r="A189" s="132" t="s">
        <v>377</v>
      </c>
      <c r="B189" s="14">
        <f t="shared" si="72"/>
        <v>558302.94778999989</v>
      </c>
      <c r="C189" s="14">
        <f t="shared" si="73"/>
        <v>379103.91873999999</v>
      </c>
      <c r="D189" s="14">
        <f t="shared" si="15"/>
        <v>67.90290472952978</v>
      </c>
      <c r="E189" s="15">
        <f>Дотации!B24</f>
        <v>107984.2</v>
      </c>
      <c r="F189" s="15">
        <f>Дотации!C24</f>
        <v>81592.224999999991</v>
      </c>
      <c r="G189" s="15">
        <f t="shared" si="19"/>
        <v>75.559410543394307</v>
      </c>
      <c r="H189" s="14">
        <f>Субсидии!B180</f>
        <v>50294.627789999999</v>
      </c>
      <c r="I189" s="14">
        <f>Субсидии!C180</f>
        <v>29331.578479999996</v>
      </c>
      <c r="J189" s="14">
        <f t="shared" si="20"/>
        <v>58.319506016568923</v>
      </c>
      <c r="K189" s="14">
        <f>'Субвенции '!B185</f>
        <v>351985.91999999993</v>
      </c>
      <c r="L189" s="14">
        <f>'Субвенции '!C185</f>
        <v>232527.86515999999</v>
      </c>
      <c r="M189" s="14">
        <f t="shared" si="21"/>
        <v>66.061695070075544</v>
      </c>
      <c r="N189" s="14">
        <f>Иные!B177</f>
        <v>48038.200000000004</v>
      </c>
      <c r="O189" s="14">
        <f>Иные!C177</f>
        <v>35652.250099999997</v>
      </c>
      <c r="P189" s="14">
        <f t="shared" si="22"/>
        <v>74.216457111215647</v>
      </c>
      <c r="Q189" s="10"/>
      <c r="R189" s="10"/>
      <c r="S189" s="10"/>
      <c r="T189" s="10"/>
      <c r="U189" s="10"/>
      <c r="V189" s="10"/>
      <c r="W189" s="10"/>
      <c r="X189" s="10"/>
      <c r="Y189" s="10"/>
      <c r="Z189" s="10"/>
      <c r="AA189" s="10"/>
      <c r="AB189" s="10"/>
      <c r="AC189" s="10"/>
      <c r="AD189" s="10"/>
      <c r="AE189" s="10"/>
    </row>
    <row r="190" spans="1:31" s="12" customFormat="1" ht="15.75" x14ac:dyDescent="0.25">
      <c r="A190" s="133" t="s">
        <v>702</v>
      </c>
      <c r="B190" s="251">
        <f t="shared" si="72"/>
        <v>120079.45</v>
      </c>
      <c r="C190" s="251">
        <f t="shared" si="73"/>
        <v>38179.057410000001</v>
      </c>
      <c r="D190" s="251">
        <f t="shared" ref="D190:D201" si="103">C190/B190*100</f>
        <v>31.7948303477406</v>
      </c>
      <c r="E190" s="14"/>
      <c r="F190" s="14"/>
      <c r="G190" s="47"/>
      <c r="H190" s="208">
        <f>Субсидии!B181</f>
        <v>94029.45</v>
      </c>
      <c r="I190" s="208">
        <f>Субсидии!C181</f>
        <v>31428.74841</v>
      </c>
      <c r="J190" s="14">
        <f>I190/H190*100</f>
        <v>33.424366950992486</v>
      </c>
      <c r="K190" s="14"/>
      <c r="L190" s="14"/>
      <c r="M190" s="14"/>
      <c r="N190" s="14">
        <f>Иные!B178</f>
        <v>26050</v>
      </c>
      <c r="O190" s="14">
        <f>Иные!C178</f>
        <v>6750.3090000000002</v>
      </c>
      <c r="P190" s="14">
        <f t="shared" si="22"/>
        <v>25.91289443378119</v>
      </c>
      <c r="Q190" s="10"/>
      <c r="R190" s="10"/>
      <c r="S190" s="10"/>
      <c r="T190" s="10"/>
      <c r="U190" s="10"/>
      <c r="V190" s="10"/>
      <c r="W190" s="10"/>
      <c r="X190" s="10"/>
      <c r="Y190" s="10"/>
      <c r="Z190" s="10"/>
      <c r="AA190" s="10"/>
      <c r="AB190" s="10"/>
      <c r="AC190" s="10"/>
      <c r="AD190" s="10"/>
      <c r="AE190" s="10"/>
    </row>
    <row r="191" spans="1:31" s="12" customFormat="1" ht="15.75" x14ac:dyDescent="0.25">
      <c r="A191" s="133" t="s">
        <v>584</v>
      </c>
      <c r="B191" s="251">
        <f t="shared" si="72"/>
        <v>491.8</v>
      </c>
      <c r="C191" s="251">
        <f t="shared" si="73"/>
        <v>377.62800000000004</v>
      </c>
      <c r="D191" s="251">
        <f t="shared" si="103"/>
        <v>76.784871899145998</v>
      </c>
      <c r="E191" s="14"/>
      <c r="F191" s="14"/>
      <c r="G191" s="47"/>
      <c r="H191" s="208">
        <f>Субсидии!B182</f>
        <v>300.3</v>
      </c>
      <c r="I191" s="208">
        <f>Субсидии!C182</f>
        <v>300.3</v>
      </c>
      <c r="J191" s="14">
        <f t="shared" ref="J191:J200" si="104">I191/H191*100</f>
        <v>100</v>
      </c>
      <c r="K191" s="14">
        <f>'Субвенции '!B186</f>
        <v>93.7</v>
      </c>
      <c r="L191" s="14">
        <f>'Субвенции '!C186</f>
        <v>44.728000000000002</v>
      </c>
      <c r="M191" s="14">
        <f t="shared" ref="M191:M201" si="105">L191/K191*100</f>
        <v>47.735325506937031</v>
      </c>
      <c r="N191" s="14">
        <f>Иные!B179</f>
        <v>97.8</v>
      </c>
      <c r="O191" s="14">
        <f>Иные!C179</f>
        <v>32.6</v>
      </c>
      <c r="P191" s="14">
        <f t="shared" si="22"/>
        <v>33.333333333333336</v>
      </c>
      <c r="Q191" s="10"/>
      <c r="R191" s="10"/>
      <c r="S191" s="10"/>
      <c r="T191" s="10"/>
      <c r="U191" s="10"/>
      <c r="V191" s="10"/>
      <c r="W191" s="10"/>
      <c r="X191" s="10"/>
      <c r="Y191" s="10"/>
      <c r="Z191" s="10"/>
      <c r="AA191" s="10"/>
      <c r="AB191" s="10"/>
      <c r="AC191" s="10"/>
      <c r="AD191" s="10"/>
      <c r="AE191" s="10"/>
    </row>
    <row r="192" spans="1:31" s="12" customFormat="1" ht="15.75" x14ac:dyDescent="0.25">
      <c r="A192" s="133" t="s">
        <v>585</v>
      </c>
      <c r="B192" s="251">
        <f t="shared" si="72"/>
        <v>191.5</v>
      </c>
      <c r="C192" s="251">
        <f t="shared" si="73"/>
        <v>88.636480000000006</v>
      </c>
      <c r="D192" s="251">
        <f t="shared" si="103"/>
        <v>46.285368146214104</v>
      </c>
      <c r="E192" s="14"/>
      <c r="F192" s="14"/>
      <c r="G192" s="47"/>
      <c r="H192" s="208">
        <f>Субсидии!B183</f>
        <v>0</v>
      </c>
      <c r="I192" s="208">
        <f>Субсидии!C183</f>
        <v>0</v>
      </c>
      <c r="J192" s="14"/>
      <c r="K192" s="14">
        <f>'Субвенции '!B187</f>
        <v>93.7</v>
      </c>
      <c r="L192" s="14">
        <f>'Субвенции '!C187</f>
        <v>59.296559999999999</v>
      </c>
      <c r="M192" s="14">
        <f t="shared" si="105"/>
        <v>63.2834151547492</v>
      </c>
      <c r="N192" s="14">
        <f>Иные!B180</f>
        <v>97.8</v>
      </c>
      <c r="O192" s="14">
        <f>Иные!C180</f>
        <v>29.339919999999999</v>
      </c>
      <c r="P192" s="14">
        <f t="shared" si="22"/>
        <v>29.999918200408999</v>
      </c>
      <c r="Q192" s="10"/>
      <c r="R192" s="10"/>
      <c r="S192" s="10"/>
      <c r="T192" s="10"/>
      <c r="U192" s="10"/>
      <c r="V192" s="10"/>
      <c r="W192" s="10"/>
      <c r="X192" s="10"/>
      <c r="Y192" s="10"/>
      <c r="Z192" s="10"/>
      <c r="AA192" s="10"/>
      <c r="AB192" s="10"/>
      <c r="AC192" s="10"/>
      <c r="AD192" s="10"/>
      <c r="AE192" s="10"/>
    </row>
    <row r="193" spans="1:31" s="12" customFormat="1" ht="15.75" x14ac:dyDescent="0.25">
      <c r="A193" s="133" t="s">
        <v>586</v>
      </c>
      <c r="B193" s="251">
        <f t="shared" si="72"/>
        <v>2099.4</v>
      </c>
      <c r="C193" s="251">
        <f t="shared" si="73"/>
        <v>73.670169999999999</v>
      </c>
      <c r="D193" s="251">
        <f t="shared" si="103"/>
        <v>3.5091059350290554</v>
      </c>
      <c r="E193" s="14"/>
      <c r="F193" s="14"/>
      <c r="G193" s="47"/>
      <c r="H193" s="208">
        <f>Субсидии!B184</f>
        <v>1960.7</v>
      </c>
      <c r="I193" s="208">
        <f>Субсидии!C184</f>
        <v>0</v>
      </c>
      <c r="J193" s="14">
        <f t="shared" si="104"/>
        <v>0</v>
      </c>
      <c r="K193" s="14">
        <f>'Субвенции '!B188</f>
        <v>93.7</v>
      </c>
      <c r="L193" s="14">
        <f>'Субвенции '!C188</f>
        <v>58.670230000000004</v>
      </c>
      <c r="M193" s="14">
        <f t="shared" si="105"/>
        <v>62.614973319103527</v>
      </c>
      <c r="N193" s="14">
        <f>Иные!B181</f>
        <v>45</v>
      </c>
      <c r="O193" s="14">
        <f>Иные!C181</f>
        <v>14.99994</v>
      </c>
      <c r="P193" s="14">
        <f t="shared" si="22"/>
        <v>33.333200000000005</v>
      </c>
      <c r="Q193" s="10"/>
      <c r="R193" s="10"/>
      <c r="S193" s="10"/>
      <c r="T193" s="10"/>
      <c r="U193" s="10"/>
      <c r="V193" s="10"/>
      <c r="W193" s="10"/>
      <c r="X193" s="10"/>
      <c r="Y193" s="10"/>
      <c r="Z193" s="10"/>
      <c r="AA193" s="10"/>
      <c r="AB193" s="10"/>
      <c r="AC193" s="10"/>
      <c r="AD193" s="10"/>
      <c r="AE193" s="10"/>
    </row>
    <row r="194" spans="1:31" s="12" customFormat="1" ht="15.75" x14ac:dyDescent="0.25">
      <c r="A194" s="133" t="s">
        <v>587</v>
      </c>
      <c r="B194" s="251">
        <f t="shared" si="72"/>
        <v>1190.27864</v>
      </c>
      <c r="C194" s="251">
        <f t="shared" si="73"/>
        <v>92.698190000000011</v>
      </c>
      <c r="D194" s="251">
        <f t="shared" si="103"/>
        <v>7.7879403095060171</v>
      </c>
      <c r="E194" s="14"/>
      <c r="F194" s="14"/>
      <c r="G194" s="47"/>
      <c r="H194" s="208">
        <f>Субсидии!B185</f>
        <v>998.77864</v>
      </c>
      <c r="I194" s="208">
        <f>Субсидии!C185</f>
        <v>0</v>
      </c>
      <c r="J194" s="14">
        <f t="shared" si="104"/>
        <v>0</v>
      </c>
      <c r="K194" s="14">
        <f>'Субвенции '!B189</f>
        <v>93.7</v>
      </c>
      <c r="L194" s="14">
        <f>'Субвенции '!C189</f>
        <v>60.098190000000002</v>
      </c>
      <c r="M194" s="14">
        <f t="shared" si="105"/>
        <v>64.13894343649946</v>
      </c>
      <c r="N194" s="14">
        <f>Иные!B182</f>
        <v>97.8</v>
      </c>
      <c r="O194" s="14">
        <f>Иные!C182</f>
        <v>32.6</v>
      </c>
      <c r="P194" s="14">
        <f t="shared" si="22"/>
        <v>33.333333333333336</v>
      </c>
      <c r="Q194" s="10"/>
      <c r="R194" s="10"/>
      <c r="S194" s="10"/>
      <c r="T194" s="10"/>
      <c r="U194" s="10"/>
      <c r="V194" s="10"/>
      <c r="W194" s="10"/>
      <c r="X194" s="10"/>
      <c r="Y194" s="10"/>
      <c r="Z194" s="10"/>
      <c r="AA194" s="10"/>
      <c r="AB194" s="10"/>
      <c r="AC194" s="10"/>
      <c r="AD194" s="10"/>
      <c r="AE194" s="10"/>
    </row>
    <row r="195" spans="1:31" s="12" customFormat="1" ht="15.75" x14ac:dyDescent="0.25">
      <c r="A195" s="133" t="s">
        <v>588</v>
      </c>
      <c r="B195" s="251">
        <f t="shared" si="72"/>
        <v>1093.7</v>
      </c>
      <c r="C195" s="251">
        <f t="shared" si="73"/>
        <v>363.00817999999998</v>
      </c>
      <c r="D195" s="251">
        <f t="shared" si="103"/>
        <v>33.190836609673582</v>
      </c>
      <c r="E195" s="14"/>
      <c r="F195" s="14"/>
      <c r="G195" s="47"/>
      <c r="H195" s="208">
        <f>Субсидии!B186</f>
        <v>1000</v>
      </c>
      <c r="I195" s="208">
        <f>Субсидии!C186</f>
        <v>300</v>
      </c>
      <c r="J195" s="14">
        <f t="shared" si="104"/>
        <v>30</v>
      </c>
      <c r="K195" s="14">
        <f>'Субвенции '!B190</f>
        <v>93.7</v>
      </c>
      <c r="L195" s="14">
        <f>'Субвенции '!C190</f>
        <v>63.008180000000003</v>
      </c>
      <c r="M195" s="14">
        <f t="shared" si="105"/>
        <v>67.244589114194241</v>
      </c>
      <c r="N195" s="14"/>
      <c r="O195" s="14"/>
      <c r="P195" s="14"/>
      <c r="Q195" s="10"/>
      <c r="R195" s="10"/>
      <c r="S195" s="10"/>
      <c r="T195" s="10"/>
      <c r="U195" s="10"/>
      <c r="V195" s="10"/>
      <c r="W195" s="10"/>
      <c r="X195" s="10"/>
      <c r="Y195" s="10"/>
      <c r="Z195" s="10"/>
      <c r="AA195" s="10"/>
      <c r="AB195" s="10"/>
      <c r="AC195" s="10"/>
      <c r="AD195" s="10"/>
      <c r="AE195" s="10"/>
    </row>
    <row r="196" spans="1:31" s="12" customFormat="1" ht="15.75" x14ac:dyDescent="0.25">
      <c r="A196" s="133" t="s">
        <v>589</v>
      </c>
      <c r="B196" s="251">
        <f t="shared" si="72"/>
        <v>191.5</v>
      </c>
      <c r="C196" s="251">
        <f t="shared" si="73"/>
        <v>88.041169999999994</v>
      </c>
      <c r="D196" s="251">
        <f t="shared" si="103"/>
        <v>45.974501305483024</v>
      </c>
      <c r="E196" s="14"/>
      <c r="F196" s="14"/>
      <c r="G196" s="47"/>
      <c r="H196" s="208">
        <f>Субсидии!B187</f>
        <v>0</v>
      </c>
      <c r="I196" s="208">
        <f>Субсидии!C187</f>
        <v>0</v>
      </c>
      <c r="J196" s="14"/>
      <c r="K196" s="14">
        <f>'Субвенции '!B191</f>
        <v>93.7</v>
      </c>
      <c r="L196" s="14">
        <f>'Субвенции '!C191</f>
        <v>55.441180000000003</v>
      </c>
      <c r="M196" s="14">
        <f t="shared" si="105"/>
        <v>59.16881536819637</v>
      </c>
      <c r="N196" s="14">
        <f>Иные!B183</f>
        <v>97.8</v>
      </c>
      <c r="O196" s="14">
        <f>Иные!C183</f>
        <v>32.599989999999998</v>
      </c>
      <c r="P196" s="14">
        <f t="shared" si="22"/>
        <v>33.333323108384455</v>
      </c>
      <c r="Q196" s="10"/>
      <c r="R196" s="10"/>
      <c r="S196" s="10"/>
      <c r="T196" s="10"/>
      <c r="U196" s="10"/>
      <c r="V196" s="10"/>
      <c r="W196" s="10"/>
      <c r="X196" s="10"/>
      <c r="Y196" s="10"/>
      <c r="Z196" s="10"/>
      <c r="AA196" s="10"/>
      <c r="AB196" s="10"/>
      <c r="AC196" s="10"/>
      <c r="AD196" s="10"/>
      <c r="AE196" s="10"/>
    </row>
    <row r="197" spans="1:31" s="12" customFormat="1" ht="15.75" x14ac:dyDescent="0.25">
      <c r="A197" s="133" t="s">
        <v>590</v>
      </c>
      <c r="B197" s="251">
        <f t="shared" si="72"/>
        <v>629.40000000000009</v>
      </c>
      <c r="C197" s="251">
        <f t="shared" si="73"/>
        <v>83.769350000000003</v>
      </c>
      <c r="D197" s="251">
        <f t="shared" si="103"/>
        <v>13.309397839211949</v>
      </c>
      <c r="E197" s="14"/>
      <c r="F197" s="14"/>
      <c r="G197" s="47"/>
      <c r="H197" s="208">
        <f>Субсидии!B188</f>
        <v>462</v>
      </c>
      <c r="I197" s="208">
        <f>Субсидии!C188</f>
        <v>0</v>
      </c>
      <c r="J197" s="14">
        <f t="shared" si="104"/>
        <v>0</v>
      </c>
      <c r="K197" s="14">
        <f>'Субвенции '!B192</f>
        <v>93.7</v>
      </c>
      <c r="L197" s="14">
        <f>'Субвенции '!C192</f>
        <v>59.761029999999998</v>
      </c>
      <c r="M197" s="14">
        <f t="shared" si="105"/>
        <v>63.779114194236918</v>
      </c>
      <c r="N197" s="14">
        <f>Иные!B184</f>
        <v>73.7</v>
      </c>
      <c r="O197" s="14">
        <f>Иные!C184</f>
        <v>24.008320000000001</v>
      </c>
      <c r="P197" s="14">
        <f t="shared" si="22"/>
        <v>32.575739484396202</v>
      </c>
      <c r="Q197" s="10"/>
      <c r="R197" s="10"/>
      <c r="S197" s="10"/>
      <c r="T197" s="10"/>
      <c r="U197" s="10"/>
      <c r="V197" s="10"/>
      <c r="W197" s="10"/>
      <c r="X197" s="10"/>
      <c r="Y197" s="10"/>
      <c r="Z197" s="10"/>
      <c r="AA197" s="10"/>
      <c r="AB197" s="10"/>
      <c r="AC197" s="10"/>
      <c r="AD197" s="10"/>
      <c r="AE197" s="10"/>
    </row>
    <row r="198" spans="1:31" s="12" customFormat="1" ht="15.75" x14ac:dyDescent="0.25">
      <c r="A198" s="133" t="s">
        <v>591</v>
      </c>
      <c r="B198" s="251">
        <f t="shared" si="72"/>
        <v>191.5</v>
      </c>
      <c r="C198" s="251">
        <f t="shared" si="73"/>
        <v>87.896549999999991</v>
      </c>
      <c r="D198" s="251">
        <f t="shared" si="103"/>
        <v>45.89898172323759</v>
      </c>
      <c r="E198" s="14"/>
      <c r="F198" s="14"/>
      <c r="G198" s="47"/>
      <c r="H198" s="208">
        <f>Субсидии!B189</f>
        <v>0</v>
      </c>
      <c r="I198" s="208">
        <f>Субсидии!C189</f>
        <v>0</v>
      </c>
      <c r="J198" s="14"/>
      <c r="K198" s="14">
        <f>'Субвенции '!B193</f>
        <v>93.7</v>
      </c>
      <c r="L198" s="14">
        <f>'Субвенции '!C193</f>
        <v>55.296559999999999</v>
      </c>
      <c r="M198" s="14">
        <f t="shared" si="105"/>
        <v>59.01447171824973</v>
      </c>
      <c r="N198" s="14">
        <f>Иные!B185</f>
        <v>97.8</v>
      </c>
      <c r="O198" s="14">
        <f>Иные!C185</f>
        <v>32.599989999999998</v>
      </c>
      <c r="P198" s="14">
        <f t="shared" si="22"/>
        <v>33.333323108384455</v>
      </c>
      <c r="Q198" s="10"/>
      <c r="R198" s="10"/>
      <c r="S198" s="10"/>
      <c r="T198" s="10"/>
      <c r="U198" s="10"/>
      <c r="V198" s="10"/>
      <c r="W198" s="10"/>
      <c r="X198" s="10"/>
      <c r="Y198" s="10"/>
      <c r="Z198" s="10"/>
      <c r="AA198" s="10"/>
      <c r="AB198" s="10"/>
      <c r="AC198" s="10"/>
      <c r="AD198" s="10"/>
      <c r="AE198" s="10"/>
    </row>
    <row r="199" spans="1:31" s="12" customFormat="1" ht="15.75" x14ac:dyDescent="0.25">
      <c r="A199" s="133" t="s">
        <v>429</v>
      </c>
      <c r="B199" s="251">
        <f t="shared" si="72"/>
        <v>811.19999999999993</v>
      </c>
      <c r="C199" s="251">
        <f t="shared" si="73"/>
        <v>564.97582999999997</v>
      </c>
      <c r="D199" s="251">
        <f t="shared" si="103"/>
        <v>69.646921844181463</v>
      </c>
      <c r="E199" s="14"/>
      <c r="F199" s="14"/>
      <c r="G199" s="47"/>
      <c r="H199" s="208">
        <f>Субсидии!B190</f>
        <v>479.2</v>
      </c>
      <c r="I199" s="208">
        <f>Субсидии!C190</f>
        <v>479.2</v>
      </c>
      <c r="J199" s="14">
        <f t="shared" si="104"/>
        <v>100</v>
      </c>
      <c r="K199" s="14">
        <f>'Субвенции '!B194</f>
        <v>234.2</v>
      </c>
      <c r="L199" s="14">
        <f>'Субвенции '!C194</f>
        <v>53.175820000000002</v>
      </c>
      <c r="M199" s="14">
        <f t="shared" si="105"/>
        <v>22.705303159692573</v>
      </c>
      <c r="N199" s="14">
        <f>Иные!B186</f>
        <v>97.8</v>
      </c>
      <c r="O199" s="14">
        <f>Иные!C186</f>
        <v>32.600009999999997</v>
      </c>
      <c r="P199" s="14">
        <f t="shared" si="22"/>
        <v>33.333343558282209</v>
      </c>
      <c r="Q199" s="10"/>
      <c r="R199" s="10"/>
      <c r="S199" s="10"/>
      <c r="T199" s="10"/>
      <c r="U199" s="10"/>
      <c r="V199" s="10"/>
      <c r="W199" s="10"/>
      <c r="X199" s="10"/>
      <c r="Y199" s="10"/>
      <c r="Z199" s="10"/>
      <c r="AA199" s="10"/>
      <c r="AB199" s="10"/>
      <c r="AC199" s="10"/>
      <c r="AD199" s="10"/>
      <c r="AE199" s="10"/>
    </row>
    <row r="200" spans="1:31" s="12" customFormat="1" ht="15.75" x14ac:dyDescent="0.25">
      <c r="A200" s="133" t="s">
        <v>592</v>
      </c>
      <c r="B200" s="251">
        <f t="shared" si="72"/>
        <v>638.5</v>
      </c>
      <c r="C200" s="251">
        <f t="shared" si="73"/>
        <v>216.28354999999999</v>
      </c>
      <c r="D200" s="251">
        <f t="shared" si="103"/>
        <v>33.87369616288175</v>
      </c>
      <c r="E200" s="14"/>
      <c r="F200" s="14"/>
      <c r="G200" s="47"/>
      <c r="H200" s="208">
        <f>Субсидии!B191</f>
        <v>447</v>
      </c>
      <c r="I200" s="208">
        <f>Субсидии!C191</f>
        <v>134.1</v>
      </c>
      <c r="J200" s="14">
        <f t="shared" si="104"/>
        <v>30</v>
      </c>
      <c r="K200" s="14">
        <f>'Субвенции '!B195</f>
        <v>93.7</v>
      </c>
      <c r="L200" s="14">
        <f>'Субвенции '!C195</f>
        <v>62.653550000000003</v>
      </c>
      <c r="M200" s="14">
        <f t="shared" si="105"/>
        <v>66.866115261472785</v>
      </c>
      <c r="N200" s="14">
        <f>Иные!B187</f>
        <v>97.8</v>
      </c>
      <c r="O200" s="14">
        <f>Иные!C187</f>
        <v>19.53</v>
      </c>
      <c r="P200" s="14">
        <f t="shared" si="22"/>
        <v>19.969325153374236</v>
      </c>
      <c r="Q200" s="10"/>
      <c r="R200" s="10"/>
      <c r="S200" s="10"/>
      <c r="T200" s="10"/>
      <c r="U200" s="10"/>
      <c r="V200" s="10"/>
      <c r="W200" s="10"/>
      <c r="X200" s="10"/>
      <c r="Y200" s="10"/>
      <c r="Z200" s="10"/>
      <c r="AA200" s="10"/>
      <c r="AB200" s="10"/>
      <c r="AC200" s="10"/>
      <c r="AD200" s="10"/>
      <c r="AE200" s="10"/>
    </row>
    <row r="201" spans="1:31" s="12" customFormat="1" ht="15.75" x14ac:dyDescent="0.25">
      <c r="A201" s="133" t="s">
        <v>593</v>
      </c>
      <c r="B201" s="251">
        <f t="shared" si="72"/>
        <v>138.69999999999999</v>
      </c>
      <c r="C201" s="251">
        <f t="shared" si="73"/>
        <v>65.367989999999992</v>
      </c>
      <c r="D201" s="251">
        <f t="shared" si="103"/>
        <v>47.12904830569574</v>
      </c>
      <c r="E201" s="14"/>
      <c r="F201" s="14"/>
      <c r="G201" s="47"/>
      <c r="H201" s="208">
        <f>Субсидии!B192</f>
        <v>0</v>
      </c>
      <c r="I201" s="208">
        <f>Субсидии!C192</f>
        <v>0</v>
      </c>
      <c r="J201" s="14"/>
      <c r="K201" s="14">
        <f>'Субвенции '!B196</f>
        <v>93.7</v>
      </c>
      <c r="L201" s="14">
        <f>'Субвенции '!C196</f>
        <v>65.367989999999992</v>
      </c>
      <c r="M201" s="14">
        <f t="shared" si="105"/>
        <v>69.763062966915683</v>
      </c>
      <c r="N201" s="14">
        <f>Иные!B188</f>
        <v>45</v>
      </c>
      <c r="O201" s="14">
        <f>Иные!C188</f>
        <v>0</v>
      </c>
      <c r="P201" s="14">
        <f t="shared" si="22"/>
        <v>0</v>
      </c>
      <c r="Q201" s="10"/>
      <c r="R201" s="10"/>
      <c r="S201" s="10"/>
      <c r="T201" s="10"/>
      <c r="U201" s="10"/>
      <c r="V201" s="10"/>
      <c r="W201" s="10"/>
      <c r="X201" s="10"/>
      <c r="Y201" s="10"/>
      <c r="Z201" s="10"/>
      <c r="AA201" s="10"/>
      <c r="AB201" s="10"/>
      <c r="AC201" s="10"/>
      <c r="AD201" s="10"/>
      <c r="AE201" s="10"/>
    </row>
    <row r="202" spans="1:31" s="28" customFormat="1" ht="31.5" x14ac:dyDescent="0.25">
      <c r="A202" s="77" t="s">
        <v>405</v>
      </c>
      <c r="B202" s="81">
        <f t="shared" ref="B202:B265" si="106">E202+H202+K202+N202</f>
        <v>259789.70291000002</v>
      </c>
      <c r="C202" s="81">
        <f t="shared" ref="C202:C265" si="107">F202+I202+L202+O202</f>
        <v>180476.30467999997</v>
      </c>
      <c r="D202" s="81">
        <f t="shared" ref="D202" si="108">C202/B202*100</f>
        <v>69.470153227175089</v>
      </c>
      <c r="E202" s="81">
        <f t="shared" ref="E202:F202" si="109">SUM(E203:E205)</f>
        <v>71051.899999999994</v>
      </c>
      <c r="F202" s="81">
        <f t="shared" si="109"/>
        <v>54079.725000000006</v>
      </c>
      <c r="G202" s="83">
        <f t="shared" si="19"/>
        <v>76.112989237444751</v>
      </c>
      <c r="H202" s="81">
        <f>SUM(H203:H205)</f>
        <v>32380.102910000001</v>
      </c>
      <c r="I202" s="81">
        <f t="shared" ref="I202:O202" si="110">SUM(I203:I205)</f>
        <v>20133.043169999997</v>
      </c>
      <c r="J202" s="81">
        <f t="shared" si="20"/>
        <v>62.177205631370235</v>
      </c>
      <c r="K202" s="81">
        <f t="shared" si="110"/>
        <v>134683.30000000005</v>
      </c>
      <c r="L202" s="81">
        <f t="shared" si="110"/>
        <v>90997.033529999986</v>
      </c>
      <c r="M202" s="81">
        <f t="shared" si="21"/>
        <v>67.563709479942915</v>
      </c>
      <c r="N202" s="81">
        <f t="shared" si="110"/>
        <v>21674.399999999998</v>
      </c>
      <c r="O202" s="81">
        <f t="shared" si="110"/>
        <v>15266.502979999999</v>
      </c>
      <c r="P202" s="81">
        <f t="shared" si="22"/>
        <v>70.435642878234233</v>
      </c>
      <c r="Q202" s="155"/>
      <c r="R202" s="155"/>
      <c r="S202" s="155"/>
      <c r="T202" s="155"/>
      <c r="U202" s="155"/>
      <c r="V202" s="155"/>
      <c r="W202" s="155"/>
      <c r="X202" s="155"/>
      <c r="Y202" s="155"/>
      <c r="Z202" s="155"/>
      <c r="AA202" s="155"/>
      <c r="AB202" s="155"/>
      <c r="AC202" s="155"/>
      <c r="AD202" s="155"/>
      <c r="AE202" s="155"/>
    </row>
    <row r="203" spans="1:31" s="12" customFormat="1" ht="31.5" x14ac:dyDescent="0.25">
      <c r="A203" s="132" t="s">
        <v>378</v>
      </c>
      <c r="B203" s="14">
        <f t="shared" si="106"/>
        <v>252392.56123000002</v>
      </c>
      <c r="C203" s="14">
        <f t="shared" si="107"/>
        <v>176504.13508000001</v>
      </c>
      <c r="D203" s="14">
        <f t="shared" si="15"/>
        <v>69.932383989382117</v>
      </c>
      <c r="E203" s="15">
        <f>Дотации!B25</f>
        <v>71051.899999999994</v>
      </c>
      <c r="F203" s="15">
        <f>Дотации!C25</f>
        <v>54079.725000000006</v>
      </c>
      <c r="G203" s="15">
        <f t="shared" si="19"/>
        <v>76.112989237444751</v>
      </c>
      <c r="H203" s="14">
        <f>Субсидии!B194</f>
        <v>25877.061230000003</v>
      </c>
      <c r="I203" s="14">
        <f>Субсидии!C194</f>
        <v>16626.879209999999</v>
      </c>
      <c r="J203" s="14">
        <f t="shared" si="20"/>
        <v>64.253351886511723</v>
      </c>
      <c r="K203" s="14">
        <f>'Субвенции '!B198</f>
        <v>133980.70000000004</v>
      </c>
      <c r="L203" s="14">
        <f>'Субвенции '!C198</f>
        <v>90555.656269999992</v>
      </c>
      <c r="M203" s="14">
        <f t="shared" si="21"/>
        <v>67.588582736170196</v>
      </c>
      <c r="N203" s="14">
        <f>Иные!B190</f>
        <v>21482.899999999998</v>
      </c>
      <c r="O203" s="14">
        <f>Иные!C190</f>
        <v>15241.874599999999</v>
      </c>
      <c r="P203" s="14">
        <f t="shared" si="22"/>
        <v>70.948869100540435</v>
      </c>
      <c r="Q203" s="10"/>
      <c r="R203" s="10"/>
      <c r="S203" s="10"/>
      <c r="T203" s="10"/>
      <c r="U203" s="10"/>
      <c r="V203" s="10"/>
      <c r="W203" s="10"/>
      <c r="X203" s="10"/>
      <c r="Y203" s="10"/>
      <c r="Z203" s="10"/>
      <c r="AA203" s="10"/>
      <c r="AB203" s="10"/>
      <c r="AC203" s="10"/>
      <c r="AD203" s="10"/>
      <c r="AE203" s="10"/>
    </row>
    <row r="204" spans="1:31" s="12" customFormat="1" ht="15.75" x14ac:dyDescent="0.25">
      <c r="A204" s="133" t="s">
        <v>404</v>
      </c>
      <c r="B204" s="251">
        <f t="shared" si="106"/>
        <v>4844.6336799999999</v>
      </c>
      <c r="C204" s="251">
        <f t="shared" si="107"/>
        <v>2840.8445800000004</v>
      </c>
      <c r="D204" s="251">
        <f>C204/B204*100</f>
        <v>58.63899662275395</v>
      </c>
      <c r="E204" s="14"/>
      <c r="F204" s="14"/>
      <c r="G204" s="47"/>
      <c r="H204" s="208">
        <f>Субсидии!B195</f>
        <v>4294.9336800000001</v>
      </c>
      <c r="I204" s="208">
        <f>Субсидии!C195</f>
        <v>2521.3999600000002</v>
      </c>
      <c r="J204" s="14">
        <f>I204/H204*100</f>
        <v>58.706377044685823</v>
      </c>
      <c r="K204" s="14">
        <f>'Субвенции '!B199</f>
        <v>468.4</v>
      </c>
      <c r="L204" s="14">
        <f>'Субвенции '!C199</f>
        <v>294.81623999999999</v>
      </c>
      <c r="M204" s="14">
        <f>L204/K204*100</f>
        <v>62.94112724167379</v>
      </c>
      <c r="N204" s="14">
        <f>Иные!B191</f>
        <v>81.3</v>
      </c>
      <c r="O204" s="14">
        <f>Иные!C191</f>
        <v>24.62838</v>
      </c>
      <c r="P204" s="14">
        <f t="shared" si="22"/>
        <v>30.293210332103321</v>
      </c>
      <c r="Q204" s="10"/>
      <c r="R204" s="10"/>
      <c r="S204" s="10"/>
      <c r="T204" s="10"/>
      <c r="U204" s="10"/>
      <c r="V204" s="10"/>
      <c r="W204" s="10"/>
      <c r="X204" s="10"/>
      <c r="Y204" s="10"/>
      <c r="Z204" s="10"/>
      <c r="AA204" s="10"/>
      <c r="AB204" s="10"/>
      <c r="AC204" s="10"/>
      <c r="AD204" s="10"/>
      <c r="AE204" s="10"/>
    </row>
    <row r="205" spans="1:31" s="12" customFormat="1" ht="15.75" x14ac:dyDescent="0.25">
      <c r="A205" s="133" t="s">
        <v>594</v>
      </c>
      <c r="B205" s="251">
        <f t="shared" si="106"/>
        <v>2552.5079999999998</v>
      </c>
      <c r="C205" s="251">
        <f t="shared" si="107"/>
        <v>1131.32502</v>
      </c>
      <c r="D205" s="251">
        <f>C205/B205*100</f>
        <v>44.322094974824765</v>
      </c>
      <c r="E205" s="14"/>
      <c r="F205" s="14"/>
      <c r="G205" s="47"/>
      <c r="H205" s="208">
        <f>Субсидии!B196</f>
        <v>2208.1080000000002</v>
      </c>
      <c r="I205" s="208">
        <f>Субсидии!C196</f>
        <v>984.76400000000001</v>
      </c>
      <c r="J205" s="14">
        <f>I205/H205*100</f>
        <v>44.597637434400852</v>
      </c>
      <c r="K205" s="14">
        <f>'Субвенции '!B200</f>
        <v>234.2</v>
      </c>
      <c r="L205" s="14">
        <f>'Субвенции '!C200</f>
        <v>146.56101999999998</v>
      </c>
      <c r="M205" s="14">
        <f>L205/K205*100</f>
        <v>62.579427839453452</v>
      </c>
      <c r="N205" s="14">
        <f>Иные!B192</f>
        <v>110.2</v>
      </c>
      <c r="O205" s="14">
        <f>Иные!C192</f>
        <v>0</v>
      </c>
      <c r="P205" s="14">
        <f t="shared" si="22"/>
        <v>0</v>
      </c>
      <c r="Q205" s="10"/>
      <c r="R205" s="10"/>
      <c r="S205" s="10"/>
      <c r="T205" s="10"/>
      <c r="U205" s="10"/>
      <c r="V205" s="10"/>
      <c r="W205" s="10"/>
      <c r="X205" s="10"/>
      <c r="Y205" s="10"/>
      <c r="Z205" s="10"/>
      <c r="AA205" s="10"/>
      <c r="AB205" s="10"/>
      <c r="AC205" s="10"/>
      <c r="AD205" s="10"/>
      <c r="AE205" s="10"/>
    </row>
    <row r="206" spans="1:31" s="28" customFormat="1" ht="31.5" x14ac:dyDescent="0.25">
      <c r="A206" s="77" t="s">
        <v>407</v>
      </c>
      <c r="B206" s="81">
        <f t="shared" si="106"/>
        <v>400198.52646000002</v>
      </c>
      <c r="C206" s="81">
        <f t="shared" si="107"/>
        <v>267144.49318999995</v>
      </c>
      <c r="D206" s="81">
        <f t="shared" ref="D206" si="111">C206/B206*100</f>
        <v>66.752992709157596</v>
      </c>
      <c r="E206" s="81">
        <f t="shared" ref="E206:F206" si="112">SUM(E207:E217)</f>
        <v>99905.5</v>
      </c>
      <c r="F206" s="81">
        <f t="shared" si="112"/>
        <v>76712.399999999994</v>
      </c>
      <c r="G206" s="83">
        <f t="shared" si="19"/>
        <v>76.784961788890499</v>
      </c>
      <c r="H206" s="81">
        <f>SUM(H207:H217)</f>
        <v>34317.826459999989</v>
      </c>
      <c r="I206" s="81">
        <f t="shared" ref="I206:O206" si="113">SUM(I207:I217)</f>
        <v>23510.573079999998</v>
      </c>
      <c r="J206" s="81">
        <f t="shared" si="20"/>
        <v>68.508339557586311</v>
      </c>
      <c r="K206" s="81">
        <f t="shared" si="113"/>
        <v>248223.00000000003</v>
      </c>
      <c r="L206" s="81">
        <f t="shared" si="113"/>
        <v>157745.75997999997</v>
      </c>
      <c r="M206" s="81">
        <f t="shared" si="21"/>
        <v>63.550017516507317</v>
      </c>
      <c r="N206" s="81">
        <f t="shared" si="113"/>
        <v>17752.2</v>
      </c>
      <c r="O206" s="81">
        <f t="shared" si="113"/>
        <v>9175.7601299999969</v>
      </c>
      <c r="P206" s="81">
        <f t="shared" si="22"/>
        <v>51.688016865515237</v>
      </c>
      <c r="Q206" s="155"/>
      <c r="R206" s="155"/>
      <c r="S206" s="155"/>
      <c r="T206" s="155"/>
      <c r="U206" s="155"/>
      <c r="V206" s="155"/>
      <c r="W206" s="155"/>
      <c r="X206" s="155"/>
      <c r="Y206" s="155"/>
      <c r="Z206" s="155"/>
      <c r="AA206" s="155"/>
      <c r="AB206" s="155"/>
      <c r="AC206" s="155"/>
      <c r="AD206" s="155"/>
      <c r="AE206" s="155"/>
    </row>
    <row r="207" spans="1:31" s="12" customFormat="1" ht="31.5" x14ac:dyDescent="0.25">
      <c r="A207" s="132" t="s">
        <v>379</v>
      </c>
      <c r="B207" s="14">
        <f t="shared" si="106"/>
        <v>386693.76122999989</v>
      </c>
      <c r="C207" s="14">
        <f t="shared" si="107"/>
        <v>261999.01369999998</v>
      </c>
      <c r="D207" s="14">
        <f t="shared" si="15"/>
        <v>67.753617970621136</v>
      </c>
      <c r="E207" s="15">
        <f>Дотации!B26</f>
        <v>99905.5</v>
      </c>
      <c r="F207" s="15">
        <f>Дотации!C26</f>
        <v>76712.399999999994</v>
      </c>
      <c r="G207" s="15">
        <f t="shared" si="19"/>
        <v>76.784961788890499</v>
      </c>
      <c r="H207" s="14">
        <f>Субсидии!B198</f>
        <v>29980.661229999998</v>
      </c>
      <c r="I207" s="14">
        <f>Субсидии!C198</f>
        <v>19467.398689999998</v>
      </c>
      <c r="J207" s="14">
        <f t="shared" si="20"/>
        <v>64.933186565345153</v>
      </c>
      <c r="K207" s="14">
        <f>'Субвенции '!B202</f>
        <v>247004.99999999991</v>
      </c>
      <c r="L207" s="14">
        <f>'Субвенции '!C202</f>
        <v>156938.49271999998</v>
      </c>
      <c r="M207" s="14">
        <f t="shared" si="21"/>
        <v>63.536565138357538</v>
      </c>
      <c r="N207" s="14">
        <f>Иные!B194</f>
        <v>9802.6</v>
      </c>
      <c r="O207" s="14">
        <f>Иные!C194</f>
        <v>8880.7222899999997</v>
      </c>
      <c r="P207" s="14">
        <f t="shared" si="22"/>
        <v>90.595579642135746</v>
      </c>
      <c r="Q207" s="10"/>
      <c r="R207" s="10"/>
      <c r="S207" s="10"/>
      <c r="T207" s="10"/>
      <c r="U207" s="10"/>
      <c r="V207" s="10"/>
      <c r="W207" s="10"/>
      <c r="X207" s="10"/>
      <c r="Y207" s="10"/>
      <c r="Z207" s="10"/>
      <c r="AA207" s="10"/>
      <c r="AB207" s="10"/>
      <c r="AC207" s="10"/>
      <c r="AD207" s="10"/>
      <c r="AE207" s="10"/>
    </row>
    <row r="208" spans="1:31" s="12" customFormat="1" ht="15.75" x14ac:dyDescent="0.25">
      <c r="A208" s="133" t="s">
        <v>595</v>
      </c>
      <c r="B208" s="251">
        <f t="shared" si="106"/>
        <v>481.1</v>
      </c>
      <c r="C208" s="251">
        <f t="shared" si="107"/>
        <v>414.35467</v>
      </c>
      <c r="D208" s="251">
        <f t="shared" ref="D208:D217" si="114">C208/B208*100</f>
        <v>86.126516316774058</v>
      </c>
      <c r="E208" s="14"/>
      <c r="F208" s="14"/>
      <c r="G208" s="47"/>
      <c r="H208" s="208">
        <f>Субсидии!B200</f>
        <v>289.8</v>
      </c>
      <c r="I208" s="208">
        <f>Субсидии!C200</f>
        <v>289.8</v>
      </c>
      <c r="J208" s="14">
        <f t="shared" si="20"/>
        <v>100</v>
      </c>
      <c r="K208" s="14">
        <f>'Субвенции '!B203</f>
        <v>93.7</v>
      </c>
      <c r="L208" s="14">
        <f>'Субвенции '!C203</f>
        <v>69.125199999999992</v>
      </c>
      <c r="M208" s="14">
        <f t="shared" ref="M208:M217" si="115">L208/K208*100</f>
        <v>73.772892209178224</v>
      </c>
      <c r="N208" s="14">
        <f>Иные!B196</f>
        <v>97.6</v>
      </c>
      <c r="O208" s="14">
        <f>Иные!C196</f>
        <v>55.429470000000002</v>
      </c>
      <c r="P208" s="14">
        <f t="shared" si="22"/>
        <v>56.792489754098362</v>
      </c>
      <c r="Q208" s="10"/>
      <c r="R208" s="10"/>
      <c r="S208" s="10"/>
      <c r="T208" s="10"/>
      <c r="U208" s="10"/>
      <c r="V208" s="10"/>
      <c r="W208" s="10"/>
      <c r="X208" s="10"/>
      <c r="Y208" s="10"/>
      <c r="Z208" s="10"/>
      <c r="AA208" s="10"/>
      <c r="AB208" s="10"/>
      <c r="AC208" s="10"/>
      <c r="AD208" s="10"/>
      <c r="AE208" s="10"/>
    </row>
    <row r="209" spans="1:31" s="12" customFormat="1" ht="15.75" x14ac:dyDescent="0.25">
      <c r="A209" s="133" t="s">
        <v>703</v>
      </c>
      <c r="B209" s="251">
        <f t="shared" si="106"/>
        <v>204.2</v>
      </c>
      <c r="C209" s="251">
        <f t="shared" si="107"/>
        <v>103.49021</v>
      </c>
      <c r="D209" s="251">
        <f t="shared" si="114"/>
        <v>50.680808031341826</v>
      </c>
      <c r="E209" s="14"/>
      <c r="F209" s="14"/>
      <c r="G209" s="47"/>
      <c r="H209" s="208">
        <f>Субсидии!B201</f>
        <v>0</v>
      </c>
      <c r="I209" s="208">
        <f>Субсидии!C201</f>
        <v>0</v>
      </c>
      <c r="J209" s="14"/>
      <c r="K209" s="14">
        <f>'Субвенции '!B204</f>
        <v>93.7</v>
      </c>
      <c r="L209" s="14">
        <f>'Субвенции '!C204</f>
        <v>66.656890000000004</v>
      </c>
      <c r="M209" s="14">
        <f t="shared" si="115"/>
        <v>71.138623265741728</v>
      </c>
      <c r="N209" s="14">
        <f>Иные!B197</f>
        <v>110.5</v>
      </c>
      <c r="O209" s="14">
        <f>Иные!C197</f>
        <v>36.833320000000001</v>
      </c>
      <c r="P209" s="14">
        <f t="shared" si="22"/>
        <v>33.333321266968326</v>
      </c>
      <c r="Q209" s="10"/>
      <c r="R209" s="10"/>
      <c r="S209" s="10"/>
      <c r="T209" s="10"/>
      <c r="U209" s="10"/>
      <c r="V209" s="10"/>
      <c r="W209" s="10"/>
      <c r="X209" s="10"/>
      <c r="Y209" s="10"/>
      <c r="Z209" s="10"/>
      <c r="AA209" s="10"/>
      <c r="AB209" s="10"/>
      <c r="AC209" s="10"/>
      <c r="AD209" s="10"/>
      <c r="AE209" s="10"/>
    </row>
    <row r="210" spans="1:31" s="12" customFormat="1" ht="15.75" x14ac:dyDescent="0.25">
      <c r="A210" s="133" t="s">
        <v>597</v>
      </c>
      <c r="B210" s="251">
        <f t="shared" si="106"/>
        <v>628.87263000000007</v>
      </c>
      <c r="C210" s="251">
        <f t="shared" si="107"/>
        <v>220.70155999999997</v>
      </c>
      <c r="D210" s="251">
        <f t="shared" si="114"/>
        <v>35.094794950767685</v>
      </c>
      <c r="E210" s="14"/>
      <c r="F210" s="14"/>
      <c r="G210" s="47"/>
      <c r="H210" s="208">
        <f>Субсидии!B202</f>
        <v>419.97262999999998</v>
      </c>
      <c r="I210" s="208">
        <f>Субсидии!C202</f>
        <v>125.99178999999999</v>
      </c>
      <c r="J210" s="14">
        <f t="shared" si="20"/>
        <v>30.000000238110758</v>
      </c>
      <c r="K210" s="14">
        <f>'Субвенции '!B205</f>
        <v>93.7</v>
      </c>
      <c r="L210" s="14">
        <f>'Субвенции '!C205</f>
        <v>56.41639</v>
      </c>
      <c r="M210" s="14">
        <f t="shared" si="115"/>
        <v>60.20959445037353</v>
      </c>
      <c r="N210" s="14">
        <f>Иные!B198</f>
        <v>115.2</v>
      </c>
      <c r="O210" s="14">
        <f>Иные!C198</f>
        <v>38.293379999999999</v>
      </c>
      <c r="P210" s="14">
        <f t="shared" si="22"/>
        <v>33.240781249999998</v>
      </c>
      <c r="Q210" s="10"/>
      <c r="R210" s="10"/>
      <c r="S210" s="10"/>
      <c r="T210" s="10"/>
      <c r="U210" s="10"/>
      <c r="V210" s="10"/>
      <c r="W210" s="10"/>
      <c r="X210" s="10"/>
      <c r="Y210" s="10"/>
      <c r="Z210" s="10"/>
      <c r="AA210" s="10"/>
      <c r="AB210" s="10"/>
      <c r="AC210" s="10"/>
      <c r="AD210" s="10"/>
      <c r="AE210" s="10"/>
    </row>
    <row r="211" spans="1:31" s="12" customFormat="1" ht="15.75" x14ac:dyDescent="0.25">
      <c r="A211" s="133" t="s">
        <v>598</v>
      </c>
      <c r="B211" s="251">
        <f t="shared" si="106"/>
        <v>428.10412000000002</v>
      </c>
      <c r="C211" s="251">
        <f t="shared" si="107"/>
        <v>310.21636999999998</v>
      </c>
      <c r="D211" s="251">
        <f t="shared" si="114"/>
        <v>72.462832172696665</v>
      </c>
      <c r="E211" s="14"/>
      <c r="F211" s="14"/>
      <c r="G211" s="47"/>
      <c r="H211" s="208">
        <f>Субсидии!B203</f>
        <v>207.40412000000001</v>
      </c>
      <c r="I211" s="208">
        <f>Субсидии!C203</f>
        <v>207.40412000000001</v>
      </c>
      <c r="J211" s="14">
        <f t="shared" si="20"/>
        <v>100</v>
      </c>
      <c r="K211" s="14">
        <f>'Субвенции '!B206</f>
        <v>93.7</v>
      </c>
      <c r="L211" s="14">
        <f>'Субвенции '!C206</f>
        <v>60.478919999999995</v>
      </c>
      <c r="M211" s="14">
        <f t="shared" si="115"/>
        <v>64.545272145144068</v>
      </c>
      <c r="N211" s="14">
        <f>Иные!B199</f>
        <v>127</v>
      </c>
      <c r="O211" s="14">
        <f>Иные!C199</f>
        <v>42.333330000000004</v>
      </c>
      <c r="P211" s="14">
        <f t="shared" si="22"/>
        <v>33.333330708661421</v>
      </c>
      <c r="Q211" s="10"/>
      <c r="R211" s="10"/>
      <c r="S211" s="10"/>
      <c r="T211" s="10"/>
      <c r="U211" s="10"/>
      <c r="V211" s="10"/>
      <c r="W211" s="10"/>
      <c r="X211" s="10"/>
      <c r="Y211" s="10"/>
      <c r="Z211" s="10"/>
      <c r="AA211" s="10"/>
      <c r="AB211" s="10"/>
      <c r="AC211" s="10"/>
      <c r="AD211" s="10"/>
      <c r="AE211" s="10"/>
    </row>
    <row r="212" spans="1:31" s="12" customFormat="1" ht="15.75" x14ac:dyDescent="0.25">
      <c r="A212" s="133" t="s">
        <v>599</v>
      </c>
      <c r="B212" s="251">
        <f t="shared" si="106"/>
        <v>498.73482000000001</v>
      </c>
      <c r="C212" s="251">
        <f t="shared" si="107"/>
        <v>422.37955000000005</v>
      </c>
      <c r="D212" s="251">
        <f t="shared" si="114"/>
        <v>84.690206711454408</v>
      </c>
      <c r="E212" s="14"/>
      <c r="F212" s="14"/>
      <c r="G212" s="47"/>
      <c r="H212" s="208">
        <f>Субсидии!B204</f>
        <v>307.43482</v>
      </c>
      <c r="I212" s="208">
        <f>Субсидии!C204</f>
        <v>307.43482</v>
      </c>
      <c r="J212" s="14">
        <f t="shared" si="20"/>
        <v>100</v>
      </c>
      <c r="K212" s="14">
        <f>'Субвенции '!B207</f>
        <v>93.7</v>
      </c>
      <c r="L212" s="14">
        <f>'Субвенции '!C207</f>
        <v>66.868210000000005</v>
      </c>
      <c r="M212" s="14">
        <f t="shared" si="115"/>
        <v>71.364151547492</v>
      </c>
      <c r="N212" s="14">
        <f>Иные!B200</f>
        <v>97.6</v>
      </c>
      <c r="O212" s="14">
        <f>Иные!C200</f>
        <v>48.076519999999995</v>
      </c>
      <c r="P212" s="14">
        <f t="shared" si="22"/>
        <v>49.258729508196723</v>
      </c>
      <c r="Q212" s="10"/>
      <c r="R212" s="10"/>
      <c r="S212" s="10"/>
      <c r="T212" s="10"/>
      <c r="U212" s="10"/>
      <c r="V212" s="10"/>
      <c r="W212" s="10"/>
      <c r="X212" s="10"/>
      <c r="Y212" s="10"/>
      <c r="Z212" s="10"/>
      <c r="AA212" s="10"/>
      <c r="AB212" s="10"/>
      <c r="AC212" s="10"/>
      <c r="AD212" s="10"/>
      <c r="AE212" s="10"/>
    </row>
    <row r="213" spans="1:31" s="12" customFormat="1" ht="15.75" x14ac:dyDescent="0.25">
      <c r="A213" s="133" t="s">
        <v>406</v>
      </c>
      <c r="B213" s="251">
        <f t="shared" si="106"/>
        <v>9252.5</v>
      </c>
      <c r="C213" s="251">
        <f t="shared" si="107"/>
        <v>2168.0904599999999</v>
      </c>
      <c r="D213" s="251">
        <f t="shared" si="114"/>
        <v>23.43248268035666</v>
      </c>
      <c r="E213" s="14"/>
      <c r="F213" s="14"/>
      <c r="G213" s="47"/>
      <c r="H213" s="208">
        <f>Субсидии!B199</f>
        <v>2018.3</v>
      </c>
      <c r="I213" s="208">
        <f>Субсидии!C199</f>
        <v>2018.29</v>
      </c>
      <c r="J213" s="14">
        <f t="shared" ref="J213:J216" si="116">I213/H213*100</f>
        <v>99.999504533518319</v>
      </c>
      <c r="K213" s="14">
        <f>'Субвенции '!B208</f>
        <v>234.2</v>
      </c>
      <c r="L213" s="14">
        <f>'Субвенции '!C208</f>
        <v>149.80045999999999</v>
      </c>
      <c r="M213" s="14">
        <f t="shared" si="115"/>
        <v>63.962621690862505</v>
      </c>
      <c r="N213" s="14">
        <f>Иные!B195</f>
        <v>7000</v>
      </c>
      <c r="O213" s="14">
        <f>Иные!C195</f>
        <v>0</v>
      </c>
      <c r="P213" s="14">
        <f t="shared" si="22"/>
        <v>0</v>
      </c>
      <c r="Q213" s="10"/>
      <c r="R213" s="10"/>
      <c r="S213" s="10"/>
      <c r="T213" s="10"/>
      <c r="U213" s="10"/>
      <c r="V213" s="10"/>
      <c r="W213" s="10"/>
      <c r="X213" s="10"/>
      <c r="Y213" s="10"/>
      <c r="Z213" s="10"/>
      <c r="AA213" s="10"/>
      <c r="AB213" s="10"/>
      <c r="AC213" s="10"/>
      <c r="AD213" s="10"/>
      <c r="AE213" s="10"/>
    </row>
    <row r="214" spans="1:31" s="12" customFormat="1" ht="15.75" x14ac:dyDescent="0.25">
      <c r="A214" s="133" t="s">
        <v>600</v>
      </c>
      <c r="B214" s="251">
        <f t="shared" si="106"/>
        <v>204.2</v>
      </c>
      <c r="C214" s="251">
        <f t="shared" si="107"/>
        <v>101.62379</v>
      </c>
      <c r="D214" s="251">
        <f t="shared" si="114"/>
        <v>49.766792360430948</v>
      </c>
      <c r="E214" s="14"/>
      <c r="F214" s="14"/>
      <c r="G214" s="47"/>
      <c r="H214" s="208">
        <f>Субсидии!B205</f>
        <v>0</v>
      </c>
      <c r="I214" s="208">
        <f>Субсидии!C205</f>
        <v>0</v>
      </c>
      <c r="J214" s="14"/>
      <c r="K214" s="14">
        <f>'Субвенции '!B209</f>
        <v>93.7</v>
      </c>
      <c r="L214" s="14">
        <f>'Субвенции '!C209</f>
        <v>64.790469999999999</v>
      </c>
      <c r="M214" s="14">
        <f t="shared" si="115"/>
        <v>69.146712913553884</v>
      </c>
      <c r="N214" s="14">
        <f>Иные!B201</f>
        <v>110.5</v>
      </c>
      <c r="O214" s="14">
        <f>Иные!C201</f>
        <v>36.833320000000001</v>
      </c>
      <c r="P214" s="14">
        <f t="shared" si="22"/>
        <v>33.333321266968326</v>
      </c>
      <c r="Q214" s="10"/>
      <c r="R214" s="10"/>
      <c r="S214" s="10"/>
      <c r="T214" s="10"/>
      <c r="U214" s="10"/>
      <c r="V214" s="10"/>
      <c r="W214" s="10"/>
      <c r="X214" s="10"/>
      <c r="Y214" s="10"/>
      <c r="Z214" s="10"/>
      <c r="AA214" s="10"/>
      <c r="AB214" s="10"/>
      <c r="AC214" s="10"/>
      <c r="AD214" s="10"/>
      <c r="AE214" s="10"/>
    </row>
    <row r="215" spans="1:31" s="12" customFormat="1" ht="15.75" x14ac:dyDescent="0.25">
      <c r="A215" s="133" t="s">
        <v>331</v>
      </c>
      <c r="B215" s="251">
        <f t="shared" si="106"/>
        <v>626.98684000000003</v>
      </c>
      <c r="C215" s="251">
        <f t="shared" si="107"/>
        <v>518.49160000000006</v>
      </c>
      <c r="D215" s="251">
        <f t="shared" si="114"/>
        <v>82.695770775667327</v>
      </c>
      <c r="E215" s="14"/>
      <c r="F215" s="14"/>
      <c r="G215" s="47"/>
      <c r="H215" s="208">
        <f>Субсидии!B206</f>
        <v>446.78684000000004</v>
      </c>
      <c r="I215" s="208">
        <f>Субсидии!C206</f>
        <v>446.78684000000004</v>
      </c>
      <c r="J215" s="14">
        <f t="shared" si="116"/>
        <v>100</v>
      </c>
      <c r="K215" s="14">
        <f>'Субвенции '!B210</f>
        <v>93.7</v>
      </c>
      <c r="L215" s="14">
        <f>'Субвенции '!C210</f>
        <v>62.481400000000001</v>
      </c>
      <c r="M215" s="14">
        <f t="shared" si="115"/>
        <v>66.68239060832444</v>
      </c>
      <c r="N215" s="14">
        <f>Иные!B202</f>
        <v>86.5</v>
      </c>
      <c r="O215" s="14">
        <f>Иные!C202</f>
        <v>9.2233600000000013</v>
      </c>
      <c r="P215" s="14">
        <f t="shared" si="22"/>
        <v>10.662843930635841</v>
      </c>
      <c r="Q215" s="10"/>
      <c r="R215" s="10"/>
      <c r="S215" s="10"/>
      <c r="T215" s="10"/>
      <c r="U215" s="10"/>
      <c r="V215" s="10"/>
      <c r="W215" s="10"/>
      <c r="X215" s="10"/>
      <c r="Y215" s="10"/>
      <c r="Z215" s="10"/>
      <c r="AA215" s="10"/>
      <c r="AB215" s="10"/>
      <c r="AC215" s="10"/>
      <c r="AD215" s="10"/>
      <c r="AE215" s="10"/>
    </row>
    <row r="216" spans="1:31" s="12" customFormat="1" ht="15.75" x14ac:dyDescent="0.25">
      <c r="A216" s="133" t="s">
        <v>601</v>
      </c>
      <c r="B216" s="251">
        <f t="shared" si="106"/>
        <v>483.16315999999995</v>
      </c>
      <c r="C216" s="251">
        <f t="shared" si="107"/>
        <v>394.31641999999994</v>
      </c>
      <c r="D216" s="251">
        <f t="shared" si="114"/>
        <v>81.611441567689056</v>
      </c>
      <c r="E216" s="14"/>
      <c r="F216" s="14"/>
      <c r="G216" s="47"/>
      <c r="H216" s="208">
        <f>Субсидии!B207</f>
        <v>311.16315999999995</v>
      </c>
      <c r="I216" s="208">
        <f>Субсидии!C207</f>
        <v>311.16315999999995</v>
      </c>
      <c r="J216" s="14">
        <f t="shared" si="116"/>
        <v>100</v>
      </c>
      <c r="K216" s="14">
        <f>'Субвенции '!B211</f>
        <v>93.7</v>
      </c>
      <c r="L216" s="14">
        <f>'Субвенции '!C211</f>
        <v>57.053249999999998</v>
      </c>
      <c r="M216" s="14">
        <f t="shared" si="115"/>
        <v>60.88927427961579</v>
      </c>
      <c r="N216" s="14">
        <f>Иные!B203</f>
        <v>78.3</v>
      </c>
      <c r="O216" s="14">
        <f>Иные!C203</f>
        <v>26.100009999999997</v>
      </c>
      <c r="P216" s="14">
        <f t="shared" si="22"/>
        <v>33.333346104725415</v>
      </c>
      <c r="Q216" s="10"/>
      <c r="R216" s="10"/>
      <c r="S216" s="10"/>
      <c r="T216" s="10"/>
      <c r="U216" s="10"/>
      <c r="V216" s="10"/>
      <c r="W216" s="10"/>
      <c r="X216" s="10"/>
      <c r="Y216" s="10"/>
      <c r="Z216" s="10"/>
      <c r="AA216" s="10"/>
      <c r="AB216" s="10"/>
      <c r="AC216" s="10"/>
      <c r="AD216" s="10"/>
      <c r="AE216" s="10"/>
    </row>
    <row r="217" spans="1:31" s="12" customFormat="1" ht="15.75" x14ac:dyDescent="0.25">
      <c r="A217" s="133" t="s">
        <v>704</v>
      </c>
      <c r="B217" s="251">
        <f t="shared" si="106"/>
        <v>696.90365999999995</v>
      </c>
      <c r="C217" s="251">
        <f t="shared" si="107"/>
        <v>491.81485999999995</v>
      </c>
      <c r="D217" s="251">
        <f t="shared" si="114"/>
        <v>70.571427333298843</v>
      </c>
      <c r="E217" s="14"/>
      <c r="F217" s="14"/>
      <c r="G217" s="47"/>
      <c r="H217" s="208">
        <f>Субсидии!B208</f>
        <v>336.30365999999998</v>
      </c>
      <c r="I217" s="208">
        <f>Субсидии!C208</f>
        <v>336.30365999999998</v>
      </c>
      <c r="J217" s="14"/>
      <c r="K217" s="14">
        <f>'Субвенции '!B212</f>
        <v>234.2</v>
      </c>
      <c r="L217" s="14">
        <f>'Субвенции '!C212</f>
        <v>153.59607</v>
      </c>
      <c r="M217" s="14">
        <f t="shared" si="115"/>
        <v>65.583292058070029</v>
      </c>
      <c r="N217" s="14">
        <f>Иные!B204</f>
        <v>126.4</v>
      </c>
      <c r="O217" s="14">
        <f>Иные!C204</f>
        <v>1.91513</v>
      </c>
      <c r="P217" s="14">
        <f t="shared" si="22"/>
        <v>1.5151344936708862</v>
      </c>
      <c r="Q217" s="10"/>
      <c r="R217" s="10"/>
      <c r="S217" s="10"/>
      <c r="T217" s="10"/>
      <c r="U217" s="10"/>
      <c r="V217" s="10"/>
      <c r="W217" s="10"/>
      <c r="X217" s="10"/>
      <c r="Y217" s="10"/>
      <c r="Z217" s="10"/>
      <c r="AA217" s="10"/>
      <c r="AB217" s="10"/>
      <c r="AC217" s="10"/>
      <c r="AD217" s="10"/>
      <c r="AE217" s="10"/>
    </row>
    <row r="218" spans="1:31" s="28" customFormat="1" ht="31.5" x14ac:dyDescent="0.25">
      <c r="A218" s="77" t="s">
        <v>414</v>
      </c>
      <c r="B218" s="81">
        <f t="shared" si="106"/>
        <v>1044096.9300299998</v>
      </c>
      <c r="C218" s="81">
        <f t="shared" si="107"/>
        <v>719814.72319000005</v>
      </c>
      <c r="D218" s="81">
        <f t="shared" ref="D218" si="117">C218/B218*100</f>
        <v>68.941369568945845</v>
      </c>
      <c r="E218" s="81">
        <f t="shared" ref="E218:F218" si="118">SUM(E219:E226)</f>
        <v>202909.6</v>
      </c>
      <c r="F218" s="81">
        <f t="shared" si="118"/>
        <v>147144.54999999999</v>
      </c>
      <c r="G218" s="83">
        <f t="shared" si="19"/>
        <v>72.517293415392857</v>
      </c>
      <c r="H218" s="81">
        <f>SUM(H219:H226)</f>
        <v>85949.030029999994</v>
      </c>
      <c r="I218" s="81">
        <f t="shared" ref="I218:O218" si="119">SUM(I219:I226)</f>
        <v>50283.46409999999</v>
      </c>
      <c r="J218" s="81">
        <f t="shared" si="20"/>
        <v>58.503817998235519</v>
      </c>
      <c r="K218" s="81">
        <f t="shared" si="119"/>
        <v>663087.29999999981</v>
      </c>
      <c r="L218" s="81">
        <f t="shared" si="119"/>
        <v>464084.33218000008</v>
      </c>
      <c r="M218" s="81">
        <f t="shared" si="21"/>
        <v>69.988421159627123</v>
      </c>
      <c r="N218" s="81">
        <f t="shared" si="119"/>
        <v>92151.000000000029</v>
      </c>
      <c r="O218" s="81">
        <f t="shared" si="119"/>
        <v>58302.376910000006</v>
      </c>
      <c r="P218" s="81">
        <f t="shared" si="22"/>
        <v>63.268306269058385</v>
      </c>
      <c r="Q218" s="155"/>
      <c r="R218" s="155"/>
      <c r="S218" s="155"/>
      <c r="T218" s="155"/>
      <c r="U218" s="155"/>
      <c r="V218" s="155"/>
      <c r="W218" s="155"/>
      <c r="X218" s="155"/>
      <c r="Y218" s="155"/>
      <c r="Z218" s="155"/>
      <c r="AA218" s="155"/>
      <c r="AB218" s="155"/>
      <c r="AC218" s="155"/>
      <c r="AD218" s="155"/>
      <c r="AE218" s="155"/>
    </row>
    <row r="219" spans="1:31" s="12" customFormat="1" ht="31.5" x14ac:dyDescent="0.25">
      <c r="A219" s="132" t="s">
        <v>380</v>
      </c>
      <c r="B219" s="14">
        <f t="shared" si="106"/>
        <v>961371.16122999997</v>
      </c>
      <c r="C219" s="14">
        <f t="shared" si="107"/>
        <v>670312.47597999999</v>
      </c>
      <c r="D219" s="14">
        <f t="shared" si="15"/>
        <v>69.724629051945669</v>
      </c>
      <c r="E219" s="15">
        <f>Дотации!B27</f>
        <v>202909.6</v>
      </c>
      <c r="F219" s="15">
        <f>Дотации!C27</f>
        <v>147144.54999999999</v>
      </c>
      <c r="G219" s="15">
        <f t="shared" si="19"/>
        <v>72.517293415392857</v>
      </c>
      <c r="H219" s="14">
        <f>Субсидии!B210</f>
        <v>75992.061229999992</v>
      </c>
      <c r="I219" s="14">
        <f>Субсидии!C210</f>
        <v>41756.695539999993</v>
      </c>
      <c r="J219" s="14">
        <f t="shared" si="20"/>
        <v>54.948760257493014</v>
      </c>
      <c r="K219" s="14">
        <f>'Субвенции '!B214</f>
        <v>661447.9</v>
      </c>
      <c r="L219" s="14">
        <f>'Субвенции '!C214</f>
        <v>463065.94535000005</v>
      </c>
      <c r="M219" s="14">
        <f t="shared" si="21"/>
        <v>70.007924335386065</v>
      </c>
      <c r="N219" s="14">
        <f>Иные!B206</f>
        <v>21021.600000000002</v>
      </c>
      <c r="O219" s="14">
        <f>Иные!C206</f>
        <v>18345.285090000001</v>
      </c>
      <c r="P219" s="14">
        <f t="shared" si="22"/>
        <v>87.268738297750886</v>
      </c>
      <c r="Q219" s="10"/>
      <c r="R219" s="10"/>
      <c r="S219" s="10"/>
      <c r="T219" s="10"/>
      <c r="U219" s="10"/>
      <c r="V219" s="10"/>
      <c r="W219" s="10"/>
      <c r="X219" s="10"/>
      <c r="Y219" s="10"/>
      <c r="Z219" s="10"/>
      <c r="AA219" s="10"/>
      <c r="AB219" s="10"/>
      <c r="AC219" s="10"/>
      <c r="AD219" s="10"/>
      <c r="AE219" s="10"/>
    </row>
    <row r="220" spans="1:31" s="12" customFormat="1" ht="15.75" x14ac:dyDescent="0.25">
      <c r="A220" s="133" t="s">
        <v>603</v>
      </c>
      <c r="B220" s="251">
        <f t="shared" si="106"/>
        <v>75000</v>
      </c>
      <c r="C220" s="251">
        <f t="shared" si="107"/>
        <v>44216.258799999996</v>
      </c>
      <c r="D220" s="251">
        <f t="shared" ref="D220:D226" si="120">C220/B220*100</f>
        <v>58.955011733333329</v>
      </c>
      <c r="E220" s="14"/>
      <c r="F220" s="14"/>
      <c r="G220" s="47"/>
      <c r="H220" s="208">
        <f>Субсидии!B211</f>
        <v>5000</v>
      </c>
      <c r="I220" s="208">
        <f>Субсидии!C211</f>
        <v>5000</v>
      </c>
      <c r="J220" s="14">
        <f t="shared" ref="J220:J226" si="121">I220/H220*100</f>
        <v>100</v>
      </c>
      <c r="K220" s="14"/>
      <c r="L220" s="14"/>
      <c r="M220" s="14"/>
      <c r="N220" s="14">
        <f>Иные!B207</f>
        <v>70000</v>
      </c>
      <c r="O220" s="14">
        <f>Иные!C207</f>
        <v>39216.258799999996</v>
      </c>
      <c r="P220" s="14">
        <f t="shared" si="22"/>
        <v>56.023226857142852</v>
      </c>
      <c r="Q220" s="10"/>
      <c r="R220" s="10"/>
      <c r="S220" s="10"/>
      <c r="T220" s="10"/>
      <c r="U220" s="10"/>
      <c r="V220" s="10"/>
      <c r="W220" s="10"/>
      <c r="X220" s="10"/>
      <c r="Y220" s="10"/>
      <c r="Z220" s="10"/>
      <c r="AA220" s="10"/>
      <c r="AB220" s="10"/>
      <c r="AC220" s="10"/>
      <c r="AD220" s="10"/>
      <c r="AE220" s="10"/>
    </row>
    <row r="221" spans="1:31" s="12" customFormat="1" ht="15.75" x14ac:dyDescent="0.25">
      <c r="A221" s="133" t="s">
        <v>409</v>
      </c>
      <c r="B221" s="251">
        <f t="shared" si="106"/>
        <v>2306.3256000000001</v>
      </c>
      <c r="C221" s="251">
        <f t="shared" si="107"/>
        <v>2226.8132700000001</v>
      </c>
      <c r="D221" s="251">
        <f t="shared" si="120"/>
        <v>96.552423907535001</v>
      </c>
      <c r="E221" s="14"/>
      <c r="F221" s="14"/>
      <c r="G221" s="47"/>
      <c r="H221" s="208">
        <f>Субсидии!B212</f>
        <v>1913.8255999999999</v>
      </c>
      <c r="I221" s="208">
        <f>Субсидии!C212</f>
        <v>1913.8255999999999</v>
      </c>
      <c r="J221" s="14">
        <f t="shared" si="121"/>
        <v>100</v>
      </c>
      <c r="K221" s="14">
        <f>'Субвенции '!B215</f>
        <v>234.2</v>
      </c>
      <c r="L221" s="14">
        <f>'Субвенции '!C215</f>
        <v>154.68767000000003</v>
      </c>
      <c r="M221" s="14">
        <f t="shared" ref="M221:M226" si="122">L221/K221*100</f>
        <v>66.049389410760057</v>
      </c>
      <c r="N221" s="14">
        <f>Иные!B208</f>
        <v>158.30000000000001</v>
      </c>
      <c r="O221" s="14">
        <f>Иные!C208</f>
        <v>158.30000000000001</v>
      </c>
      <c r="P221" s="14">
        <f t="shared" si="22"/>
        <v>100</v>
      </c>
      <c r="Q221" s="10"/>
      <c r="R221" s="10"/>
      <c r="S221" s="10"/>
      <c r="T221" s="10"/>
      <c r="U221" s="10"/>
      <c r="V221" s="10"/>
      <c r="W221" s="10"/>
      <c r="X221" s="10"/>
      <c r="Y221" s="10"/>
      <c r="Z221" s="10"/>
      <c r="AA221" s="10"/>
      <c r="AB221" s="10"/>
      <c r="AC221" s="10"/>
      <c r="AD221" s="10"/>
      <c r="AE221" s="10"/>
    </row>
    <row r="222" spans="1:31" s="12" customFormat="1" ht="15.75" x14ac:dyDescent="0.25">
      <c r="A222" s="133" t="s">
        <v>410</v>
      </c>
      <c r="B222" s="251">
        <f t="shared" si="106"/>
        <v>392.5</v>
      </c>
      <c r="C222" s="251">
        <f t="shared" si="107"/>
        <v>271.77794</v>
      </c>
      <c r="D222" s="251">
        <f t="shared" si="120"/>
        <v>69.242787261146503</v>
      </c>
      <c r="E222" s="14"/>
      <c r="F222" s="14"/>
      <c r="G222" s="47"/>
      <c r="H222" s="208">
        <f>Субсидии!B213</f>
        <v>0</v>
      </c>
      <c r="I222" s="208">
        <f>Субсидии!C213</f>
        <v>0</v>
      </c>
      <c r="J222" s="14"/>
      <c r="K222" s="14">
        <f>'Субвенции '!B216</f>
        <v>234.2</v>
      </c>
      <c r="L222" s="14">
        <f>'Субвенции '!C216</f>
        <v>137.45794000000001</v>
      </c>
      <c r="M222" s="14">
        <f t="shared" si="122"/>
        <v>58.692544833475665</v>
      </c>
      <c r="N222" s="14">
        <f>Иные!B209</f>
        <v>158.30000000000001</v>
      </c>
      <c r="O222" s="14">
        <f>Иные!C209</f>
        <v>134.32</v>
      </c>
      <c r="P222" s="14">
        <f t="shared" si="22"/>
        <v>84.851547694251408</v>
      </c>
      <c r="Q222" s="10"/>
      <c r="R222" s="10"/>
      <c r="S222" s="10"/>
      <c r="T222" s="10"/>
      <c r="U222" s="10"/>
      <c r="V222" s="10"/>
      <c r="W222" s="10"/>
      <c r="X222" s="10"/>
      <c r="Y222" s="10"/>
      <c r="Z222" s="10"/>
      <c r="AA222" s="10"/>
      <c r="AB222" s="10"/>
      <c r="AC222" s="10"/>
      <c r="AD222" s="10"/>
      <c r="AE222" s="10"/>
    </row>
    <row r="223" spans="1:31" s="12" customFormat="1" ht="15.75" x14ac:dyDescent="0.25">
      <c r="A223" s="133" t="s">
        <v>411</v>
      </c>
      <c r="B223" s="251">
        <f t="shared" si="106"/>
        <v>797.73599999999988</v>
      </c>
      <c r="C223" s="251">
        <f t="shared" si="107"/>
        <v>262.18642</v>
      </c>
      <c r="D223" s="251">
        <f t="shared" si="120"/>
        <v>32.866314169098551</v>
      </c>
      <c r="E223" s="14"/>
      <c r="F223" s="14"/>
      <c r="G223" s="47"/>
      <c r="H223" s="208">
        <f>Субсидии!B214</f>
        <v>405.23599999999999</v>
      </c>
      <c r="I223" s="208">
        <f>Субсидии!C214</f>
        <v>121.57080000000001</v>
      </c>
      <c r="J223" s="14">
        <f t="shared" si="121"/>
        <v>30.000000000000004</v>
      </c>
      <c r="K223" s="14">
        <f>'Субвенции '!B217</f>
        <v>234.2</v>
      </c>
      <c r="L223" s="14">
        <f>'Субвенции '!C217</f>
        <v>140.61562000000001</v>
      </c>
      <c r="M223" s="14">
        <f t="shared" si="122"/>
        <v>60.040828351836041</v>
      </c>
      <c r="N223" s="14">
        <f>Иные!B210</f>
        <v>158.30000000000001</v>
      </c>
      <c r="O223" s="14">
        <f>Иные!C210</f>
        <v>0</v>
      </c>
      <c r="P223" s="14">
        <f t="shared" si="22"/>
        <v>0</v>
      </c>
      <c r="Q223" s="10"/>
      <c r="R223" s="10"/>
      <c r="S223" s="10"/>
      <c r="T223" s="10"/>
      <c r="U223" s="10"/>
      <c r="V223" s="10"/>
      <c r="W223" s="10"/>
      <c r="X223" s="10"/>
      <c r="Y223" s="10"/>
      <c r="Z223" s="10"/>
      <c r="AA223" s="10"/>
      <c r="AB223" s="10"/>
      <c r="AC223" s="10"/>
      <c r="AD223" s="10"/>
      <c r="AE223" s="10"/>
    </row>
    <row r="224" spans="1:31" s="12" customFormat="1" ht="15.75" x14ac:dyDescent="0.25">
      <c r="A224" s="133" t="s">
        <v>604</v>
      </c>
      <c r="B224" s="251">
        <f t="shared" si="106"/>
        <v>1386.4491999999998</v>
      </c>
      <c r="C224" s="251">
        <f t="shared" si="107"/>
        <v>572.55092000000002</v>
      </c>
      <c r="D224" s="251">
        <f t="shared" si="120"/>
        <v>41.296206164639862</v>
      </c>
      <c r="E224" s="14"/>
      <c r="F224" s="14"/>
      <c r="G224" s="47"/>
      <c r="H224" s="208">
        <f>Субсидии!B215</f>
        <v>993.94919999999991</v>
      </c>
      <c r="I224" s="208">
        <f>Субсидии!C215</f>
        <v>298.18475999999998</v>
      </c>
      <c r="J224" s="14">
        <f t="shared" si="121"/>
        <v>30</v>
      </c>
      <c r="K224" s="14">
        <f>'Субвенции '!B218</f>
        <v>234.2</v>
      </c>
      <c r="L224" s="14">
        <f>'Субвенции '!C218</f>
        <v>150.46616</v>
      </c>
      <c r="M224" s="14">
        <f t="shared" si="122"/>
        <v>64.246865926558499</v>
      </c>
      <c r="N224" s="14">
        <f>Иные!B211</f>
        <v>158.30000000000001</v>
      </c>
      <c r="O224" s="14">
        <f>Иные!C211</f>
        <v>123.9</v>
      </c>
      <c r="P224" s="14">
        <f t="shared" si="22"/>
        <v>78.269109286165502</v>
      </c>
      <c r="Q224" s="10"/>
      <c r="R224" s="10"/>
      <c r="S224" s="10"/>
      <c r="T224" s="10"/>
      <c r="U224" s="10"/>
      <c r="V224" s="10"/>
      <c r="W224" s="10"/>
      <c r="X224" s="10"/>
      <c r="Y224" s="10"/>
      <c r="Z224" s="10"/>
      <c r="AA224" s="10"/>
      <c r="AB224" s="10"/>
      <c r="AC224" s="10"/>
      <c r="AD224" s="10"/>
      <c r="AE224" s="10"/>
    </row>
    <row r="225" spans="1:31" s="12" customFormat="1" ht="15.75" x14ac:dyDescent="0.25">
      <c r="A225" s="133" t="s">
        <v>412</v>
      </c>
      <c r="B225" s="251">
        <f t="shared" si="106"/>
        <v>1360.4579999999999</v>
      </c>
      <c r="C225" s="251">
        <f t="shared" si="107"/>
        <v>662.06740000000002</v>
      </c>
      <c r="D225" s="251">
        <f t="shared" si="120"/>
        <v>48.665037803445607</v>
      </c>
      <c r="E225" s="14"/>
      <c r="F225" s="14"/>
      <c r="G225" s="47"/>
      <c r="H225" s="208">
        <f>Субсидии!B216</f>
        <v>643.95799999999997</v>
      </c>
      <c r="I225" s="208">
        <f>Субсидии!C216</f>
        <v>193.1874</v>
      </c>
      <c r="J225" s="14">
        <f t="shared" si="121"/>
        <v>30</v>
      </c>
      <c r="K225" s="14">
        <f>'Субвенции '!B219</f>
        <v>468.4</v>
      </c>
      <c r="L225" s="14">
        <f>'Субвенции '!C219</f>
        <v>284.12801999999999</v>
      </c>
      <c r="M225" s="14">
        <f t="shared" si="122"/>
        <v>60.659269854824934</v>
      </c>
      <c r="N225" s="14">
        <f>Иные!B212</f>
        <v>248.1</v>
      </c>
      <c r="O225" s="14">
        <f>Иные!C212</f>
        <v>184.75198</v>
      </c>
      <c r="P225" s="14">
        <f t="shared" si="22"/>
        <v>74.466739218057242</v>
      </c>
      <c r="Q225" s="10"/>
      <c r="R225" s="10"/>
      <c r="S225" s="10"/>
      <c r="T225" s="10"/>
      <c r="U225" s="10"/>
      <c r="V225" s="10"/>
      <c r="W225" s="10"/>
      <c r="X225" s="10"/>
      <c r="Y225" s="10"/>
      <c r="Z225" s="10"/>
      <c r="AA225" s="10"/>
      <c r="AB225" s="10"/>
      <c r="AC225" s="10"/>
      <c r="AD225" s="10"/>
      <c r="AE225" s="10"/>
    </row>
    <row r="226" spans="1:31" s="12" customFormat="1" ht="15.75" x14ac:dyDescent="0.25">
      <c r="A226" s="133" t="s">
        <v>413</v>
      </c>
      <c r="B226" s="251">
        <f t="shared" si="106"/>
        <v>1482.3</v>
      </c>
      <c r="C226" s="251">
        <f t="shared" si="107"/>
        <v>1290.5924600000001</v>
      </c>
      <c r="D226" s="251">
        <f t="shared" si="120"/>
        <v>87.066886595156177</v>
      </c>
      <c r="E226" s="14"/>
      <c r="F226" s="14"/>
      <c r="G226" s="47"/>
      <c r="H226" s="208">
        <f>Субсидии!B217</f>
        <v>1000</v>
      </c>
      <c r="I226" s="208">
        <f>Субсидии!C217</f>
        <v>1000</v>
      </c>
      <c r="J226" s="14">
        <f t="shared" si="121"/>
        <v>100</v>
      </c>
      <c r="K226" s="14">
        <f>'Субвенции '!B220</f>
        <v>234.2</v>
      </c>
      <c r="L226" s="14">
        <f>'Субвенции '!C220</f>
        <v>151.03142000000003</v>
      </c>
      <c r="M226" s="14">
        <f t="shared" si="122"/>
        <v>64.48822374039284</v>
      </c>
      <c r="N226" s="14">
        <f>Иные!B213</f>
        <v>248.1</v>
      </c>
      <c r="O226" s="14">
        <f>Иные!C213</f>
        <v>139.56104000000002</v>
      </c>
      <c r="P226" s="14">
        <f t="shared" si="22"/>
        <v>56.251930673115695</v>
      </c>
      <c r="Q226" s="10"/>
      <c r="R226" s="10"/>
      <c r="S226" s="10"/>
      <c r="T226" s="10"/>
      <c r="U226" s="10"/>
      <c r="V226" s="10"/>
      <c r="W226" s="10"/>
      <c r="X226" s="10"/>
      <c r="Y226" s="10"/>
      <c r="Z226" s="10"/>
      <c r="AA226" s="10"/>
      <c r="AB226" s="10"/>
      <c r="AC226" s="10"/>
      <c r="AD226" s="10"/>
      <c r="AE226" s="10"/>
    </row>
    <row r="227" spans="1:31" s="28" customFormat="1" ht="31.5" x14ac:dyDescent="0.25">
      <c r="A227" s="77" t="s">
        <v>416</v>
      </c>
      <c r="B227" s="81">
        <f t="shared" si="106"/>
        <v>461466.02781999984</v>
      </c>
      <c r="C227" s="81">
        <f t="shared" si="107"/>
        <v>291376.37050999998</v>
      </c>
      <c r="D227" s="81">
        <f t="shared" ref="D227" si="123">C227/B227*100</f>
        <v>63.141456346523242</v>
      </c>
      <c r="E227" s="81">
        <f t="shared" ref="E227:F227" si="124">SUM(E228:E233)</f>
        <v>98033.900000000009</v>
      </c>
      <c r="F227" s="81">
        <f t="shared" si="124"/>
        <v>77066.175000000003</v>
      </c>
      <c r="G227" s="83">
        <f t="shared" si="19"/>
        <v>78.611760829672178</v>
      </c>
      <c r="H227" s="81">
        <f>SUM(H228:H233)</f>
        <v>134998.12781999997</v>
      </c>
      <c r="I227" s="81">
        <f t="shared" ref="I227:O227" si="125">SUM(I228:I233)</f>
        <v>62067.648780000003</v>
      </c>
      <c r="J227" s="81">
        <f t="shared" si="20"/>
        <v>45.976673737844742</v>
      </c>
      <c r="K227" s="81">
        <f t="shared" si="125"/>
        <v>193481.89999999994</v>
      </c>
      <c r="L227" s="81">
        <f t="shared" si="125"/>
        <v>128761.86744999999</v>
      </c>
      <c r="M227" s="81">
        <f t="shared" si="21"/>
        <v>66.549825823500825</v>
      </c>
      <c r="N227" s="81">
        <f t="shared" si="125"/>
        <v>34952.1</v>
      </c>
      <c r="O227" s="81">
        <f t="shared" si="125"/>
        <v>23480.679279999997</v>
      </c>
      <c r="P227" s="81">
        <f t="shared" si="22"/>
        <v>67.179595160233575</v>
      </c>
      <c r="Q227" s="155"/>
      <c r="R227" s="155"/>
      <c r="S227" s="155"/>
      <c r="T227" s="155"/>
      <c r="U227" s="155"/>
      <c r="V227" s="155"/>
      <c r="W227" s="155"/>
      <c r="X227" s="155"/>
      <c r="Y227" s="155"/>
      <c r="Z227" s="155"/>
      <c r="AA227" s="155"/>
      <c r="AB227" s="155"/>
      <c r="AC227" s="155"/>
      <c r="AD227" s="155"/>
      <c r="AE227" s="155"/>
    </row>
    <row r="228" spans="1:31" s="12" customFormat="1" ht="32.25" customHeight="1" x14ac:dyDescent="0.25">
      <c r="A228" s="132" t="s">
        <v>381</v>
      </c>
      <c r="B228" s="14">
        <f t="shared" si="106"/>
        <v>436440.04081999994</v>
      </c>
      <c r="C228" s="14">
        <f t="shared" si="107"/>
        <v>277533.78712999995</v>
      </c>
      <c r="D228" s="14">
        <f t="shared" si="15"/>
        <v>63.590358622586287</v>
      </c>
      <c r="E228" s="15">
        <f>Дотации!B28</f>
        <v>98033.900000000009</v>
      </c>
      <c r="F228" s="15">
        <f>Дотации!C28</f>
        <v>77066.175000000003</v>
      </c>
      <c r="G228" s="15">
        <f t="shared" si="19"/>
        <v>78.611760829672178</v>
      </c>
      <c r="H228" s="14">
        <f>Субсидии!B219</f>
        <v>131175.14081999997</v>
      </c>
      <c r="I228" s="14">
        <f>Субсидии!C219</f>
        <v>58864.42282</v>
      </c>
      <c r="J228" s="14">
        <f t="shared" si="20"/>
        <v>44.874678580123984</v>
      </c>
      <c r="K228" s="14">
        <f>'Субвенции '!B222</f>
        <v>192545.09999999992</v>
      </c>
      <c r="L228" s="14">
        <f>'Субвенции '!C222</f>
        <v>128175.93691999999</v>
      </c>
      <c r="M228" s="14">
        <f t="shared" si="21"/>
        <v>66.569306058684447</v>
      </c>
      <c r="N228" s="14">
        <f>Иные!B215</f>
        <v>14685.9</v>
      </c>
      <c r="O228" s="14">
        <f>Иные!C215</f>
        <v>13427.25239</v>
      </c>
      <c r="P228" s="14">
        <f t="shared" si="22"/>
        <v>91.429550725525843</v>
      </c>
      <c r="Q228" s="10"/>
      <c r="R228" s="10"/>
      <c r="S228" s="10"/>
      <c r="T228" s="10"/>
      <c r="U228" s="10"/>
      <c r="V228" s="10"/>
      <c r="W228" s="10"/>
      <c r="X228" s="10"/>
      <c r="Y228" s="10"/>
      <c r="Z228" s="10"/>
      <c r="AA228" s="10"/>
      <c r="AB228" s="10"/>
      <c r="AC228" s="10"/>
      <c r="AD228" s="10"/>
      <c r="AE228" s="10"/>
    </row>
    <row r="229" spans="1:31" s="12" customFormat="1" ht="15.75" x14ac:dyDescent="0.25">
      <c r="A229" s="133" t="s">
        <v>605</v>
      </c>
      <c r="B229" s="251">
        <f t="shared" si="106"/>
        <v>1519.48344</v>
      </c>
      <c r="C229" s="251">
        <f t="shared" si="107"/>
        <v>1359.7046600000001</v>
      </c>
      <c r="D229" s="251">
        <f>C229/B229*100</f>
        <v>89.484664604176274</v>
      </c>
      <c r="E229" s="14"/>
      <c r="F229" s="14"/>
      <c r="G229" s="47"/>
      <c r="H229" s="208">
        <f>Субсидии!B220</f>
        <v>1000</v>
      </c>
      <c r="I229" s="208">
        <f>Субсидии!C220</f>
        <v>1000</v>
      </c>
      <c r="J229" s="14">
        <f t="shared" si="20"/>
        <v>100</v>
      </c>
      <c r="K229" s="14">
        <f>'Субвенции '!B223</f>
        <v>234.2</v>
      </c>
      <c r="L229" s="14">
        <f>'Субвенции '!C223</f>
        <v>139.19432999999998</v>
      </c>
      <c r="M229" s="14">
        <f>L229/K229*100</f>
        <v>59.433958155422708</v>
      </c>
      <c r="N229" s="14">
        <f>Иные!B217</f>
        <v>285.28343999999998</v>
      </c>
      <c r="O229" s="14">
        <f>Иные!C217</f>
        <v>220.51033000000001</v>
      </c>
      <c r="P229" s="14">
        <f t="shared" si="22"/>
        <v>77.295173529876109</v>
      </c>
      <c r="Q229" s="10"/>
      <c r="R229" s="10"/>
      <c r="S229" s="10"/>
      <c r="T229" s="10"/>
      <c r="U229" s="10"/>
      <c r="V229" s="10"/>
      <c r="W229" s="10"/>
      <c r="X229" s="10"/>
      <c r="Y229" s="10"/>
      <c r="Z229" s="10"/>
      <c r="AA229" s="10"/>
      <c r="AB229" s="10"/>
      <c r="AC229" s="10"/>
      <c r="AD229" s="10"/>
      <c r="AE229" s="10"/>
    </row>
    <row r="230" spans="1:31" s="12" customFormat="1" ht="15.75" x14ac:dyDescent="0.25">
      <c r="A230" s="133" t="s">
        <v>529</v>
      </c>
      <c r="B230" s="251">
        <f t="shared" si="106"/>
        <v>0</v>
      </c>
      <c r="C230" s="251">
        <f t="shared" si="107"/>
        <v>0</v>
      </c>
      <c r="D230" s="251"/>
      <c r="E230" s="14"/>
      <c r="F230" s="14"/>
      <c r="G230" s="47"/>
      <c r="H230" s="208">
        <f>Субсидии!B221</f>
        <v>0</v>
      </c>
      <c r="I230" s="208">
        <f>Субсидии!C221</f>
        <v>0</v>
      </c>
      <c r="J230" s="14"/>
      <c r="K230" s="14">
        <f>'Субвенции '!B224</f>
        <v>0</v>
      </c>
      <c r="L230" s="14">
        <f>'Субвенции '!C224</f>
        <v>0</v>
      </c>
      <c r="M230" s="14"/>
      <c r="N230" s="14"/>
      <c r="O230" s="14"/>
      <c r="P230" s="14"/>
      <c r="Q230" s="10"/>
      <c r="R230" s="10"/>
      <c r="S230" s="10"/>
      <c r="T230" s="10"/>
      <c r="U230" s="10"/>
      <c r="V230" s="10"/>
      <c r="W230" s="10"/>
      <c r="X230" s="10"/>
      <c r="Y230" s="10"/>
      <c r="Z230" s="10"/>
      <c r="AA230" s="10"/>
      <c r="AB230" s="10"/>
      <c r="AC230" s="10"/>
      <c r="AD230" s="10"/>
      <c r="AE230" s="10"/>
    </row>
    <row r="231" spans="1:31" s="12" customFormat="1" ht="15.75" x14ac:dyDescent="0.25">
      <c r="A231" s="133" t="s">
        <v>606</v>
      </c>
      <c r="B231" s="251">
        <f t="shared" si="106"/>
        <v>0</v>
      </c>
      <c r="C231" s="251">
        <f t="shared" si="107"/>
        <v>0</v>
      </c>
      <c r="D231" s="251"/>
      <c r="E231" s="14"/>
      <c r="F231" s="14"/>
      <c r="G231" s="47"/>
      <c r="H231" s="208">
        <f>Субсидии!B222</f>
        <v>0</v>
      </c>
      <c r="I231" s="208">
        <f>Субсидии!C222</f>
        <v>0</v>
      </c>
      <c r="J231" s="14"/>
      <c r="K231" s="14">
        <f>'Субвенции '!B225</f>
        <v>0</v>
      </c>
      <c r="L231" s="14">
        <f>'Субвенции '!C225</f>
        <v>0</v>
      </c>
      <c r="M231" s="14"/>
      <c r="N231" s="14"/>
      <c r="O231" s="14"/>
      <c r="P231" s="14"/>
      <c r="Q231" s="10"/>
      <c r="R231" s="10"/>
      <c r="S231" s="10"/>
      <c r="T231" s="10"/>
      <c r="U231" s="10"/>
      <c r="V231" s="10"/>
      <c r="W231" s="10"/>
      <c r="X231" s="10"/>
      <c r="Y231" s="10"/>
      <c r="Z231" s="10"/>
      <c r="AA231" s="10"/>
      <c r="AB231" s="10"/>
      <c r="AC231" s="10"/>
      <c r="AD231" s="10"/>
      <c r="AE231" s="10"/>
    </row>
    <row r="232" spans="1:31" s="12" customFormat="1" ht="15.75" x14ac:dyDescent="0.25">
      <c r="A232" s="133" t="s">
        <v>415</v>
      </c>
      <c r="B232" s="251">
        <f t="shared" si="106"/>
        <v>22260.876559999997</v>
      </c>
      <c r="C232" s="251">
        <f t="shared" si="107"/>
        <v>11473.272369999999</v>
      </c>
      <c r="D232" s="251">
        <f>C232/B232*100</f>
        <v>51.540074529751578</v>
      </c>
      <c r="E232" s="14"/>
      <c r="F232" s="14"/>
      <c r="G232" s="47"/>
      <c r="H232" s="208">
        <f>Субсидии!B223</f>
        <v>1989.56</v>
      </c>
      <c r="I232" s="208">
        <f>Субсидии!C223</f>
        <v>1369.7989599999999</v>
      </c>
      <c r="J232" s="14">
        <f>I232/H232*100</f>
        <v>68.849341562958642</v>
      </c>
      <c r="K232" s="14">
        <f>'Субвенции '!B226</f>
        <v>468.4</v>
      </c>
      <c r="L232" s="14">
        <f>'Субвенции '!C226</f>
        <v>300.55685</v>
      </c>
      <c r="M232" s="14">
        <f>L232/K232*100</f>
        <v>64.166705807002572</v>
      </c>
      <c r="N232" s="14">
        <f>Иные!B216</f>
        <v>19802.916559999998</v>
      </c>
      <c r="O232" s="14">
        <f>Иные!C216</f>
        <v>9802.9165599999997</v>
      </c>
      <c r="P232" s="14">
        <f t="shared" si="22"/>
        <v>49.502387844227734</v>
      </c>
      <c r="Q232" s="10"/>
      <c r="R232" s="10"/>
      <c r="S232" s="10"/>
      <c r="T232" s="10"/>
      <c r="U232" s="10"/>
      <c r="V232" s="10"/>
      <c r="W232" s="10"/>
      <c r="X232" s="10"/>
      <c r="Y232" s="10"/>
      <c r="Z232" s="10"/>
      <c r="AA232" s="10"/>
      <c r="AB232" s="10"/>
      <c r="AC232" s="10"/>
      <c r="AD232" s="10"/>
      <c r="AE232" s="10"/>
    </row>
    <row r="233" spans="1:31" s="12" customFormat="1" ht="15.75" x14ac:dyDescent="0.25">
      <c r="A233" s="133" t="s">
        <v>432</v>
      </c>
      <c r="B233" s="251">
        <f t="shared" si="106"/>
        <v>1245.627</v>
      </c>
      <c r="C233" s="251">
        <f t="shared" si="107"/>
        <v>1009.60635</v>
      </c>
      <c r="D233" s="251">
        <f>C233/B233*100</f>
        <v>81.052060528553099</v>
      </c>
      <c r="E233" s="14"/>
      <c r="F233" s="14"/>
      <c r="G233" s="47"/>
      <c r="H233" s="208">
        <f>Субсидии!B224</f>
        <v>833.42700000000002</v>
      </c>
      <c r="I233" s="208">
        <f>Субсидии!C224</f>
        <v>833.42700000000002</v>
      </c>
      <c r="J233" s="14">
        <f>I233/H233*100</f>
        <v>100</v>
      </c>
      <c r="K233" s="14">
        <f>'Субвенции '!B227</f>
        <v>234.2</v>
      </c>
      <c r="L233" s="14">
        <f>'Субвенции '!C227</f>
        <v>146.17935</v>
      </c>
      <c r="M233" s="14">
        <f>L233/K233*100</f>
        <v>62.41646029035013</v>
      </c>
      <c r="N233" s="14">
        <f>Иные!B218</f>
        <v>178</v>
      </c>
      <c r="O233" s="14">
        <f>Иные!C218</f>
        <v>30</v>
      </c>
      <c r="P233" s="14">
        <f t="shared" si="22"/>
        <v>16.853932584269664</v>
      </c>
      <c r="Q233" s="10"/>
      <c r="R233" s="10"/>
      <c r="S233" s="10"/>
      <c r="T233" s="10"/>
      <c r="U233" s="10"/>
      <c r="V233" s="10"/>
      <c r="W233" s="10"/>
      <c r="X233" s="10"/>
      <c r="Y233" s="10"/>
      <c r="Z233" s="10"/>
      <c r="AA233" s="10"/>
      <c r="AB233" s="10"/>
      <c r="AC233" s="10"/>
      <c r="AD233" s="10"/>
      <c r="AE233" s="10"/>
    </row>
    <row r="234" spans="1:31" s="28" customFormat="1" ht="32.25" customHeight="1" x14ac:dyDescent="0.25">
      <c r="A234" s="77" t="s">
        <v>420</v>
      </c>
      <c r="B234" s="81">
        <f t="shared" si="106"/>
        <v>589516.79863000009</v>
      </c>
      <c r="C234" s="81">
        <f t="shared" si="107"/>
        <v>425602.00347</v>
      </c>
      <c r="D234" s="81">
        <f t="shared" ref="D234" si="126">C234/B234*100</f>
        <v>72.195059489241402</v>
      </c>
      <c r="E234" s="81">
        <f t="shared" ref="E234:F234" si="127">SUM(E235:E246)</f>
        <v>199204.98900000003</v>
      </c>
      <c r="F234" s="81">
        <f t="shared" si="127"/>
        <v>149901.56400000001</v>
      </c>
      <c r="G234" s="83">
        <f t="shared" si="19"/>
        <v>75.249904509168687</v>
      </c>
      <c r="H234" s="81">
        <f>SUM(H235:H246)</f>
        <v>46503.907230000004</v>
      </c>
      <c r="I234" s="81">
        <f t="shared" ref="I234:O234" si="128">SUM(I235:I246)</f>
        <v>26523.610170000004</v>
      </c>
      <c r="J234" s="81">
        <f t="shared" si="20"/>
        <v>57.035229403024076</v>
      </c>
      <c r="K234" s="81">
        <f t="shared" si="128"/>
        <v>319160.00000000006</v>
      </c>
      <c r="L234" s="81">
        <f t="shared" si="128"/>
        <v>227672.32893999998</v>
      </c>
      <c r="M234" s="81">
        <f t="shared" si="21"/>
        <v>71.334856792831161</v>
      </c>
      <c r="N234" s="81">
        <f t="shared" si="128"/>
        <v>24647.902400000006</v>
      </c>
      <c r="O234" s="81">
        <f t="shared" si="128"/>
        <v>21504.500359999998</v>
      </c>
      <c r="P234" s="81">
        <f t="shared" si="22"/>
        <v>87.246776666885822</v>
      </c>
      <c r="Q234" s="155"/>
      <c r="R234" s="155"/>
      <c r="S234" s="155"/>
      <c r="T234" s="155"/>
      <c r="U234" s="155"/>
      <c r="V234" s="155"/>
      <c r="W234" s="155"/>
      <c r="X234" s="155"/>
      <c r="Y234" s="155"/>
      <c r="Z234" s="155"/>
      <c r="AA234" s="155"/>
      <c r="AB234" s="155"/>
      <c r="AC234" s="155"/>
      <c r="AD234" s="155"/>
      <c r="AE234" s="155"/>
    </row>
    <row r="235" spans="1:31" s="12" customFormat="1" ht="31.5" x14ac:dyDescent="0.25">
      <c r="A235" s="132" t="s">
        <v>400</v>
      </c>
      <c r="B235" s="14">
        <f t="shared" si="106"/>
        <v>581681.65262999991</v>
      </c>
      <c r="C235" s="14">
        <f t="shared" si="107"/>
        <v>420453.48131999996</v>
      </c>
      <c r="D235" s="14">
        <f t="shared" si="15"/>
        <v>72.282403857672463</v>
      </c>
      <c r="E235" s="15">
        <f>Дотации!B29</f>
        <v>199204.98900000003</v>
      </c>
      <c r="F235" s="15">
        <f>Дотации!C29</f>
        <v>149901.56400000001</v>
      </c>
      <c r="G235" s="15">
        <f t="shared" si="19"/>
        <v>75.249904509168687</v>
      </c>
      <c r="H235" s="14">
        <f>Субсидии!B226</f>
        <v>41266.461230000001</v>
      </c>
      <c r="I235" s="14">
        <f>Субсидии!C226</f>
        <v>22635.270660000002</v>
      </c>
      <c r="J235" s="14">
        <f t="shared" si="20"/>
        <v>54.851494374188192</v>
      </c>
      <c r="K235" s="14">
        <f>'Субвенции '!B229</f>
        <v>317801.49999999994</v>
      </c>
      <c r="L235" s="14">
        <f>'Субвенции '!C229</f>
        <v>226823.26392999996</v>
      </c>
      <c r="M235" s="14">
        <f t="shared" si="21"/>
        <v>71.372622196559803</v>
      </c>
      <c r="N235" s="14">
        <f>Иные!B220</f>
        <v>23408.702399999998</v>
      </c>
      <c r="O235" s="14">
        <f>Иные!C220</f>
        <v>21093.382730000001</v>
      </c>
      <c r="P235" s="14">
        <f t="shared" si="22"/>
        <v>90.109149877525894</v>
      </c>
      <c r="Q235" s="10"/>
      <c r="R235" s="10"/>
      <c r="S235" s="10"/>
      <c r="T235" s="10"/>
      <c r="U235" s="10"/>
      <c r="V235" s="10"/>
      <c r="W235" s="10"/>
      <c r="X235" s="10"/>
      <c r="Y235" s="10"/>
      <c r="Z235" s="10"/>
      <c r="AA235" s="10"/>
      <c r="AB235" s="10"/>
      <c r="AC235" s="10"/>
      <c r="AD235" s="10"/>
      <c r="AE235" s="10"/>
    </row>
    <row r="236" spans="1:31" s="12" customFormat="1" ht="15.75" x14ac:dyDescent="0.25">
      <c r="A236" s="133" t="s">
        <v>417</v>
      </c>
      <c r="B236" s="251">
        <f t="shared" si="106"/>
        <v>2749.9</v>
      </c>
      <c r="C236" s="251">
        <f t="shared" si="107"/>
        <v>2749.8514100000002</v>
      </c>
      <c r="D236" s="251">
        <f t="shared" ref="D236:D246" si="129">C236/B236*100</f>
        <v>99.998233026655512</v>
      </c>
      <c r="E236" s="14"/>
      <c r="F236" s="14"/>
      <c r="G236" s="47"/>
      <c r="H236" s="208">
        <f>Субсидии!B227</f>
        <v>2749.9</v>
      </c>
      <c r="I236" s="208">
        <f>Субсидии!C227</f>
        <v>2749.8514100000002</v>
      </c>
      <c r="J236" s="14">
        <f t="shared" ref="J236:J245" si="130">I236/H236*100</f>
        <v>99.998233026655512</v>
      </c>
      <c r="K236" s="14"/>
      <c r="L236" s="14"/>
      <c r="M236" s="14"/>
      <c r="N236" s="14"/>
      <c r="O236" s="14"/>
      <c r="P236" s="14"/>
      <c r="Q236" s="10"/>
      <c r="R236" s="10"/>
      <c r="S236" s="10"/>
      <c r="T236" s="10"/>
      <c r="U236" s="10"/>
      <c r="V236" s="10"/>
      <c r="W236" s="10"/>
      <c r="X236" s="10"/>
      <c r="Y236" s="10"/>
      <c r="Z236" s="10"/>
      <c r="AA236" s="10"/>
      <c r="AB236" s="10"/>
      <c r="AC236" s="10"/>
      <c r="AD236" s="10"/>
      <c r="AE236" s="10"/>
    </row>
    <row r="237" spans="1:31" s="12" customFormat="1" ht="15.75" x14ac:dyDescent="0.25">
      <c r="A237" s="133" t="s">
        <v>607</v>
      </c>
      <c r="B237" s="251">
        <f t="shared" si="106"/>
        <v>1116.26</v>
      </c>
      <c r="C237" s="251">
        <f t="shared" si="107"/>
        <v>184.79190999999997</v>
      </c>
      <c r="D237" s="251">
        <f t="shared" si="129"/>
        <v>16.554558077867163</v>
      </c>
      <c r="E237" s="14"/>
      <c r="F237" s="14"/>
      <c r="G237" s="47"/>
      <c r="H237" s="208">
        <f>Субсидии!B228</f>
        <v>749.16</v>
      </c>
      <c r="I237" s="208">
        <f>Субсидии!C228</f>
        <v>0</v>
      </c>
      <c r="J237" s="14">
        <f t="shared" si="130"/>
        <v>0</v>
      </c>
      <c r="K237" s="14">
        <f>'Субвенции '!B230</f>
        <v>234.2</v>
      </c>
      <c r="L237" s="14">
        <f>'Субвенции '!C230</f>
        <v>152.57426999999998</v>
      </c>
      <c r="M237" s="14">
        <f t="shared" ref="M237:M245" si="131">L237/K237*100</f>
        <v>65.146998292058072</v>
      </c>
      <c r="N237" s="14">
        <f>Иные!B222</f>
        <v>132.9</v>
      </c>
      <c r="O237" s="14">
        <f>Иные!C222</f>
        <v>32.217640000000003</v>
      </c>
      <c r="P237" s="14">
        <f t="shared" si="22"/>
        <v>24.24201655379985</v>
      </c>
      <c r="Q237" s="10"/>
      <c r="R237" s="10"/>
      <c r="S237" s="10"/>
      <c r="T237" s="10"/>
      <c r="U237" s="10"/>
      <c r="V237" s="10"/>
      <c r="W237" s="10"/>
      <c r="X237" s="10"/>
      <c r="Y237" s="10"/>
      <c r="Z237" s="10"/>
      <c r="AA237" s="10"/>
      <c r="AB237" s="10"/>
      <c r="AC237" s="10"/>
      <c r="AD237" s="10"/>
      <c r="AE237" s="10"/>
    </row>
    <row r="238" spans="1:31" s="12" customFormat="1" ht="15.75" x14ac:dyDescent="0.25">
      <c r="A238" s="133" t="s">
        <v>608</v>
      </c>
      <c r="B238" s="251">
        <f t="shared" si="106"/>
        <v>799.79600000000005</v>
      </c>
      <c r="C238" s="251">
        <f t="shared" si="107"/>
        <v>702.05953999999997</v>
      </c>
      <c r="D238" s="251">
        <f t="shared" si="129"/>
        <v>87.779826355720701</v>
      </c>
      <c r="E238" s="14"/>
      <c r="F238" s="14"/>
      <c r="G238" s="47"/>
      <c r="H238" s="208">
        <f>Субсидии!B229</f>
        <v>618.096</v>
      </c>
      <c r="I238" s="208">
        <f>Субсидии!C229</f>
        <v>618.096</v>
      </c>
      <c r="J238" s="14">
        <f t="shared" si="130"/>
        <v>100</v>
      </c>
      <c r="K238" s="14">
        <f>'Субвенции '!B231</f>
        <v>93.7</v>
      </c>
      <c r="L238" s="14">
        <f>'Субвенции '!C231</f>
        <v>59.298449999999995</v>
      </c>
      <c r="M238" s="14">
        <f t="shared" si="131"/>
        <v>63.285432230522943</v>
      </c>
      <c r="N238" s="14">
        <f>Иные!B223</f>
        <v>88</v>
      </c>
      <c r="O238" s="14">
        <f>Иные!C223</f>
        <v>24.665089999999999</v>
      </c>
      <c r="P238" s="14">
        <f t="shared" si="22"/>
        <v>28.028511363636362</v>
      </c>
      <c r="Q238" s="10"/>
      <c r="R238" s="10"/>
      <c r="S238" s="10"/>
      <c r="T238" s="10"/>
      <c r="U238" s="10"/>
      <c r="V238" s="10"/>
      <c r="W238" s="10"/>
      <c r="X238" s="10"/>
      <c r="Y238" s="10"/>
      <c r="Z238" s="10"/>
      <c r="AA238" s="10"/>
      <c r="AB238" s="10"/>
      <c r="AC238" s="10"/>
      <c r="AD238" s="10"/>
      <c r="AE238" s="10"/>
    </row>
    <row r="239" spans="1:31" s="12" customFormat="1" ht="15.75" x14ac:dyDescent="0.25">
      <c r="A239" s="133" t="s">
        <v>609</v>
      </c>
      <c r="B239" s="251">
        <f t="shared" si="106"/>
        <v>226.60000000000002</v>
      </c>
      <c r="C239" s="251">
        <f t="shared" si="107"/>
        <v>140.8715</v>
      </c>
      <c r="D239" s="251">
        <f t="shared" si="129"/>
        <v>62.167475728155331</v>
      </c>
      <c r="E239" s="14"/>
      <c r="F239" s="14"/>
      <c r="G239" s="47"/>
      <c r="H239" s="208">
        <f>Субсидии!B230</f>
        <v>0</v>
      </c>
      <c r="I239" s="208">
        <f>Субсидии!C230</f>
        <v>0</v>
      </c>
      <c r="J239" s="14"/>
      <c r="K239" s="14">
        <f>'Субвенции '!B232</f>
        <v>93.7</v>
      </c>
      <c r="L239" s="14">
        <f>'Субвенции '!C232</f>
        <v>59.982990000000001</v>
      </c>
      <c r="M239" s="14">
        <f t="shared" si="131"/>
        <v>64.015997865528291</v>
      </c>
      <c r="N239" s="14">
        <f>Иные!B224</f>
        <v>132.9</v>
      </c>
      <c r="O239" s="14">
        <f>Иные!C224</f>
        <v>80.888509999999997</v>
      </c>
      <c r="P239" s="14">
        <f t="shared" si="22"/>
        <v>60.864191121143705</v>
      </c>
      <c r="Q239" s="10"/>
      <c r="R239" s="10"/>
      <c r="S239" s="10"/>
      <c r="T239" s="10"/>
      <c r="U239" s="10"/>
      <c r="V239" s="10"/>
      <c r="W239" s="10"/>
      <c r="X239" s="10"/>
      <c r="Y239" s="10"/>
      <c r="Z239" s="10"/>
      <c r="AA239" s="10"/>
      <c r="AB239" s="10"/>
      <c r="AC239" s="10"/>
      <c r="AD239" s="10"/>
      <c r="AE239" s="10"/>
    </row>
    <row r="240" spans="1:31" s="12" customFormat="1" ht="15.75" x14ac:dyDescent="0.25">
      <c r="A240" s="133" t="s">
        <v>610</v>
      </c>
      <c r="B240" s="251">
        <f t="shared" si="106"/>
        <v>181.7</v>
      </c>
      <c r="C240" s="251">
        <f t="shared" si="107"/>
        <v>72.55270999999999</v>
      </c>
      <c r="D240" s="251">
        <f t="shared" si="129"/>
        <v>39.929944964226742</v>
      </c>
      <c r="E240" s="14"/>
      <c r="F240" s="14"/>
      <c r="G240" s="47"/>
      <c r="H240" s="208">
        <f>Субсидии!B231</f>
        <v>0</v>
      </c>
      <c r="I240" s="208">
        <f>Субсидии!C231</f>
        <v>0</v>
      </c>
      <c r="J240" s="14"/>
      <c r="K240" s="14">
        <f>'Субвенции '!B233</f>
        <v>93.7</v>
      </c>
      <c r="L240" s="14">
        <f>'Субвенции '!C233</f>
        <v>54.55386</v>
      </c>
      <c r="M240" s="14">
        <f t="shared" si="131"/>
        <v>58.221835645677686</v>
      </c>
      <c r="N240" s="14">
        <f>Иные!B225</f>
        <v>88</v>
      </c>
      <c r="O240" s="14">
        <f>Иные!C225</f>
        <v>17.998849999999997</v>
      </c>
      <c r="P240" s="14">
        <f t="shared" si="22"/>
        <v>20.453238636363633</v>
      </c>
      <c r="Q240" s="10"/>
      <c r="R240" s="10"/>
      <c r="S240" s="10"/>
      <c r="T240" s="10"/>
      <c r="U240" s="10"/>
      <c r="V240" s="10"/>
      <c r="W240" s="10"/>
      <c r="X240" s="10"/>
      <c r="Y240" s="10"/>
      <c r="Z240" s="10"/>
      <c r="AA240" s="10"/>
      <c r="AB240" s="10"/>
      <c r="AC240" s="10"/>
      <c r="AD240" s="10"/>
      <c r="AE240" s="10"/>
    </row>
    <row r="241" spans="1:31" s="12" customFormat="1" ht="15.75" x14ac:dyDescent="0.25">
      <c r="A241" s="133" t="s">
        <v>611</v>
      </c>
      <c r="B241" s="251">
        <f t="shared" si="106"/>
        <v>226.60000000000002</v>
      </c>
      <c r="C241" s="251">
        <f t="shared" si="107"/>
        <v>98.751659999999987</v>
      </c>
      <c r="D241" s="251">
        <f t="shared" si="129"/>
        <v>43.579726390114729</v>
      </c>
      <c r="E241" s="14"/>
      <c r="F241" s="14"/>
      <c r="G241" s="47"/>
      <c r="H241" s="208">
        <f>Субсидии!B232</f>
        <v>0</v>
      </c>
      <c r="I241" s="208">
        <f>Субсидии!C232</f>
        <v>0</v>
      </c>
      <c r="J241" s="14"/>
      <c r="K241" s="14">
        <f>'Субвенции '!B234</f>
        <v>93.7</v>
      </c>
      <c r="L241" s="14">
        <f>'Субвенции '!C234</f>
        <v>54.452419999999996</v>
      </c>
      <c r="M241" s="14">
        <f t="shared" si="131"/>
        <v>58.113575240128071</v>
      </c>
      <c r="N241" s="14">
        <f>Иные!B226</f>
        <v>132.9</v>
      </c>
      <c r="O241" s="14">
        <f>Иные!C226</f>
        <v>44.299239999999998</v>
      </c>
      <c r="P241" s="14">
        <f t="shared" si="22"/>
        <v>33.332761474793074</v>
      </c>
      <c r="Q241" s="10"/>
      <c r="R241" s="10"/>
      <c r="S241" s="10"/>
      <c r="T241" s="10"/>
      <c r="U241" s="10"/>
      <c r="V241" s="10"/>
      <c r="W241" s="10"/>
      <c r="X241" s="10"/>
      <c r="Y241" s="10"/>
      <c r="Z241" s="10"/>
      <c r="AA241" s="10"/>
      <c r="AB241" s="10"/>
      <c r="AC241" s="10"/>
      <c r="AD241" s="10"/>
      <c r="AE241" s="10"/>
    </row>
    <row r="242" spans="1:31" s="12" customFormat="1" ht="15.75" x14ac:dyDescent="0.25">
      <c r="A242" s="133" t="s">
        <v>418</v>
      </c>
      <c r="B242" s="251">
        <f t="shared" si="106"/>
        <v>456.9</v>
      </c>
      <c r="C242" s="251">
        <f t="shared" si="107"/>
        <v>238.39631</v>
      </c>
      <c r="D242" s="251">
        <f t="shared" si="129"/>
        <v>52.176911796892099</v>
      </c>
      <c r="E242" s="14"/>
      <c r="F242" s="14"/>
      <c r="G242" s="47"/>
      <c r="H242" s="208">
        <f>Субсидии!B233</f>
        <v>0</v>
      </c>
      <c r="I242" s="208">
        <f>Субсидии!C233</f>
        <v>0</v>
      </c>
      <c r="J242" s="14"/>
      <c r="K242" s="14">
        <f>'Субвенции '!B235</f>
        <v>234.2</v>
      </c>
      <c r="L242" s="14">
        <f>'Субвенции '!C235</f>
        <v>142.95319000000001</v>
      </c>
      <c r="M242" s="14">
        <f t="shared" si="131"/>
        <v>61.038936806148591</v>
      </c>
      <c r="N242" s="14">
        <f>Иные!B227</f>
        <v>222.7</v>
      </c>
      <c r="O242" s="14">
        <f>Иные!C227</f>
        <v>95.443119999999993</v>
      </c>
      <c r="P242" s="14">
        <f t="shared" si="22"/>
        <v>42.857260889088458</v>
      </c>
      <c r="Q242" s="10"/>
      <c r="R242" s="10"/>
      <c r="S242" s="10"/>
      <c r="T242" s="10"/>
      <c r="U242" s="10"/>
      <c r="V242" s="10"/>
      <c r="W242" s="10"/>
      <c r="X242" s="10"/>
      <c r="Y242" s="10"/>
      <c r="Z242" s="10"/>
      <c r="AA242" s="10"/>
      <c r="AB242" s="10"/>
      <c r="AC242" s="10"/>
      <c r="AD242" s="10"/>
      <c r="AE242" s="10"/>
    </row>
    <row r="243" spans="1:31" s="12" customFormat="1" ht="15.75" x14ac:dyDescent="0.25">
      <c r="A243" s="133" t="s">
        <v>612</v>
      </c>
      <c r="B243" s="251">
        <f t="shared" si="106"/>
        <v>226.60000000000002</v>
      </c>
      <c r="C243" s="251">
        <f t="shared" si="107"/>
        <v>73.225819999999999</v>
      </c>
      <c r="D243" s="251">
        <f t="shared" si="129"/>
        <v>32.315013239187998</v>
      </c>
      <c r="E243" s="14"/>
      <c r="F243" s="14"/>
      <c r="G243" s="47"/>
      <c r="H243" s="208">
        <f>Субсидии!B234</f>
        <v>0</v>
      </c>
      <c r="I243" s="208">
        <f>Субсидии!C234</f>
        <v>0</v>
      </c>
      <c r="J243" s="14"/>
      <c r="K243" s="14">
        <f>'Субвенции '!B236</f>
        <v>93.7</v>
      </c>
      <c r="L243" s="14">
        <f>'Субвенции '!C236</f>
        <v>51.0762</v>
      </c>
      <c r="M243" s="14">
        <f t="shared" si="131"/>
        <v>54.510352187833512</v>
      </c>
      <c r="N243" s="14">
        <f>Иные!B228</f>
        <v>132.9</v>
      </c>
      <c r="O243" s="14">
        <f>Иные!C228</f>
        <v>22.149619999999999</v>
      </c>
      <c r="P243" s="14">
        <f t="shared" si="22"/>
        <v>16.666380737396537</v>
      </c>
      <c r="Q243" s="10"/>
      <c r="R243" s="10"/>
      <c r="S243" s="10"/>
      <c r="T243" s="10"/>
      <c r="U243" s="10"/>
      <c r="V243" s="10"/>
      <c r="W243" s="10"/>
      <c r="X243" s="10"/>
      <c r="Y243" s="10"/>
      <c r="Z243" s="10"/>
      <c r="AA243" s="10"/>
      <c r="AB243" s="10"/>
      <c r="AC243" s="10"/>
      <c r="AD243" s="10"/>
      <c r="AE243" s="10"/>
    </row>
    <row r="244" spans="1:31" s="12" customFormat="1" ht="15.75" x14ac:dyDescent="0.25">
      <c r="A244" s="133" t="s">
        <v>419</v>
      </c>
      <c r="B244" s="251">
        <f t="shared" si="106"/>
        <v>1038.6970000000001</v>
      </c>
      <c r="C244" s="251">
        <f t="shared" si="107"/>
        <v>343.39787000000001</v>
      </c>
      <c r="D244" s="251">
        <f t="shared" si="129"/>
        <v>33.060446886820699</v>
      </c>
      <c r="E244" s="14"/>
      <c r="F244" s="14"/>
      <c r="G244" s="47"/>
      <c r="H244" s="208">
        <f>Субсидии!B235</f>
        <v>856.99699999999996</v>
      </c>
      <c r="I244" s="208">
        <f>Субсидии!C235</f>
        <v>257.09910000000002</v>
      </c>
      <c r="J244" s="14">
        <f t="shared" si="130"/>
        <v>30.000000000000004</v>
      </c>
      <c r="K244" s="14">
        <f>'Субвенции '!B237</f>
        <v>93.7</v>
      </c>
      <c r="L244" s="14">
        <f>'Субвенции '!C237</f>
        <v>61.157150000000001</v>
      </c>
      <c r="M244" s="14">
        <f t="shared" si="131"/>
        <v>65.269103521878336</v>
      </c>
      <c r="N244" s="14">
        <f>Иные!B229</f>
        <v>88</v>
      </c>
      <c r="O244" s="14">
        <f>Иные!C229</f>
        <v>25.14162</v>
      </c>
      <c r="P244" s="14">
        <f t="shared" si="22"/>
        <v>28.570022727272725</v>
      </c>
      <c r="Q244" s="10"/>
      <c r="R244" s="10"/>
      <c r="S244" s="10"/>
      <c r="T244" s="10"/>
      <c r="U244" s="10"/>
      <c r="V244" s="10"/>
      <c r="W244" s="10"/>
      <c r="X244" s="10"/>
      <c r="Y244" s="10"/>
      <c r="Z244" s="10"/>
      <c r="AA244" s="10"/>
      <c r="AB244" s="10"/>
      <c r="AC244" s="10"/>
      <c r="AD244" s="10"/>
      <c r="AE244" s="10"/>
    </row>
    <row r="245" spans="1:31" s="12" customFormat="1" ht="15.75" x14ac:dyDescent="0.25">
      <c r="A245" s="133" t="s">
        <v>615</v>
      </c>
      <c r="B245" s="251">
        <f t="shared" si="106"/>
        <v>444.99299999999999</v>
      </c>
      <c r="C245" s="251">
        <f t="shared" si="107"/>
        <v>340.30215000000004</v>
      </c>
      <c r="D245" s="251">
        <f t="shared" si="129"/>
        <v>76.473596213873037</v>
      </c>
      <c r="E245" s="14"/>
      <c r="F245" s="14"/>
      <c r="G245" s="47"/>
      <c r="H245" s="208">
        <f>Субсидии!B236</f>
        <v>263.29300000000001</v>
      </c>
      <c r="I245" s="208">
        <f>Субсидии!C236</f>
        <v>263.29300000000001</v>
      </c>
      <c r="J245" s="14">
        <f t="shared" si="130"/>
        <v>100</v>
      </c>
      <c r="K245" s="14">
        <f>'Субвенции '!B238</f>
        <v>93.7</v>
      </c>
      <c r="L245" s="14">
        <f>'Субвенции '!C238</f>
        <v>55.296639999999996</v>
      </c>
      <c r="M245" s="14">
        <f t="shared" si="131"/>
        <v>59.014557097118455</v>
      </c>
      <c r="N245" s="14">
        <f>Иные!B230</f>
        <v>88</v>
      </c>
      <c r="O245" s="14">
        <f>Иные!C230</f>
        <v>21.712509999999998</v>
      </c>
      <c r="P245" s="14">
        <f t="shared" si="22"/>
        <v>24.673306818181818</v>
      </c>
      <c r="Q245" s="10"/>
      <c r="R245" s="10"/>
      <c r="S245" s="10"/>
      <c r="T245" s="10"/>
      <c r="U245" s="10"/>
      <c r="V245" s="10"/>
      <c r="W245" s="10"/>
      <c r="X245" s="10"/>
      <c r="Y245" s="10"/>
      <c r="Z245" s="10"/>
      <c r="AA245" s="10"/>
      <c r="AB245" s="10"/>
      <c r="AC245" s="10"/>
      <c r="AD245" s="10"/>
      <c r="AE245" s="10"/>
    </row>
    <row r="246" spans="1:31" s="12" customFormat="1" ht="15.75" x14ac:dyDescent="0.25">
      <c r="A246" s="133" t="s">
        <v>614</v>
      </c>
      <c r="B246" s="251">
        <f t="shared" si="106"/>
        <v>367.1</v>
      </c>
      <c r="C246" s="251">
        <f t="shared" si="107"/>
        <v>204.32127</v>
      </c>
      <c r="D246" s="251">
        <f t="shared" si="129"/>
        <v>55.658204848815032</v>
      </c>
      <c r="E246" s="14"/>
      <c r="F246" s="14"/>
      <c r="G246" s="47"/>
      <c r="H246" s="208">
        <f>Субсидии!B237</f>
        <v>0</v>
      </c>
      <c r="I246" s="208">
        <f>Субсидии!C237</f>
        <v>0</v>
      </c>
      <c r="J246" s="14"/>
      <c r="K246" s="14">
        <f>'Субвенции '!B239</f>
        <v>234.2</v>
      </c>
      <c r="L246" s="14">
        <f>'Субвенции '!C239</f>
        <v>157.71984</v>
      </c>
      <c r="M246" s="14">
        <f>L246/K246*100</f>
        <v>67.344081981212639</v>
      </c>
      <c r="N246" s="14">
        <f>Иные!B231</f>
        <v>132.9</v>
      </c>
      <c r="O246" s="14">
        <f>Иные!C231</f>
        <v>46.601430000000001</v>
      </c>
      <c r="P246" s="14">
        <f t="shared" si="22"/>
        <v>35.065033860045148</v>
      </c>
      <c r="Q246" s="10"/>
      <c r="R246" s="10"/>
      <c r="S246" s="10"/>
      <c r="T246" s="10"/>
      <c r="U246" s="10"/>
      <c r="V246" s="10"/>
      <c r="W246" s="10"/>
      <c r="X246" s="10"/>
      <c r="Y246" s="10"/>
      <c r="Z246" s="10"/>
      <c r="AA246" s="10"/>
      <c r="AB246" s="10"/>
      <c r="AC246" s="10"/>
      <c r="AD246" s="10"/>
      <c r="AE246" s="10"/>
    </row>
    <row r="247" spans="1:31" s="28" customFormat="1" ht="31.5" x14ac:dyDescent="0.25">
      <c r="A247" s="77" t="s">
        <v>401</v>
      </c>
      <c r="B247" s="81">
        <f t="shared" si="106"/>
        <v>428542.90234000003</v>
      </c>
      <c r="C247" s="81">
        <f t="shared" si="107"/>
        <v>300988.20084</v>
      </c>
      <c r="D247" s="81">
        <f t="shared" ref="D247" si="132">C247/B247*100</f>
        <v>70.235255139332608</v>
      </c>
      <c r="E247" s="81">
        <f t="shared" ref="E247:F247" si="133">SUM(E248:E259)</f>
        <v>120033.4</v>
      </c>
      <c r="F247" s="81">
        <f t="shared" si="133"/>
        <v>92157.8</v>
      </c>
      <c r="G247" s="83">
        <f t="shared" si="19"/>
        <v>76.776797124800268</v>
      </c>
      <c r="H247" s="81">
        <f>SUM(H248:H259)</f>
        <v>47083.091340000006</v>
      </c>
      <c r="I247" s="81">
        <f t="shared" ref="I247:O247" si="134">SUM(I248:I259)</f>
        <v>29951.359609999996</v>
      </c>
      <c r="J247" s="81">
        <f t="shared" si="20"/>
        <v>63.613834091124048</v>
      </c>
      <c r="K247" s="81">
        <f t="shared" si="134"/>
        <v>244130.10000000003</v>
      </c>
      <c r="L247" s="81">
        <f t="shared" si="134"/>
        <v>163802.71450999999</v>
      </c>
      <c r="M247" s="81">
        <f t="shared" si="21"/>
        <v>67.096484419577905</v>
      </c>
      <c r="N247" s="81">
        <f t="shared" si="134"/>
        <v>17296.311000000002</v>
      </c>
      <c r="O247" s="81">
        <f t="shared" si="134"/>
        <v>15076.326720000001</v>
      </c>
      <c r="P247" s="81">
        <f t="shared" si="22"/>
        <v>87.16498402462814</v>
      </c>
      <c r="Q247" s="155"/>
      <c r="R247" s="155"/>
      <c r="S247" s="155"/>
      <c r="T247" s="155"/>
      <c r="U247" s="155"/>
      <c r="V247" s="155"/>
      <c r="W247" s="155"/>
      <c r="X247" s="155"/>
      <c r="Y247" s="155"/>
      <c r="Z247" s="155"/>
      <c r="AA247" s="155"/>
      <c r="AB247" s="155"/>
      <c r="AC247" s="155"/>
      <c r="AD247" s="155"/>
      <c r="AE247" s="155"/>
    </row>
    <row r="248" spans="1:31" s="12" customFormat="1" ht="31.5" x14ac:dyDescent="0.25">
      <c r="A248" s="132" t="s">
        <v>399</v>
      </c>
      <c r="B248" s="14">
        <f t="shared" si="106"/>
        <v>417523.11099999986</v>
      </c>
      <c r="C248" s="14">
        <f t="shared" si="107"/>
        <v>293648.12533999997</v>
      </c>
      <c r="D248" s="14">
        <f t="shared" si="15"/>
        <v>70.330987100735626</v>
      </c>
      <c r="E248" s="15">
        <f>Дотации!B30</f>
        <v>120033.4</v>
      </c>
      <c r="F248" s="15">
        <f>Дотации!C30</f>
        <v>92157.8</v>
      </c>
      <c r="G248" s="15">
        <f t="shared" si="19"/>
        <v>76.776797124800268</v>
      </c>
      <c r="H248" s="14">
        <f>Субсидии!B239</f>
        <v>39582.9</v>
      </c>
      <c r="I248" s="14">
        <f>Субсидии!C239</f>
        <v>23981.412329999996</v>
      </c>
      <c r="J248" s="14">
        <f t="shared" si="20"/>
        <v>60.585283872581329</v>
      </c>
      <c r="K248" s="14">
        <f>'Субвенции '!B241</f>
        <v>242724.69999999992</v>
      </c>
      <c r="L248" s="14">
        <f>'Субвенции '!C241</f>
        <v>162971.79010999997</v>
      </c>
      <c r="M248" s="14">
        <f t="shared" si="21"/>
        <v>67.142647662145635</v>
      </c>
      <c r="N248" s="14">
        <f>Иные!B233</f>
        <v>15182.111000000001</v>
      </c>
      <c r="O248" s="14">
        <f>Иные!C233</f>
        <v>14537.122900000002</v>
      </c>
      <c r="P248" s="14">
        <f t="shared" si="22"/>
        <v>95.75165732881284</v>
      </c>
      <c r="Q248" s="10"/>
      <c r="R248" s="10"/>
      <c r="S248" s="10"/>
      <c r="T248" s="10"/>
      <c r="U248" s="10"/>
      <c r="V248" s="10"/>
      <c r="W248" s="10"/>
      <c r="X248" s="10"/>
      <c r="Y248" s="10"/>
      <c r="Z248" s="10"/>
      <c r="AA248" s="10"/>
      <c r="AB248" s="10"/>
      <c r="AC248" s="10"/>
      <c r="AD248" s="10"/>
      <c r="AE248" s="10"/>
    </row>
    <row r="249" spans="1:31" s="12" customFormat="1" ht="15.75" x14ac:dyDescent="0.25">
      <c r="A249" s="133" t="s">
        <v>616</v>
      </c>
      <c r="B249" s="251">
        <f t="shared" si="106"/>
        <v>1105.5723400000002</v>
      </c>
      <c r="C249" s="251">
        <f t="shared" si="107"/>
        <v>889.16953999999998</v>
      </c>
      <c r="D249" s="251">
        <f t="shared" ref="D249:D259" si="135">C249/B249*100</f>
        <v>80.426174554982069</v>
      </c>
      <c r="E249" s="14"/>
      <c r="F249" s="14"/>
      <c r="G249" s="47"/>
      <c r="H249" s="208">
        <f>Субсидии!B240</f>
        <v>834.37234000000001</v>
      </c>
      <c r="I249" s="208">
        <f>Субсидии!C240</f>
        <v>834.37234000000001</v>
      </c>
      <c r="J249" s="14">
        <f t="shared" si="20"/>
        <v>100</v>
      </c>
      <c r="K249" s="14">
        <f>'Субвенции '!B242</f>
        <v>93.7</v>
      </c>
      <c r="L249" s="14">
        <f>'Субвенции '!C242</f>
        <v>54.797199999999997</v>
      </c>
      <c r="M249" s="14">
        <f t="shared" ref="M249:M259" si="136">L249/K249*100</f>
        <v>58.481536819637135</v>
      </c>
      <c r="N249" s="14">
        <f>Иные!B234</f>
        <v>177.5</v>
      </c>
      <c r="O249" s="14">
        <f>Иные!C234</f>
        <v>0</v>
      </c>
      <c r="P249" s="14">
        <f t="shared" si="22"/>
        <v>0</v>
      </c>
      <c r="Q249" s="10"/>
      <c r="R249" s="10"/>
      <c r="S249" s="10"/>
      <c r="T249" s="10"/>
      <c r="U249" s="10"/>
      <c r="V249" s="10"/>
      <c r="W249" s="10"/>
      <c r="X249" s="10"/>
      <c r="Y249" s="10"/>
      <c r="Z249" s="10"/>
      <c r="AA249" s="10"/>
      <c r="AB249" s="10"/>
      <c r="AC249" s="10"/>
      <c r="AD249" s="10"/>
      <c r="AE249" s="10"/>
    </row>
    <row r="250" spans="1:31" s="12" customFormat="1" ht="15.75" x14ac:dyDescent="0.25">
      <c r="A250" s="133" t="s">
        <v>447</v>
      </c>
      <c r="B250" s="251">
        <f t="shared" si="106"/>
        <v>271.2</v>
      </c>
      <c r="C250" s="251">
        <f t="shared" si="107"/>
        <v>92.638050000000007</v>
      </c>
      <c r="D250" s="251">
        <f t="shared" si="135"/>
        <v>34.158573008849565</v>
      </c>
      <c r="E250" s="14"/>
      <c r="F250" s="14"/>
      <c r="G250" s="47"/>
      <c r="H250" s="208">
        <f>Субсидии!B241</f>
        <v>0</v>
      </c>
      <c r="I250" s="208">
        <f>Субсидии!C241</f>
        <v>0</v>
      </c>
      <c r="J250" s="14"/>
      <c r="K250" s="14">
        <f>'Субвенции '!B243</f>
        <v>93.7</v>
      </c>
      <c r="L250" s="14">
        <f>'Субвенции '!C243</f>
        <v>53.64264</v>
      </c>
      <c r="M250" s="14">
        <f t="shared" si="136"/>
        <v>57.249348986125938</v>
      </c>
      <c r="N250" s="14">
        <f>Иные!B235</f>
        <v>177.5</v>
      </c>
      <c r="O250" s="14">
        <f>Иные!C235</f>
        <v>38.995410000000007</v>
      </c>
      <c r="P250" s="14">
        <f t="shared" si="22"/>
        <v>21.969245070422538</v>
      </c>
      <c r="Q250" s="10"/>
      <c r="R250" s="10"/>
      <c r="S250" s="10"/>
      <c r="T250" s="10"/>
      <c r="U250" s="10"/>
      <c r="V250" s="10"/>
      <c r="W250" s="10"/>
      <c r="X250" s="10"/>
      <c r="Y250" s="10"/>
      <c r="Z250" s="10"/>
      <c r="AA250" s="10"/>
      <c r="AB250" s="10"/>
      <c r="AC250" s="10"/>
      <c r="AD250" s="10"/>
      <c r="AE250" s="10"/>
    </row>
    <row r="251" spans="1:31" s="12" customFormat="1" ht="15.75" x14ac:dyDescent="0.25">
      <c r="A251" s="133" t="s">
        <v>617</v>
      </c>
      <c r="B251" s="251">
        <f t="shared" si="106"/>
        <v>271.2</v>
      </c>
      <c r="C251" s="251">
        <f t="shared" si="107"/>
        <v>113.4624</v>
      </c>
      <c r="D251" s="251">
        <f t="shared" si="135"/>
        <v>41.837168141592926</v>
      </c>
      <c r="E251" s="14"/>
      <c r="F251" s="14"/>
      <c r="G251" s="47"/>
      <c r="H251" s="208">
        <f>Субсидии!B242</f>
        <v>0</v>
      </c>
      <c r="I251" s="208">
        <f>Субсидии!C242</f>
        <v>0</v>
      </c>
      <c r="J251" s="14"/>
      <c r="K251" s="14">
        <f>'Субвенции '!B244</f>
        <v>93.7</v>
      </c>
      <c r="L251" s="14">
        <f>'Субвенции '!C244</f>
        <v>54.294400000000003</v>
      </c>
      <c r="M251" s="14">
        <f t="shared" si="136"/>
        <v>57.944930629669159</v>
      </c>
      <c r="N251" s="14">
        <f>Иные!B236</f>
        <v>177.5</v>
      </c>
      <c r="O251" s="14">
        <f>Иные!C236</f>
        <v>59.167999999999999</v>
      </c>
      <c r="P251" s="14">
        <f t="shared" si="22"/>
        <v>33.334084507042256</v>
      </c>
      <c r="Q251" s="10"/>
      <c r="R251" s="10"/>
      <c r="S251" s="10"/>
      <c r="T251" s="10"/>
      <c r="U251" s="10"/>
      <c r="V251" s="10"/>
      <c r="W251" s="10"/>
      <c r="X251" s="10"/>
      <c r="Y251" s="10"/>
      <c r="Z251" s="10"/>
      <c r="AA251" s="10"/>
      <c r="AB251" s="10"/>
      <c r="AC251" s="10"/>
      <c r="AD251" s="10"/>
      <c r="AE251" s="10"/>
    </row>
    <row r="252" spans="1:31" s="12" customFormat="1" ht="15.75" x14ac:dyDescent="0.25">
      <c r="A252" s="133" t="s">
        <v>411</v>
      </c>
      <c r="B252" s="251">
        <f t="shared" si="106"/>
        <v>1130.1260000000002</v>
      </c>
      <c r="C252" s="251">
        <f t="shared" si="107"/>
        <v>966.89995999999996</v>
      </c>
      <c r="D252" s="251">
        <f t="shared" si="135"/>
        <v>85.556828176681165</v>
      </c>
      <c r="E252" s="14"/>
      <c r="F252" s="14"/>
      <c r="G252" s="47"/>
      <c r="H252" s="208">
        <f>Субсидии!B243</f>
        <v>858.92600000000004</v>
      </c>
      <c r="I252" s="208">
        <f>Субсидии!C243</f>
        <v>858.92600000000004</v>
      </c>
      <c r="J252" s="14">
        <f t="shared" si="20"/>
        <v>100</v>
      </c>
      <c r="K252" s="14">
        <f>'Субвенции '!B245</f>
        <v>93.7</v>
      </c>
      <c r="L252" s="14">
        <f>'Субвенции '!C245</f>
        <v>55.668959999999998</v>
      </c>
      <c r="M252" s="14">
        <f t="shared" si="136"/>
        <v>59.411910352187839</v>
      </c>
      <c r="N252" s="14">
        <f>Иные!B237</f>
        <v>177.5</v>
      </c>
      <c r="O252" s="14">
        <f>Иные!C237</f>
        <v>52.305</v>
      </c>
      <c r="P252" s="14">
        <f t="shared" si="22"/>
        <v>29.467605633802819</v>
      </c>
      <c r="Q252" s="10"/>
      <c r="R252" s="10"/>
      <c r="S252" s="10"/>
      <c r="T252" s="10"/>
      <c r="U252" s="10"/>
      <c r="V252" s="10"/>
      <c r="W252" s="10"/>
      <c r="X252" s="10"/>
      <c r="Y252" s="10"/>
      <c r="Z252" s="10"/>
      <c r="AA252" s="10"/>
      <c r="AB252" s="10"/>
      <c r="AC252" s="10"/>
      <c r="AD252" s="10"/>
      <c r="AE252" s="10"/>
    </row>
    <row r="253" spans="1:31" s="12" customFormat="1" ht="15.75" x14ac:dyDescent="0.25">
      <c r="A253" s="133" t="s">
        <v>570</v>
      </c>
      <c r="B253" s="251">
        <f t="shared" si="106"/>
        <v>271.2</v>
      </c>
      <c r="C253" s="251">
        <f t="shared" si="107"/>
        <v>95.758099999999999</v>
      </c>
      <c r="D253" s="251">
        <f t="shared" si="135"/>
        <v>35.309033923303836</v>
      </c>
      <c r="E253" s="14"/>
      <c r="F253" s="14"/>
      <c r="G253" s="47"/>
      <c r="H253" s="208">
        <f>Субсидии!B244</f>
        <v>0</v>
      </c>
      <c r="I253" s="208">
        <f>Субсидии!C244</f>
        <v>0</v>
      </c>
      <c r="J253" s="14"/>
      <c r="K253" s="14">
        <f>'Субвенции '!B246</f>
        <v>93.7</v>
      </c>
      <c r="L253" s="14">
        <f>'Субвенции '!C246</f>
        <v>55.41592</v>
      </c>
      <c r="M253" s="14">
        <f t="shared" si="136"/>
        <v>59.141856990394871</v>
      </c>
      <c r="N253" s="14">
        <f>Иные!B238</f>
        <v>177.5</v>
      </c>
      <c r="O253" s="14">
        <f>Иные!C238</f>
        <v>40.342179999999999</v>
      </c>
      <c r="P253" s="14">
        <f t="shared" si="22"/>
        <v>22.727988732394365</v>
      </c>
      <c r="Q253" s="10"/>
      <c r="R253" s="10"/>
      <c r="S253" s="10"/>
      <c r="T253" s="10"/>
      <c r="U253" s="10"/>
      <c r="V253" s="10"/>
      <c r="W253" s="10"/>
      <c r="X253" s="10"/>
      <c r="Y253" s="10"/>
      <c r="Z253" s="10"/>
      <c r="AA253" s="10"/>
      <c r="AB253" s="10"/>
      <c r="AC253" s="10"/>
      <c r="AD253" s="10"/>
      <c r="AE253" s="10"/>
    </row>
    <row r="254" spans="1:31" s="12" customFormat="1" ht="15.75" x14ac:dyDescent="0.25">
      <c r="A254" s="133" t="s">
        <v>397</v>
      </c>
      <c r="B254" s="251">
        <f t="shared" si="106"/>
        <v>4009.1</v>
      </c>
      <c r="C254" s="251">
        <f t="shared" si="107"/>
        <v>3614.5884599999999</v>
      </c>
      <c r="D254" s="251">
        <f t="shared" si="135"/>
        <v>90.159598413609046</v>
      </c>
      <c r="E254" s="14"/>
      <c r="F254" s="14"/>
      <c r="G254" s="47"/>
      <c r="H254" s="208">
        <f>Субсидии!B245</f>
        <v>3246.3999999999996</v>
      </c>
      <c r="I254" s="208">
        <f>Субсидии!C245</f>
        <v>3246.4069399999998</v>
      </c>
      <c r="J254" s="14">
        <f t="shared" si="20"/>
        <v>100.00021377525876</v>
      </c>
      <c r="K254" s="14">
        <f>'Субвенции '!B247</f>
        <v>468.4</v>
      </c>
      <c r="L254" s="14">
        <f>'Субвенции '!C247</f>
        <v>270.08152000000001</v>
      </c>
      <c r="M254" s="14">
        <f t="shared" si="136"/>
        <v>57.660444064901796</v>
      </c>
      <c r="N254" s="14">
        <f>Иные!B239</f>
        <v>294.3</v>
      </c>
      <c r="O254" s="14">
        <f>Иные!C239</f>
        <v>98.1</v>
      </c>
      <c r="P254" s="14">
        <f t="shared" si="22"/>
        <v>33.333333333333329</v>
      </c>
      <c r="Q254" s="10"/>
      <c r="R254" s="10"/>
      <c r="S254" s="10"/>
      <c r="T254" s="10"/>
      <c r="U254" s="10"/>
      <c r="V254" s="10"/>
      <c r="W254" s="10"/>
      <c r="X254" s="10"/>
      <c r="Y254" s="10"/>
      <c r="Z254" s="10"/>
      <c r="AA254" s="10"/>
      <c r="AB254" s="10"/>
      <c r="AC254" s="10"/>
      <c r="AD254" s="10"/>
      <c r="AE254" s="10"/>
    </row>
    <row r="255" spans="1:31" s="12" customFormat="1" ht="15.75" x14ac:dyDescent="0.25">
      <c r="A255" s="133" t="s">
        <v>618</v>
      </c>
      <c r="B255" s="251">
        <f t="shared" si="106"/>
        <v>271.2</v>
      </c>
      <c r="C255" s="251">
        <f t="shared" si="107"/>
        <v>114.9195</v>
      </c>
      <c r="D255" s="251">
        <f t="shared" si="135"/>
        <v>42.374446902654867</v>
      </c>
      <c r="E255" s="14"/>
      <c r="F255" s="14"/>
      <c r="G255" s="47"/>
      <c r="H255" s="208">
        <f>Субсидии!B246</f>
        <v>0</v>
      </c>
      <c r="I255" s="208">
        <f>Субсидии!C246</f>
        <v>0</v>
      </c>
      <c r="J255" s="14"/>
      <c r="K255" s="14">
        <f>'Субвенции '!B248</f>
        <v>93.7</v>
      </c>
      <c r="L255" s="14">
        <f>'Субвенции '!C248</f>
        <v>55.752499999999998</v>
      </c>
      <c r="M255" s="14">
        <f t="shared" si="136"/>
        <v>59.501067235859118</v>
      </c>
      <c r="N255" s="14">
        <f>Иные!B240</f>
        <v>177.5</v>
      </c>
      <c r="O255" s="14">
        <f>Иные!C240</f>
        <v>59.167000000000002</v>
      </c>
      <c r="P255" s="14">
        <f t="shared" si="22"/>
        <v>33.333521126760566</v>
      </c>
      <c r="Q255" s="10"/>
      <c r="R255" s="10"/>
      <c r="S255" s="10"/>
      <c r="T255" s="10"/>
      <c r="U255" s="10"/>
      <c r="V255" s="10"/>
      <c r="W255" s="10"/>
      <c r="X255" s="10"/>
      <c r="Y255" s="10"/>
      <c r="Z255" s="10"/>
      <c r="AA255" s="10"/>
      <c r="AB255" s="10"/>
      <c r="AC255" s="10"/>
      <c r="AD255" s="10"/>
      <c r="AE255" s="10"/>
    </row>
    <row r="256" spans="1:31" s="12" customFormat="1" ht="15.75" x14ac:dyDescent="0.25">
      <c r="A256" s="133" t="s">
        <v>619</v>
      </c>
      <c r="B256" s="251">
        <f t="shared" si="106"/>
        <v>1098.2750000000001</v>
      </c>
      <c r="C256" s="251">
        <f t="shared" si="107"/>
        <v>258.84350000000001</v>
      </c>
      <c r="D256" s="251">
        <f t="shared" si="135"/>
        <v>23.568186474243699</v>
      </c>
      <c r="E256" s="14"/>
      <c r="F256" s="14"/>
      <c r="G256" s="47"/>
      <c r="H256" s="208">
        <f>Субсидии!B247</f>
        <v>827.07500000000005</v>
      </c>
      <c r="I256" s="208">
        <f>Субсидии!C247</f>
        <v>163.80000000000001</v>
      </c>
      <c r="J256" s="14">
        <f t="shared" si="20"/>
        <v>19.804733548952637</v>
      </c>
      <c r="K256" s="14">
        <f>'Субвенции '!B249</f>
        <v>93.7</v>
      </c>
      <c r="L256" s="14">
        <f>'Субвенции '!C249</f>
        <v>56.045089999999995</v>
      </c>
      <c r="M256" s="14">
        <f t="shared" si="136"/>
        <v>59.813329775880462</v>
      </c>
      <c r="N256" s="14">
        <f>Иные!B241</f>
        <v>177.5</v>
      </c>
      <c r="O256" s="14">
        <f>Иные!C241</f>
        <v>38.998410000000007</v>
      </c>
      <c r="P256" s="14">
        <f t="shared" si="22"/>
        <v>21.970935211267609</v>
      </c>
      <c r="Q256" s="10"/>
      <c r="R256" s="10"/>
      <c r="S256" s="10"/>
      <c r="T256" s="10"/>
      <c r="U256" s="10"/>
      <c r="V256" s="10"/>
      <c r="W256" s="10"/>
      <c r="X256" s="10"/>
      <c r="Y256" s="10"/>
      <c r="Z256" s="10"/>
      <c r="AA256" s="10"/>
      <c r="AB256" s="10"/>
      <c r="AC256" s="10"/>
      <c r="AD256" s="10"/>
      <c r="AE256" s="10"/>
    </row>
    <row r="257" spans="1:31" s="12" customFormat="1" ht="15.75" x14ac:dyDescent="0.25">
      <c r="A257" s="133" t="s">
        <v>396</v>
      </c>
      <c r="B257" s="251">
        <f t="shared" si="106"/>
        <v>316.10000000000002</v>
      </c>
      <c r="C257" s="251">
        <f t="shared" si="107"/>
        <v>130.73707999999999</v>
      </c>
      <c r="D257" s="251">
        <f t="shared" si="135"/>
        <v>41.359405251502686</v>
      </c>
      <c r="E257" s="14"/>
      <c r="F257" s="14"/>
      <c r="G257" s="47"/>
      <c r="H257" s="208">
        <f>Субсидии!B248</f>
        <v>0</v>
      </c>
      <c r="I257" s="208">
        <f>Субсидии!C248</f>
        <v>0</v>
      </c>
      <c r="J257" s="14"/>
      <c r="K257" s="14">
        <f>'Субвенции '!B250</f>
        <v>93.7</v>
      </c>
      <c r="L257" s="14">
        <f>'Субвенции '!C250</f>
        <v>56.603079999999999</v>
      </c>
      <c r="M257" s="14">
        <f t="shared" si="136"/>
        <v>60.408836712913548</v>
      </c>
      <c r="N257" s="14">
        <f>Иные!B242</f>
        <v>222.4</v>
      </c>
      <c r="O257" s="14">
        <f>Иные!C242</f>
        <v>74.134</v>
      </c>
      <c r="P257" s="14">
        <f t="shared" si="22"/>
        <v>33.333633093525179</v>
      </c>
      <c r="Q257" s="10"/>
      <c r="R257" s="10"/>
      <c r="S257" s="10"/>
      <c r="T257" s="10"/>
      <c r="U257" s="10"/>
      <c r="V257" s="10"/>
      <c r="W257" s="10"/>
      <c r="X257" s="10"/>
      <c r="Y257" s="10"/>
      <c r="Z257" s="10"/>
      <c r="AA257" s="10"/>
      <c r="AB257" s="10"/>
      <c r="AC257" s="10"/>
      <c r="AD257" s="10"/>
      <c r="AE257" s="10"/>
    </row>
    <row r="258" spans="1:31" s="12" customFormat="1" ht="15.75" x14ac:dyDescent="0.25">
      <c r="A258" s="133" t="s">
        <v>620</v>
      </c>
      <c r="B258" s="251">
        <f t="shared" si="106"/>
        <v>1137.6420000000001</v>
      </c>
      <c r="C258" s="251">
        <f t="shared" si="107"/>
        <v>988.23462000000006</v>
      </c>
      <c r="D258" s="251">
        <f t="shared" si="135"/>
        <v>86.866924744339613</v>
      </c>
      <c r="E258" s="14"/>
      <c r="F258" s="14"/>
      <c r="G258" s="47"/>
      <c r="H258" s="208">
        <f>Субсидии!B249</f>
        <v>866.44200000000001</v>
      </c>
      <c r="I258" s="208">
        <f>Субсидии!C249</f>
        <v>866.44200000000001</v>
      </c>
      <c r="J258" s="14">
        <f t="shared" si="20"/>
        <v>100</v>
      </c>
      <c r="K258" s="14">
        <f>'Субвенции '!B251</f>
        <v>93.7</v>
      </c>
      <c r="L258" s="14">
        <f>'Субвенции '!C251</f>
        <v>62.62462</v>
      </c>
      <c r="M258" s="14">
        <f t="shared" si="136"/>
        <v>66.835240128068293</v>
      </c>
      <c r="N258" s="14">
        <f>Иные!B243</f>
        <v>177.5</v>
      </c>
      <c r="O258" s="14">
        <f>Иные!C243</f>
        <v>59.167999999999999</v>
      </c>
      <c r="P258" s="14">
        <f t="shared" si="22"/>
        <v>33.334084507042256</v>
      </c>
      <c r="Q258" s="10"/>
      <c r="R258" s="10"/>
      <c r="S258" s="10"/>
      <c r="T258" s="10"/>
      <c r="U258" s="10"/>
      <c r="V258" s="10"/>
      <c r="W258" s="10"/>
      <c r="X258" s="10"/>
      <c r="Y258" s="10"/>
      <c r="Z258" s="10"/>
      <c r="AA258" s="10"/>
      <c r="AB258" s="10"/>
      <c r="AC258" s="10"/>
      <c r="AD258" s="10"/>
      <c r="AE258" s="10"/>
    </row>
    <row r="259" spans="1:31" s="12" customFormat="1" ht="15.75" x14ac:dyDescent="0.25">
      <c r="A259" s="133" t="s">
        <v>621</v>
      </c>
      <c r="B259" s="251">
        <f t="shared" si="106"/>
        <v>1138.1759999999999</v>
      </c>
      <c r="C259" s="251">
        <f t="shared" si="107"/>
        <v>74.824290000000005</v>
      </c>
      <c r="D259" s="251">
        <f t="shared" si="135"/>
        <v>6.5740526948380573</v>
      </c>
      <c r="E259" s="14"/>
      <c r="F259" s="14"/>
      <c r="G259" s="47"/>
      <c r="H259" s="208">
        <f>Субсидии!B250</f>
        <v>866.976</v>
      </c>
      <c r="I259" s="208">
        <f>Субсидии!C250</f>
        <v>0</v>
      </c>
      <c r="J259" s="14"/>
      <c r="K259" s="14">
        <f>'Субвенции '!B252</f>
        <v>93.7</v>
      </c>
      <c r="L259" s="14">
        <f>'Субвенции '!C252</f>
        <v>55.998470000000005</v>
      </c>
      <c r="M259" s="14">
        <f t="shared" si="136"/>
        <v>59.763575240128077</v>
      </c>
      <c r="N259" s="14">
        <f>Иные!B244</f>
        <v>177.5</v>
      </c>
      <c r="O259" s="14">
        <f>Иные!C244</f>
        <v>18.82582</v>
      </c>
      <c r="P259" s="14">
        <f t="shared" si="22"/>
        <v>10.606095774647887</v>
      </c>
      <c r="Q259" s="10"/>
      <c r="R259" s="10"/>
      <c r="S259" s="10"/>
      <c r="T259" s="10"/>
      <c r="U259" s="10"/>
      <c r="V259" s="10"/>
      <c r="W259" s="10"/>
      <c r="X259" s="10"/>
      <c r="Y259" s="10"/>
      <c r="Z259" s="10"/>
      <c r="AA259" s="10"/>
      <c r="AB259" s="10"/>
      <c r="AC259" s="10"/>
      <c r="AD259" s="10"/>
      <c r="AE259" s="10"/>
    </row>
    <row r="260" spans="1:31" s="28" customFormat="1" ht="31.5" x14ac:dyDescent="0.25">
      <c r="A260" s="77" t="s">
        <v>434</v>
      </c>
      <c r="B260" s="81">
        <f t="shared" si="106"/>
        <v>446456.34140000009</v>
      </c>
      <c r="C260" s="81">
        <f t="shared" si="107"/>
        <v>289700.24258000002</v>
      </c>
      <c r="D260" s="81">
        <f t="shared" ref="D260" si="137">C260/B260*100</f>
        <v>64.888817946130288</v>
      </c>
      <c r="E260" s="81">
        <f t="shared" ref="E260:F260" si="138">SUM(E261:E273)</f>
        <v>63529.799999999996</v>
      </c>
      <c r="F260" s="81">
        <f t="shared" si="138"/>
        <v>51228.574999999997</v>
      </c>
      <c r="G260" s="83">
        <f t="shared" si="19"/>
        <v>80.637078977109951</v>
      </c>
      <c r="H260" s="81">
        <f>SUM(H261:H273)</f>
        <v>88178.041400000002</v>
      </c>
      <c r="I260" s="81">
        <f t="shared" ref="I260:O260" si="139">SUM(I261:I273)</f>
        <v>29481.907140000003</v>
      </c>
      <c r="J260" s="81">
        <f t="shared" si="20"/>
        <v>33.434522554500745</v>
      </c>
      <c r="K260" s="81">
        <f t="shared" si="139"/>
        <v>236644.70000000007</v>
      </c>
      <c r="L260" s="81">
        <f t="shared" si="139"/>
        <v>156526.60441999999</v>
      </c>
      <c r="M260" s="81">
        <f t="shared" si="21"/>
        <v>66.144141161834568</v>
      </c>
      <c r="N260" s="81">
        <f t="shared" si="139"/>
        <v>58103.80000000001</v>
      </c>
      <c r="O260" s="81">
        <f t="shared" si="139"/>
        <v>52463.156020000009</v>
      </c>
      <c r="P260" s="81">
        <f t="shared" si="22"/>
        <v>90.292125506421272</v>
      </c>
      <c r="Q260" s="155"/>
      <c r="R260" s="155"/>
      <c r="S260" s="155"/>
      <c r="T260" s="155"/>
      <c r="U260" s="155"/>
      <c r="V260" s="155"/>
      <c r="W260" s="155"/>
      <c r="X260" s="155"/>
      <c r="Y260" s="155"/>
      <c r="Z260" s="155"/>
      <c r="AA260" s="155"/>
      <c r="AB260" s="155"/>
      <c r="AC260" s="155"/>
      <c r="AD260" s="155"/>
      <c r="AE260" s="155"/>
    </row>
    <row r="261" spans="1:31" s="12" customFormat="1" ht="31.5" x14ac:dyDescent="0.25">
      <c r="A261" s="132" t="s">
        <v>395</v>
      </c>
      <c r="B261" s="14">
        <f t="shared" si="106"/>
        <v>384174.06122999993</v>
      </c>
      <c r="C261" s="14">
        <f t="shared" si="107"/>
        <v>274435.87197999994</v>
      </c>
      <c r="D261" s="14">
        <f t="shared" si="15"/>
        <v>71.435294486396572</v>
      </c>
      <c r="E261" s="15">
        <f>Дотации!B31</f>
        <v>63529.799999999996</v>
      </c>
      <c r="F261" s="15">
        <f>Дотации!C31</f>
        <v>51228.574999999997</v>
      </c>
      <c r="G261" s="15">
        <f t="shared" si="19"/>
        <v>80.637078977109951</v>
      </c>
      <c r="H261" s="14">
        <f>Субсидии!B252</f>
        <v>27812.26123</v>
      </c>
      <c r="I261" s="14">
        <f>Субсидии!C252</f>
        <v>15150.47831</v>
      </c>
      <c r="J261" s="14">
        <f t="shared" si="20"/>
        <v>54.474097538166987</v>
      </c>
      <c r="K261" s="14">
        <f>'Субвенции '!B254</f>
        <v>235379.79999999993</v>
      </c>
      <c r="L261" s="14">
        <f>'Субвенции '!C254</f>
        <v>155735.51474999997</v>
      </c>
      <c r="M261" s="14">
        <f t="shared" si="21"/>
        <v>66.163500330104796</v>
      </c>
      <c r="N261" s="14">
        <f>Иные!B246</f>
        <v>57452.2</v>
      </c>
      <c r="O261" s="14">
        <f>Иные!C246</f>
        <v>52321.303919999998</v>
      </c>
      <c r="P261" s="14">
        <f t="shared" si="22"/>
        <v>91.069278321804916</v>
      </c>
      <c r="Q261" s="10"/>
      <c r="R261" s="10"/>
      <c r="S261" s="10"/>
      <c r="T261" s="10"/>
      <c r="U261" s="10"/>
      <c r="V261" s="10"/>
      <c r="W261" s="10"/>
      <c r="X261" s="10"/>
      <c r="Y261" s="10"/>
      <c r="Z261" s="10"/>
      <c r="AA261" s="10"/>
      <c r="AB261" s="10"/>
      <c r="AC261" s="10"/>
      <c r="AD261" s="10"/>
      <c r="AE261" s="10"/>
    </row>
    <row r="262" spans="1:31" s="12" customFormat="1" ht="15.75" x14ac:dyDescent="0.25">
      <c r="A262" s="133" t="s">
        <v>423</v>
      </c>
      <c r="B262" s="251">
        <f t="shared" si="106"/>
        <v>137.1</v>
      </c>
      <c r="C262" s="251">
        <f t="shared" si="107"/>
        <v>67.435180000000003</v>
      </c>
      <c r="D262" s="251">
        <f t="shared" ref="D262:D264" si="140">C262/B262*100</f>
        <v>49.18685630926332</v>
      </c>
      <c r="E262" s="14"/>
      <c r="F262" s="14"/>
      <c r="G262" s="47"/>
      <c r="H262" s="208">
        <f>Субсидии!B253</f>
        <v>0</v>
      </c>
      <c r="I262" s="208">
        <f>Субсидии!C253</f>
        <v>0</v>
      </c>
      <c r="J262" s="14"/>
      <c r="K262" s="14">
        <f>'Субвенции '!B255</f>
        <v>93.7</v>
      </c>
      <c r="L262" s="14">
        <f>'Субвенции '!C255</f>
        <v>52.968660000000007</v>
      </c>
      <c r="M262" s="14">
        <f t="shared" ref="M262:M273" si="141">L262/K262*100</f>
        <v>56.530053361792966</v>
      </c>
      <c r="N262" s="14">
        <f>Иные!B247</f>
        <v>43.4</v>
      </c>
      <c r="O262" s="14">
        <f>Иные!C247</f>
        <v>14.466520000000001</v>
      </c>
      <c r="P262" s="14">
        <f t="shared" si="22"/>
        <v>33.332995391705076</v>
      </c>
      <c r="Q262" s="10"/>
      <c r="R262" s="10"/>
      <c r="S262" s="10"/>
      <c r="T262" s="10"/>
      <c r="U262" s="10"/>
      <c r="V262" s="10"/>
      <c r="W262" s="10"/>
      <c r="X262" s="10"/>
      <c r="Y262" s="10"/>
      <c r="Z262" s="10"/>
      <c r="AA262" s="10"/>
      <c r="AB262" s="10"/>
      <c r="AC262" s="10"/>
      <c r="AD262" s="10"/>
      <c r="AE262" s="10"/>
    </row>
    <row r="263" spans="1:31" s="12" customFormat="1" ht="15.75" x14ac:dyDescent="0.25">
      <c r="A263" s="133" t="s">
        <v>424</v>
      </c>
      <c r="B263" s="251">
        <f t="shared" si="106"/>
        <v>1190.8400000000001</v>
      </c>
      <c r="C263" s="251">
        <f t="shared" si="107"/>
        <v>326.77334999999999</v>
      </c>
      <c r="D263" s="251">
        <f t="shared" si="140"/>
        <v>27.440575560108826</v>
      </c>
      <c r="E263" s="14"/>
      <c r="F263" s="14"/>
      <c r="G263" s="47"/>
      <c r="H263" s="208">
        <f>Субсидии!B254</f>
        <v>1053.74</v>
      </c>
      <c r="I263" s="208">
        <f>Субсидии!C254</f>
        <v>255.12858</v>
      </c>
      <c r="J263" s="14">
        <f t="shared" ref="J263:J270" si="142">I263/H263*100</f>
        <v>24.211720158672918</v>
      </c>
      <c r="K263" s="14">
        <f>'Субвенции '!B256</f>
        <v>93.7</v>
      </c>
      <c r="L263" s="14">
        <f>'Субвенции '!C256</f>
        <v>57.50047</v>
      </c>
      <c r="M263" s="14">
        <f t="shared" si="141"/>
        <v>61.366563500533609</v>
      </c>
      <c r="N263" s="14">
        <f>Иные!B248</f>
        <v>43.4</v>
      </c>
      <c r="O263" s="14">
        <f>Иные!C248</f>
        <v>14.144299999999999</v>
      </c>
      <c r="P263" s="14">
        <f t="shared" si="22"/>
        <v>32.590552995391704</v>
      </c>
      <c r="Q263" s="10"/>
      <c r="R263" s="10"/>
      <c r="S263" s="10"/>
      <c r="T263" s="10"/>
      <c r="U263" s="10"/>
      <c r="V263" s="10"/>
      <c r="W263" s="10"/>
      <c r="X263" s="10"/>
      <c r="Y263" s="10"/>
      <c r="Z263" s="10"/>
      <c r="AA263" s="10"/>
      <c r="AB263" s="10"/>
      <c r="AC263" s="10"/>
      <c r="AD263" s="10"/>
      <c r="AE263" s="10"/>
    </row>
    <row r="264" spans="1:31" s="12" customFormat="1" ht="15.75" x14ac:dyDescent="0.25">
      <c r="A264" s="133" t="s">
        <v>425</v>
      </c>
      <c r="B264" s="251">
        <f t="shared" si="106"/>
        <v>137.1</v>
      </c>
      <c r="C264" s="251">
        <f t="shared" si="107"/>
        <v>65.819590000000005</v>
      </c>
      <c r="D264" s="251">
        <f t="shared" si="140"/>
        <v>48.008453683442745</v>
      </c>
      <c r="E264" s="14"/>
      <c r="F264" s="14"/>
      <c r="G264" s="47"/>
      <c r="H264" s="208">
        <f>Субсидии!B255</f>
        <v>0</v>
      </c>
      <c r="I264" s="208">
        <f>Субсидии!C255</f>
        <v>0</v>
      </c>
      <c r="J264" s="14"/>
      <c r="K264" s="14">
        <f>'Субвенции '!B257</f>
        <v>93.7</v>
      </c>
      <c r="L264" s="14">
        <f>'Субвенции '!C257</f>
        <v>55.29813</v>
      </c>
      <c r="M264" s="14">
        <f t="shared" si="141"/>
        <v>59.016147278548559</v>
      </c>
      <c r="N264" s="14">
        <f>Иные!B249</f>
        <v>43.4</v>
      </c>
      <c r="O264" s="14">
        <f>Иные!C249</f>
        <v>10.521459999999999</v>
      </c>
      <c r="P264" s="14">
        <f t="shared" si="22"/>
        <v>24.242995391705069</v>
      </c>
      <c r="Q264" s="10"/>
      <c r="R264" s="10"/>
      <c r="S264" s="10"/>
      <c r="T264" s="10"/>
      <c r="U264" s="10"/>
      <c r="V264" s="10"/>
      <c r="W264" s="10"/>
      <c r="X264" s="10"/>
      <c r="Y264" s="10"/>
      <c r="Z264" s="10"/>
      <c r="AA264" s="10"/>
      <c r="AB264" s="10"/>
      <c r="AC264" s="10"/>
      <c r="AD264" s="10"/>
      <c r="AE264" s="10"/>
    </row>
    <row r="265" spans="1:31" s="12" customFormat="1" ht="15.75" x14ac:dyDescent="0.25">
      <c r="A265" s="133" t="s">
        <v>426</v>
      </c>
      <c r="B265" s="251">
        <f t="shared" si="106"/>
        <v>1076.17678</v>
      </c>
      <c r="C265" s="251">
        <f t="shared" si="107"/>
        <v>996.80903000000001</v>
      </c>
      <c r="D265" s="251">
        <f t="shared" ref="D265:D273" si="143">C265/B265*100</f>
        <v>92.625026717264802</v>
      </c>
      <c r="E265" s="14"/>
      <c r="F265" s="14"/>
      <c r="G265" s="47"/>
      <c r="H265" s="208">
        <f>Субсидии!B256</f>
        <v>939.07677999999999</v>
      </c>
      <c r="I265" s="208">
        <f>Субсидии!C256</f>
        <v>939.07677999999999</v>
      </c>
      <c r="J265" s="14">
        <f t="shared" si="142"/>
        <v>100</v>
      </c>
      <c r="K265" s="14">
        <f>'Субвенции '!B258</f>
        <v>93.7</v>
      </c>
      <c r="L265" s="14">
        <f>'Субвенции '!C258</f>
        <v>57.732250000000001</v>
      </c>
      <c r="M265" s="14">
        <f t="shared" si="141"/>
        <v>61.613927427961578</v>
      </c>
      <c r="N265" s="14">
        <f>Иные!B250</f>
        <v>43.4</v>
      </c>
      <c r="O265" s="14">
        <f>Иные!C250</f>
        <v>0</v>
      </c>
      <c r="P265" s="14">
        <f t="shared" si="22"/>
        <v>0</v>
      </c>
      <c r="Q265" s="10"/>
      <c r="R265" s="10"/>
      <c r="S265" s="10"/>
      <c r="T265" s="10"/>
      <c r="U265" s="10"/>
      <c r="V265" s="10"/>
      <c r="W265" s="10"/>
      <c r="X265" s="10"/>
      <c r="Y265" s="10"/>
      <c r="Z265" s="10"/>
      <c r="AA265" s="10"/>
      <c r="AB265" s="10"/>
      <c r="AC265" s="10"/>
      <c r="AD265" s="10"/>
      <c r="AE265" s="10"/>
    </row>
    <row r="266" spans="1:31" s="12" customFormat="1" ht="15.75" x14ac:dyDescent="0.25">
      <c r="A266" s="133" t="s">
        <v>427</v>
      </c>
      <c r="B266" s="251">
        <f t="shared" ref="B266:B329" si="144">E266+H266+K266+N266</f>
        <v>899.30000000000007</v>
      </c>
      <c r="C266" s="251">
        <f t="shared" ref="C266:C329" si="145">F266+I266+L266+O266</f>
        <v>70.642319999999998</v>
      </c>
      <c r="D266" s="251">
        <f t="shared" si="143"/>
        <v>7.8552563104636928</v>
      </c>
      <c r="E266" s="14"/>
      <c r="F266" s="14"/>
      <c r="G266" s="47"/>
      <c r="H266" s="208">
        <f>Субсидии!B257</f>
        <v>762.2</v>
      </c>
      <c r="I266" s="208">
        <f>Субсидии!C257</f>
        <v>0</v>
      </c>
      <c r="J266" s="14">
        <f t="shared" si="142"/>
        <v>0</v>
      </c>
      <c r="K266" s="14">
        <f>'Субвенции '!B259</f>
        <v>93.7</v>
      </c>
      <c r="L266" s="14">
        <f>'Субвенции '!C259</f>
        <v>56.175800000000002</v>
      </c>
      <c r="M266" s="14">
        <f t="shared" si="141"/>
        <v>59.952828175026681</v>
      </c>
      <c r="N266" s="14">
        <f>Иные!B251</f>
        <v>43.4</v>
      </c>
      <c r="O266" s="14">
        <f>Иные!C251</f>
        <v>14.466520000000001</v>
      </c>
      <c r="P266" s="14">
        <f t="shared" si="22"/>
        <v>33.332995391705076</v>
      </c>
      <c r="Q266" s="10"/>
      <c r="R266" s="10"/>
      <c r="S266" s="10"/>
      <c r="T266" s="10"/>
      <c r="U266" s="10"/>
      <c r="V266" s="10"/>
      <c r="W266" s="10"/>
      <c r="X266" s="10"/>
      <c r="Y266" s="10"/>
      <c r="Z266" s="10"/>
      <c r="AA266" s="10"/>
      <c r="AB266" s="10"/>
      <c r="AC266" s="10"/>
      <c r="AD266" s="10"/>
      <c r="AE266" s="10"/>
    </row>
    <row r="267" spans="1:31" s="12" customFormat="1" ht="15.75" x14ac:dyDescent="0.25">
      <c r="A267" s="133" t="s">
        <v>428</v>
      </c>
      <c r="B267" s="251">
        <f t="shared" si="144"/>
        <v>880.85939000000008</v>
      </c>
      <c r="C267" s="251">
        <f t="shared" si="145"/>
        <v>294.88015000000001</v>
      </c>
      <c r="D267" s="251">
        <f t="shared" si="143"/>
        <v>33.476415571842857</v>
      </c>
      <c r="E267" s="14"/>
      <c r="F267" s="14"/>
      <c r="G267" s="47"/>
      <c r="H267" s="208">
        <f>Субсидии!B258</f>
        <v>743.75939000000005</v>
      </c>
      <c r="I267" s="208">
        <f>Субсидии!C258</f>
        <v>223.12782000000001</v>
      </c>
      <c r="J267" s="14">
        <f t="shared" si="142"/>
        <v>30.000000403356253</v>
      </c>
      <c r="K267" s="14">
        <f>'Субвенции '!B260</f>
        <v>93.7</v>
      </c>
      <c r="L267" s="14">
        <f>'Субвенции '!C260</f>
        <v>57.614580000000004</v>
      </c>
      <c r="M267" s="14">
        <f t="shared" si="141"/>
        <v>61.488345784418364</v>
      </c>
      <c r="N267" s="14">
        <f>Иные!B252</f>
        <v>43.4</v>
      </c>
      <c r="O267" s="14">
        <f>Иные!C252</f>
        <v>14.13775</v>
      </c>
      <c r="P267" s="14">
        <f t="shared" si="22"/>
        <v>32.575460829493089</v>
      </c>
      <c r="Q267" s="10"/>
      <c r="R267" s="10"/>
      <c r="S267" s="10"/>
      <c r="T267" s="10"/>
      <c r="U267" s="10"/>
      <c r="V267" s="10"/>
      <c r="W267" s="10"/>
      <c r="X267" s="10"/>
      <c r="Y267" s="10"/>
      <c r="Z267" s="10"/>
      <c r="AA267" s="10"/>
      <c r="AB267" s="10"/>
      <c r="AC267" s="10"/>
      <c r="AD267" s="10"/>
      <c r="AE267" s="10"/>
    </row>
    <row r="268" spans="1:31" s="12" customFormat="1" ht="15.75" x14ac:dyDescent="0.25">
      <c r="A268" s="133" t="s">
        <v>331</v>
      </c>
      <c r="B268" s="251">
        <f t="shared" si="144"/>
        <v>54298.579999999994</v>
      </c>
      <c r="C268" s="251">
        <f t="shared" si="145"/>
        <v>12197.71178</v>
      </c>
      <c r="D268" s="251">
        <f t="shared" si="143"/>
        <v>22.464145066040402</v>
      </c>
      <c r="E268" s="14"/>
      <c r="F268" s="14"/>
      <c r="G268" s="47"/>
      <c r="H268" s="208">
        <f>Субсидии!B259</f>
        <v>54161.479999999996</v>
      </c>
      <c r="I268" s="208">
        <f>Субсидии!C259</f>
        <v>12122.784369999999</v>
      </c>
      <c r="J268" s="14">
        <f t="shared" si="142"/>
        <v>22.382668217338228</v>
      </c>
      <c r="K268" s="14">
        <f>'Субвенции '!B261</f>
        <v>93.7</v>
      </c>
      <c r="L268" s="14">
        <f>'Субвенции '!C261</f>
        <v>60.460889999999999</v>
      </c>
      <c r="M268" s="14">
        <f t="shared" si="141"/>
        <v>64.52602988260405</v>
      </c>
      <c r="N268" s="14">
        <f>Иные!B253</f>
        <v>43.4</v>
      </c>
      <c r="O268" s="14">
        <f>Иные!C253</f>
        <v>14.466520000000001</v>
      </c>
      <c r="P268" s="14">
        <f t="shared" si="22"/>
        <v>33.332995391705076</v>
      </c>
      <c r="Q268" s="10"/>
      <c r="R268" s="10"/>
      <c r="S268" s="10"/>
      <c r="T268" s="10"/>
      <c r="U268" s="10"/>
      <c r="V268" s="10"/>
      <c r="W268" s="10"/>
      <c r="X268" s="10"/>
      <c r="Y268" s="10"/>
      <c r="Z268" s="10"/>
      <c r="AA268" s="10"/>
      <c r="AB268" s="10"/>
      <c r="AC268" s="10"/>
      <c r="AD268" s="10"/>
      <c r="AE268" s="10"/>
    </row>
    <row r="269" spans="1:31" s="12" customFormat="1" ht="15.75" x14ac:dyDescent="0.25">
      <c r="A269" s="133" t="s">
        <v>429</v>
      </c>
      <c r="B269" s="251">
        <f t="shared" si="144"/>
        <v>1025.124</v>
      </c>
      <c r="C269" s="251">
        <f t="shared" si="145"/>
        <v>336.04897</v>
      </c>
      <c r="D269" s="251">
        <f t="shared" si="143"/>
        <v>32.781299628142548</v>
      </c>
      <c r="E269" s="14"/>
      <c r="F269" s="14"/>
      <c r="G269" s="47"/>
      <c r="H269" s="208">
        <f>Субсидии!B260</f>
        <v>888.024</v>
      </c>
      <c r="I269" s="208">
        <f>Субсидии!C260</f>
        <v>266.40719999999999</v>
      </c>
      <c r="J269" s="14">
        <f t="shared" si="142"/>
        <v>30</v>
      </c>
      <c r="K269" s="14">
        <f>'Субвенции '!B262</f>
        <v>93.7</v>
      </c>
      <c r="L269" s="14">
        <f>'Субвенции '!C262</f>
        <v>57.476739999999999</v>
      </c>
      <c r="M269" s="14">
        <f t="shared" si="141"/>
        <v>61.341237993596586</v>
      </c>
      <c r="N269" s="14">
        <f>Иные!B254</f>
        <v>43.4</v>
      </c>
      <c r="O269" s="14">
        <f>Иные!C254</f>
        <v>12.16503</v>
      </c>
      <c r="P269" s="14">
        <f t="shared" si="22"/>
        <v>28.030023041474657</v>
      </c>
      <c r="Q269" s="10"/>
      <c r="R269" s="10"/>
      <c r="S269" s="10"/>
      <c r="T269" s="10"/>
      <c r="U269" s="10"/>
      <c r="V269" s="10"/>
      <c r="W269" s="10"/>
      <c r="X269" s="10"/>
      <c r="Y269" s="10"/>
      <c r="Z269" s="10"/>
      <c r="AA269" s="10"/>
      <c r="AB269" s="10"/>
      <c r="AC269" s="10"/>
      <c r="AD269" s="10"/>
      <c r="AE269" s="10"/>
    </row>
    <row r="270" spans="1:31" s="12" customFormat="1" ht="15.75" x14ac:dyDescent="0.25">
      <c r="A270" s="133" t="s">
        <v>430</v>
      </c>
      <c r="B270" s="251">
        <f t="shared" si="144"/>
        <v>2225.8999999999996</v>
      </c>
      <c r="C270" s="251">
        <f t="shared" si="145"/>
        <v>729.77341999999987</v>
      </c>
      <c r="D270" s="251">
        <f t="shared" si="143"/>
        <v>32.785543824969679</v>
      </c>
      <c r="E270" s="14"/>
      <c r="F270" s="14"/>
      <c r="G270" s="47"/>
      <c r="H270" s="208">
        <f>Субсидии!B261</f>
        <v>1817.5</v>
      </c>
      <c r="I270" s="208">
        <f>Субсидии!C261</f>
        <v>524.90407999999991</v>
      </c>
      <c r="J270" s="14">
        <f t="shared" si="142"/>
        <v>28.880554607977988</v>
      </c>
      <c r="K270" s="14">
        <f>'Субвенции '!B263</f>
        <v>234.2</v>
      </c>
      <c r="L270" s="14">
        <f>'Субвенции '!C263</f>
        <v>164.61860000000001</v>
      </c>
      <c r="M270" s="14">
        <f t="shared" si="141"/>
        <v>70.289752348420166</v>
      </c>
      <c r="N270" s="14">
        <f>Иные!B255</f>
        <v>174.2</v>
      </c>
      <c r="O270" s="14">
        <f>Иные!C255</f>
        <v>40.25074</v>
      </c>
      <c r="P270" s="14">
        <f t="shared" si="22"/>
        <v>23.106050516647532</v>
      </c>
      <c r="Q270" s="10"/>
      <c r="R270" s="10"/>
      <c r="S270" s="10"/>
      <c r="T270" s="10"/>
      <c r="U270" s="10"/>
      <c r="V270" s="10"/>
      <c r="W270" s="10"/>
      <c r="X270" s="10"/>
      <c r="Y270" s="10"/>
      <c r="Z270" s="10"/>
      <c r="AA270" s="10"/>
      <c r="AB270" s="10"/>
      <c r="AC270" s="10"/>
      <c r="AD270" s="10"/>
      <c r="AE270" s="10"/>
    </row>
    <row r="271" spans="1:31" s="12" customFormat="1" ht="20.25" customHeight="1" x14ac:dyDescent="0.25">
      <c r="A271" s="133" t="s">
        <v>431</v>
      </c>
      <c r="B271" s="251">
        <f t="shared" si="144"/>
        <v>137.1</v>
      </c>
      <c r="C271" s="251">
        <f t="shared" si="145"/>
        <v>56.468150000000001</v>
      </c>
      <c r="D271" s="251">
        <f t="shared" si="143"/>
        <v>41.18756382202772</v>
      </c>
      <c r="E271" s="14"/>
      <c r="F271" s="14"/>
      <c r="G271" s="47"/>
      <c r="H271" s="208"/>
      <c r="I271" s="208"/>
      <c r="J271" s="14"/>
      <c r="K271" s="14">
        <f>'Субвенции '!B264</f>
        <v>93.7</v>
      </c>
      <c r="L271" s="14">
        <f>'Субвенции '!C264</f>
        <v>56.468150000000001</v>
      </c>
      <c r="M271" s="14">
        <f t="shared" si="141"/>
        <v>60.264834578441842</v>
      </c>
      <c r="N271" s="14">
        <f>Иные!B256</f>
        <v>43.4</v>
      </c>
      <c r="O271" s="14">
        <f>Иные!C256</f>
        <v>0</v>
      </c>
      <c r="P271" s="14">
        <f t="shared" si="22"/>
        <v>0</v>
      </c>
      <c r="Q271" s="10"/>
      <c r="R271" s="10"/>
      <c r="S271" s="10"/>
      <c r="T271" s="10"/>
      <c r="U271" s="10"/>
      <c r="V271" s="10"/>
      <c r="W271" s="10"/>
      <c r="X271" s="10"/>
      <c r="Y271" s="10"/>
      <c r="Z271" s="10"/>
      <c r="AA271" s="10"/>
      <c r="AB271" s="10"/>
      <c r="AC271" s="10"/>
      <c r="AD271" s="10"/>
      <c r="AE271" s="10"/>
    </row>
    <row r="272" spans="1:31" s="12" customFormat="1" ht="15.75" x14ac:dyDescent="0.25">
      <c r="A272" s="133" t="s">
        <v>432</v>
      </c>
      <c r="B272" s="251">
        <f t="shared" si="144"/>
        <v>137.1</v>
      </c>
      <c r="C272" s="251">
        <f t="shared" si="145"/>
        <v>57.854510000000005</v>
      </c>
      <c r="D272" s="251">
        <f t="shared" si="143"/>
        <v>42.198767323121814</v>
      </c>
      <c r="E272" s="14"/>
      <c r="F272" s="14"/>
      <c r="G272" s="47"/>
      <c r="H272" s="208"/>
      <c r="I272" s="208"/>
      <c r="J272" s="14"/>
      <c r="K272" s="14">
        <f>'Субвенции '!B265</f>
        <v>93.7</v>
      </c>
      <c r="L272" s="14">
        <f>'Субвенции '!C265</f>
        <v>57.854510000000005</v>
      </c>
      <c r="M272" s="14">
        <f t="shared" si="141"/>
        <v>61.744407684098192</v>
      </c>
      <c r="N272" s="14">
        <f>Иные!B257</f>
        <v>43.4</v>
      </c>
      <c r="O272" s="14">
        <f>Иные!C257</f>
        <v>0</v>
      </c>
      <c r="P272" s="14">
        <f t="shared" si="22"/>
        <v>0</v>
      </c>
      <c r="Q272" s="10"/>
      <c r="R272" s="10"/>
      <c r="S272" s="10"/>
      <c r="T272" s="10"/>
      <c r="U272" s="10"/>
      <c r="V272" s="10"/>
      <c r="W272" s="10"/>
      <c r="X272" s="10"/>
      <c r="Y272" s="10"/>
      <c r="Z272" s="10"/>
      <c r="AA272" s="10"/>
      <c r="AB272" s="10"/>
      <c r="AC272" s="10"/>
      <c r="AD272" s="10"/>
      <c r="AE272" s="10"/>
    </row>
    <row r="273" spans="1:31" s="12" customFormat="1" ht="15.75" x14ac:dyDescent="0.25">
      <c r="A273" s="133" t="s">
        <v>433</v>
      </c>
      <c r="B273" s="251">
        <f t="shared" si="144"/>
        <v>137.1</v>
      </c>
      <c r="C273" s="251">
        <f t="shared" si="145"/>
        <v>64.154150000000001</v>
      </c>
      <c r="D273" s="251">
        <f t="shared" si="143"/>
        <v>46.793690736688553</v>
      </c>
      <c r="E273" s="14"/>
      <c r="F273" s="14"/>
      <c r="G273" s="47"/>
      <c r="H273" s="208">
        <f>Субсидии!B262</f>
        <v>0</v>
      </c>
      <c r="I273" s="208">
        <f>Субсидии!C262</f>
        <v>0</v>
      </c>
      <c r="J273" s="14"/>
      <c r="K273" s="14">
        <f>'Субвенции '!B266</f>
        <v>93.7</v>
      </c>
      <c r="L273" s="14">
        <f>'Субвенции '!C266</f>
        <v>56.92089</v>
      </c>
      <c r="M273" s="14">
        <f t="shared" si="141"/>
        <v>60.748014941302031</v>
      </c>
      <c r="N273" s="14">
        <f>Иные!B258</f>
        <v>43.4</v>
      </c>
      <c r="O273" s="14">
        <f>Иные!C258</f>
        <v>7.2332600000000005</v>
      </c>
      <c r="P273" s="14">
        <f t="shared" si="22"/>
        <v>16.666497695852538</v>
      </c>
      <c r="Q273" s="10"/>
      <c r="R273" s="10"/>
      <c r="S273" s="10"/>
      <c r="T273" s="10"/>
      <c r="U273" s="10"/>
      <c r="V273" s="10"/>
      <c r="W273" s="10"/>
      <c r="X273" s="10"/>
      <c r="Y273" s="10"/>
      <c r="Z273" s="10"/>
      <c r="AA273" s="10"/>
      <c r="AB273" s="10"/>
      <c r="AC273" s="10"/>
      <c r="AD273" s="10"/>
      <c r="AE273" s="10"/>
    </row>
    <row r="274" spans="1:31" s="28" customFormat="1" ht="31.5" x14ac:dyDescent="0.25">
      <c r="A274" s="77" t="s">
        <v>422</v>
      </c>
      <c r="B274" s="81">
        <f t="shared" si="144"/>
        <v>865654.39282000007</v>
      </c>
      <c r="C274" s="81">
        <f t="shared" si="145"/>
        <v>516595.94755000004</v>
      </c>
      <c r="D274" s="81">
        <f t="shared" ref="D274" si="146">C274/B274*100</f>
        <v>59.676927863452597</v>
      </c>
      <c r="E274" s="81">
        <f t="shared" ref="E274:F274" si="147">SUM(E275:E281)</f>
        <v>207078.30000000002</v>
      </c>
      <c r="F274" s="81">
        <f t="shared" si="147"/>
        <v>158595.9</v>
      </c>
      <c r="G274" s="83">
        <f t="shared" si="19"/>
        <v>76.587406792503117</v>
      </c>
      <c r="H274" s="81">
        <f>SUM(H275:H281)</f>
        <v>116001.69282</v>
      </c>
      <c r="I274" s="81">
        <f t="shared" ref="I274:O274" si="148">SUM(I275:I281)</f>
        <v>60188.756270000005</v>
      </c>
      <c r="J274" s="81">
        <f t="shared" si="20"/>
        <v>51.886101665253271</v>
      </c>
      <c r="K274" s="81">
        <f t="shared" si="148"/>
        <v>372952.6</v>
      </c>
      <c r="L274" s="81">
        <f t="shared" si="148"/>
        <v>257207.77928000002</v>
      </c>
      <c r="M274" s="81">
        <f t="shared" si="21"/>
        <v>68.965273141948884</v>
      </c>
      <c r="N274" s="81">
        <f t="shared" si="148"/>
        <v>169621.80000000002</v>
      </c>
      <c r="O274" s="81">
        <f t="shared" si="148"/>
        <v>40603.512000000002</v>
      </c>
      <c r="P274" s="81">
        <f t="shared" si="22"/>
        <v>23.937673105697499</v>
      </c>
      <c r="Q274" s="155"/>
      <c r="R274" s="155"/>
      <c r="S274" s="155"/>
      <c r="T274" s="155"/>
      <c r="U274" s="155"/>
      <c r="V274" s="155"/>
      <c r="W274" s="155"/>
      <c r="X274" s="155"/>
      <c r="Y274" s="155"/>
      <c r="Z274" s="155"/>
      <c r="AA274" s="155"/>
      <c r="AB274" s="155"/>
      <c r="AC274" s="155"/>
      <c r="AD274" s="155"/>
      <c r="AE274" s="155"/>
    </row>
    <row r="275" spans="1:31" s="12" customFormat="1" ht="31.5" x14ac:dyDescent="0.25">
      <c r="A275" s="132" t="s">
        <v>394</v>
      </c>
      <c r="B275" s="14">
        <f t="shared" si="144"/>
        <v>669100.34081999992</v>
      </c>
      <c r="C275" s="14">
        <f t="shared" si="145"/>
        <v>470104.36329000001</v>
      </c>
      <c r="D275" s="14">
        <f t="shared" si="15"/>
        <v>70.259172594931712</v>
      </c>
      <c r="E275" s="15">
        <f>Дотации!B32</f>
        <v>207078.30000000002</v>
      </c>
      <c r="F275" s="15">
        <f>Дотации!C32</f>
        <v>158595.9</v>
      </c>
      <c r="G275" s="15">
        <f t="shared" si="19"/>
        <v>76.587406792503117</v>
      </c>
      <c r="H275" s="14">
        <f>Субсидии!B264</f>
        <v>63844.440820000003</v>
      </c>
      <c r="I275" s="14">
        <f>Субсидии!C264</f>
        <v>39984.990300000005</v>
      </c>
      <c r="J275" s="14">
        <f t="shared" si="20"/>
        <v>62.628773604160457</v>
      </c>
      <c r="K275" s="14">
        <f>'Субвенции '!B268</f>
        <v>371781.59999999992</v>
      </c>
      <c r="L275" s="14">
        <f>'Субвенции '!C268</f>
        <v>256474.80887000001</v>
      </c>
      <c r="M275" s="14">
        <f t="shared" si="21"/>
        <v>68.985342165938306</v>
      </c>
      <c r="N275" s="14">
        <f>Иные!B260</f>
        <v>26396</v>
      </c>
      <c r="O275" s="14">
        <f>Иные!C260</f>
        <v>15048.664119999999</v>
      </c>
      <c r="P275" s="14">
        <f t="shared" si="22"/>
        <v>57.011153659645394</v>
      </c>
      <c r="Q275" s="10"/>
      <c r="R275" s="10"/>
      <c r="S275" s="10"/>
      <c r="T275" s="10"/>
      <c r="U275" s="10"/>
      <c r="V275" s="10"/>
      <c r="W275" s="10"/>
      <c r="X275" s="10"/>
      <c r="Y275" s="10"/>
      <c r="Z275" s="10"/>
      <c r="AA275" s="10"/>
      <c r="AB275" s="10"/>
      <c r="AC275" s="10"/>
      <c r="AD275" s="10"/>
      <c r="AE275" s="10"/>
    </row>
    <row r="276" spans="1:31" s="12" customFormat="1" ht="15.75" x14ac:dyDescent="0.25">
      <c r="A276" s="133" t="s">
        <v>421</v>
      </c>
      <c r="B276" s="251">
        <f t="shared" si="144"/>
        <v>189601.022</v>
      </c>
      <c r="C276" s="251">
        <f t="shared" si="145"/>
        <v>44234.526169999997</v>
      </c>
      <c r="D276" s="251">
        <f t="shared" ref="D276:D281" si="149">C276/B276*100</f>
        <v>23.330320534875597</v>
      </c>
      <c r="E276" s="14"/>
      <c r="F276" s="14"/>
      <c r="G276" s="47"/>
      <c r="H276" s="208">
        <f>Субсидии!B265</f>
        <v>47001.021999999997</v>
      </c>
      <c r="I276" s="208">
        <f>Субсидии!C265</f>
        <v>19185.71297</v>
      </c>
      <c r="J276" s="14">
        <f t="shared" ref="J276:J281" si="150">I276/H276*100</f>
        <v>40.819778280565906</v>
      </c>
      <c r="K276" s="14"/>
      <c r="L276" s="14"/>
      <c r="M276" s="14"/>
      <c r="N276" s="14">
        <f>Иные!B261</f>
        <v>142600</v>
      </c>
      <c r="O276" s="14">
        <f>Иные!C261</f>
        <v>25048.813200000001</v>
      </c>
      <c r="P276" s="14">
        <f t="shared" si="22"/>
        <v>17.565787657784014</v>
      </c>
      <c r="Q276" s="10"/>
      <c r="R276" s="10"/>
      <c r="S276" s="10"/>
      <c r="T276" s="10"/>
      <c r="U276" s="10"/>
      <c r="V276" s="10"/>
      <c r="W276" s="10"/>
      <c r="X276" s="10"/>
      <c r="Y276" s="10"/>
      <c r="Z276" s="10"/>
      <c r="AA276" s="10"/>
      <c r="AB276" s="10"/>
      <c r="AC276" s="10"/>
      <c r="AD276" s="10"/>
      <c r="AE276" s="10"/>
    </row>
    <row r="277" spans="1:31" s="12" customFormat="1" ht="15.75" x14ac:dyDescent="0.25">
      <c r="A277" s="133" t="s">
        <v>622</v>
      </c>
      <c r="B277" s="251">
        <f t="shared" si="144"/>
        <v>1302.7769999999998</v>
      </c>
      <c r="C277" s="251">
        <f t="shared" si="145"/>
        <v>264.99930000000001</v>
      </c>
      <c r="D277" s="251">
        <f t="shared" si="149"/>
        <v>20.341109798530375</v>
      </c>
      <c r="E277" s="14"/>
      <c r="F277" s="14"/>
      <c r="G277" s="47"/>
      <c r="H277" s="208">
        <f>Субсидии!B266</f>
        <v>943.47699999999998</v>
      </c>
      <c r="I277" s="208">
        <f>Субсидии!C266</f>
        <v>0</v>
      </c>
      <c r="J277" s="14">
        <f t="shared" si="150"/>
        <v>0</v>
      </c>
      <c r="K277" s="14">
        <f>'Субвенции '!B269</f>
        <v>234.2</v>
      </c>
      <c r="L277" s="14">
        <f>'Субвенции '!C269</f>
        <v>148.06129999999999</v>
      </c>
      <c r="M277" s="14">
        <f>L277/K277*100</f>
        <v>63.220025619128947</v>
      </c>
      <c r="N277" s="14">
        <f>Иные!B262</f>
        <v>125.1</v>
      </c>
      <c r="O277" s="14">
        <f>Иные!C262</f>
        <v>116.938</v>
      </c>
      <c r="P277" s="14">
        <f t="shared" si="22"/>
        <v>93.475619504396491</v>
      </c>
      <c r="Q277" s="10"/>
      <c r="R277" s="10"/>
      <c r="S277" s="10"/>
      <c r="T277" s="10"/>
      <c r="U277" s="10"/>
      <c r="V277" s="10"/>
      <c r="W277" s="10"/>
      <c r="X277" s="10"/>
      <c r="Y277" s="10"/>
      <c r="Z277" s="10"/>
      <c r="AA277" s="10"/>
      <c r="AB277" s="10"/>
      <c r="AC277" s="10"/>
      <c r="AD277" s="10"/>
      <c r="AE277" s="10"/>
    </row>
    <row r="278" spans="1:31" s="12" customFormat="1" ht="15.75" x14ac:dyDescent="0.25">
      <c r="A278" s="133" t="s">
        <v>623</v>
      </c>
      <c r="B278" s="251">
        <f t="shared" si="144"/>
        <v>1747.7</v>
      </c>
      <c r="C278" s="251">
        <f t="shared" si="145"/>
        <v>265.36497000000003</v>
      </c>
      <c r="D278" s="251">
        <f t="shared" si="149"/>
        <v>15.183668249699606</v>
      </c>
      <c r="E278" s="14"/>
      <c r="F278" s="14"/>
      <c r="G278" s="47"/>
      <c r="H278" s="208">
        <f>Субсидии!B267</f>
        <v>1388.4</v>
      </c>
      <c r="I278" s="208">
        <f>Субсидии!C267</f>
        <v>0</v>
      </c>
      <c r="J278" s="14">
        <f t="shared" si="150"/>
        <v>0</v>
      </c>
      <c r="K278" s="14">
        <f>'Субвенции '!B270</f>
        <v>234.2</v>
      </c>
      <c r="L278" s="14">
        <f>'Субвенции '!C270</f>
        <v>148.42697000000001</v>
      </c>
      <c r="M278" s="14">
        <f>L278/K278*100</f>
        <v>63.376161400512387</v>
      </c>
      <c r="N278" s="14">
        <f>Иные!B263</f>
        <v>125.1</v>
      </c>
      <c r="O278" s="14">
        <f>Иные!C263</f>
        <v>116.938</v>
      </c>
      <c r="P278" s="14">
        <f t="shared" si="22"/>
        <v>93.475619504396491</v>
      </c>
      <c r="Q278" s="10"/>
      <c r="R278" s="10"/>
      <c r="S278" s="10"/>
      <c r="T278" s="10"/>
      <c r="U278" s="10"/>
      <c r="V278" s="10"/>
      <c r="W278" s="10"/>
      <c r="X278" s="10"/>
      <c r="Y278" s="10"/>
      <c r="Z278" s="10"/>
      <c r="AA278" s="10"/>
      <c r="AB278" s="10"/>
      <c r="AC278" s="10"/>
      <c r="AD278" s="10"/>
      <c r="AE278" s="10"/>
    </row>
    <row r="279" spans="1:31" s="12" customFormat="1" ht="15.75" x14ac:dyDescent="0.25">
      <c r="A279" s="133" t="s">
        <v>540</v>
      </c>
      <c r="B279" s="251">
        <f t="shared" si="144"/>
        <v>1178.5</v>
      </c>
      <c r="C279" s="251">
        <f t="shared" si="145"/>
        <v>214.31013999999999</v>
      </c>
      <c r="D279" s="251">
        <f t="shared" si="149"/>
        <v>18.184992787441661</v>
      </c>
      <c r="E279" s="14"/>
      <c r="F279" s="14"/>
      <c r="G279" s="47"/>
      <c r="H279" s="208">
        <f>Субсидии!B268</f>
        <v>819.2</v>
      </c>
      <c r="I279" s="208">
        <f>Субсидии!C268</f>
        <v>0</v>
      </c>
      <c r="J279" s="14">
        <f t="shared" si="150"/>
        <v>0</v>
      </c>
      <c r="K279" s="14">
        <f>'Субвенции '!B271</f>
        <v>234.2</v>
      </c>
      <c r="L279" s="14">
        <f>'Субвенции '!C271</f>
        <v>149.95823999999999</v>
      </c>
      <c r="M279" s="14">
        <f>L279/K279*100</f>
        <v>64.029991460290347</v>
      </c>
      <c r="N279" s="14">
        <f>Иные!B264</f>
        <v>125.1</v>
      </c>
      <c r="O279" s="14">
        <f>Иные!C264</f>
        <v>64.351900000000001</v>
      </c>
      <c r="P279" s="14">
        <f t="shared" ref="P279:P281" si="151">O279/N279*100</f>
        <v>51.440367705835335</v>
      </c>
      <c r="Q279" s="10"/>
      <c r="R279" s="10"/>
      <c r="S279" s="10"/>
      <c r="T279" s="10"/>
      <c r="U279" s="10"/>
      <c r="V279" s="10"/>
      <c r="W279" s="10"/>
      <c r="X279" s="10"/>
      <c r="Y279" s="10"/>
      <c r="Z279" s="10"/>
      <c r="AA279" s="10"/>
      <c r="AB279" s="10"/>
      <c r="AC279" s="10"/>
      <c r="AD279" s="10"/>
      <c r="AE279" s="10"/>
    </row>
    <row r="280" spans="1:31" s="12" customFormat="1" ht="15.75" x14ac:dyDescent="0.25">
      <c r="A280" s="133" t="s">
        <v>624</v>
      </c>
      <c r="B280" s="251">
        <f t="shared" si="144"/>
        <v>1614.7530000000002</v>
      </c>
      <c r="C280" s="251">
        <f t="shared" si="145"/>
        <v>1022.36322</v>
      </c>
      <c r="D280" s="251">
        <f t="shared" si="149"/>
        <v>63.313907452099471</v>
      </c>
      <c r="E280" s="14"/>
      <c r="F280" s="14"/>
      <c r="G280" s="47"/>
      <c r="H280" s="208">
        <f>Субсидии!B269</f>
        <v>1255.153</v>
      </c>
      <c r="I280" s="208">
        <f>Субсидии!C269</f>
        <v>793.053</v>
      </c>
      <c r="J280" s="14">
        <f t="shared" si="150"/>
        <v>63.183771221516416</v>
      </c>
      <c r="K280" s="14">
        <f>'Субвенции '!B272</f>
        <v>234.2</v>
      </c>
      <c r="L280" s="14">
        <f>'Субвенции '!C272</f>
        <v>138.44144</v>
      </c>
      <c r="M280" s="14">
        <f>L280/K280*100</f>
        <v>59.11248505550811</v>
      </c>
      <c r="N280" s="14">
        <f>Иные!B265</f>
        <v>125.4</v>
      </c>
      <c r="O280" s="14">
        <f>Иные!C265</f>
        <v>90.868780000000001</v>
      </c>
      <c r="P280" s="14">
        <f t="shared" si="151"/>
        <v>72.463141945773529</v>
      </c>
      <c r="Q280" s="10"/>
      <c r="R280" s="10"/>
      <c r="S280" s="10"/>
      <c r="T280" s="10"/>
      <c r="U280" s="10"/>
      <c r="V280" s="10"/>
      <c r="W280" s="10"/>
      <c r="X280" s="10"/>
      <c r="Y280" s="10"/>
      <c r="Z280" s="10"/>
      <c r="AA280" s="10"/>
      <c r="AB280" s="10"/>
      <c r="AC280" s="10"/>
      <c r="AD280" s="10"/>
      <c r="AE280" s="10"/>
    </row>
    <row r="281" spans="1:31" s="12" customFormat="1" ht="15.75" x14ac:dyDescent="0.25">
      <c r="A281" s="133" t="s">
        <v>625</v>
      </c>
      <c r="B281" s="251">
        <f t="shared" si="144"/>
        <v>1109.3</v>
      </c>
      <c r="C281" s="251">
        <f t="shared" si="145"/>
        <v>490.02045999999996</v>
      </c>
      <c r="D281" s="251">
        <f t="shared" si="149"/>
        <v>44.173844766970163</v>
      </c>
      <c r="E281" s="14"/>
      <c r="F281" s="14"/>
      <c r="G281" s="47"/>
      <c r="H281" s="208">
        <f>Субсидии!B270</f>
        <v>750</v>
      </c>
      <c r="I281" s="208">
        <f>Субсидии!C270</f>
        <v>225</v>
      </c>
      <c r="J281" s="14">
        <f t="shared" si="150"/>
        <v>30</v>
      </c>
      <c r="K281" s="14">
        <f>'Субвенции '!B273</f>
        <v>234.2</v>
      </c>
      <c r="L281" s="14">
        <f>'Субвенции '!C273</f>
        <v>148.08246</v>
      </c>
      <c r="M281" s="14">
        <f>L281/K281*100</f>
        <v>63.229060631938516</v>
      </c>
      <c r="N281" s="14">
        <f>Иные!B266</f>
        <v>125.1</v>
      </c>
      <c r="O281" s="14">
        <f>Иные!C266</f>
        <v>116.938</v>
      </c>
      <c r="P281" s="14">
        <f t="shared" si="151"/>
        <v>93.475619504396491</v>
      </c>
      <c r="Q281" s="10"/>
      <c r="R281" s="10"/>
      <c r="S281" s="10"/>
      <c r="T281" s="10"/>
      <c r="U281" s="10"/>
      <c r="V281" s="10"/>
      <c r="W281" s="10"/>
      <c r="X281" s="10"/>
      <c r="Y281" s="10"/>
      <c r="Z281" s="10"/>
      <c r="AA281" s="10"/>
      <c r="AB281" s="10"/>
      <c r="AC281" s="10"/>
      <c r="AD281" s="10"/>
      <c r="AE281" s="10"/>
    </row>
    <row r="282" spans="1:31" s="28" customFormat="1" ht="31.5" x14ac:dyDescent="0.25">
      <c r="A282" s="77" t="s">
        <v>462</v>
      </c>
      <c r="B282" s="81">
        <f t="shared" si="144"/>
        <v>367923.44441</v>
      </c>
      <c r="C282" s="81">
        <f t="shared" si="145"/>
        <v>253940.04139000006</v>
      </c>
      <c r="D282" s="81">
        <f t="shared" ref="D282" si="152">C282/B282*100</f>
        <v>69.019804322939223</v>
      </c>
      <c r="E282" s="81">
        <f t="shared" ref="E282:F282" si="153">SUM(E283:E291)</f>
        <v>96125.6</v>
      </c>
      <c r="F282" s="81">
        <f t="shared" si="153"/>
        <v>74659.275000000009</v>
      </c>
      <c r="G282" s="83">
        <f t="shared" si="19"/>
        <v>77.668461887364032</v>
      </c>
      <c r="H282" s="81">
        <f>SUM(H283:H291)</f>
        <v>35094.658410000004</v>
      </c>
      <c r="I282" s="81">
        <f t="shared" ref="I282:O282" si="154">SUM(I283:I291)</f>
        <v>19961.638310000009</v>
      </c>
      <c r="J282" s="81">
        <f t="shared" si="20"/>
        <v>56.879420442833165</v>
      </c>
      <c r="K282" s="81">
        <f t="shared" si="154"/>
        <v>206244.6</v>
      </c>
      <c r="L282" s="81">
        <f t="shared" si="154"/>
        <v>131704.60473000002</v>
      </c>
      <c r="M282" s="81">
        <f t="shared" si="21"/>
        <v>63.858449981235879</v>
      </c>
      <c r="N282" s="81">
        <f t="shared" si="154"/>
        <v>30458.585999999999</v>
      </c>
      <c r="O282" s="81">
        <f t="shared" si="154"/>
        <v>27614.523350000003</v>
      </c>
      <c r="P282" s="81">
        <f t="shared" si="22"/>
        <v>90.662525666818567</v>
      </c>
      <c r="Q282" s="155"/>
      <c r="R282" s="155"/>
      <c r="S282" s="155"/>
      <c r="T282" s="155"/>
      <c r="U282" s="155"/>
      <c r="V282" s="155"/>
      <c r="W282" s="155"/>
      <c r="X282" s="155"/>
      <c r="Y282" s="155"/>
      <c r="Z282" s="155"/>
      <c r="AA282" s="155"/>
      <c r="AB282" s="155"/>
      <c r="AC282" s="155"/>
      <c r="AD282" s="155"/>
      <c r="AE282" s="155"/>
    </row>
    <row r="283" spans="1:31" s="12" customFormat="1" ht="31.5" x14ac:dyDescent="0.25">
      <c r="A283" s="132" t="s">
        <v>393</v>
      </c>
      <c r="B283" s="14">
        <f t="shared" si="144"/>
        <v>360207.70640999993</v>
      </c>
      <c r="C283" s="14">
        <f t="shared" si="145"/>
        <v>250680.93011000002</v>
      </c>
      <c r="D283" s="14">
        <f t="shared" si="15"/>
        <v>69.59343891012341</v>
      </c>
      <c r="E283" s="15">
        <f>Дотации!B33</f>
        <v>96125.6</v>
      </c>
      <c r="F283" s="15">
        <f>Дотации!C33</f>
        <v>74659.275000000009</v>
      </c>
      <c r="G283" s="15">
        <f t="shared" si="19"/>
        <v>77.668461887364032</v>
      </c>
      <c r="H283" s="14">
        <f>Субсидии!B272</f>
        <v>29644.820410000004</v>
      </c>
      <c r="I283" s="14">
        <f>Субсидии!C272</f>
        <v>17702.404080000004</v>
      </c>
      <c r="J283" s="14">
        <f t="shared" si="20"/>
        <v>59.714998556808595</v>
      </c>
      <c r="K283" s="14">
        <f>'Субвенции '!B275</f>
        <v>205073.49999999991</v>
      </c>
      <c r="L283" s="14">
        <f>'Субвенции '!C275</f>
        <v>131013.02267000001</v>
      </c>
      <c r="M283" s="14">
        <f t="shared" si="21"/>
        <v>63.885886118879355</v>
      </c>
      <c r="N283" s="14">
        <f>Иные!B268</f>
        <v>29363.786</v>
      </c>
      <c r="O283" s="14">
        <f>Иные!C268</f>
        <v>27306.228360000001</v>
      </c>
      <c r="P283" s="14">
        <f t="shared" si="22"/>
        <v>92.992873466657201</v>
      </c>
      <c r="Q283" s="10"/>
      <c r="R283" s="10"/>
      <c r="S283" s="10"/>
      <c r="T283" s="10"/>
      <c r="U283" s="10"/>
      <c r="V283" s="10"/>
      <c r="W283" s="10"/>
      <c r="X283" s="10"/>
      <c r="Y283" s="10"/>
      <c r="Z283" s="10"/>
      <c r="AA283" s="10"/>
      <c r="AB283" s="10"/>
      <c r="AC283" s="10"/>
      <c r="AD283" s="10"/>
      <c r="AE283" s="10"/>
    </row>
    <row r="284" spans="1:31" s="12" customFormat="1" ht="15.75" x14ac:dyDescent="0.25">
      <c r="A284" s="133" t="s">
        <v>627</v>
      </c>
      <c r="B284" s="251">
        <f t="shared" si="144"/>
        <v>248.5</v>
      </c>
      <c r="C284" s="251">
        <f t="shared" si="145"/>
        <v>111.50155000000001</v>
      </c>
      <c r="D284" s="251">
        <f t="shared" ref="D284:D291" si="155">C284/B284*100</f>
        <v>44.869839034205235</v>
      </c>
      <c r="E284" s="14"/>
      <c r="F284" s="14"/>
      <c r="G284" s="47"/>
      <c r="H284" s="208">
        <f>Субсидии!B274</f>
        <v>0</v>
      </c>
      <c r="I284" s="208">
        <f>Субсидии!C274</f>
        <v>0</v>
      </c>
      <c r="J284" s="14"/>
      <c r="K284" s="14">
        <f>'Субвенции '!B276</f>
        <v>93.7</v>
      </c>
      <c r="L284" s="14">
        <f>'Субвенции '!C276</f>
        <v>62.28595</v>
      </c>
      <c r="M284" s="14">
        <f t="shared" ref="M284:M291" si="156">L284/K284*100</f>
        <v>66.473799359658486</v>
      </c>
      <c r="N284" s="14">
        <f>Иные!B269</f>
        <v>154.80000000000001</v>
      </c>
      <c r="O284" s="14">
        <f>Иные!C269</f>
        <v>49.215600000000002</v>
      </c>
      <c r="P284" s="14">
        <f t="shared" ref="P284:P290" si="157">O284/N284*100</f>
        <v>31.793023255813953</v>
      </c>
      <c r="Q284" s="10"/>
      <c r="R284" s="10"/>
      <c r="S284" s="10"/>
      <c r="T284" s="10"/>
      <c r="U284" s="10"/>
      <c r="V284" s="10"/>
      <c r="W284" s="10"/>
      <c r="X284" s="10"/>
      <c r="Y284" s="10"/>
      <c r="Z284" s="10"/>
      <c r="AA284" s="10"/>
      <c r="AB284" s="10"/>
      <c r="AC284" s="10"/>
      <c r="AD284" s="10"/>
      <c r="AE284" s="10"/>
    </row>
    <row r="285" spans="1:31" s="12" customFormat="1" ht="15.75" x14ac:dyDescent="0.25">
      <c r="A285" s="133" t="s">
        <v>705</v>
      </c>
      <c r="B285" s="251">
        <f t="shared" si="144"/>
        <v>207.60000000000002</v>
      </c>
      <c r="C285" s="251">
        <f t="shared" si="145"/>
        <v>91.057469999999995</v>
      </c>
      <c r="D285" s="251">
        <f t="shared" si="155"/>
        <v>43.861979768786121</v>
      </c>
      <c r="E285" s="14"/>
      <c r="F285" s="14"/>
      <c r="G285" s="47"/>
      <c r="H285" s="208">
        <f>Субсидии!B273</f>
        <v>0</v>
      </c>
      <c r="I285" s="208">
        <f>Субсидии!C273</f>
        <v>0</v>
      </c>
      <c r="J285" s="14"/>
      <c r="K285" s="14">
        <f>'Субвенции '!B277</f>
        <v>93.7</v>
      </c>
      <c r="L285" s="14">
        <f>'Субвенции '!C277</f>
        <v>53.299469999999999</v>
      </c>
      <c r="M285" s="14">
        <f t="shared" si="156"/>
        <v>56.883105656350054</v>
      </c>
      <c r="N285" s="14">
        <f>Иные!B270</f>
        <v>113.9</v>
      </c>
      <c r="O285" s="14">
        <f>Иные!C270</f>
        <v>37.758000000000003</v>
      </c>
      <c r="P285" s="14">
        <f t="shared" si="157"/>
        <v>33.150131694468833</v>
      </c>
      <c r="Q285" s="10"/>
      <c r="R285" s="10"/>
      <c r="S285" s="10"/>
      <c r="T285" s="10"/>
      <c r="U285" s="10"/>
      <c r="V285" s="10"/>
      <c r="W285" s="10"/>
      <c r="X285" s="10"/>
      <c r="Y285" s="10"/>
      <c r="Z285" s="10"/>
      <c r="AA285" s="10"/>
      <c r="AB285" s="10"/>
      <c r="AC285" s="10"/>
      <c r="AD285" s="10"/>
      <c r="AE285" s="10"/>
    </row>
    <row r="286" spans="1:31" s="12" customFormat="1" ht="15.75" x14ac:dyDescent="0.25">
      <c r="A286" s="133" t="s">
        <v>630</v>
      </c>
      <c r="B286" s="251">
        <f t="shared" si="144"/>
        <v>693.63000000000011</v>
      </c>
      <c r="C286" s="251">
        <f t="shared" si="145"/>
        <v>240.07300000000004</v>
      </c>
      <c r="D286" s="251">
        <f t="shared" si="155"/>
        <v>34.611103902657035</v>
      </c>
      <c r="E286" s="14"/>
      <c r="F286" s="14"/>
      <c r="G286" s="47"/>
      <c r="H286" s="208">
        <f>Субсидии!B275</f>
        <v>459.73</v>
      </c>
      <c r="I286" s="208">
        <f>Субсидии!C275</f>
        <v>137.91900000000001</v>
      </c>
      <c r="J286" s="14">
        <f t="shared" si="20"/>
        <v>30</v>
      </c>
      <c r="K286" s="14">
        <f>'Субвенции '!B278</f>
        <v>93.7</v>
      </c>
      <c r="L286" s="14">
        <f>'Субвенции '!C278</f>
        <v>55.542400000000001</v>
      </c>
      <c r="M286" s="14">
        <f t="shared" si="156"/>
        <v>59.276840981856992</v>
      </c>
      <c r="N286" s="14">
        <f>Иные!B271</f>
        <v>140.19999999999999</v>
      </c>
      <c r="O286" s="14">
        <f>Иные!C271</f>
        <v>46.611599999999996</v>
      </c>
      <c r="P286" s="14">
        <f t="shared" si="157"/>
        <v>33.24650499286733</v>
      </c>
      <c r="Q286" s="10"/>
      <c r="R286" s="10"/>
      <c r="S286" s="10"/>
      <c r="T286" s="10"/>
      <c r="U286" s="10"/>
      <c r="V286" s="10"/>
      <c r="W286" s="10"/>
      <c r="X286" s="10"/>
      <c r="Y286" s="10"/>
      <c r="Z286" s="10"/>
      <c r="AA286" s="10"/>
      <c r="AB286" s="10"/>
      <c r="AC286" s="10"/>
      <c r="AD286" s="10"/>
      <c r="AE286" s="10"/>
    </row>
    <row r="287" spans="1:31" s="12" customFormat="1" ht="15.75" x14ac:dyDescent="0.25">
      <c r="A287" s="133" t="s">
        <v>461</v>
      </c>
      <c r="B287" s="251">
        <f t="shared" si="144"/>
        <v>1739.2</v>
      </c>
      <c r="C287" s="251">
        <f t="shared" si="145"/>
        <v>472.53958</v>
      </c>
      <c r="D287" s="251">
        <f t="shared" si="155"/>
        <v>27.169939052437904</v>
      </c>
      <c r="E287" s="14"/>
      <c r="F287" s="14"/>
      <c r="G287" s="47"/>
      <c r="H287" s="208">
        <f>Субсидии!B276</f>
        <v>1275</v>
      </c>
      <c r="I287" s="208">
        <f>Субсидии!C276</f>
        <v>262.74</v>
      </c>
      <c r="J287" s="14">
        <f t="shared" si="20"/>
        <v>20.60705882352941</v>
      </c>
      <c r="K287" s="14">
        <f>'Субвенции '!B279</f>
        <v>234.2</v>
      </c>
      <c r="L287" s="14">
        <f>'Субвенции '!C279</f>
        <v>133.24198000000001</v>
      </c>
      <c r="M287" s="14">
        <f t="shared" si="156"/>
        <v>56.892391118701966</v>
      </c>
      <c r="N287" s="14">
        <f>Иные!B272</f>
        <v>230</v>
      </c>
      <c r="O287" s="14">
        <f>Иные!C272</f>
        <v>76.557600000000008</v>
      </c>
      <c r="P287" s="14">
        <f t="shared" si="157"/>
        <v>33.285913043478267</v>
      </c>
      <c r="Q287" s="10"/>
      <c r="R287" s="10"/>
      <c r="S287" s="10"/>
      <c r="T287" s="10"/>
      <c r="U287" s="10"/>
      <c r="V287" s="10"/>
      <c r="W287" s="10"/>
      <c r="X287" s="10"/>
      <c r="Y287" s="10"/>
      <c r="Z287" s="10"/>
      <c r="AA287" s="10"/>
      <c r="AB287" s="10"/>
      <c r="AC287" s="10"/>
      <c r="AD287" s="10"/>
      <c r="AE287" s="10"/>
    </row>
    <row r="288" spans="1:31" s="12" customFormat="1" ht="15.75" x14ac:dyDescent="0.25">
      <c r="A288" s="133" t="s">
        <v>706</v>
      </c>
      <c r="B288" s="251">
        <f t="shared" si="144"/>
        <v>189</v>
      </c>
      <c r="C288" s="251">
        <f t="shared" si="145"/>
        <v>85.413550000000001</v>
      </c>
      <c r="D288" s="251">
        <f t="shared" si="155"/>
        <v>45.192354497354501</v>
      </c>
      <c r="E288" s="14"/>
      <c r="F288" s="14"/>
      <c r="G288" s="47"/>
      <c r="H288" s="208"/>
      <c r="I288" s="208"/>
      <c r="J288" s="14"/>
      <c r="K288" s="14">
        <f>'Субвенции '!B280</f>
        <v>93.7</v>
      </c>
      <c r="L288" s="14">
        <f>'Субвенции '!C280</f>
        <v>53.905149999999999</v>
      </c>
      <c r="M288" s="14">
        <f t="shared" si="156"/>
        <v>57.529509071504805</v>
      </c>
      <c r="N288" s="14">
        <f>Иные!B273</f>
        <v>95.3</v>
      </c>
      <c r="O288" s="14">
        <f>Иные!C273</f>
        <v>31.508400000000002</v>
      </c>
      <c r="P288" s="14">
        <f t="shared" si="157"/>
        <v>33.062329485834212</v>
      </c>
      <c r="Q288" s="10"/>
      <c r="R288" s="10"/>
      <c r="S288" s="10"/>
      <c r="T288" s="10"/>
      <c r="U288" s="10"/>
      <c r="V288" s="10"/>
      <c r="W288" s="10"/>
      <c r="X288" s="10"/>
      <c r="Y288" s="10"/>
      <c r="Z288" s="10"/>
      <c r="AA288" s="10"/>
      <c r="AB288" s="10"/>
      <c r="AC288" s="10"/>
      <c r="AD288" s="10"/>
      <c r="AE288" s="10"/>
    </row>
    <row r="289" spans="1:31" s="12" customFormat="1" ht="15.75" x14ac:dyDescent="0.25">
      <c r="A289" s="133" t="s">
        <v>628</v>
      </c>
      <c r="B289" s="251">
        <f t="shared" si="144"/>
        <v>499.5</v>
      </c>
      <c r="C289" s="251">
        <f t="shared" si="145"/>
        <v>190.21059</v>
      </c>
      <c r="D289" s="251">
        <f t="shared" si="155"/>
        <v>38.080198198198197</v>
      </c>
      <c r="E289" s="14"/>
      <c r="F289" s="14"/>
      <c r="G289" s="47"/>
      <c r="H289" s="208">
        <f>Субсидии!B277</f>
        <v>0</v>
      </c>
      <c r="I289" s="208">
        <f>Субсидии!C277</f>
        <v>0</v>
      </c>
      <c r="J289" s="14"/>
      <c r="K289" s="14">
        <f>'Субвенции '!B281</f>
        <v>234.2</v>
      </c>
      <c r="L289" s="14">
        <f>'Субвенции '!C281</f>
        <v>146.07279</v>
      </c>
      <c r="M289" s="14">
        <f t="shared" si="156"/>
        <v>62.370960717335613</v>
      </c>
      <c r="N289" s="14">
        <f>Иные!B274</f>
        <v>265.3</v>
      </c>
      <c r="O289" s="14">
        <f>Иные!C274</f>
        <v>44.137800000000006</v>
      </c>
      <c r="P289" s="14">
        <f t="shared" si="157"/>
        <v>16.636939313984168</v>
      </c>
      <c r="Q289" s="10"/>
      <c r="R289" s="10"/>
      <c r="S289" s="10"/>
      <c r="T289" s="10"/>
      <c r="U289" s="10"/>
      <c r="V289" s="10"/>
      <c r="W289" s="10"/>
      <c r="X289" s="10"/>
      <c r="Y289" s="10"/>
      <c r="Z289" s="10"/>
      <c r="AA289" s="10"/>
      <c r="AB289" s="10"/>
      <c r="AC289" s="10"/>
      <c r="AD289" s="10"/>
      <c r="AE289" s="10"/>
    </row>
    <row r="290" spans="1:31" s="12" customFormat="1" ht="15.75" x14ac:dyDescent="0.25">
      <c r="A290" s="133" t="s">
        <v>345</v>
      </c>
      <c r="B290" s="251">
        <f t="shared" si="144"/>
        <v>839.90800000000002</v>
      </c>
      <c r="C290" s="251">
        <f t="shared" si="145"/>
        <v>271.07785000000001</v>
      </c>
      <c r="D290" s="251">
        <f t="shared" si="155"/>
        <v>32.274707467960781</v>
      </c>
      <c r="E290" s="14"/>
      <c r="F290" s="14"/>
      <c r="G290" s="47"/>
      <c r="H290" s="208">
        <f>Субсидии!B278</f>
        <v>650.90800000000002</v>
      </c>
      <c r="I290" s="208">
        <f>Субсидии!C278</f>
        <v>195.2724</v>
      </c>
      <c r="J290" s="14">
        <f t="shared" si="20"/>
        <v>30</v>
      </c>
      <c r="K290" s="14">
        <f>'Субвенции '!B282</f>
        <v>93.7</v>
      </c>
      <c r="L290" s="14">
        <f>'Субвенции '!C282</f>
        <v>53.299459999999996</v>
      </c>
      <c r="M290" s="14">
        <f t="shared" si="156"/>
        <v>56.883094983991455</v>
      </c>
      <c r="N290" s="14">
        <f>Иные!B275</f>
        <v>95.3</v>
      </c>
      <c r="O290" s="14">
        <f>Иные!C275</f>
        <v>22.505990000000001</v>
      </c>
      <c r="P290" s="14">
        <f t="shared" si="157"/>
        <v>23.615939139559288</v>
      </c>
      <c r="Q290" s="10"/>
      <c r="R290" s="10"/>
      <c r="S290" s="10"/>
      <c r="T290" s="10"/>
      <c r="U290" s="10"/>
      <c r="V290" s="10"/>
      <c r="W290" s="10"/>
      <c r="X290" s="10"/>
      <c r="Y290" s="10"/>
      <c r="Z290" s="10"/>
      <c r="AA290" s="10"/>
      <c r="AB290" s="10"/>
      <c r="AC290" s="10"/>
      <c r="AD290" s="10"/>
      <c r="AE290" s="10"/>
    </row>
    <row r="291" spans="1:31" s="12" customFormat="1" ht="15.75" x14ac:dyDescent="0.25">
      <c r="A291" s="156" t="s">
        <v>629</v>
      </c>
      <c r="B291" s="252">
        <f t="shared" si="144"/>
        <v>3298.3999999999996</v>
      </c>
      <c r="C291" s="252">
        <f t="shared" si="145"/>
        <v>1797.2376900000002</v>
      </c>
      <c r="D291" s="252">
        <f t="shared" si="155"/>
        <v>54.488166686878493</v>
      </c>
      <c r="E291" s="50"/>
      <c r="F291" s="50"/>
      <c r="G291" s="54"/>
      <c r="H291" s="209">
        <f>Субсидии!B279</f>
        <v>3064.2</v>
      </c>
      <c r="I291" s="209">
        <f>Субсидии!C279</f>
        <v>1663.3028300000001</v>
      </c>
      <c r="J291" s="50">
        <f>I291/H291*100</f>
        <v>54.281797206448665</v>
      </c>
      <c r="K291" s="50">
        <f>'Субвенции '!B283</f>
        <v>234.2</v>
      </c>
      <c r="L291" s="50">
        <f>'Субвенции '!C283</f>
        <v>133.93485999999999</v>
      </c>
      <c r="M291" s="50">
        <f t="shared" si="156"/>
        <v>57.188240819812123</v>
      </c>
      <c r="N291" s="50"/>
      <c r="O291" s="50"/>
      <c r="P291" s="14"/>
      <c r="Q291" s="10"/>
      <c r="R291" s="10"/>
      <c r="S291" s="10"/>
      <c r="T291" s="10"/>
      <c r="U291" s="10"/>
      <c r="V291" s="10"/>
      <c r="W291" s="10"/>
      <c r="X291" s="10"/>
      <c r="Y291" s="10"/>
      <c r="Z291" s="10"/>
      <c r="AA291" s="10"/>
      <c r="AB291" s="10"/>
      <c r="AC291" s="10"/>
      <c r="AD291" s="10"/>
      <c r="AE291" s="10"/>
    </row>
    <row r="292" spans="1:31" s="28" customFormat="1" ht="31.5" x14ac:dyDescent="0.25">
      <c r="A292" s="77" t="s">
        <v>450</v>
      </c>
      <c r="B292" s="81">
        <f t="shared" si="144"/>
        <v>1159392.1760099996</v>
      </c>
      <c r="C292" s="81">
        <f t="shared" si="145"/>
        <v>817290.83173999994</v>
      </c>
      <c r="D292" s="81">
        <f t="shared" ref="D292" si="158">C292/B292*100</f>
        <v>70.493043566386021</v>
      </c>
      <c r="E292" s="81">
        <f t="shared" ref="E292:F292" si="159">SUM(E293:E302)</f>
        <v>216403.30000000002</v>
      </c>
      <c r="F292" s="81">
        <f t="shared" si="159"/>
        <v>165209.125</v>
      </c>
      <c r="G292" s="83">
        <f t="shared" si="19"/>
        <v>76.343163436047405</v>
      </c>
      <c r="H292" s="81">
        <f>SUM(H293:H302)</f>
        <v>223590.77600999997</v>
      </c>
      <c r="I292" s="81">
        <f t="shared" ref="I292:O292" si="160">SUM(I293:I302)</f>
        <v>175065.11699999997</v>
      </c>
      <c r="J292" s="81">
        <f t="shared" si="20"/>
        <v>78.297110517730076</v>
      </c>
      <c r="K292" s="81">
        <f t="shared" si="160"/>
        <v>603629.1999999996</v>
      </c>
      <c r="L292" s="81">
        <f t="shared" si="160"/>
        <v>418431.24925000005</v>
      </c>
      <c r="M292" s="81">
        <f t="shared" si="21"/>
        <v>69.319252489773575</v>
      </c>
      <c r="N292" s="81">
        <f t="shared" si="160"/>
        <v>115768.90000000001</v>
      </c>
      <c r="O292" s="81">
        <f t="shared" si="160"/>
        <v>58585.34049000001</v>
      </c>
      <c r="P292" s="81">
        <f t="shared" si="22"/>
        <v>50.605422086588028</v>
      </c>
      <c r="Q292" s="155"/>
      <c r="R292" s="155"/>
      <c r="S292" s="155"/>
      <c r="T292" s="155"/>
      <c r="U292" s="155"/>
      <c r="V292" s="155"/>
      <c r="W292" s="155"/>
      <c r="X292" s="155"/>
      <c r="Y292" s="155"/>
      <c r="Z292" s="155"/>
      <c r="AA292" s="155"/>
      <c r="AB292" s="155"/>
      <c r="AC292" s="155"/>
      <c r="AD292" s="155"/>
      <c r="AE292" s="155"/>
    </row>
    <row r="293" spans="1:31" s="12" customFormat="1" ht="31.5" x14ac:dyDescent="0.25">
      <c r="A293" s="132" t="s">
        <v>392</v>
      </c>
      <c r="B293" s="14">
        <f t="shared" si="144"/>
        <v>921745.12040999997</v>
      </c>
      <c r="C293" s="14">
        <f t="shared" si="145"/>
        <v>654272.19256999996</v>
      </c>
      <c r="D293" s="14">
        <f t="shared" si="15"/>
        <v>70.981899234679346</v>
      </c>
      <c r="E293" s="15">
        <f>Дотации!B34</f>
        <v>216403.30000000002</v>
      </c>
      <c r="F293" s="15">
        <f>Дотации!C34</f>
        <v>165209.125</v>
      </c>
      <c r="G293" s="15">
        <f t="shared" si="19"/>
        <v>76.343163436047405</v>
      </c>
      <c r="H293" s="14">
        <f>Субсидии!B281</f>
        <v>90276.120410000003</v>
      </c>
      <c r="I293" s="14">
        <f>Субсидии!C281</f>
        <v>60438.319159999992</v>
      </c>
      <c r="J293" s="14">
        <f t="shared" si="20"/>
        <v>66.948290295940936</v>
      </c>
      <c r="K293" s="14">
        <f>'Субвенции '!B285</f>
        <v>602036.6</v>
      </c>
      <c r="L293" s="14">
        <f>'Субвенции '!C285</f>
        <v>417411.18983000005</v>
      </c>
      <c r="M293" s="14">
        <f t="shared" si="21"/>
        <v>69.333191674725441</v>
      </c>
      <c r="N293" s="14">
        <f>Иные!B277</f>
        <v>13029.1</v>
      </c>
      <c r="O293" s="14">
        <f>Иные!C277</f>
        <v>11213.558580000001</v>
      </c>
      <c r="P293" s="14">
        <f t="shared" si="22"/>
        <v>86.065488636974166</v>
      </c>
      <c r="Q293" s="10"/>
      <c r="R293" s="10"/>
      <c r="S293" s="10"/>
      <c r="T293" s="10"/>
      <c r="U293" s="10"/>
      <c r="V293" s="10"/>
      <c r="W293" s="10"/>
      <c r="X293" s="10"/>
      <c r="Y293" s="10"/>
      <c r="Z293" s="10"/>
      <c r="AA293" s="10"/>
      <c r="AB293" s="10"/>
      <c r="AC293" s="10"/>
      <c r="AD293" s="10"/>
      <c r="AE293" s="10"/>
    </row>
    <row r="294" spans="1:31" s="12" customFormat="1" ht="15.75" x14ac:dyDescent="0.25">
      <c r="A294" s="133" t="s">
        <v>631</v>
      </c>
      <c r="B294" s="251">
        <f t="shared" si="144"/>
        <v>206085.4</v>
      </c>
      <c r="C294" s="251">
        <f t="shared" si="145"/>
        <v>133525.67499999999</v>
      </c>
      <c r="D294" s="251">
        <f t="shared" ref="D294:D302" si="161">C294/B294*100</f>
        <v>64.791428698976247</v>
      </c>
      <c r="E294" s="14"/>
      <c r="F294" s="14"/>
      <c r="G294" s="47"/>
      <c r="H294" s="208">
        <f>Субсидии!B282</f>
        <v>104085.4</v>
      </c>
      <c r="I294" s="208">
        <f>Субсидии!C282</f>
        <v>86435.83683</v>
      </c>
      <c r="J294" s="14">
        <f>I294/H294*100</f>
        <v>83.043190332169544</v>
      </c>
      <c r="K294" s="14"/>
      <c r="L294" s="14"/>
      <c r="M294" s="14"/>
      <c r="N294" s="14">
        <f>Иные!B278</f>
        <v>102000</v>
      </c>
      <c r="O294" s="14">
        <f>Иные!C278</f>
        <v>47089.838170000003</v>
      </c>
      <c r="P294" s="14">
        <f t="shared" ref="P294:P302" si="162">O294/N294*100</f>
        <v>46.166508009803927</v>
      </c>
      <c r="Q294" s="10"/>
      <c r="R294" s="10"/>
      <c r="S294" s="10"/>
      <c r="T294" s="10"/>
      <c r="U294" s="10"/>
      <c r="V294" s="10"/>
      <c r="W294" s="10"/>
      <c r="X294" s="10"/>
      <c r="Y294" s="10"/>
      <c r="Z294" s="10"/>
      <c r="AA294" s="10"/>
      <c r="AB294" s="10"/>
      <c r="AC294" s="10"/>
      <c r="AD294" s="10"/>
      <c r="AE294" s="10"/>
    </row>
    <row r="295" spans="1:31" s="12" customFormat="1" ht="15.75" x14ac:dyDescent="0.25">
      <c r="A295" s="133" t="s">
        <v>632</v>
      </c>
      <c r="B295" s="251">
        <f t="shared" si="144"/>
        <v>280.7</v>
      </c>
      <c r="C295" s="251">
        <f t="shared" si="145"/>
        <v>194.14417</v>
      </c>
      <c r="D295" s="251">
        <f t="shared" si="161"/>
        <v>69.164292839330258</v>
      </c>
      <c r="E295" s="14"/>
      <c r="F295" s="14"/>
      <c r="G295" s="47"/>
      <c r="H295" s="208">
        <f>Субсидии!B283</f>
        <v>0</v>
      </c>
      <c r="I295" s="208">
        <f>Субсидии!C283</f>
        <v>0</v>
      </c>
      <c r="J295" s="14"/>
      <c r="K295" s="14">
        <f>'Субвенции '!B286</f>
        <v>234.2</v>
      </c>
      <c r="L295" s="14">
        <f>'Субвенции '!C286</f>
        <v>147.64417</v>
      </c>
      <c r="M295" s="14">
        <f t="shared" ref="M295:M302" si="163">L295/K295*100</f>
        <v>63.041917164816397</v>
      </c>
      <c r="N295" s="14">
        <f>Иные!B279</f>
        <v>46.5</v>
      </c>
      <c r="O295" s="14">
        <f>Иные!C279</f>
        <v>46.5</v>
      </c>
      <c r="P295" s="14">
        <f t="shared" si="162"/>
        <v>100</v>
      </c>
      <c r="Q295" s="10"/>
      <c r="R295" s="10"/>
      <c r="S295" s="10"/>
      <c r="T295" s="10"/>
      <c r="U295" s="10"/>
      <c r="V295" s="10"/>
      <c r="W295" s="10"/>
      <c r="X295" s="10"/>
      <c r="Y295" s="10"/>
      <c r="Z295" s="10"/>
      <c r="AA295" s="10"/>
      <c r="AB295" s="10"/>
      <c r="AC295" s="10"/>
      <c r="AD295" s="10"/>
      <c r="AE295" s="10"/>
    </row>
    <row r="296" spans="1:31" s="12" customFormat="1" ht="15.75" x14ac:dyDescent="0.25">
      <c r="A296" s="133" t="s">
        <v>447</v>
      </c>
      <c r="B296" s="251">
        <f t="shared" si="144"/>
        <v>27129.9</v>
      </c>
      <c r="C296" s="251">
        <f t="shared" si="145"/>
        <v>26842.27219</v>
      </c>
      <c r="D296" s="251">
        <f t="shared" si="161"/>
        <v>98.939812494701414</v>
      </c>
      <c r="E296" s="14"/>
      <c r="F296" s="14"/>
      <c r="G296" s="47"/>
      <c r="H296" s="208">
        <f>Субсидии!B284</f>
        <v>26663.8</v>
      </c>
      <c r="I296" s="208">
        <f>Субсидии!C284</f>
        <v>26663.73371</v>
      </c>
      <c r="J296" s="14">
        <f>I296/H296*100</f>
        <v>99.999751385773976</v>
      </c>
      <c r="K296" s="14">
        <f>'Субвенции '!B287</f>
        <v>234.2</v>
      </c>
      <c r="L296" s="14">
        <f>'Субвенции '!C287</f>
        <v>132.14822000000001</v>
      </c>
      <c r="M296" s="14">
        <f t="shared" si="163"/>
        <v>56.425371477369779</v>
      </c>
      <c r="N296" s="14">
        <f>Иные!B280</f>
        <v>231.9</v>
      </c>
      <c r="O296" s="14">
        <f>Иные!C280</f>
        <v>46.390260000000005</v>
      </c>
      <c r="P296" s="14">
        <f t="shared" si="162"/>
        <v>20.004424320827948</v>
      </c>
      <c r="Q296" s="10"/>
      <c r="R296" s="10"/>
      <c r="S296" s="10"/>
      <c r="T296" s="10"/>
      <c r="U296" s="10"/>
      <c r="V296" s="10"/>
      <c r="W296" s="10"/>
      <c r="X296" s="10"/>
      <c r="Y296" s="10"/>
      <c r="Z296" s="10"/>
      <c r="AA296" s="10"/>
      <c r="AB296" s="10"/>
      <c r="AC296" s="10"/>
      <c r="AD296" s="10"/>
      <c r="AE296" s="10"/>
    </row>
    <row r="297" spans="1:31" s="12" customFormat="1" ht="15.75" x14ac:dyDescent="0.25">
      <c r="A297" s="133" t="s">
        <v>448</v>
      </c>
      <c r="B297" s="251">
        <f t="shared" si="144"/>
        <v>173.2</v>
      </c>
      <c r="C297" s="251">
        <f t="shared" si="145"/>
        <v>75.825299999999999</v>
      </c>
      <c r="D297" s="251">
        <f t="shared" si="161"/>
        <v>43.779041570438807</v>
      </c>
      <c r="E297" s="14"/>
      <c r="F297" s="14"/>
      <c r="G297" s="47"/>
      <c r="H297" s="208">
        <f>Субсидии!B285</f>
        <v>0</v>
      </c>
      <c r="I297" s="208">
        <f>Субсидии!C285</f>
        <v>0</v>
      </c>
      <c r="J297" s="14"/>
      <c r="K297" s="14">
        <f>'Субвенции '!B288</f>
        <v>93.7</v>
      </c>
      <c r="L297" s="14">
        <f>'Субвенции '!C288</f>
        <v>55.935940000000002</v>
      </c>
      <c r="M297" s="14">
        <f t="shared" si="163"/>
        <v>59.696840981856994</v>
      </c>
      <c r="N297" s="14">
        <f>Иные!B281</f>
        <v>79.5</v>
      </c>
      <c r="O297" s="14">
        <f>Иные!C281</f>
        <v>19.88936</v>
      </c>
      <c r="P297" s="14">
        <f t="shared" si="162"/>
        <v>25.018062893081762</v>
      </c>
      <c r="Q297" s="10"/>
      <c r="R297" s="10"/>
      <c r="S297" s="10"/>
      <c r="T297" s="10"/>
      <c r="U297" s="10"/>
      <c r="V297" s="10"/>
      <c r="W297" s="10"/>
      <c r="X297" s="10"/>
      <c r="Y297" s="10"/>
      <c r="Z297" s="10"/>
      <c r="AA297" s="10"/>
      <c r="AB297" s="10"/>
      <c r="AC297" s="10"/>
      <c r="AD297" s="10"/>
      <c r="AE297" s="10"/>
    </row>
    <row r="298" spans="1:31" s="12" customFormat="1" ht="15.75" x14ac:dyDescent="0.25">
      <c r="A298" s="133" t="s">
        <v>707</v>
      </c>
      <c r="B298" s="251">
        <f t="shared" si="144"/>
        <v>313.7</v>
      </c>
      <c r="C298" s="251">
        <f t="shared" si="145"/>
        <v>219.14148</v>
      </c>
      <c r="D298" s="251">
        <f t="shared" si="161"/>
        <v>69.857022633088945</v>
      </c>
      <c r="E298" s="14"/>
      <c r="F298" s="14"/>
      <c r="G298" s="47"/>
      <c r="H298" s="208">
        <f>Субсидии!B286</f>
        <v>0</v>
      </c>
      <c r="I298" s="208">
        <f>Субсидии!C286</f>
        <v>0</v>
      </c>
      <c r="J298" s="14"/>
      <c r="K298" s="14">
        <f>'Субвенции '!B289</f>
        <v>234.2</v>
      </c>
      <c r="L298" s="14">
        <f>'Субвенции '!C289</f>
        <v>139.64148</v>
      </c>
      <c r="M298" s="14">
        <f t="shared" si="163"/>
        <v>59.624884713919734</v>
      </c>
      <c r="N298" s="14">
        <f>Иные!B282</f>
        <v>79.5</v>
      </c>
      <c r="O298" s="14">
        <f>Иные!C282</f>
        <v>79.5</v>
      </c>
      <c r="P298" s="14">
        <f t="shared" si="162"/>
        <v>100</v>
      </c>
      <c r="Q298" s="10"/>
      <c r="R298" s="10"/>
      <c r="S298" s="10"/>
      <c r="T298" s="10"/>
      <c r="U298" s="10"/>
      <c r="V298" s="10"/>
      <c r="W298" s="10"/>
      <c r="X298" s="10"/>
      <c r="Y298" s="10"/>
      <c r="Z298" s="10"/>
      <c r="AA298" s="10"/>
      <c r="AB298" s="10"/>
      <c r="AC298" s="10"/>
      <c r="AD298" s="10"/>
      <c r="AE298" s="10"/>
    </row>
    <row r="299" spans="1:31" s="12" customFormat="1" ht="15.75" x14ac:dyDescent="0.25">
      <c r="A299" s="133" t="s">
        <v>635</v>
      </c>
      <c r="B299" s="251">
        <f t="shared" si="144"/>
        <v>536.5</v>
      </c>
      <c r="C299" s="251">
        <f t="shared" si="145"/>
        <v>212.92292</v>
      </c>
      <c r="D299" s="251">
        <f t="shared" si="161"/>
        <v>39.687403541472513</v>
      </c>
      <c r="E299" s="14"/>
      <c r="F299" s="14"/>
      <c r="G299" s="47"/>
      <c r="H299" s="208">
        <f>Субсидии!B287</f>
        <v>416</v>
      </c>
      <c r="I299" s="208">
        <f>Субсидии!C287</f>
        <v>124.8</v>
      </c>
      <c r="J299" s="14">
        <f t="shared" ref="J299" si="164">I299/H299*100</f>
        <v>30</v>
      </c>
      <c r="K299" s="14">
        <f>'Субвенции '!B290</f>
        <v>93.7</v>
      </c>
      <c r="L299" s="14">
        <f>'Субвенции '!C290</f>
        <v>61.322919999999996</v>
      </c>
      <c r="M299" s="14">
        <f t="shared" si="163"/>
        <v>65.446019210245453</v>
      </c>
      <c r="N299" s="14">
        <f>Иные!B283</f>
        <v>26.8</v>
      </c>
      <c r="O299" s="14">
        <f>Иные!C283</f>
        <v>26.8</v>
      </c>
      <c r="P299" s="14">
        <f t="shared" si="162"/>
        <v>100</v>
      </c>
      <c r="Q299" s="10"/>
      <c r="R299" s="10"/>
      <c r="S299" s="10"/>
      <c r="T299" s="10"/>
      <c r="U299" s="10"/>
      <c r="V299" s="10"/>
      <c r="W299" s="10"/>
      <c r="X299" s="10"/>
      <c r="Y299" s="10"/>
      <c r="Z299" s="10"/>
      <c r="AA299" s="10"/>
      <c r="AB299" s="10"/>
      <c r="AC299" s="10"/>
      <c r="AD299" s="10"/>
      <c r="AE299" s="10"/>
    </row>
    <row r="300" spans="1:31" s="12" customFormat="1" ht="15.75" x14ac:dyDescent="0.25">
      <c r="A300" s="133" t="s">
        <v>634</v>
      </c>
      <c r="B300" s="251">
        <f t="shared" si="144"/>
        <v>1734.3695999999998</v>
      </c>
      <c r="C300" s="251">
        <f t="shared" si="145"/>
        <v>1567.0327199999997</v>
      </c>
      <c r="D300" s="251">
        <f t="shared" si="161"/>
        <v>90.351717419401254</v>
      </c>
      <c r="E300" s="14"/>
      <c r="F300" s="14"/>
      <c r="G300" s="47"/>
      <c r="H300" s="208">
        <f>Субсидии!B288</f>
        <v>1383.5695999999998</v>
      </c>
      <c r="I300" s="208">
        <f>Субсидии!C288</f>
        <v>1383.5695999999998</v>
      </c>
      <c r="J300" s="14">
        <f>I300/H300*100</f>
        <v>100</v>
      </c>
      <c r="K300" s="14">
        <f>'Субвенции '!B291</f>
        <v>234.2</v>
      </c>
      <c r="L300" s="14">
        <f>'Субвенции '!C291</f>
        <v>174.63023999999999</v>
      </c>
      <c r="M300" s="14">
        <f t="shared" si="163"/>
        <v>74.564577284372319</v>
      </c>
      <c r="N300" s="14">
        <f>Иные!B284</f>
        <v>116.6</v>
      </c>
      <c r="O300" s="14">
        <f>Иные!C284</f>
        <v>8.8328799999999994</v>
      </c>
      <c r="P300" s="14">
        <f t="shared" si="162"/>
        <v>7.5753687821612345</v>
      </c>
      <c r="Q300" s="10"/>
      <c r="R300" s="10"/>
      <c r="S300" s="10"/>
      <c r="T300" s="10"/>
      <c r="U300" s="10"/>
      <c r="V300" s="10"/>
      <c r="W300" s="10"/>
      <c r="X300" s="10"/>
      <c r="Y300" s="10"/>
      <c r="Z300" s="10"/>
      <c r="AA300" s="10"/>
      <c r="AB300" s="10"/>
      <c r="AC300" s="10"/>
      <c r="AD300" s="10"/>
      <c r="AE300" s="10"/>
    </row>
    <row r="301" spans="1:31" s="12" customFormat="1" ht="15.75" x14ac:dyDescent="0.25">
      <c r="A301" s="133" t="s">
        <v>636</v>
      </c>
      <c r="B301" s="251">
        <f t="shared" si="144"/>
        <v>1079.586</v>
      </c>
      <c r="C301" s="251">
        <f t="shared" si="145"/>
        <v>194.1525</v>
      </c>
      <c r="D301" s="251">
        <f t="shared" si="161"/>
        <v>17.983977191256649</v>
      </c>
      <c r="E301" s="14"/>
      <c r="F301" s="14"/>
      <c r="G301" s="47"/>
      <c r="H301" s="208">
        <f>Субсидии!B289</f>
        <v>765.88599999999997</v>
      </c>
      <c r="I301" s="208">
        <f>Субсидии!C289</f>
        <v>18.857700000000001</v>
      </c>
      <c r="J301" s="14">
        <f>I301/H301*100</f>
        <v>2.4622071692131731</v>
      </c>
      <c r="K301" s="14">
        <f>'Субвенции '!B292</f>
        <v>234.2</v>
      </c>
      <c r="L301" s="14">
        <f>'Субвенции '!C292</f>
        <v>155.40544</v>
      </c>
      <c r="M301" s="14">
        <f t="shared" si="163"/>
        <v>66.355866780529453</v>
      </c>
      <c r="N301" s="14">
        <f>Иные!B285</f>
        <v>79.5</v>
      </c>
      <c r="O301" s="14">
        <f>Иные!C285</f>
        <v>19.88936</v>
      </c>
      <c r="P301" s="14">
        <f t="shared" si="162"/>
        <v>25.018062893081762</v>
      </c>
      <c r="Q301" s="10"/>
      <c r="R301" s="10"/>
      <c r="S301" s="10"/>
      <c r="T301" s="10"/>
      <c r="U301" s="10"/>
      <c r="V301" s="10"/>
      <c r="W301" s="10"/>
      <c r="X301" s="10"/>
      <c r="Y301" s="10"/>
      <c r="Z301" s="10"/>
      <c r="AA301" s="10"/>
      <c r="AB301" s="10"/>
      <c r="AC301" s="10"/>
      <c r="AD301" s="10"/>
      <c r="AE301" s="10"/>
    </row>
    <row r="302" spans="1:31" s="12" customFormat="1" ht="15.75" x14ac:dyDescent="0.25">
      <c r="A302" s="133" t="s">
        <v>449</v>
      </c>
      <c r="B302" s="251">
        <f t="shared" si="144"/>
        <v>313.7</v>
      </c>
      <c r="C302" s="251">
        <f t="shared" si="145"/>
        <v>187.47289000000001</v>
      </c>
      <c r="D302" s="251">
        <f t="shared" si="161"/>
        <v>59.761839336946132</v>
      </c>
      <c r="E302" s="14"/>
      <c r="F302" s="14"/>
      <c r="G302" s="47"/>
      <c r="H302" s="208">
        <f>Субсидии!B290</f>
        <v>0</v>
      </c>
      <c r="I302" s="208">
        <f>Субсидии!C290</f>
        <v>0</v>
      </c>
      <c r="J302" s="14"/>
      <c r="K302" s="14">
        <f>'Субвенции '!B293</f>
        <v>234.2</v>
      </c>
      <c r="L302" s="14">
        <f>'Субвенции '!C293</f>
        <v>153.33101000000002</v>
      </c>
      <c r="M302" s="14">
        <f t="shared" si="163"/>
        <v>65.470115286080286</v>
      </c>
      <c r="N302" s="14">
        <f>Иные!B286</f>
        <v>79.5</v>
      </c>
      <c r="O302" s="14">
        <f>Иные!C286</f>
        <v>34.14188</v>
      </c>
      <c r="P302" s="14">
        <f t="shared" si="162"/>
        <v>42.94576100628931</v>
      </c>
      <c r="Q302" s="10"/>
      <c r="R302" s="10"/>
      <c r="S302" s="10"/>
      <c r="T302" s="10"/>
      <c r="U302" s="10"/>
      <c r="V302" s="10"/>
      <c r="W302" s="10"/>
      <c r="X302" s="10"/>
      <c r="Y302" s="10"/>
      <c r="Z302" s="10"/>
      <c r="AA302" s="10"/>
      <c r="AB302" s="10"/>
      <c r="AC302" s="10"/>
      <c r="AD302" s="10"/>
      <c r="AE302" s="10"/>
    </row>
    <row r="303" spans="1:31" s="28" customFormat="1" ht="31.5" x14ac:dyDescent="0.25">
      <c r="A303" s="77" t="s">
        <v>464</v>
      </c>
      <c r="B303" s="81">
        <f t="shared" si="144"/>
        <v>337689.57585000008</v>
      </c>
      <c r="C303" s="81">
        <f t="shared" si="145"/>
        <v>231938.48242999997</v>
      </c>
      <c r="D303" s="81">
        <f t="shared" ref="D303" si="165">C303/B303*100</f>
        <v>68.683933119992375</v>
      </c>
      <c r="E303" s="81">
        <f t="shared" ref="E303:F303" si="166">SUM(E304:E312)</f>
        <v>100344.3</v>
      </c>
      <c r="F303" s="81">
        <f t="shared" si="166"/>
        <v>72768.324999999997</v>
      </c>
      <c r="G303" s="83">
        <f t="shared" si="19"/>
        <v>72.518643311079941</v>
      </c>
      <c r="H303" s="81">
        <f>SUM(H304:H312)</f>
        <v>33762.875850000004</v>
      </c>
      <c r="I303" s="81">
        <f t="shared" ref="I303:O303" si="167">SUM(I304:I312)</f>
        <v>20196.281050000001</v>
      </c>
      <c r="J303" s="81">
        <f t="shared" si="20"/>
        <v>59.818011770463563</v>
      </c>
      <c r="K303" s="81">
        <f t="shared" si="167"/>
        <v>196529.20000000004</v>
      </c>
      <c r="L303" s="81">
        <f t="shared" si="167"/>
        <v>133377.38432999997</v>
      </c>
      <c r="M303" s="81">
        <f t="shared" si="21"/>
        <v>67.866446477164686</v>
      </c>
      <c r="N303" s="81">
        <f t="shared" si="167"/>
        <v>7053.1999999999971</v>
      </c>
      <c r="O303" s="81">
        <f t="shared" si="167"/>
        <v>5596.492049999998</v>
      </c>
      <c r="P303" s="81">
        <f t="shared" si="22"/>
        <v>79.346850365791425</v>
      </c>
      <c r="Q303" s="155"/>
      <c r="R303" s="155"/>
      <c r="S303" s="155"/>
      <c r="T303" s="155"/>
      <c r="U303" s="155"/>
      <c r="V303" s="155"/>
      <c r="W303" s="155"/>
      <c r="X303" s="155"/>
      <c r="Y303" s="155"/>
      <c r="Z303" s="155"/>
      <c r="AA303" s="155"/>
      <c r="AB303" s="155"/>
      <c r="AC303" s="155"/>
      <c r="AD303" s="155"/>
      <c r="AE303" s="155"/>
    </row>
    <row r="304" spans="1:31" s="12" customFormat="1" ht="31.5" x14ac:dyDescent="0.25">
      <c r="A304" s="132" t="s">
        <v>391</v>
      </c>
      <c r="B304" s="14">
        <f t="shared" si="144"/>
        <v>330107.64081999997</v>
      </c>
      <c r="C304" s="14">
        <f t="shared" si="145"/>
        <v>227355.22347</v>
      </c>
      <c r="D304" s="14">
        <f t="shared" si="15"/>
        <v>68.873056953556414</v>
      </c>
      <c r="E304" s="15">
        <f>Дотации!B35</f>
        <v>100344.3</v>
      </c>
      <c r="F304" s="15">
        <f>Дотации!C35</f>
        <v>72768.324999999997</v>
      </c>
      <c r="G304" s="15">
        <f t="shared" si="19"/>
        <v>72.518643311079941</v>
      </c>
      <c r="H304" s="14">
        <f>Субсидии!B292</f>
        <v>28949.840820000001</v>
      </c>
      <c r="I304" s="14">
        <f>Субсидии!C292</f>
        <v>17749.551029999999</v>
      </c>
      <c r="J304" s="14">
        <f t="shared" si="20"/>
        <v>61.311394215811092</v>
      </c>
      <c r="K304" s="14">
        <f>'Субвенции '!B295</f>
        <v>195358.09999999995</v>
      </c>
      <c r="L304" s="14">
        <f>'Субвенции '!C295</f>
        <v>132664.55436000001</v>
      </c>
      <c r="M304" s="14">
        <f t="shared" si="21"/>
        <v>67.908397123026916</v>
      </c>
      <c r="N304" s="14">
        <f>Иные!B288</f>
        <v>5455.4</v>
      </c>
      <c r="O304" s="14">
        <f>Иные!C288</f>
        <v>4172.7930799999995</v>
      </c>
      <c r="P304" s="14">
        <f t="shared" si="22"/>
        <v>76.489223155039042</v>
      </c>
      <c r="Q304" s="10"/>
      <c r="R304" s="10"/>
      <c r="S304" s="10"/>
      <c r="T304" s="10"/>
      <c r="U304" s="10"/>
      <c r="V304" s="10"/>
      <c r="W304" s="10"/>
      <c r="X304" s="10"/>
      <c r="Y304" s="10"/>
      <c r="Z304" s="10"/>
      <c r="AA304" s="10"/>
      <c r="AB304" s="10"/>
      <c r="AC304" s="10"/>
      <c r="AD304" s="10"/>
      <c r="AE304" s="10"/>
    </row>
    <row r="305" spans="1:31" s="12" customFormat="1" ht="15.75" x14ac:dyDescent="0.25">
      <c r="A305" s="133" t="s">
        <v>637</v>
      </c>
      <c r="B305" s="251">
        <f t="shared" si="144"/>
        <v>252.10000000000002</v>
      </c>
      <c r="C305" s="251">
        <f t="shared" si="145"/>
        <v>220.58138</v>
      </c>
      <c r="D305" s="251">
        <f t="shared" ref="D305:D312" si="168">C305/B305*100</f>
        <v>87.497572391907966</v>
      </c>
      <c r="E305" s="14"/>
      <c r="F305" s="14"/>
      <c r="G305" s="47"/>
      <c r="H305" s="208"/>
      <c r="I305" s="208"/>
      <c r="J305" s="14"/>
      <c r="K305" s="14">
        <f>'Субвенции '!B296</f>
        <v>93.7</v>
      </c>
      <c r="L305" s="14">
        <f>'Субвенции '!C296</f>
        <v>62.181379999999997</v>
      </c>
      <c r="M305" s="14">
        <f t="shared" ref="M305:M312" si="169">L305/K305*100</f>
        <v>66.362198505869799</v>
      </c>
      <c r="N305" s="14">
        <f>Иные!B290</f>
        <v>158.4</v>
      </c>
      <c r="O305" s="14">
        <f>Иные!C290</f>
        <v>158.4</v>
      </c>
      <c r="P305" s="14">
        <f t="shared" ref="P305:P312" si="170">O305/N305*100</f>
        <v>100</v>
      </c>
      <c r="Q305" s="10"/>
      <c r="R305" s="10"/>
      <c r="S305" s="10"/>
      <c r="T305" s="10"/>
      <c r="U305" s="10"/>
      <c r="V305" s="10"/>
      <c r="W305" s="10"/>
      <c r="X305" s="10"/>
      <c r="Y305" s="10"/>
      <c r="Z305" s="10"/>
      <c r="AA305" s="10"/>
      <c r="AB305" s="10"/>
      <c r="AC305" s="10"/>
      <c r="AD305" s="10"/>
      <c r="AE305" s="10"/>
    </row>
    <row r="306" spans="1:31" s="12" customFormat="1" ht="15.75" x14ac:dyDescent="0.25">
      <c r="A306" s="133" t="s">
        <v>638</v>
      </c>
      <c r="B306" s="251">
        <f t="shared" si="144"/>
        <v>1460.5000000000002</v>
      </c>
      <c r="C306" s="251">
        <f t="shared" si="145"/>
        <v>1224.3868900000002</v>
      </c>
      <c r="D306" s="251">
        <f t="shared" si="168"/>
        <v>83.833405682985287</v>
      </c>
      <c r="E306" s="14"/>
      <c r="F306" s="14"/>
      <c r="G306" s="47"/>
      <c r="H306" s="208">
        <f>Субсидии!B295</f>
        <v>1208.4000000000001</v>
      </c>
      <c r="I306" s="208">
        <f>Субсидии!C295</f>
        <v>1027.5280400000001</v>
      </c>
      <c r="J306" s="14">
        <f t="shared" si="20"/>
        <v>85.032111883482301</v>
      </c>
      <c r="K306" s="14">
        <f>'Субвенции '!B297</f>
        <v>93.7</v>
      </c>
      <c r="L306" s="14">
        <f>'Субвенции '!C297</f>
        <v>38.458849999999998</v>
      </c>
      <c r="M306" s="14">
        <f t="shared" si="169"/>
        <v>41.044663820704372</v>
      </c>
      <c r="N306" s="14">
        <f>Иные!B291</f>
        <v>158.4</v>
      </c>
      <c r="O306" s="14">
        <f>Иные!C291</f>
        <v>158.4</v>
      </c>
      <c r="P306" s="14">
        <f t="shared" si="170"/>
        <v>100</v>
      </c>
      <c r="Q306" s="10"/>
      <c r="R306" s="10"/>
      <c r="S306" s="10"/>
      <c r="T306" s="10"/>
      <c r="U306" s="10"/>
      <c r="V306" s="10"/>
      <c r="W306" s="10"/>
      <c r="X306" s="10"/>
      <c r="Y306" s="10"/>
      <c r="Z306" s="10"/>
      <c r="AA306" s="10"/>
      <c r="AB306" s="10"/>
      <c r="AC306" s="10"/>
      <c r="AD306" s="10"/>
      <c r="AE306" s="10"/>
    </row>
    <row r="307" spans="1:31" s="12" customFormat="1" ht="15.75" x14ac:dyDescent="0.25">
      <c r="A307" s="133" t="s">
        <v>639</v>
      </c>
      <c r="B307" s="251">
        <f t="shared" si="144"/>
        <v>1128.7620000000002</v>
      </c>
      <c r="C307" s="251">
        <f t="shared" si="145"/>
        <v>541.75182999999993</v>
      </c>
      <c r="D307" s="251">
        <f t="shared" si="168"/>
        <v>47.995222199188127</v>
      </c>
      <c r="E307" s="14"/>
      <c r="F307" s="14"/>
      <c r="G307" s="47"/>
      <c r="H307" s="208">
        <f>Субсидии!B296</f>
        <v>876.66200000000003</v>
      </c>
      <c r="I307" s="208">
        <f>Субсидии!C296</f>
        <v>321.16199999999998</v>
      </c>
      <c r="J307" s="14">
        <f t="shared" si="20"/>
        <v>36.634643682513897</v>
      </c>
      <c r="K307" s="14">
        <f>'Субвенции '!B298</f>
        <v>93.7</v>
      </c>
      <c r="L307" s="14">
        <f>'Субвенции '!C298</f>
        <v>62.189830000000001</v>
      </c>
      <c r="M307" s="14">
        <f t="shared" si="169"/>
        <v>66.371216648879411</v>
      </c>
      <c r="N307" s="14">
        <f>Иные!B292</f>
        <v>158.4</v>
      </c>
      <c r="O307" s="14">
        <f>Иные!C292</f>
        <v>158.4</v>
      </c>
      <c r="P307" s="14">
        <f t="shared" si="170"/>
        <v>100</v>
      </c>
      <c r="Q307" s="10"/>
      <c r="R307" s="10"/>
      <c r="S307" s="10"/>
      <c r="T307" s="10"/>
      <c r="U307" s="10"/>
      <c r="V307" s="10"/>
      <c r="W307" s="10"/>
      <c r="X307" s="10"/>
      <c r="Y307" s="10"/>
      <c r="Z307" s="10"/>
      <c r="AA307" s="10"/>
      <c r="AB307" s="10"/>
      <c r="AC307" s="10"/>
      <c r="AD307" s="10"/>
      <c r="AE307" s="10"/>
    </row>
    <row r="308" spans="1:31" s="12" customFormat="1" ht="15.75" x14ac:dyDescent="0.25">
      <c r="A308" s="133" t="s">
        <v>429</v>
      </c>
      <c r="B308" s="251">
        <f t="shared" si="144"/>
        <v>1352.6000000000001</v>
      </c>
      <c r="C308" s="251">
        <f t="shared" si="145"/>
        <v>605.68867999999998</v>
      </c>
      <c r="D308" s="251">
        <f t="shared" si="168"/>
        <v>44.779585982552121</v>
      </c>
      <c r="E308" s="14"/>
      <c r="F308" s="14"/>
      <c r="G308" s="47"/>
      <c r="H308" s="208">
        <f>Субсидии!B297</f>
        <v>960</v>
      </c>
      <c r="I308" s="208">
        <f>Субсидии!C297</f>
        <v>288</v>
      </c>
      <c r="J308" s="14">
        <f t="shared" si="20"/>
        <v>30</v>
      </c>
      <c r="K308" s="14">
        <f>'Субвенции '!B299</f>
        <v>234.2</v>
      </c>
      <c r="L308" s="14">
        <f>'Субвенции '!C299</f>
        <v>159.28868</v>
      </c>
      <c r="M308" s="14">
        <f t="shared" si="169"/>
        <v>68.013953885567886</v>
      </c>
      <c r="N308" s="14">
        <f>Иные!B293</f>
        <v>158.4</v>
      </c>
      <c r="O308" s="14">
        <f>Иные!C293</f>
        <v>158.4</v>
      </c>
      <c r="P308" s="14">
        <f t="shared" si="170"/>
        <v>100</v>
      </c>
      <c r="Q308" s="10"/>
      <c r="R308" s="10"/>
      <c r="S308" s="10"/>
      <c r="T308" s="10"/>
      <c r="U308" s="10"/>
      <c r="V308" s="10"/>
      <c r="W308" s="10"/>
      <c r="X308" s="10"/>
      <c r="Y308" s="10"/>
      <c r="Z308" s="10"/>
      <c r="AA308" s="10"/>
      <c r="AB308" s="10"/>
      <c r="AC308" s="10"/>
      <c r="AD308" s="10"/>
      <c r="AE308" s="10"/>
    </row>
    <row r="309" spans="1:31" s="12" customFormat="1" ht="15.75" x14ac:dyDescent="0.25">
      <c r="A309" s="133" t="s">
        <v>413</v>
      </c>
      <c r="B309" s="251">
        <f t="shared" si="144"/>
        <v>482.4</v>
      </c>
      <c r="C309" s="251">
        <f t="shared" si="145"/>
        <v>341.78667000000002</v>
      </c>
      <c r="D309" s="251">
        <f t="shared" si="168"/>
        <v>70.851299751243786</v>
      </c>
      <c r="E309" s="14"/>
      <c r="F309" s="14"/>
      <c r="G309" s="47"/>
      <c r="H309" s="208">
        <f>Субсидии!B298</f>
        <v>0</v>
      </c>
      <c r="I309" s="208">
        <f>Субсидии!C298</f>
        <v>0</v>
      </c>
      <c r="J309" s="14"/>
      <c r="K309" s="14">
        <f>'Субвенции '!B300</f>
        <v>234.2</v>
      </c>
      <c r="L309" s="14">
        <f>'Субвенции '!C300</f>
        <v>140.96153000000001</v>
      </c>
      <c r="M309" s="14">
        <f t="shared" si="169"/>
        <v>60.188526900085407</v>
      </c>
      <c r="N309" s="14">
        <f>Иные!B294</f>
        <v>248.2</v>
      </c>
      <c r="O309" s="14">
        <f>Иные!C294</f>
        <v>200.82514</v>
      </c>
      <c r="P309" s="14">
        <f t="shared" si="170"/>
        <v>80.912626913779221</v>
      </c>
      <c r="Q309" s="10"/>
      <c r="R309" s="10"/>
      <c r="S309" s="10"/>
      <c r="T309" s="10"/>
      <c r="U309" s="10"/>
      <c r="V309" s="10"/>
      <c r="W309" s="10"/>
      <c r="X309" s="10"/>
      <c r="Y309" s="10"/>
      <c r="Z309" s="10"/>
      <c r="AA309" s="10"/>
      <c r="AB309" s="10"/>
      <c r="AC309" s="10"/>
      <c r="AD309" s="10"/>
      <c r="AE309" s="10"/>
    </row>
    <row r="310" spans="1:31" s="12" customFormat="1" ht="15.75" x14ac:dyDescent="0.25">
      <c r="A310" s="133" t="s">
        <v>640</v>
      </c>
      <c r="B310" s="251">
        <f t="shared" si="144"/>
        <v>252.10000000000002</v>
      </c>
      <c r="C310" s="251">
        <f t="shared" si="145"/>
        <v>182.56543000000002</v>
      </c>
      <c r="D310" s="251">
        <f t="shared" si="168"/>
        <v>72.417861959539863</v>
      </c>
      <c r="E310" s="14"/>
      <c r="F310" s="14"/>
      <c r="G310" s="47"/>
      <c r="H310" s="208">
        <f>Субсидии!B299</f>
        <v>0</v>
      </c>
      <c r="I310" s="208">
        <f>Субсидии!C299</f>
        <v>0</v>
      </c>
      <c r="J310" s="14"/>
      <c r="K310" s="14">
        <f>'Субвенции '!B301</f>
        <v>93.7</v>
      </c>
      <c r="L310" s="14">
        <f>'Субвенции '!C301</f>
        <v>50.061360000000001</v>
      </c>
      <c r="M310" s="14">
        <f t="shared" si="169"/>
        <v>53.427278548559229</v>
      </c>
      <c r="N310" s="14">
        <f>Иные!B295</f>
        <v>158.4</v>
      </c>
      <c r="O310" s="14">
        <f>Иные!C295</f>
        <v>132.50407000000001</v>
      </c>
      <c r="P310" s="14">
        <f t="shared" si="170"/>
        <v>83.651559343434343</v>
      </c>
      <c r="Q310" s="10"/>
      <c r="R310" s="10"/>
      <c r="S310" s="10"/>
      <c r="T310" s="10"/>
      <c r="U310" s="10"/>
      <c r="V310" s="10"/>
      <c r="W310" s="10"/>
      <c r="X310" s="10"/>
      <c r="Y310" s="10"/>
      <c r="Z310" s="10"/>
      <c r="AA310" s="10"/>
      <c r="AB310" s="10"/>
      <c r="AC310" s="10"/>
      <c r="AD310" s="10"/>
      <c r="AE310" s="10"/>
    </row>
    <row r="311" spans="1:31" s="12" customFormat="1" ht="15.75" x14ac:dyDescent="0.25">
      <c r="A311" s="133" t="s">
        <v>463</v>
      </c>
      <c r="B311" s="251">
        <f t="shared" si="144"/>
        <v>1353.6</v>
      </c>
      <c r="C311" s="251">
        <f t="shared" si="145"/>
        <v>1243.1297199999999</v>
      </c>
      <c r="D311" s="251">
        <f t="shared" si="168"/>
        <v>91.838779550827425</v>
      </c>
      <c r="E311" s="14"/>
      <c r="F311" s="14"/>
      <c r="G311" s="47"/>
      <c r="H311" s="208">
        <f>Субсидии!B293</f>
        <v>810</v>
      </c>
      <c r="I311" s="208">
        <f>Субсидии!C293</f>
        <v>810.03998000000001</v>
      </c>
      <c r="J311" s="14">
        <f>I311/H311*100</f>
        <v>100.00493580246913</v>
      </c>
      <c r="K311" s="14">
        <f>'Субвенции '!B302</f>
        <v>234.2</v>
      </c>
      <c r="L311" s="14">
        <f>'Субвенции '!C302</f>
        <v>139.85622000000001</v>
      </c>
      <c r="M311" s="14">
        <f t="shared" si="169"/>
        <v>59.716575576430408</v>
      </c>
      <c r="N311" s="14">
        <f>Иные!B289</f>
        <v>309.39999999999998</v>
      </c>
      <c r="O311" s="14">
        <f>Иные!C289</f>
        <v>293.23352</v>
      </c>
      <c r="P311" s="14">
        <f t="shared" si="170"/>
        <v>94.774893341952165</v>
      </c>
      <c r="Q311" s="10"/>
      <c r="R311" s="10"/>
      <c r="S311" s="10"/>
      <c r="T311" s="10"/>
      <c r="U311" s="10"/>
      <c r="V311" s="10"/>
      <c r="W311" s="10"/>
      <c r="X311" s="10"/>
      <c r="Y311" s="10"/>
      <c r="Z311" s="10"/>
      <c r="AA311" s="10"/>
      <c r="AB311" s="10"/>
      <c r="AC311" s="10"/>
      <c r="AD311" s="10"/>
      <c r="AE311" s="10"/>
    </row>
    <row r="312" spans="1:31" s="12" customFormat="1" ht="15.75" x14ac:dyDescent="0.25">
      <c r="A312" s="133" t="s">
        <v>708</v>
      </c>
      <c r="B312" s="251">
        <f t="shared" si="144"/>
        <v>1299.87303</v>
      </c>
      <c r="C312" s="251">
        <f t="shared" si="145"/>
        <v>223.36836</v>
      </c>
      <c r="D312" s="251">
        <f t="shared" si="168"/>
        <v>17.183859872836965</v>
      </c>
      <c r="E312" s="14"/>
      <c r="F312" s="14"/>
      <c r="G312" s="47"/>
      <c r="H312" s="208">
        <f>Субсидии!B300</f>
        <v>957.97302999999999</v>
      </c>
      <c r="I312" s="208">
        <f>Субсидии!C300</f>
        <v>0</v>
      </c>
      <c r="J312" s="14"/>
      <c r="K312" s="14">
        <f>'Субвенции '!B303</f>
        <v>93.7</v>
      </c>
      <c r="L312" s="14">
        <f>'Субвенции '!C303</f>
        <v>59.832120000000003</v>
      </c>
      <c r="M312" s="14">
        <f t="shared" si="169"/>
        <v>63.854983991462113</v>
      </c>
      <c r="N312" s="14">
        <f>Иные!B296</f>
        <v>248.2</v>
      </c>
      <c r="O312" s="14">
        <f>Иные!C296</f>
        <v>163.53623999999999</v>
      </c>
      <c r="P312" s="14">
        <f t="shared" si="170"/>
        <v>65.888896051571308</v>
      </c>
      <c r="Q312" s="10"/>
      <c r="R312" s="10"/>
      <c r="S312" s="10"/>
      <c r="T312" s="10"/>
      <c r="U312" s="10"/>
      <c r="V312" s="10"/>
      <c r="W312" s="10"/>
      <c r="X312" s="10"/>
      <c r="Y312" s="10"/>
      <c r="Z312" s="10"/>
      <c r="AA312" s="10"/>
      <c r="AB312" s="10"/>
      <c r="AC312" s="10"/>
      <c r="AD312" s="10"/>
      <c r="AE312" s="10"/>
    </row>
    <row r="313" spans="1:31" s="28" customFormat="1" ht="31.5" x14ac:dyDescent="0.25">
      <c r="A313" s="77" t="s">
        <v>468</v>
      </c>
      <c r="B313" s="81">
        <f t="shared" si="144"/>
        <v>243967.82280000008</v>
      </c>
      <c r="C313" s="81">
        <f t="shared" si="145"/>
        <v>156970.75789000001</v>
      </c>
      <c r="D313" s="81">
        <f t="shared" ref="D313" si="171">C313/B313*100</f>
        <v>64.340762682741769</v>
      </c>
      <c r="E313" s="81">
        <f t="shared" ref="E313:F313" si="172">SUM(E314:E321)</f>
        <v>62662.281999999999</v>
      </c>
      <c r="F313" s="81">
        <f t="shared" si="172"/>
        <v>47562.756999999998</v>
      </c>
      <c r="G313" s="83">
        <f t="shared" si="19"/>
        <v>75.903327299826074</v>
      </c>
      <c r="H313" s="81">
        <f>SUM(H314:H321)</f>
        <v>30574.540799999995</v>
      </c>
      <c r="I313" s="81">
        <f t="shared" ref="I313:O313" si="173">SUM(I314:I321)</f>
        <v>17852.470419999998</v>
      </c>
      <c r="J313" s="81">
        <f t="shared" si="20"/>
        <v>58.389987070549886</v>
      </c>
      <c r="K313" s="81">
        <f t="shared" si="173"/>
        <v>133898.10000000009</v>
      </c>
      <c r="L313" s="81">
        <f t="shared" si="173"/>
        <v>86054.706920000011</v>
      </c>
      <c r="M313" s="81">
        <f t="shared" si="21"/>
        <v>64.268803605129534</v>
      </c>
      <c r="N313" s="81">
        <f t="shared" si="173"/>
        <v>16832.900000000001</v>
      </c>
      <c r="O313" s="81">
        <f t="shared" si="173"/>
        <v>5500.8235500000001</v>
      </c>
      <c r="P313" s="81">
        <f t="shared" si="22"/>
        <v>32.679000944578767</v>
      </c>
      <c r="Q313" s="155"/>
      <c r="R313" s="155"/>
      <c r="S313" s="155"/>
      <c r="T313" s="155"/>
      <c r="U313" s="155"/>
      <c r="V313" s="155"/>
      <c r="W313" s="155"/>
      <c r="X313" s="155"/>
      <c r="Y313" s="155"/>
      <c r="Z313" s="155"/>
      <c r="AA313" s="155"/>
      <c r="AB313" s="155"/>
      <c r="AC313" s="155"/>
      <c r="AD313" s="155"/>
      <c r="AE313" s="155"/>
    </row>
    <row r="314" spans="1:31" s="12" customFormat="1" ht="31.5" x14ac:dyDescent="0.25">
      <c r="A314" s="132" t="s">
        <v>390</v>
      </c>
      <c r="B314" s="14">
        <f t="shared" si="144"/>
        <v>227337.08200000002</v>
      </c>
      <c r="C314" s="14">
        <f t="shared" si="145"/>
        <v>153609.26835</v>
      </c>
      <c r="D314" s="14">
        <f t="shared" si="15"/>
        <v>67.568945197422735</v>
      </c>
      <c r="E314" s="15">
        <f>Дотации!B36</f>
        <v>62662.281999999999</v>
      </c>
      <c r="F314" s="15">
        <f>Дотации!C36</f>
        <v>47562.756999999998</v>
      </c>
      <c r="G314" s="15">
        <f t="shared" si="19"/>
        <v>75.903327299826074</v>
      </c>
      <c r="H314" s="14">
        <f>Субсидии!B302</f>
        <v>25308.5</v>
      </c>
      <c r="I314" s="14">
        <f>Субсидии!C302</f>
        <v>15082.33807</v>
      </c>
      <c r="J314" s="14">
        <f t="shared" si="20"/>
        <v>59.593962779303396</v>
      </c>
      <c r="K314" s="14">
        <f>'Субвенции '!B305</f>
        <v>133195.40000000002</v>
      </c>
      <c r="L314" s="14">
        <f>'Субвенции '!C305</f>
        <v>85666.313770000008</v>
      </c>
      <c r="M314" s="14">
        <f t="shared" si="21"/>
        <v>64.316270509341905</v>
      </c>
      <c r="N314" s="14">
        <f>Иные!B298</f>
        <v>6170.9</v>
      </c>
      <c r="O314" s="14">
        <f>Иные!C298</f>
        <v>5297.8595100000002</v>
      </c>
      <c r="P314" s="14">
        <f t="shared" si="22"/>
        <v>85.852298854300031</v>
      </c>
      <c r="Q314" s="10"/>
      <c r="R314" s="10"/>
      <c r="S314" s="10"/>
      <c r="T314" s="10"/>
      <c r="U314" s="10"/>
      <c r="V314" s="10"/>
      <c r="W314" s="10"/>
      <c r="X314" s="10"/>
      <c r="Y314" s="10"/>
      <c r="Z314" s="10"/>
      <c r="AA314" s="10"/>
      <c r="AB314" s="10"/>
      <c r="AC314" s="10"/>
      <c r="AD314" s="10"/>
      <c r="AE314" s="10"/>
    </row>
    <row r="315" spans="1:31" s="12" customFormat="1" ht="15.75" x14ac:dyDescent="0.25">
      <c r="A315" s="133" t="s">
        <v>497</v>
      </c>
      <c r="B315" s="251">
        <f t="shared" si="144"/>
        <v>0</v>
      </c>
      <c r="C315" s="251">
        <f t="shared" si="145"/>
        <v>0</v>
      </c>
      <c r="D315" s="251"/>
      <c r="E315" s="14"/>
      <c r="F315" s="14"/>
      <c r="G315" s="47"/>
      <c r="H315" s="208"/>
      <c r="I315" s="208"/>
      <c r="J315" s="14"/>
      <c r="K315" s="14">
        <f>'Субвенции '!B306</f>
        <v>0</v>
      </c>
      <c r="L315" s="14">
        <f>'Субвенции '!C306</f>
        <v>0</v>
      </c>
      <c r="M315" s="14"/>
      <c r="N315" s="14"/>
      <c r="O315" s="14"/>
      <c r="P315" s="14"/>
      <c r="Q315" s="10"/>
      <c r="R315" s="10"/>
      <c r="S315" s="10"/>
      <c r="T315" s="10"/>
      <c r="U315" s="10"/>
      <c r="V315" s="10"/>
      <c r="W315" s="10"/>
      <c r="X315" s="10"/>
      <c r="Y315" s="10"/>
      <c r="Z315" s="10"/>
      <c r="AA315" s="10"/>
      <c r="AB315" s="10"/>
      <c r="AC315" s="10"/>
      <c r="AD315" s="10"/>
      <c r="AE315" s="10"/>
    </row>
    <row r="316" spans="1:31" s="12" customFormat="1" ht="15.75" x14ac:dyDescent="0.25">
      <c r="A316" s="133" t="s">
        <v>709</v>
      </c>
      <c r="B316" s="251">
        <f t="shared" si="144"/>
        <v>187.9</v>
      </c>
      <c r="C316" s="251">
        <f t="shared" si="145"/>
        <v>74.706770000000006</v>
      </c>
      <c r="D316" s="251">
        <f t="shared" ref="D316:D321" si="174">C316/B316*100</f>
        <v>39.758791910590737</v>
      </c>
      <c r="E316" s="14"/>
      <c r="F316" s="14"/>
      <c r="G316" s="47"/>
      <c r="H316" s="208"/>
      <c r="I316" s="208"/>
      <c r="J316" s="14"/>
      <c r="K316" s="14">
        <f>'Субвенции '!B307</f>
        <v>93.7</v>
      </c>
      <c r="L316" s="14">
        <f>'Субвенции '!C307</f>
        <v>53.296559999999999</v>
      </c>
      <c r="M316" s="14">
        <f t="shared" ref="M316:M321" si="175">L316/K316*100</f>
        <v>56.879999999999995</v>
      </c>
      <c r="N316" s="14">
        <f>Иные!B302</f>
        <v>94.2</v>
      </c>
      <c r="O316" s="14">
        <f>Иные!C302</f>
        <v>21.410209999999999</v>
      </c>
      <c r="P316" s="14">
        <f t="shared" ref="P316:P321" si="176">O316/N316*100</f>
        <v>22.728460721868363</v>
      </c>
      <c r="Q316" s="10"/>
      <c r="R316" s="10"/>
      <c r="S316" s="10"/>
      <c r="T316" s="10"/>
      <c r="U316" s="10"/>
      <c r="V316" s="10"/>
      <c r="W316" s="10"/>
      <c r="X316" s="10"/>
      <c r="Y316" s="10"/>
      <c r="Z316" s="10"/>
      <c r="AA316" s="10"/>
      <c r="AB316" s="10"/>
      <c r="AC316" s="10"/>
      <c r="AD316" s="10"/>
      <c r="AE316" s="10"/>
    </row>
    <row r="317" spans="1:31" s="12" customFormat="1" ht="15.75" x14ac:dyDescent="0.25">
      <c r="A317" s="133" t="s">
        <v>642</v>
      </c>
      <c r="B317" s="251">
        <f t="shared" si="144"/>
        <v>734.81100000000004</v>
      </c>
      <c r="C317" s="251">
        <f t="shared" si="145"/>
        <v>80.809330000000003</v>
      </c>
      <c r="D317" s="251">
        <f t="shared" si="174"/>
        <v>10.997294542406143</v>
      </c>
      <c r="E317" s="14"/>
      <c r="F317" s="14"/>
      <c r="G317" s="47"/>
      <c r="H317" s="208">
        <f>Субсидии!B303</f>
        <v>502.01100000000002</v>
      </c>
      <c r="I317" s="208">
        <f>Субсидии!C303</f>
        <v>0</v>
      </c>
      <c r="J317" s="14"/>
      <c r="K317" s="14">
        <f>'Субвенции '!B308</f>
        <v>93.7</v>
      </c>
      <c r="L317" s="14">
        <f>'Субвенции '!C308</f>
        <v>55.518329999999999</v>
      </c>
      <c r="M317" s="14">
        <f t="shared" si="175"/>
        <v>59.25115261472785</v>
      </c>
      <c r="N317" s="14">
        <f>Иные!B300</f>
        <v>139.1</v>
      </c>
      <c r="O317" s="14">
        <f>Иные!C300</f>
        <v>25.291</v>
      </c>
      <c r="P317" s="14">
        <f t="shared" si="176"/>
        <v>18.181883537023722</v>
      </c>
      <c r="Q317" s="10"/>
      <c r="R317" s="10"/>
      <c r="S317" s="10"/>
      <c r="T317" s="10"/>
      <c r="U317" s="10"/>
      <c r="V317" s="10"/>
      <c r="W317" s="10"/>
      <c r="X317" s="10"/>
      <c r="Y317" s="10"/>
      <c r="Z317" s="10"/>
      <c r="AA317" s="10"/>
      <c r="AB317" s="10"/>
      <c r="AC317" s="10"/>
      <c r="AD317" s="10"/>
      <c r="AE317" s="10"/>
    </row>
    <row r="318" spans="1:31" s="12" customFormat="1" ht="15.75" x14ac:dyDescent="0.25">
      <c r="A318" s="133" t="s">
        <v>645</v>
      </c>
      <c r="B318" s="251">
        <f t="shared" si="144"/>
        <v>825.56380000000013</v>
      </c>
      <c r="C318" s="251">
        <f t="shared" si="145"/>
        <v>154.59886</v>
      </c>
      <c r="D318" s="251">
        <f t="shared" si="174"/>
        <v>18.726458209529049</v>
      </c>
      <c r="E318" s="14"/>
      <c r="F318" s="14"/>
      <c r="G318" s="47"/>
      <c r="H318" s="208">
        <f>Субсидии!B304</f>
        <v>542.16380000000004</v>
      </c>
      <c r="I318" s="208">
        <f>Субсидии!C304</f>
        <v>0</v>
      </c>
      <c r="J318" s="14"/>
      <c r="K318" s="14">
        <f>'Субвенции '!B309</f>
        <v>93.7</v>
      </c>
      <c r="L318" s="14">
        <f>'Субвенции '!C309</f>
        <v>53.757719999999999</v>
      </c>
      <c r="M318" s="14">
        <f t="shared" si="175"/>
        <v>57.372166488794022</v>
      </c>
      <c r="N318" s="14">
        <f>Иные!B301</f>
        <v>189.7</v>
      </c>
      <c r="O318" s="14">
        <f>Иные!C301</f>
        <v>100.84114</v>
      </c>
      <c r="P318" s="14">
        <f t="shared" si="176"/>
        <v>53.158218239325251</v>
      </c>
      <c r="Q318" s="10"/>
      <c r="R318" s="10"/>
      <c r="S318" s="10"/>
      <c r="T318" s="10"/>
      <c r="U318" s="10"/>
      <c r="V318" s="10"/>
      <c r="W318" s="10"/>
      <c r="X318" s="10"/>
      <c r="Y318" s="10"/>
      <c r="Z318" s="10"/>
      <c r="AA318" s="10"/>
      <c r="AB318" s="10"/>
      <c r="AC318" s="10"/>
      <c r="AD318" s="10"/>
      <c r="AE318" s="10"/>
    </row>
    <row r="319" spans="1:31" s="12" customFormat="1" ht="15.75" x14ac:dyDescent="0.25">
      <c r="A319" s="133" t="s">
        <v>643</v>
      </c>
      <c r="B319" s="251">
        <f t="shared" si="144"/>
        <v>232.8</v>
      </c>
      <c r="C319" s="251">
        <f t="shared" si="145"/>
        <v>78.603069999999988</v>
      </c>
      <c r="D319" s="251">
        <f t="shared" si="174"/>
        <v>33.76420532646047</v>
      </c>
      <c r="E319" s="14"/>
      <c r="F319" s="14"/>
      <c r="G319" s="47"/>
      <c r="H319" s="208">
        <f>Субсидии!B305</f>
        <v>0</v>
      </c>
      <c r="I319" s="208">
        <f>Субсидии!C305</f>
        <v>0</v>
      </c>
      <c r="J319" s="14"/>
      <c r="K319" s="14">
        <f>'Субвенции '!B310</f>
        <v>93.7</v>
      </c>
      <c r="L319" s="14">
        <f>'Субвенции '!C310</f>
        <v>49.662699999999994</v>
      </c>
      <c r="M319" s="14">
        <f t="shared" si="175"/>
        <v>53.001814300960504</v>
      </c>
      <c r="N319" s="14">
        <f>Иные!B303</f>
        <v>139.1</v>
      </c>
      <c r="O319" s="14">
        <f>Иные!C303</f>
        <v>28.940369999999998</v>
      </c>
      <c r="P319" s="14">
        <f t="shared" si="176"/>
        <v>20.805442127965492</v>
      </c>
      <c r="Q319" s="10"/>
      <c r="R319" s="10"/>
      <c r="S319" s="10"/>
      <c r="T319" s="10"/>
      <c r="U319" s="10"/>
      <c r="V319" s="10"/>
      <c r="W319" s="10"/>
      <c r="X319" s="10"/>
      <c r="Y319" s="10"/>
      <c r="Z319" s="10"/>
      <c r="AA319" s="10"/>
      <c r="AB319" s="10"/>
      <c r="AC319" s="10"/>
      <c r="AD319" s="10"/>
      <c r="AE319" s="10"/>
    </row>
    <row r="320" spans="1:31" s="12" customFormat="1" ht="15.75" x14ac:dyDescent="0.25">
      <c r="A320" s="133" t="s">
        <v>467</v>
      </c>
      <c r="B320" s="251">
        <f t="shared" si="144"/>
        <v>13697.103999999999</v>
      </c>
      <c r="C320" s="251">
        <f t="shared" si="145"/>
        <v>2890.0926099999997</v>
      </c>
      <c r="D320" s="251">
        <f t="shared" si="174"/>
        <v>21.100026764781809</v>
      </c>
      <c r="E320" s="14"/>
      <c r="F320" s="14"/>
      <c r="G320" s="47"/>
      <c r="H320" s="208">
        <f>Субсидии!B306</f>
        <v>3462.9040000000005</v>
      </c>
      <c r="I320" s="208">
        <f>Субсидии!C306</f>
        <v>2770.1323499999999</v>
      </c>
      <c r="J320" s="14">
        <f>I320/H320*100</f>
        <v>79.994488729690431</v>
      </c>
      <c r="K320" s="14">
        <f>'Субвенции '!B311</f>
        <v>234.2</v>
      </c>
      <c r="L320" s="14">
        <f>'Субвенции '!C311</f>
        <v>119.96025999999999</v>
      </c>
      <c r="M320" s="14">
        <f t="shared" si="175"/>
        <v>51.221289496157127</v>
      </c>
      <c r="N320" s="14">
        <f>Иные!B299</f>
        <v>10000</v>
      </c>
      <c r="O320" s="14">
        <f>Иные!C299</f>
        <v>0</v>
      </c>
      <c r="P320" s="14">
        <f t="shared" si="176"/>
        <v>0</v>
      </c>
      <c r="Q320" s="10"/>
      <c r="R320" s="10"/>
      <c r="S320" s="10"/>
      <c r="T320" s="10"/>
      <c r="U320" s="10"/>
      <c r="V320" s="10"/>
      <c r="W320" s="10"/>
      <c r="X320" s="10"/>
      <c r="Y320" s="10"/>
      <c r="Z320" s="10"/>
      <c r="AA320" s="10"/>
      <c r="AB320" s="10"/>
      <c r="AC320" s="10"/>
      <c r="AD320" s="10"/>
      <c r="AE320" s="10"/>
    </row>
    <row r="321" spans="1:31" s="12" customFormat="1" ht="15.75" x14ac:dyDescent="0.25">
      <c r="A321" s="133" t="s">
        <v>644</v>
      </c>
      <c r="B321" s="251">
        <f t="shared" si="144"/>
        <v>952.56200000000001</v>
      </c>
      <c r="C321" s="251">
        <f t="shared" si="145"/>
        <v>82.678899999999999</v>
      </c>
      <c r="D321" s="251">
        <f t="shared" si="174"/>
        <v>8.6796345014812673</v>
      </c>
      <c r="E321" s="14"/>
      <c r="F321" s="14"/>
      <c r="G321" s="47"/>
      <c r="H321" s="208">
        <f>Субсидии!B307</f>
        <v>758.96199999999999</v>
      </c>
      <c r="I321" s="208">
        <f>Субсидии!C307</f>
        <v>0</v>
      </c>
      <c r="J321" s="14"/>
      <c r="K321" s="14">
        <f>'Субвенции '!B312</f>
        <v>93.7</v>
      </c>
      <c r="L321" s="14">
        <f>'Субвенции '!C312</f>
        <v>56.197580000000002</v>
      </c>
      <c r="M321" s="14">
        <f t="shared" si="175"/>
        <v>59.976072572038419</v>
      </c>
      <c r="N321" s="14">
        <f>Иные!B304</f>
        <v>99.9</v>
      </c>
      <c r="O321" s="14">
        <f>Иные!C304</f>
        <v>26.48132</v>
      </c>
      <c r="P321" s="14">
        <f t="shared" si="176"/>
        <v>26.507827827827828</v>
      </c>
      <c r="Q321" s="10"/>
      <c r="R321" s="10"/>
      <c r="S321" s="10"/>
      <c r="T321" s="10"/>
      <c r="U321" s="10"/>
      <c r="V321" s="10"/>
      <c r="W321" s="10"/>
      <c r="X321" s="10"/>
      <c r="Y321" s="10"/>
      <c r="Z321" s="10"/>
      <c r="AA321" s="10"/>
      <c r="AB321" s="10"/>
      <c r="AC321" s="10"/>
      <c r="AD321" s="10"/>
      <c r="AE321" s="10"/>
    </row>
    <row r="322" spans="1:31" s="28" customFormat="1" ht="31.5" x14ac:dyDescent="0.25">
      <c r="A322" s="77" t="s">
        <v>469</v>
      </c>
      <c r="B322" s="81">
        <f t="shared" si="144"/>
        <v>790302.40441000008</v>
      </c>
      <c r="C322" s="81">
        <f t="shared" si="145"/>
        <v>494184.33936000004</v>
      </c>
      <c r="D322" s="81">
        <f t="shared" ref="D322" si="177">C322/B322*100</f>
        <v>62.531043383188631</v>
      </c>
      <c r="E322" s="81">
        <f t="shared" ref="E322:F322" si="178">SUM(E323:E330)</f>
        <v>126130.7</v>
      </c>
      <c r="F322" s="81">
        <f t="shared" si="178"/>
        <v>91634.5</v>
      </c>
      <c r="G322" s="83">
        <f t="shared" si="19"/>
        <v>72.650433241074538</v>
      </c>
      <c r="H322" s="81">
        <f>SUM(H323:H330)</f>
        <v>95449.404409999988</v>
      </c>
      <c r="I322" s="81">
        <f t="shared" ref="I322:O322" si="179">SUM(I323:I330)</f>
        <v>49299.304189999995</v>
      </c>
      <c r="J322" s="81">
        <f t="shared" si="20"/>
        <v>51.649671880859884</v>
      </c>
      <c r="K322" s="81">
        <f t="shared" si="179"/>
        <v>491565.20000000013</v>
      </c>
      <c r="L322" s="81">
        <f t="shared" si="179"/>
        <v>331569.39287000004</v>
      </c>
      <c r="M322" s="81">
        <f t="shared" si="21"/>
        <v>67.451762832275335</v>
      </c>
      <c r="N322" s="81">
        <f t="shared" si="179"/>
        <v>77157.099999999991</v>
      </c>
      <c r="O322" s="81">
        <f t="shared" si="179"/>
        <v>21681.142300000003</v>
      </c>
      <c r="P322" s="81">
        <f t="shared" si="22"/>
        <v>28.09999637104039</v>
      </c>
      <c r="Q322" s="155"/>
      <c r="R322" s="155"/>
      <c r="S322" s="155"/>
      <c r="T322" s="155"/>
      <c r="U322" s="155"/>
      <c r="V322" s="155"/>
      <c r="W322" s="155"/>
      <c r="X322" s="155"/>
      <c r="Y322" s="155"/>
      <c r="Z322" s="155"/>
      <c r="AA322" s="155"/>
      <c r="AB322" s="155"/>
      <c r="AC322" s="155"/>
      <c r="AD322" s="155"/>
      <c r="AE322" s="155"/>
    </row>
    <row r="323" spans="1:31" s="12" customFormat="1" ht="31.5" x14ac:dyDescent="0.25">
      <c r="A323" s="132" t="s">
        <v>389</v>
      </c>
      <c r="B323" s="14">
        <f t="shared" si="144"/>
        <v>700875.92041000002</v>
      </c>
      <c r="C323" s="14">
        <f t="shared" si="145"/>
        <v>473455.98735000001</v>
      </c>
      <c r="D323" s="14">
        <f t="shared" si="15"/>
        <v>67.552040748244949</v>
      </c>
      <c r="E323" s="15">
        <f>Дотации!B37</f>
        <v>126130.7</v>
      </c>
      <c r="F323" s="15">
        <f>Дотации!C37</f>
        <v>91634.5</v>
      </c>
      <c r="G323" s="15">
        <f t="shared" si="19"/>
        <v>72.650433241074538</v>
      </c>
      <c r="H323" s="14">
        <f>Субсидии!B309</f>
        <v>74799.220409999994</v>
      </c>
      <c r="I323" s="14">
        <f>Субсидии!C309</f>
        <v>42454.304609999999</v>
      </c>
      <c r="J323" s="14">
        <f t="shared" si="20"/>
        <v>56.757683271688528</v>
      </c>
      <c r="K323" s="14">
        <f>'Субвенции '!B314</f>
        <v>490441.00000000006</v>
      </c>
      <c r="L323" s="14">
        <f>'Субвенции '!C314</f>
        <v>330880.91113000002</v>
      </c>
      <c r="M323" s="14">
        <f t="shared" si="21"/>
        <v>67.465997159699114</v>
      </c>
      <c r="N323" s="14">
        <f>Иные!B306</f>
        <v>9505</v>
      </c>
      <c r="O323" s="14">
        <f>Иные!C306</f>
        <v>8486.2716099999998</v>
      </c>
      <c r="P323" s="14">
        <f t="shared" si="22"/>
        <v>89.282184218832199</v>
      </c>
      <c r="Q323" s="10"/>
      <c r="R323" s="10"/>
      <c r="S323" s="10"/>
      <c r="T323" s="10"/>
      <c r="U323" s="10"/>
      <c r="V323" s="10"/>
      <c r="W323" s="10"/>
      <c r="X323" s="10"/>
      <c r="Y323" s="10"/>
      <c r="Z323" s="10"/>
      <c r="AA323" s="10"/>
      <c r="AB323" s="10"/>
      <c r="AC323" s="10"/>
      <c r="AD323" s="10"/>
      <c r="AE323" s="10"/>
    </row>
    <row r="324" spans="1:31" s="12" customFormat="1" ht="15.75" x14ac:dyDescent="0.25">
      <c r="A324" s="133" t="s">
        <v>466</v>
      </c>
      <c r="B324" s="251">
        <f t="shared" si="144"/>
        <v>73996.031000000003</v>
      </c>
      <c r="C324" s="251">
        <f t="shared" si="145"/>
        <v>18877.100760000001</v>
      </c>
      <c r="D324" s="251">
        <f t="shared" ref="D324:D330" si="180">C324/B324*100</f>
        <v>25.510963905618127</v>
      </c>
      <c r="E324" s="14"/>
      <c r="F324" s="14"/>
      <c r="G324" s="47"/>
      <c r="H324" s="208">
        <f>Субсидии!B310</f>
        <v>7496.0310000000009</v>
      </c>
      <c r="I324" s="208">
        <f>Субсидии!C310</f>
        <v>5935.0959599999996</v>
      </c>
      <c r="J324" s="14">
        <f>I324/H324*100</f>
        <v>79.176513010685241</v>
      </c>
      <c r="K324" s="14"/>
      <c r="L324" s="14"/>
      <c r="M324" s="14"/>
      <c r="N324" s="14">
        <f>Иные!B307</f>
        <v>66500</v>
      </c>
      <c r="O324" s="14">
        <f>Иные!C307</f>
        <v>12942.004800000002</v>
      </c>
      <c r="P324" s="14">
        <f t="shared" ref="P324:P330" si="181">O324/N324*100</f>
        <v>19.461661353383462</v>
      </c>
      <c r="Q324" s="10"/>
      <c r="R324" s="10"/>
      <c r="S324" s="10"/>
      <c r="T324" s="10"/>
      <c r="U324" s="10"/>
      <c r="V324" s="10"/>
      <c r="W324" s="10"/>
      <c r="X324" s="10"/>
      <c r="Y324" s="10"/>
      <c r="Z324" s="10"/>
      <c r="AA324" s="10"/>
      <c r="AB324" s="10"/>
      <c r="AC324" s="10"/>
      <c r="AD324" s="10"/>
      <c r="AE324" s="10"/>
    </row>
    <row r="325" spans="1:31" s="12" customFormat="1" ht="15.75" x14ac:dyDescent="0.25">
      <c r="A325" s="133" t="s">
        <v>650</v>
      </c>
      <c r="B325" s="251">
        <f t="shared" si="144"/>
        <v>445</v>
      </c>
      <c r="C325" s="251">
        <f t="shared" si="145"/>
        <v>202.59291999999999</v>
      </c>
      <c r="D325" s="251">
        <f t="shared" si="180"/>
        <v>45.526498876404489</v>
      </c>
      <c r="E325" s="14"/>
      <c r="F325" s="14"/>
      <c r="G325" s="47"/>
      <c r="H325" s="208">
        <f>Субсидии!B311</f>
        <v>0</v>
      </c>
      <c r="I325" s="208">
        <f>Субсидии!C311</f>
        <v>0</v>
      </c>
      <c r="J325" s="14"/>
      <c r="K325" s="14">
        <f>'Субвенции '!B315</f>
        <v>234.2</v>
      </c>
      <c r="L325" s="14">
        <f>'Субвенции '!C315</f>
        <v>145.70735999999999</v>
      </c>
      <c r="M325" s="14">
        <f t="shared" ref="M325:M330" si="182">L325/K325*100</f>
        <v>62.214927412467979</v>
      </c>
      <c r="N325" s="14">
        <f>Иные!B308</f>
        <v>210.8</v>
      </c>
      <c r="O325" s="14">
        <f>Иные!C308</f>
        <v>56.885559999999998</v>
      </c>
      <c r="P325" s="14">
        <f t="shared" si="181"/>
        <v>26.985559772296014</v>
      </c>
      <c r="Q325" s="10"/>
      <c r="R325" s="10"/>
      <c r="S325" s="10"/>
      <c r="T325" s="10"/>
      <c r="U325" s="10"/>
      <c r="V325" s="10"/>
      <c r="W325" s="10"/>
      <c r="X325" s="10"/>
      <c r="Y325" s="10"/>
      <c r="Z325" s="10"/>
      <c r="AA325" s="10"/>
      <c r="AB325" s="10"/>
      <c r="AC325" s="10"/>
      <c r="AD325" s="10"/>
      <c r="AE325" s="10"/>
    </row>
    <row r="326" spans="1:31" s="12" customFormat="1" ht="15.75" x14ac:dyDescent="0.25">
      <c r="A326" s="133" t="s">
        <v>649</v>
      </c>
      <c r="B326" s="251">
        <f t="shared" si="144"/>
        <v>5111.317</v>
      </c>
      <c r="C326" s="251">
        <f t="shared" si="145"/>
        <v>447.56768</v>
      </c>
      <c r="D326" s="251">
        <f t="shared" si="180"/>
        <v>8.756406225636173</v>
      </c>
      <c r="E326" s="14"/>
      <c r="F326" s="14"/>
      <c r="G326" s="47"/>
      <c r="H326" s="208">
        <f>Субсидии!B312</f>
        <v>4802.9170000000004</v>
      </c>
      <c r="I326" s="208">
        <f>Субсидии!C312</f>
        <v>345.79746</v>
      </c>
      <c r="J326" s="14">
        <f>I326/H326*100</f>
        <v>7.1997384089710472</v>
      </c>
      <c r="K326" s="14">
        <f>'Субвенции '!B316</f>
        <v>93.7</v>
      </c>
      <c r="L326" s="14">
        <f>'Субвенции '!C316</f>
        <v>55.361040000000003</v>
      </c>
      <c r="M326" s="14">
        <f t="shared" si="182"/>
        <v>59.083287086446099</v>
      </c>
      <c r="N326" s="14">
        <f>Иные!B309</f>
        <v>214.7</v>
      </c>
      <c r="O326" s="14">
        <f>Иные!C309</f>
        <v>46.409179999999999</v>
      </c>
      <c r="P326" s="14">
        <f t="shared" si="181"/>
        <v>21.615826734979041</v>
      </c>
      <c r="Q326" s="10"/>
      <c r="R326" s="10"/>
      <c r="S326" s="10"/>
      <c r="T326" s="10"/>
      <c r="U326" s="10"/>
      <c r="V326" s="10"/>
      <c r="W326" s="10"/>
      <c r="X326" s="10"/>
      <c r="Y326" s="10"/>
      <c r="Z326" s="10"/>
      <c r="AA326" s="10"/>
      <c r="AB326" s="10"/>
      <c r="AC326" s="10"/>
      <c r="AD326" s="10"/>
      <c r="AE326" s="10"/>
    </row>
    <row r="327" spans="1:31" s="12" customFormat="1" ht="15.75" x14ac:dyDescent="0.25">
      <c r="A327" s="133" t="s">
        <v>331</v>
      </c>
      <c r="B327" s="251">
        <f t="shared" si="144"/>
        <v>5172.8599999999997</v>
      </c>
      <c r="C327" s="251">
        <f t="shared" si="145"/>
        <v>215.17804000000001</v>
      </c>
      <c r="D327" s="251">
        <f t="shared" si="180"/>
        <v>4.1597499255730881</v>
      </c>
      <c r="E327" s="14"/>
      <c r="F327" s="14"/>
      <c r="G327" s="47"/>
      <c r="H327" s="208">
        <f>Субсидии!B313</f>
        <v>4954.26</v>
      </c>
      <c r="I327" s="208">
        <f>Субсидии!C313</f>
        <v>123.2628</v>
      </c>
      <c r="J327" s="14">
        <f t="shared" ref="J327:J330" si="183">I327/H327*100</f>
        <v>2.4880163737874073</v>
      </c>
      <c r="K327" s="14">
        <f>'Субвенции '!B317</f>
        <v>93.7</v>
      </c>
      <c r="L327" s="14">
        <f>'Субвенции '!C317</f>
        <v>57.865339999999996</v>
      </c>
      <c r="M327" s="14">
        <f t="shared" si="182"/>
        <v>61.755965848452497</v>
      </c>
      <c r="N327" s="14">
        <f>Иные!B310</f>
        <v>124.9</v>
      </c>
      <c r="O327" s="14">
        <f>Иные!C310</f>
        <v>34.049900000000001</v>
      </c>
      <c r="P327" s="14">
        <f t="shared" si="181"/>
        <v>27.261729383506804</v>
      </c>
      <c r="Q327" s="10"/>
      <c r="R327" s="10"/>
      <c r="S327" s="10"/>
      <c r="T327" s="10"/>
      <c r="U327" s="10"/>
      <c r="V327" s="10"/>
      <c r="W327" s="10"/>
      <c r="X327" s="10"/>
      <c r="Y327" s="10"/>
      <c r="Z327" s="10"/>
      <c r="AA327" s="10"/>
      <c r="AB327" s="10"/>
      <c r="AC327" s="10"/>
      <c r="AD327" s="10"/>
      <c r="AE327" s="10"/>
    </row>
    <row r="328" spans="1:31" s="12" customFormat="1" ht="15.75" x14ac:dyDescent="0.25">
      <c r="A328" s="133" t="s">
        <v>648</v>
      </c>
      <c r="B328" s="251">
        <f t="shared" si="144"/>
        <v>2436.9859999999994</v>
      </c>
      <c r="C328" s="251">
        <f t="shared" si="145"/>
        <v>392.21938</v>
      </c>
      <c r="D328" s="251">
        <f t="shared" si="180"/>
        <v>16.094445351758282</v>
      </c>
      <c r="E328" s="14"/>
      <c r="F328" s="14"/>
      <c r="G328" s="47"/>
      <c r="H328" s="208">
        <f>Субсидии!B314</f>
        <v>2005.5859999999998</v>
      </c>
      <c r="I328" s="208">
        <f>Субсидии!C314</f>
        <v>209.99579999999997</v>
      </c>
      <c r="J328" s="14">
        <f t="shared" si="183"/>
        <v>10.470545765676466</v>
      </c>
      <c r="K328" s="14">
        <f>'Субвенции '!B318</f>
        <v>234.2</v>
      </c>
      <c r="L328" s="14">
        <f>'Субвенции '!C318</f>
        <v>145.65078</v>
      </c>
      <c r="M328" s="14">
        <f t="shared" si="182"/>
        <v>62.190768573868496</v>
      </c>
      <c r="N328" s="14">
        <f>Иные!B311</f>
        <v>197.2</v>
      </c>
      <c r="O328" s="14">
        <f>Иные!C311</f>
        <v>36.572800000000001</v>
      </c>
      <c r="P328" s="14">
        <f t="shared" si="181"/>
        <v>18.546044624746454</v>
      </c>
      <c r="Q328" s="10"/>
      <c r="R328" s="10"/>
      <c r="S328" s="10"/>
      <c r="T328" s="10"/>
      <c r="U328" s="10"/>
      <c r="V328" s="10"/>
      <c r="W328" s="10"/>
      <c r="X328" s="10"/>
      <c r="Y328" s="10"/>
      <c r="Z328" s="10"/>
      <c r="AA328" s="10"/>
      <c r="AB328" s="10"/>
      <c r="AC328" s="10"/>
      <c r="AD328" s="10"/>
      <c r="AE328" s="10"/>
    </row>
    <row r="329" spans="1:31" s="12" customFormat="1" ht="15.75" x14ac:dyDescent="0.25">
      <c r="A329" s="133" t="s">
        <v>647</v>
      </c>
      <c r="B329" s="251">
        <f t="shared" si="144"/>
        <v>1390.9</v>
      </c>
      <c r="C329" s="251">
        <f t="shared" si="145"/>
        <v>290.24888000000004</v>
      </c>
      <c r="D329" s="251">
        <f t="shared" si="180"/>
        <v>20.867702926162917</v>
      </c>
      <c r="E329" s="14"/>
      <c r="F329" s="14"/>
      <c r="G329" s="47"/>
      <c r="H329" s="208">
        <f>Субсидии!B316</f>
        <v>959.5</v>
      </c>
      <c r="I329" s="208">
        <f>Субсидии!C316</f>
        <v>101.28055999999999</v>
      </c>
      <c r="J329" s="14">
        <f t="shared" si="183"/>
        <v>10.55555601875977</v>
      </c>
      <c r="K329" s="14">
        <f>'Субвенции '!B319</f>
        <v>234.2</v>
      </c>
      <c r="L329" s="14">
        <f>'Субвенции '!C319</f>
        <v>145.65076000000002</v>
      </c>
      <c r="M329" s="14">
        <f t="shared" si="182"/>
        <v>62.190760034158856</v>
      </c>
      <c r="N329" s="14">
        <f>Иные!B312</f>
        <v>197.2</v>
      </c>
      <c r="O329" s="14">
        <f>Иные!C312</f>
        <v>43.31756</v>
      </c>
      <c r="P329" s="14">
        <f t="shared" si="181"/>
        <v>21.966308316430023</v>
      </c>
      <c r="Q329" s="10"/>
      <c r="R329" s="10"/>
      <c r="S329" s="10"/>
      <c r="T329" s="10"/>
      <c r="U329" s="10"/>
      <c r="V329" s="10"/>
      <c r="W329" s="10"/>
      <c r="X329" s="10"/>
      <c r="Y329" s="10"/>
      <c r="Z329" s="10"/>
      <c r="AA329" s="10"/>
      <c r="AB329" s="10"/>
      <c r="AC329" s="10"/>
      <c r="AD329" s="10"/>
      <c r="AE329" s="10"/>
    </row>
    <row r="330" spans="1:31" s="12" customFormat="1" ht="15.75" x14ac:dyDescent="0.25">
      <c r="A330" s="133" t="s">
        <v>651</v>
      </c>
      <c r="B330" s="251">
        <f t="shared" ref="B330:B393" si="184">E330+H330+K330+N330</f>
        <v>873.38999999999987</v>
      </c>
      <c r="C330" s="251">
        <f t="shared" ref="C330:C393" si="185">F330+I330+L330+O330</f>
        <v>303.44434999999999</v>
      </c>
      <c r="D330" s="251">
        <f t="shared" si="180"/>
        <v>34.743281924455289</v>
      </c>
      <c r="E330" s="14"/>
      <c r="F330" s="14"/>
      <c r="G330" s="47"/>
      <c r="H330" s="208">
        <f>Субсидии!B315</f>
        <v>431.89</v>
      </c>
      <c r="I330" s="208">
        <f>Субсидии!C315</f>
        <v>129.56700000000001</v>
      </c>
      <c r="J330" s="14">
        <f t="shared" si="183"/>
        <v>30.000000000000004</v>
      </c>
      <c r="K330" s="14">
        <f>'Субвенции '!B320</f>
        <v>234.2</v>
      </c>
      <c r="L330" s="14">
        <f>'Субвенции '!C320</f>
        <v>138.24645999999998</v>
      </c>
      <c r="M330" s="14">
        <f t="shared" si="182"/>
        <v>59.02923142613151</v>
      </c>
      <c r="N330" s="14">
        <f>Иные!B313</f>
        <v>207.3</v>
      </c>
      <c r="O330" s="14">
        <f>Иные!C313</f>
        <v>35.630890000000001</v>
      </c>
      <c r="P330" s="14">
        <f t="shared" si="181"/>
        <v>17.188080077182828</v>
      </c>
      <c r="Q330" s="10"/>
      <c r="R330" s="10"/>
      <c r="S330" s="10"/>
      <c r="T330" s="10"/>
      <c r="U330" s="10"/>
      <c r="V330" s="10"/>
      <c r="W330" s="10"/>
      <c r="X330" s="10"/>
      <c r="Y330" s="10"/>
      <c r="Z330" s="10"/>
      <c r="AA330" s="10"/>
      <c r="AB330" s="10"/>
      <c r="AC330" s="10"/>
      <c r="AD330" s="10"/>
      <c r="AE330" s="10"/>
    </row>
    <row r="331" spans="1:31" s="28" customFormat="1" ht="31.5" x14ac:dyDescent="0.25">
      <c r="A331" s="77" t="s">
        <v>460</v>
      </c>
      <c r="B331" s="81">
        <f t="shared" si="184"/>
        <v>343122.71223</v>
      </c>
      <c r="C331" s="81">
        <f t="shared" si="185"/>
        <v>236711.70251999996</v>
      </c>
      <c r="D331" s="81">
        <f t="shared" ref="D331" si="186">C331/B331*100</f>
        <v>68.987477098668066</v>
      </c>
      <c r="E331" s="81">
        <f t="shared" ref="E331:F331" si="187">SUM(E332:E340)</f>
        <v>52613.46</v>
      </c>
      <c r="F331" s="81">
        <f t="shared" si="187"/>
        <v>38605.86</v>
      </c>
      <c r="G331" s="83">
        <f t="shared" si="19"/>
        <v>73.376394557590402</v>
      </c>
      <c r="H331" s="81">
        <f>SUM(H332:H340)</f>
        <v>32094.642230000001</v>
      </c>
      <c r="I331" s="81">
        <f t="shared" ref="I331:O331" si="188">SUM(I332:I340)</f>
        <v>15822.084120000001</v>
      </c>
      <c r="J331" s="81">
        <f t="shared" si="20"/>
        <v>49.298209983504776</v>
      </c>
      <c r="K331" s="81">
        <f t="shared" si="188"/>
        <v>229642.09999999998</v>
      </c>
      <c r="L331" s="81">
        <f t="shared" si="188"/>
        <v>167386.40376999995</v>
      </c>
      <c r="M331" s="81">
        <f t="shared" si="21"/>
        <v>72.890120657318477</v>
      </c>
      <c r="N331" s="81">
        <f t="shared" si="188"/>
        <v>28772.510000000002</v>
      </c>
      <c r="O331" s="81">
        <f t="shared" si="188"/>
        <v>14897.354630000003</v>
      </c>
      <c r="P331" s="81">
        <f t="shared" si="22"/>
        <v>51.776347040977669</v>
      </c>
      <c r="Q331" s="155"/>
      <c r="R331" s="155"/>
      <c r="S331" s="155"/>
      <c r="T331" s="155"/>
      <c r="U331" s="155"/>
      <c r="V331" s="155"/>
      <c r="W331" s="155"/>
      <c r="X331" s="155"/>
      <c r="Y331" s="155"/>
      <c r="Z331" s="155"/>
      <c r="AA331" s="155"/>
      <c r="AB331" s="155"/>
      <c r="AC331" s="155"/>
      <c r="AD331" s="155"/>
      <c r="AE331" s="155"/>
    </row>
    <row r="332" spans="1:31" s="12" customFormat="1" ht="31.5" x14ac:dyDescent="0.25">
      <c r="A332" s="132" t="s">
        <v>388</v>
      </c>
      <c r="B332" s="14">
        <f t="shared" si="184"/>
        <v>326015.63122999994</v>
      </c>
      <c r="C332" s="14">
        <f t="shared" si="185"/>
        <v>233833.49542999998</v>
      </c>
      <c r="D332" s="14">
        <f t="shared" si="15"/>
        <v>71.72462699036457</v>
      </c>
      <c r="E332" s="15">
        <f>Дотации!B38</f>
        <v>52613.46</v>
      </c>
      <c r="F332" s="15">
        <f>Дотации!C38</f>
        <v>38605.86</v>
      </c>
      <c r="G332" s="15">
        <f t="shared" si="19"/>
        <v>73.376394557590402</v>
      </c>
      <c r="H332" s="14">
        <f>Субсидии!B318</f>
        <v>27162.861229999999</v>
      </c>
      <c r="I332" s="14">
        <f>Субсидии!C318</f>
        <v>14189.146420000001</v>
      </c>
      <c r="J332" s="14">
        <f t="shared" si="20"/>
        <v>52.237304089043505</v>
      </c>
      <c r="K332" s="14">
        <f>'Субвенции '!B322</f>
        <v>228236.7999999999</v>
      </c>
      <c r="L332" s="14">
        <f>'Субвенции '!C322</f>
        <v>166459.08899999998</v>
      </c>
      <c r="M332" s="14">
        <f t="shared" si="21"/>
        <v>72.93262480020752</v>
      </c>
      <c r="N332" s="14">
        <f>Иные!B315</f>
        <v>18002.510000000002</v>
      </c>
      <c r="O332" s="14">
        <f>Иные!C315</f>
        <v>14579.400010000001</v>
      </c>
      <c r="P332" s="14">
        <f t="shared" si="22"/>
        <v>80.985373761769893</v>
      </c>
      <c r="Q332" s="10"/>
      <c r="R332" s="10"/>
      <c r="S332" s="10"/>
      <c r="T332" s="10"/>
      <c r="U332" s="10"/>
      <c r="V332" s="10"/>
      <c r="W332" s="10"/>
      <c r="X332" s="10"/>
      <c r="Y332" s="10"/>
      <c r="Z332" s="10"/>
      <c r="AA332" s="10"/>
      <c r="AB332" s="10"/>
      <c r="AC332" s="10"/>
      <c r="AD332" s="10"/>
      <c r="AE332" s="10"/>
    </row>
    <row r="333" spans="1:31" s="12" customFormat="1" ht="15.75" x14ac:dyDescent="0.25">
      <c r="A333" s="133" t="s">
        <v>652</v>
      </c>
      <c r="B333" s="251">
        <f t="shared" si="184"/>
        <v>141.5</v>
      </c>
      <c r="C333" s="251">
        <f t="shared" si="185"/>
        <v>87.31004999999999</v>
      </c>
      <c r="D333" s="251">
        <f t="shared" ref="D333:D340" si="189">C333/B333*100</f>
        <v>61.703215547703174</v>
      </c>
      <c r="E333" s="14"/>
      <c r="F333" s="14"/>
      <c r="G333" s="47"/>
      <c r="H333" s="208">
        <f>Субсидии!B319</f>
        <v>0</v>
      </c>
      <c r="I333" s="208">
        <f>Субсидии!C319</f>
        <v>0</v>
      </c>
      <c r="J333" s="14"/>
      <c r="K333" s="14">
        <f>'Субвенции '!B323</f>
        <v>93.7</v>
      </c>
      <c r="L333" s="14">
        <f>'Субвенции '!C323</f>
        <v>63.512389999999996</v>
      </c>
      <c r="M333" s="14">
        <f t="shared" ref="M333:M340" si="190">L333/K333*100</f>
        <v>67.782700106723581</v>
      </c>
      <c r="N333" s="14">
        <f>Иные!B317</f>
        <v>47.8</v>
      </c>
      <c r="O333" s="14">
        <f>Иные!C317</f>
        <v>23.79766</v>
      </c>
      <c r="P333" s="14">
        <f t="shared" si="22"/>
        <v>49.785899581589959</v>
      </c>
      <c r="Q333" s="10"/>
      <c r="R333" s="10"/>
      <c r="S333" s="10"/>
      <c r="T333" s="10"/>
      <c r="U333" s="10"/>
      <c r="V333" s="10"/>
      <c r="W333" s="10"/>
      <c r="X333" s="10"/>
      <c r="Y333" s="10"/>
      <c r="Z333" s="10"/>
      <c r="AA333" s="10"/>
      <c r="AB333" s="10"/>
      <c r="AC333" s="10"/>
      <c r="AD333" s="10"/>
      <c r="AE333" s="10"/>
    </row>
    <row r="334" spans="1:31" s="12" customFormat="1" ht="15.75" x14ac:dyDescent="0.25">
      <c r="A334" s="133" t="s">
        <v>710</v>
      </c>
      <c r="B334" s="251">
        <f t="shared" si="184"/>
        <v>844.38900000000012</v>
      </c>
      <c r="C334" s="251">
        <f t="shared" si="185"/>
        <v>73.361100000000008</v>
      </c>
      <c r="D334" s="251">
        <f t="shared" si="189"/>
        <v>8.6880691245385702</v>
      </c>
      <c r="E334" s="14"/>
      <c r="F334" s="14"/>
      <c r="G334" s="47"/>
      <c r="H334" s="208">
        <f>Субсидии!B320</f>
        <v>657.98900000000003</v>
      </c>
      <c r="I334" s="208">
        <f>Субсидии!C320</f>
        <v>0</v>
      </c>
      <c r="J334" s="14">
        <f t="shared" si="20"/>
        <v>0</v>
      </c>
      <c r="K334" s="14">
        <f>'Субвенции '!B324</f>
        <v>93.7</v>
      </c>
      <c r="L334" s="14">
        <f>'Субвенции '!C324</f>
        <v>67.170940000000002</v>
      </c>
      <c r="M334" s="14">
        <f t="shared" si="190"/>
        <v>71.687235859124868</v>
      </c>
      <c r="N334" s="14">
        <f>Иные!B318</f>
        <v>92.7</v>
      </c>
      <c r="O334" s="14">
        <f>Иные!C318</f>
        <v>6.1901599999999997</v>
      </c>
      <c r="P334" s="14">
        <f t="shared" si="22"/>
        <v>6.6776267529665576</v>
      </c>
      <c r="Q334" s="10"/>
      <c r="R334" s="10"/>
      <c r="S334" s="10"/>
      <c r="T334" s="10"/>
      <c r="U334" s="10"/>
      <c r="V334" s="10"/>
      <c r="W334" s="10"/>
      <c r="X334" s="10"/>
      <c r="Y334" s="10"/>
      <c r="Z334" s="10"/>
      <c r="AA334" s="10"/>
      <c r="AB334" s="10"/>
      <c r="AC334" s="10"/>
      <c r="AD334" s="10"/>
      <c r="AE334" s="10"/>
    </row>
    <row r="335" spans="1:31" s="12" customFormat="1" ht="15.75" x14ac:dyDescent="0.25">
      <c r="A335" s="133" t="s">
        <v>655</v>
      </c>
      <c r="B335" s="251">
        <f t="shared" si="184"/>
        <v>1366.7</v>
      </c>
      <c r="C335" s="251">
        <f t="shared" si="185"/>
        <v>541.77187000000004</v>
      </c>
      <c r="D335" s="251">
        <f t="shared" si="189"/>
        <v>39.640877295675715</v>
      </c>
      <c r="E335" s="14"/>
      <c r="F335" s="14"/>
      <c r="G335" s="47"/>
      <c r="H335" s="208">
        <f>Субсидии!B322</f>
        <v>950</v>
      </c>
      <c r="I335" s="208">
        <f>Субсидии!C322</f>
        <v>285</v>
      </c>
      <c r="J335" s="14">
        <f t="shared" si="20"/>
        <v>30</v>
      </c>
      <c r="K335" s="14">
        <f>'Субвенции '!B325</f>
        <v>234.2</v>
      </c>
      <c r="L335" s="14">
        <f>'Субвенции '!C325</f>
        <v>162.15371999999999</v>
      </c>
      <c r="M335" s="14">
        <f t="shared" si="190"/>
        <v>69.237284372331345</v>
      </c>
      <c r="N335" s="14">
        <f>Иные!B320</f>
        <v>182.5</v>
      </c>
      <c r="O335" s="14">
        <f>Иные!C320</f>
        <v>94.61815</v>
      </c>
      <c r="P335" s="14">
        <f t="shared" si="22"/>
        <v>51.845561643835616</v>
      </c>
      <c r="Q335" s="10"/>
      <c r="R335" s="10"/>
      <c r="S335" s="10"/>
      <c r="T335" s="10"/>
      <c r="U335" s="10"/>
      <c r="V335" s="10"/>
      <c r="W335" s="10"/>
      <c r="X335" s="10"/>
      <c r="Y335" s="10"/>
      <c r="Z335" s="10"/>
      <c r="AA335" s="10"/>
      <c r="AB335" s="10"/>
      <c r="AC335" s="10"/>
      <c r="AD335" s="10"/>
      <c r="AE335" s="10"/>
    </row>
    <row r="336" spans="1:31" s="12" customFormat="1" ht="15.75" x14ac:dyDescent="0.25">
      <c r="A336" s="133" t="s">
        <v>482</v>
      </c>
      <c r="B336" s="251">
        <f t="shared" si="184"/>
        <v>172.8</v>
      </c>
      <c r="C336" s="251">
        <f t="shared" si="185"/>
        <v>101.24848</v>
      </c>
      <c r="D336" s="251">
        <f t="shared" si="189"/>
        <v>58.592870370370363</v>
      </c>
      <c r="E336" s="14"/>
      <c r="F336" s="14"/>
      <c r="G336" s="47"/>
      <c r="H336" s="208">
        <f>Субсидии!B321</f>
        <v>0</v>
      </c>
      <c r="I336" s="208">
        <f>Субсидии!C321</f>
        <v>0</v>
      </c>
      <c r="J336" s="14"/>
      <c r="K336" s="14">
        <f>'Субвенции '!B326</f>
        <v>93.7</v>
      </c>
      <c r="L336" s="14">
        <f>'Субвенции '!C326</f>
        <v>63.616669999999999</v>
      </c>
      <c r="M336" s="14">
        <f t="shared" si="190"/>
        <v>67.893991462113121</v>
      </c>
      <c r="N336" s="14">
        <f>Иные!B319</f>
        <v>79.099999999999994</v>
      </c>
      <c r="O336" s="14">
        <f>Иные!C319</f>
        <v>37.631809999999994</v>
      </c>
      <c r="P336" s="14">
        <f t="shared" si="22"/>
        <v>47.57498103666245</v>
      </c>
      <c r="Q336" s="10"/>
      <c r="R336" s="10"/>
      <c r="S336" s="10"/>
      <c r="T336" s="10"/>
      <c r="U336" s="10"/>
      <c r="V336" s="10"/>
      <c r="W336" s="10"/>
      <c r="X336" s="10"/>
      <c r="Y336" s="10"/>
      <c r="Z336" s="10"/>
      <c r="AA336" s="10"/>
      <c r="AB336" s="10"/>
      <c r="AC336" s="10"/>
      <c r="AD336" s="10"/>
      <c r="AE336" s="10"/>
    </row>
    <row r="337" spans="1:31" s="12" customFormat="1" ht="15.75" x14ac:dyDescent="0.25">
      <c r="A337" s="133" t="s">
        <v>490</v>
      </c>
      <c r="B337" s="251">
        <f t="shared" si="184"/>
        <v>1162.2920000000001</v>
      </c>
      <c r="C337" s="251">
        <f t="shared" si="185"/>
        <v>101.16824</v>
      </c>
      <c r="D337" s="251">
        <f t="shared" si="189"/>
        <v>8.7042016980242476</v>
      </c>
      <c r="E337" s="14"/>
      <c r="F337" s="14"/>
      <c r="G337" s="47"/>
      <c r="H337" s="208">
        <f>Субсидии!B323</f>
        <v>975.89200000000005</v>
      </c>
      <c r="I337" s="208">
        <f>Субсидии!C323</f>
        <v>0</v>
      </c>
      <c r="J337" s="14"/>
      <c r="K337" s="14">
        <f>'Субвенции '!B327</f>
        <v>93.7</v>
      </c>
      <c r="L337" s="14">
        <f>'Субвенции '!C327</f>
        <v>65.741140000000001</v>
      </c>
      <c r="M337" s="14">
        <f t="shared" si="190"/>
        <v>70.161302027748135</v>
      </c>
      <c r="N337" s="14">
        <f>Иные!B321</f>
        <v>92.7</v>
      </c>
      <c r="O337" s="14">
        <f>Иные!C321</f>
        <v>35.427099999999996</v>
      </c>
      <c r="P337" s="14">
        <f t="shared" si="22"/>
        <v>38.216936353829553</v>
      </c>
      <c r="Q337" s="10"/>
      <c r="R337" s="10"/>
      <c r="S337" s="10"/>
      <c r="T337" s="10"/>
      <c r="U337" s="10"/>
      <c r="V337" s="10"/>
      <c r="W337" s="10"/>
      <c r="X337" s="10"/>
      <c r="Y337" s="10"/>
      <c r="Z337" s="10"/>
      <c r="AA337" s="10"/>
      <c r="AB337" s="10"/>
      <c r="AC337" s="10"/>
      <c r="AD337" s="10"/>
      <c r="AE337" s="10"/>
    </row>
    <row r="338" spans="1:31" s="12" customFormat="1" ht="15.75" x14ac:dyDescent="0.25">
      <c r="A338" s="133" t="s">
        <v>470</v>
      </c>
      <c r="B338" s="251">
        <f t="shared" si="184"/>
        <v>11816.3</v>
      </c>
      <c r="C338" s="251">
        <f t="shared" si="185"/>
        <v>1628.1723299999999</v>
      </c>
      <c r="D338" s="251">
        <f t="shared" si="189"/>
        <v>13.779036838942815</v>
      </c>
      <c r="E338" s="14"/>
      <c r="F338" s="14"/>
      <c r="G338" s="47"/>
      <c r="H338" s="208">
        <f>Субсидии!B324</f>
        <v>1347.9</v>
      </c>
      <c r="I338" s="208">
        <f>Субсидии!C324</f>
        <v>1347.9376999999999</v>
      </c>
      <c r="J338" s="14">
        <f>I338/H338*100</f>
        <v>100.00279694339342</v>
      </c>
      <c r="K338" s="14">
        <f>'Субвенции '!B328</f>
        <v>468.4</v>
      </c>
      <c r="L338" s="14">
        <f>'Субвенции '!C328</f>
        <v>280.23462999999998</v>
      </c>
      <c r="M338" s="14">
        <f t="shared" si="190"/>
        <v>59.828059350982066</v>
      </c>
      <c r="N338" s="14">
        <f>Иные!B316</f>
        <v>10000</v>
      </c>
      <c r="O338" s="14">
        <f>Иные!C316</f>
        <v>0</v>
      </c>
      <c r="P338" s="14"/>
      <c r="Q338" s="10"/>
      <c r="R338" s="10"/>
      <c r="S338" s="10"/>
      <c r="T338" s="10"/>
      <c r="U338" s="10"/>
      <c r="V338" s="10"/>
      <c r="W338" s="10"/>
      <c r="X338" s="10"/>
      <c r="Y338" s="10"/>
      <c r="Z338" s="10"/>
      <c r="AA338" s="10"/>
      <c r="AB338" s="10"/>
      <c r="AC338" s="10"/>
      <c r="AD338" s="10"/>
      <c r="AE338" s="10"/>
    </row>
    <row r="339" spans="1:31" s="12" customFormat="1" ht="15.75" x14ac:dyDescent="0.25">
      <c r="A339" s="133" t="s">
        <v>654</v>
      </c>
      <c r="B339" s="251">
        <f t="shared" si="184"/>
        <v>1416.7</v>
      </c>
      <c r="C339" s="251">
        <f t="shared" si="185"/>
        <v>248.55984999999998</v>
      </c>
      <c r="D339" s="251">
        <f t="shared" si="189"/>
        <v>17.544988353215217</v>
      </c>
      <c r="E339" s="14"/>
      <c r="F339" s="14"/>
      <c r="G339" s="47"/>
      <c r="H339" s="208">
        <f>Субсидии!B325</f>
        <v>1000</v>
      </c>
      <c r="I339" s="208">
        <f>Субсидии!C325</f>
        <v>0</v>
      </c>
      <c r="J339" s="14"/>
      <c r="K339" s="14">
        <f>'Субвенции '!B329</f>
        <v>234.2</v>
      </c>
      <c r="L339" s="14">
        <f>'Субвенции '!C329</f>
        <v>157.30942999999999</v>
      </c>
      <c r="M339" s="14">
        <f t="shared" si="190"/>
        <v>67.168842869342441</v>
      </c>
      <c r="N339" s="14">
        <f>Иные!B322</f>
        <v>182.5</v>
      </c>
      <c r="O339" s="14">
        <f>Иные!C322</f>
        <v>91.250419999999991</v>
      </c>
      <c r="P339" s="14">
        <f t="shared" si="22"/>
        <v>50.000230136986303</v>
      </c>
      <c r="Q339" s="10"/>
      <c r="R339" s="10"/>
      <c r="S339" s="10"/>
      <c r="T339" s="10"/>
      <c r="U339" s="10"/>
      <c r="V339" s="10"/>
      <c r="W339" s="10"/>
      <c r="X339" s="10"/>
      <c r="Y339" s="10"/>
      <c r="Z339" s="10"/>
      <c r="AA339" s="10"/>
      <c r="AB339" s="10"/>
      <c r="AC339" s="10"/>
      <c r="AD339" s="10"/>
      <c r="AE339" s="10"/>
    </row>
    <row r="340" spans="1:31" s="12" customFormat="1" ht="15.75" x14ac:dyDescent="0.25">
      <c r="A340" s="133" t="s">
        <v>711</v>
      </c>
      <c r="B340" s="251">
        <f t="shared" si="184"/>
        <v>186.4</v>
      </c>
      <c r="C340" s="251">
        <f t="shared" si="185"/>
        <v>96.615170000000006</v>
      </c>
      <c r="D340" s="251">
        <f t="shared" si="189"/>
        <v>51.832172746781112</v>
      </c>
      <c r="E340" s="14"/>
      <c r="F340" s="14"/>
      <c r="G340" s="47"/>
      <c r="H340" s="208">
        <f>Субсидии!B326</f>
        <v>0</v>
      </c>
      <c r="I340" s="208">
        <f>Субсидии!C326</f>
        <v>0</v>
      </c>
      <c r="J340" s="14"/>
      <c r="K340" s="14">
        <f>'Субвенции '!B330</f>
        <v>93.7</v>
      </c>
      <c r="L340" s="14">
        <f>'Субвенции '!C330</f>
        <v>67.575850000000003</v>
      </c>
      <c r="M340" s="14">
        <f t="shared" si="190"/>
        <v>72.119370330843111</v>
      </c>
      <c r="N340" s="14">
        <f>Иные!B323</f>
        <v>92.7</v>
      </c>
      <c r="O340" s="14">
        <f>Иные!C323</f>
        <v>29.03932</v>
      </c>
      <c r="P340" s="14">
        <f t="shared" si="22"/>
        <v>31.326127292340882</v>
      </c>
      <c r="Q340" s="10"/>
      <c r="R340" s="10"/>
      <c r="S340" s="10"/>
      <c r="T340" s="10"/>
      <c r="U340" s="10"/>
      <c r="V340" s="10"/>
      <c r="W340" s="10"/>
      <c r="X340" s="10"/>
      <c r="Y340" s="10"/>
      <c r="Z340" s="10"/>
      <c r="AA340" s="10"/>
      <c r="AB340" s="10"/>
      <c r="AC340" s="10"/>
      <c r="AD340" s="10"/>
      <c r="AE340" s="10"/>
    </row>
    <row r="341" spans="1:31" s="28" customFormat="1" ht="31.5" x14ac:dyDescent="0.25">
      <c r="A341" s="77" t="s">
        <v>459</v>
      </c>
      <c r="B341" s="81">
        <f t="shared" si="184"/>
        <v>690549.28422000015</v>
      </c>
      <c r="C341" s="81">
        <f t="shared" si="185"/>
        <v>414651.13495999994</v>
      </c>
      <c r="D341" s="81">
        <f t="shared" ref="D341" si="191">C341/B341*100</f>
        <v>60.046566470395092</v>
      </c>
      <c r="E341" s="81">
        <f t="shared" ref="E341:F341" si="192">SUM(E342:E354)</f>
        <v>0</v>
      </c>
      <c r="F341" s="81">
        <f t="shared" si="192"/>
        <v>0</v>
      </c>
      <c r="G341" s="81"/>
      <c r="H341" s="81">
        <f>SUM(H342:H354)</f>
        <v>240933.88422000001</v>
      </c>
      <c r="I341" s="81">
        <f t="shared" ref="I341:O341" si="193">SUM(I342:I354)</f>
        <v>123613.58961</v>
      </c>
      <c r="J341" s="81">
        <f t="shared" si="20"/>
        <v>51.306021156047422</v>
      </c>
      <c r="K341" s="81">
        <f t="shared" si="193"/>
        <v>430527.8000000001</v>
      </c>
      <c r="L341" s="81">
        <f t="shared" si="193"/>
        <v>283560.22948999994</v>
      </c>
      <c r="M341" s="81">
        <f t="shared" si="21"/>
        <v>65.863395927045801</v>
      </c>
      <c r="N341" s="81">
        <f>SUM(N342:N354)</f>
        <v>19087.599999999999</v>
      </c>
      <c r="O341" s="81">
        <f t="shared" si="193"/>
        <v>7477.3158600000006</v>
      </c>
      <c r="P341" s="81">
        <f t="shared" si="22"/>
        <v>39.173682705002207</v>
      </c>
      <c r="Q341" s="155"/>
      <c r="R341" s="155"/>
      <c r="S341" s="155"/>
      <c r="T341" s="155"/>
      <c r="U341" s="155"/>
      <c r="V341" s="155"/>
      <c r="W341" s="155"/>
      <c r="X341" s="155"/>
      <c r="Y341" s="155"/>
      <c r="Z341" s="155"/>
      <c r="AA341" s="155"/>
      <c r="AB341" s="155"/>
      <c r="AC341" s="155"/>
      <c r="AD341" s="155"/>
      <c r="AE341" s="155"/>
    </row>
    <row r="342" spans="1:31" s="12" customFormat="1" ht="31.5" x14ac:dyDescent="0.25">
      <c r="A342" s="132" t="s">
        <v>387</v>
      </c>
      <c r="B342" s="14">
        <f t="shared" si="184"/>
        <v>613533.06974999991</v>
      </c>
      <c r="C342" s="14">
        <f t="shared" si="185"/>
        <v>365733.58378999995</v>
      </c>
      <c r="D342" s="14">
        <f t="shared" si="15"/>
        <v>59.611062846054516</v>
      </c>
      <c r="E342" s="15">
        <f>Дотации!B39</f>
        <v>0</v>
      </c>
      <c r="F342" s="15">
        <f>Дотации!C39</f>
        <v>0</v>
      </c>
      <c r="G342" s="15"/>
      <c r="H342" s="14">
        <f>Субсидии!B328</f>
        <v>176843.06975</v>
      </c>
      <c r="I342" s="14">
        <f>Субсидии!C328</f>
        <v>76053.110249999998</v>
      </c>
      <c r="J342" s="14">
        <f t="shared" si="20"/>
        <v>43.005988505806293</v>
      </c>
      <c r="K342" s="14">
        <f>'Субвенции '!B332</f>
        <v>427717.39999999997</v>
      </c>
      <c r="L342" s="14">
        <f>'Субвенции '!C332</f>
        <v>282231.25467999995</v>
      </c>
      <c r="M342" s="14">
        <f t="shared" si="21"/>
        <v>65.985450832722719</v>
      </c>
      <c r="N342" s="14">
        <f>Иные!B325</f>
        <v>8972.6</v>
      </c>
      <c r="O342" s="14">
        <f>Иные!C325</f>
        <v>7449.2188599999999</v>
      </c>
      <c r="P342" s="14">
        <f t="shared" si="22"/>
        <v>83.021853866214911</v>
      </c>
      <c r="Q342" s="10"/>
      <c r="R342" s="10"/>
      <c r="S342" s="10"/>
      <c r="T342" s="10"/>
      <c r="U342" s="10"/>
      <c r="V342" s="10"/>
      <c r="W342" s="10"/>
      <c r="X342" s="10"/>
      <c r="Y342" s="10"/>
      <c r="Z342" s="10"/>
      <c r="AA342" s="10"/>
      <c r="AB342" s="10"/>
      <c r="AC342" s="10"/>
      <c r="AD342" s="10"/>
      <c r="AE342" s="10"/>
    </row>
    <row r="343" spans="1:31" s="12" customFormat="1" ht="15.75" x14ac:dyDescent="0.25">
      <c r="A343" s="133" t="s">
        <v>656</v>
      </c>
      <c r="B343" s="251">
        <f t="shared" si="184"/>
        <v>1234.2</v>
      </c>
      <c r="C343" s="251">
        <f t="shared" si="185"/>
        <v>153.11242000000001</v>
      </c>
      <c r="D343" s="251">
        <f t="shared" ref="D343:D354" si="194">C343/B343*100</f>
        <v>12.405802949278884</v>
      </c>
      <c r="E343" s="14"/>
      <c r="F343" s="14"/>
      <c r="G343" s="47"/>
      <c r="H343" s="208">
        <f>Субсидии!B329</f>
        <v>1000</v>
      </c>
      <c r="I343" s="208">
        <f>Субсидии!C329</f>
        <v>0</v>
      </c>
      <c r="J343" s="14"/>
      <c r="K343" s="14">
        <f>'Субвенции '!B333</f>
        <v>234.2</v>
      </c>
      <c r="L343" s="14">
        <f>'Субвенции '!C333</f>
        <v>153.11242000000001</v>
      </c>
      <c r="M343" s="14">
        <f t="shared" ref="M343:M354" si="195">L343/K343*100</f>
        <v>65.37678052946201</v>
      </c>
      <c r="N343" s="14"/>
      <c r="O343" s="14"/>
      <c r="P343" s="14"/>
      <c r="Q343" s="10"/>
      <c r="R343" s="10"/>
      <c r="S343" s="10"/>
      <c r="T343" s="10"/>
      <c r="U343" s="10"/>
      <c r="V343" s="10"/>
      <c r="W343" s="10"/>
      <c r="X343" s="10"/>
      <c r="Y343" s="10"/>
      <c r="Z343" s="10"/>
      <c r="AA343" s="10"/>
      <c r="AB343" s="10"/>
      <c r="AC343" s="10"/>
      <c r="AD343" s="10"/>
      <c r="AE343" s="10"/>
    </row>
    <row r="344" spans="1:31" s="12" customFormat="1" ht="15.75" x14ac:dyDescent="0.25">
      <c r="A344" s="133" t="s">
        <v>657</v>
      </c>
      <c r="B344" s="251">
        <f t="shared" si="184"/>
        <v>234.2</v>
      </c>
      <c r="C344" s="251">
        <f t="shared" si="185"/>
        <v>0</v>
      </c>
      <c r="D344" s="251">
        <f t="shared" si="194"/>
        <v>0</v>
      </c>
      <c r="E344" s="14"/>
      <c r="F344" s="14"/>
      <c r="G344" s="47"/>
      <c r="H344" s="208">
        <f>Субсидии!B330</f>
        <v>0</v>
      </c>
      <c r="I344" s="208">
        <f>Субсидии!C330</f>
        <v>0</v>
      </c>
      <c r="J344" s="14"/>
      <c r="K344" s="14">
        <f>'Субвенции '!B334</f>
        <v>234.2</v>
      </c>
      <c r="L344" s="14">
        <f>'Субвенции '!C334</f>
        <v>0</v>
      </c>
      <c r="M344" s="14">
        <f t="shared" si="195"/>
        <v>0</v>
      </c>
      <c r="N344" s="14"/>
      <c r="O344" s="14"/>
      <c r="P344" s="14"/>
      <c r="Q344" s="10"/>
      <c r="R344" s="10"/>
      <c r="S344" s="10"/>
      <c r="T344" s="10"/>
      <c r="U344" s="10"/>
      <c r="V344" s="10"/>
      <c r="W344" s="10"/>
      <c r="X344" s="10"/>
      <c r="Y344" s="10"/>
      <c r="Z344" s="10"/>
      <c r="AA344" s="10"/>
      <c r="AB344" s="10"/>
      <c r="AC344" s="10"/>
      <c r="AD344" s="10"/>
      <c r="AE344" s="10"/>
    </row>
    <row r="345" spans="1:31" s="12" customFormat="1" ht="15.75" x14ac:dyDescent="0.25">
      <c r="A345" s="133" t="s">
        <v>658</v>
      </c>
      <c r="B345" s="251">
        <f t="shared" si="184"/>
        <v>1235.8799999999999</v>
      </c>
      <c r="C345" s="251">
        <f t="shared" si="185"/>
        <v>156.89309</v>
      </c>
      <c r="D345" s="251">
        <f t="shared" si="194"/>
        <v>12.69484820532738</v>
      </c>
      <c r="E345" s="14"/>
      <c r="F345" s="14"/>
      <c r="G345" s="47"/>
      <c r="H345" s="208">
        <f>Субсидии!B331</f>
        <v>991.18</v>
      </c>
      <c r="I345" s="208">
        <f>Субсидии!C331</f>
        <v>0</v>
      </c>
      <c r="J345" s="14"/>
      <c r="K345" s="14">
        <f>'Субвенции '!B335</f>
        <v>234.2</v>
      </c>
      <c r="L345" s="14">
        <f>'Субвенции '!C335</f>
        <v>155.54909000000001</v>
      </c>
      <c r="M345" s="14">
        <f t="shared" si="195"/>
        <v>66.417203245089667</v>
      </c>
      <c r="N345" s="14">
        <f>Иные!B326</f>
        <v>10.5</v>
      </c>
      <c r="O345" s="14">
        <f>Иные!C326</f>
        <v>1.3440000000000001</v>
      </c>
      <c r="P345" s="14">
        <f t="shared" si="22"/>
        <v>12.8</v>
      </c>
      <c r="Q345" s="10"/>
      <c r="R345" s="10"/>
      <c r="S345" s="10"/>
      <c r="T345" s="10"/>
      <c r="U345" s="10"/>
      <c r="V345" s="10"/>
      <c r="W345" s="10"/>
      <c r="X345" s="10"/>
      <c r="Y345" s="10"/>
      <c r="Z345" s="10"/>
      <c r="AA345" s="10"/>
      <c r="AB345" s="10"/>
      <c r="AC345" s="10"/>
      <c r="AD345" s="10"/>
      <c r="AE345" s="10"/>
    </row>
    <row r="346" spans="1:31" s="12" customFormat="1" ht="15.75" x14ac:dyDescent="0.25">
      <c r="A346" s="133" t="s">
        <v>659</v>
      </c>
      <c r="B346" s="251">
        <f t="shared" si="184"/>
        <v>2345.1644699999997</v>
      </c>
      <c r="C346" s="251">
        <f t="shared" si="185"/>
        <v>1356.4438499999999</v>
      </c>
      <c r="D346" s="251">
        <f t="shared" si="194"/>
        <v>57.840030725009242</v>
      </c>
      <c r="E346" s="14"/>
      <c r="F346" s="14"/>
      <c r="G346" s="47"/>
      <c r="H346" s="208">
        <f>Субсидии!B332</f>
        <v>2110.9644699999999</v>
      </c>
      <c r="I346" s="208">
        <f>Субсидии!C332</f>
        <v>1208.3</v>
      </c>
      <c r="J346" s="14">
        <f t="shared" ref="J346:J347" si="196">I346/H346*100</f>
        <v>57.239239085819385</v>
      </c>
      <c r="K346" s="14">
        <f>'Субвенции '!B336</f>
        <v>234.2</v>
      </c>
      <c r="L346" s="14">
        <f>'Субвенции '!C336</f>
        <v>148.14385000000001</v>
      </c>
      <c r="M346" s="14">
        <f t="shared" si="195"/>
        <v>63.255273270708798</v>
      </c>
      <c r="N346" s="14"/>
      <c r="O346" s="14"/>
      <c r="P346" s="14"/>
      <c r="Q346" s="10"/>
      <c r="R346" s="10"/>
      <c r="S346" s="10"/>
      <c r="T346" s="10"/>
      <c r="U346" s="10"/>
      <c r="V346" s="10"/>
      <c r="W346" s="10"/>
      <c r="X346" s="10"/>
      <c r="Y346" s="10"/>
      <c r="Z346" s="10"/>
      <c r="AA346" s="10"/>
      <c r="AB346" s="10"/>
      <c r="AC346" s="10"/>
      <c r="AD346" s="10"/>
      <c r="AE346" s="10"/>
    </row>
    <row r="347" spans="1:31" s="12" customFormat="1" ht="15.75" x14ac:dyDescent="0.25">
      <c r="A347" s="133" t="s">
        <v>660</v>
      </c>
      <c r="B347" s="251">
        <f t="shared" si="184"/>
        <v>55448.67</v>
      </c>
      <c r="C347" s="251">
        <f t="shared" si="185"/>
        <v>44036.633889999997</v>
      </c>
      <c r="D347" s="251">
        <f t="shared" si="194"/>
        <v>79.418737888573347</v>
      </c>
      <c r="E347" s="14"/>
      <c r="F347" s="14"/>
      <c r="G347" s="47"/>
      <c r="H347" s="208">
        <f>Субсидии!B333</f>
        <v>55153.47</v>
      </c>
      <c r="I347" s="208">
        <f>Субсидии!C333</f>
        <v>43867.769950000002</v>
      </c>
      <c r="J347" s="14">
        <f t="shared" si="196"/>
        <v>79.537642781134167</v>
      </c>
      <c r="K347" s="14">
        <f>'Субвенции '!B337</f>
        <v>234.2</v>
      </c>
      <c r="L347" s="14">
        <f>'Субвенции '!C337</f>
        <v>153.24694</v>
      </c>
      <c r="M347" s="14">
        <f t="shared" si="195"/>
        <v>65.434218616567037</v>
      </c>
      <c r="N347" s="14">
        <f>Иные!B327</f>
        <v>61</v>
      </c>
      <c r="O347" s="14">
        <f>Иные!C327</f>
        <v>15.617000000000001</v>
      </c>
      <c r="P347" s="14">
        <f t="shared" si="22"/>
        <v>25.601639344262296</v>
      </c>
      <c r="Q347" s="10"/>
      <c r="R347" s="10"/>
      <c r="S347" s="10"/>
      <c r="T347" s="10"/>
      <c r="U347" s="10"/>
      <c r="V347" s="10"/>
      <c r="W347" s="10"/>
      <c r="X347" s="10"/>
      <c r="Y347" s="10"/>
      <c r="Z347" s="10"/>
      <c r="AA347" s="10"/>
      <c r="AB347" s="10"/>
      <c r="AC347" s="10"/>
      <c r="AD347" s="10"/>
      <c r="AE347" s="10"/>
    </row>
    <row r="348" spans="1:31" s="12" customFormat="1" ht="15.75" x14ac:dyDescent="0.25">
      <c r="A348" s="133" t="s">
        <v>712</v>
      </c>
      <c r="B348" s="251">
        <f t="shared" si="184"/>
        <v>234.2</v>
      </c>
      <c r="C348" s="251">
        <f t="shared" si="185"/>
        <v>0</v>
      </c>
      <c r="D348" s="251">
        <f t="shared" si="194"/>
        <v>0</v>
      </c>
      <c r="E348" s="14"/>
      <c r="F348" s="14"/>
      <c r="G348" s="47"/>
      <c r="H348" s="208">
        <f>Субсидии!B334</f>
        <v>0</v>
      </c>
      <c r="I348" s="208">
        <f>Субсидии!C334</f>
        <v>0</v>
      </c>
      <c r="J348" s="14"/>
      <c r="K348" s="14">
        <f>'Субвенции '!B338</f>
        <v>234.2</v>
      </c>
      <c r="L348" s="14">
        <f>'Субвенции '!C338</f>
        <v>0</v>
      </c>
      <c r="M348" s="14">
        <f t="shared" si="195"/>
        <v>0</v>
      </c>
      <c r="N348" s="14"/>
      <c r="O348" s="14"/>
      <c r="P348" s="14"/>
      <c r="Q348" s="10"/>
      <c r="R348" s="10"/>
      <c r="S348" s="10"/>
      <c r="T348" s="10"/>
      <c r="U348" s="10"/>
      <c r="V348" s="10"/>
      <c r="W348" s="10"/>
      <c r="X348" s="10"/>
      <c r="Y348" s="10"/>
      <c r="Z348" s="10"/>
      <c r="AA348" s="10"/>
      <c r="AB348" s="10"/>
      <c r="AC348" s="10"/>
      <c r="AD348" s="10"/>
      <c r="AE348" s="10"/>
    </row>
    <row r="349" spans="1:31" s="12" customFormat="1" ht="15.75" x14ac:dyDescent="0.25">
      <c r="A349" s="133" t="s">
        <v>662</v>
      </c>
      <c r="B349" s="251">
        <f t="shared" si="184"/>
        <v>277.7</v>
      </c>
      <c r="C349" s="251">
        <f t="shared" si="185"/>
        <v>149.39108999999999</v>
      </c>
      <c r="D349" s="251">
        <f t="shared" si="194"/>
        <v>53.795855239467052</v>
      </c>
      <c r="E349" s="14"/>
      <c r="F349" s="14"/>
      <c r="G349" s="47"/>
      <c r="H349" s="208">
        <f>Субсидии!B335</f>
        <v>0</v>
      </c>
      <c r="I349" s="208">
        <f>Субсидии!C335</f>
        <v>0</v>
      </c>
      <c r="J349" s="14"/>
      <c r="K349" s="14">
        <f>'Субвенции '!B339</f>
        <v>234.2</v>
      </c>
      <c r="L349" s="14">
        <f>'Субвенции '!C339</f>
        <v>138.25509</v>
      </c>
      <c r="M349" s="14">
        <f t="shared" si="195"/>
        <v>59.03291631084543</v>
      </c>
      <c r="N349" s="14">
        <f>Иные!B328</f>
        <v>43.5</v>
      </c>
      <c r="O349" s="14">
        <f>Иные!C328</f>
        <v>11.135999999999999</v>
      </c>
      <c r="P349" s="14">
        <f t="shared" si="22"/>
        <v>25.6</v>
      </c>
      <c r="Q349" s="10"/>
      <c r="R349" s="10"/>
      <c r="S349" s="10"/>
      <c r="T349" s="10"/>
      <c r="U349" s="10"/>
      <c r="V349" s="10"/>
      <c r="W349" s="10"/>
      <c r="X349" s="10"/>
      <c r="Y349" s="10"/>
      <c r="Z349" s="10"/>
      <c r="AA349" s="10"/>
      <c r="AB349" s="10"/>
      <c r="AC349" s="10"/>
      <c r="AD349" s="10"/>
      <c r="AE349" s="10"/>
    </row>
    <row r="350" spans="1:31" s="12" customFormat="1" ht="15.75" x14ac:dyDescent="0.25">
      <c r="A350" s="133" t="s">
        <v>456</v>
      </c>
      <c r="B350" s="251">
        <f t="shared" si="184"/>
        <v>234.2</v>
      </c>
      <c r="C350" s="251">
        <f t="shared" si="185"/>
        <v>144.74042</v>
      </c>
      <c r="D350" s="251">
        <f t="shared" si="194"/>
        <v>61.802058070025623</v>
      </c>
      <c r="E350" s="14"/>
      <c r="F350" s="14"/>
      <c r="G350" s="47"/>
      <c r="H350" s="208"/>
      <c r="I350" s="208"/>
      <c r="J350" s="14"/>
      <c r="K350" s="14">
        <f>'Субвенции '!B340</f>
        <v>234.2</v>
      </c>
      <c r="L350" s="14">
        <f>'Субвенции '!C340</f>
        <v>144.74042</v>
      </c>
      <c r="M350" s="14">
        <f t="shared" si="195"/>
        <v>61.802058070025623</v>
      </c>
      <c r="N350" s="14">
        <f>Иные!B329</f>
        <v>0</v>
      </c>
      <c r="O350" s="14">
        <f>Иные!C329</f>
        <v>0</v>
      </c>
      <c r="P350" s="14"/>
      <c r="Q350" s="10"/>
      <c r="R350" s="10"/>
      <c r="S350" s="10"/>
      <c r="T350" s="10"/>
      <c r="U350" s="10"/>
      <c r="V350" s="10"/>
      <c r="W350" s="10"/>
      <c r="X350" s="10"/>
      <c r="Y350" s="10"/>
      <c r="Z350" s="10"/>
      <c r="AA350" s="10"/>
      <c r="AB350" s="10"/>
      <c r="AC350" s="10"/>
      <c r="AD350" s="10"/>
      <c r="AE350" s="10"/>
    </row>
    <row r="351" spans="1:31" s="12" customFormat="1" ht="15.75" x14ac:dyDescent="0.25">
      <c r="A351" s="133" t="s">
        <v>457</v>
      </c>
      <c r="B351" s="251">
        <f t="shared" si="184"/>
        <v>234.2</v>
      </c>
      <c r="C351" s="251">
        <f t="shared" si="185"/>
        <v>44.257169999999995</v>
      </c>
      <c r="D351" s="251">
        <f t="shared" si="194"/>
        <v>18.897169086251068</v>
      </c>
      <c r="E351" s="14"/>
      <c r="F351" s="14"/>
      <c r="G351" s="47"/>
      <c r="H351" s="208">
        <f>Субсидии!B337</f>
        <v>0</v>
      </c>
      <c r="I351" s="208">
        <f>Субсидии!C337</f>
        <v>0</v>
      </c>
      <c r="J351" s="14"/>
      <c r="K351" s="14">
        <f>'Субвенции '!B341</f>
        <v>234.2</v>
      </c>
      <c r="L351" s="14">
        <f>'Субвенции '!C341</f>
        <v>44.257169999999995</v>
      </c>
      <c r="M351" s="14">
        <f t="shared" si="195"/>
        <v>18.897169086251068</v>
      </c>
      <c r="N351" s="14">
        <f>Иные!B330</f>
        <v>0</v>
      </c>
      <c r="O351" s="14">
        <f>Иные!C330</f>
        <v>0</v>
      </c>
      <c r="P351" s="14"/>
      <c r="Q351" s="10"/>
      <c r="R351" s="10"/>
      <c r="S351" s="10"/>
      <c r="T351" s="10"/>
      <c r="U351" s="10"/>
      <c r="V351" s="10"/>
      <c r="W351" s="10"/>
      <c r="X351" s="10"/>
      <c r="Y351" s="10"/>
      <c r="Z351" s="10"/>
      <c r="AA351" s="10"/>
      <c r="AB351" s="10"/>
      <c r="AC351" s="10"/>
      <c r="AD351" s="10"/>
      <c r="AE351" s="10"/>
    </row>
    <row r="352" spans="1:31" s="12" customFormat="1" ht="15.75" x14ac:dyDescent="0.25">
      <c r="A352" s="133" t="s">
        <v>625</v>
      </c>
      <c r="B352" s="251">
        <f t="shared" si="184"/>
        <v>234.2</v>
      </c>
      <c r="C352" s="251">
        <f t="shared" si="185"/>
        <v>93.728429999999989</v>
      </c>
      <c r="D352" s="251">
        <f t="shared" si="194"/>
        <v>40.020678906917162</v>
      </c>
      <c r="E352" s="14"/>
      <c r="F352" s="14"/>
      <c r="G352" s="47"/>
      <c r="H352" s="208">
        <f>Субсидии!B338</f>
        <v>0</v>
      </c>
      <c r="I352" s="208">
        <f>Субсидии!C338</f>
        <v>0</v>
      </c>
      <c r="J352" s="14"/>
      <c r="K352" s="14">
        <f>'Субвенции '!B342</f>
        <v>234.2</v>
      </c>
      <c r="L352" s="14">
        <f>'Субвенции '!C342</f>
        <v>93.728429999999989</v>
      </c>
      <c r="M352" s="14">
        <f t="shared" si="195"/>
        <v>40.020678906917162</v>
      </c>
      <c r="N352" s="14"/>
      <c r="O352" s="14"/>
      <c r="P352" s="14"/>
      <c r="Q352" s="10"/>
      <c r="R352" s="10"/>
      <c r="S352" s="10"/>
      <c r="T352" s="10"/>
      <c r="U352" s="10"/>
      <c r="V352" s="10"/>
      <c r="W352" s="10"/>
      <c r="X352" s="10"/>
      <c r="Y352" s="10"/>
      <c r="Z352" s="10"/>
      <c r="AA352" s="10"/>
      <c r="AB352" s="10"/>
      <c r="AC352" s="10"/>
      <c r="AD352" s="10"/>
      <c r="AE352" s="10"/>
    </row>
    <row r="353" spans="1:31" s="12" customFormat="1" ht="15.75" x14ac:dyDescent="0.25">
      <c r="A353" s="133" t="s">
        <v>663</v>
      </c>
      <c r="B353" s="251">
        <f t="shared" si="184"/>
        <v>15069.4</v>
      </c>
      <c r="C353" s="251">
        <f t="shared" si="185"/>
        <v>2630.50387</v>
      </c>
      <c r="D353" s="251">
        <f t="shared" si="194"/>
        <v>17.455929698594502</v>
      </c>
      <c r="E353" s="14"/>
      <c r="F353" s="14"/>
      <c r="G353" s="47"/>
      <c r="H353" s="208">
        <f>Субсидии!B339</f>
        <v>4835.2</v>
      </c>
      <c r="I353" s="208">
        <f>Субсидии!C339</f>
        <v>2484.4094100000002</v>
      </c>
      <c r="J353" s="14">
        <f>I353/H353*100</f>
        <v>51.381730021508943</v>
      </c>
      <c r="K353" s="14">
        <f>'Субвенции '!B343</f>
        <v>234.2</v>
      </c>
      <c r="L353" s="14">
        <f>'Субвенции '!C343</f>
        <v>146.09446</v>
      </c>
      <c r="M353" s="14">
        <f t="shared" si="195"/>
        <v>62.380213492741255</v>
      </c>
      <c r="N353" s="14">
        <f>Иные!B331</f>
        <v>10000</v>
      </c>
      <c r="O353" s="14">
        <f>Иные!C331</f>
        <v>0</v>
      </c>
      <c r="P353" s="14"/>
      <c r="Q353" s="10"/>
      <c r="R353" s="10"/>
      <c r="S353" s="10"/>
      <c r="T353" s="10"/>
      <c r="U353" s="10"/>
      <c r="V353" s="10"/>
      <c r="W353" s="10"/>
      <c r="X353" s="10"/>
      <c r="Y353" s="10"/>
      <c r="Z353" s="10"/>
      <c r="AA353" s="10"/>
      <c r="AB353" s="10"/>
      <c r="AC353" s="10"/>
      <c r="AD353" s="10"/>
      <c r="AE353" s="10"/>
    </row>
    <row r="354" spans="1:31" s="12" customFormat="1" ht="15.75" x14ac:dyDescent="0.25">
      <c r="A354" s="133" t="s">
        <v>458</v>
      </c>
      <c r="B354" s="251">
        <f t="shared" si="184"/>
        <v>234.2</v>
      </c>
      <c r="C354" s="251">
        <f t="shared" si="185"/>
        <v>151.84693999999999</v>
      </c>
      <c r="D354" s="251">
        <f t="shared" si="194"/>
        <v>64.836438941075997</v>
      </c>
      <c r="E354" s="14"/>
      <c r="F354" s="14"/>
      <c r="G354" s="47"/>
      <c r="H354" s="208"/>
      <c r="I354" s="208"/>
      <c r="J354" s="14"/>
      <c r="K354" s="14">
        <f>'Субвенции '!B344</f>
        <v>234.2</v>
      </c>
      <c r="L354" s="14">
        <f>'Субвенции '!C344</f>
        <v>151.84693999999999</v>
      </c>
      <c r="M354" s="14">
        <f t="shared" si="195"/>
        <v>64.836438941075997</v>
      </c>
      <c r="N354" s="14">
        <f>Иные!B332</f>
        <v>0</v>
      </c>
      <c r="O354" s="14"/>
      <c r="P354" s="14"/>
      <c r="Q354" s="10"/>
      <c r="R354" s="10"/>
      <c r="S354" s="10"/>
      <c r="T354" s="10"/>
      <c r="U354" s="10"/>
      <c r="V354" s="10"/>
      <c r="W354" s="10"/>
      <c r="X354" s="10"/>
      <c r="Y354" s="10"/>
      <c r="Z354" s="10"/>
      <c r="AA354" s="10"/>
      <c r="AB354" s="10"/>
      <c r="AC354" s="10"/>
      <c r="AD354" s="10"/>
      <c r="AE354" s="10"/>
    </row>
    <row r="355" spans="1:31" s="28" customFormat="1" ht="31.5" x14ac:dyDescent="0.25">
      <c r="A355" s="77" t="s">
        <v>455</v>
      </c>
      <c r="B355" s="81">
        <f t="shared" si="184"/>
        <v>347968.61753000005</v>
      </c>
      <c r="C355" s="81">
        <f t="shared" si="185"/>
        <v>247816.25326000003</v>
      </c>
      <c r="D355" s="81">
        <f t="shared" ref="D355" si="197">C355/B355*100</f>
        <v>71.21798943223223</v>
      </c>
      <c r="E355" s="81">
        <f t="shared" ref="E355:F355" si="198">SUM(E356:E365)</f>
        <v>59995.4</v>
      </c>
      <c r="F355" s="81">
        <f t="shared" si="198"/>
        <v>46223.074999999997</v>
      </c>
      <c r="G355" s="83">
        <f t="shared" si="19"/>
        <v>77.044365067988537</v>
      </c>
      <c r="H355" s="81">
        <f>SUM(H356:H365)</f>
        <v>54214.517529999997</v>
      </c>
      <c r="I355" s="81">
        <f t="shared" ref="I355:O355" si="199">SUM(I356:I365)</f>
        <v>31338.526660000003</v>
      </c>
      <c r="J355" s="81">
        <f t="shared" si="20"/>
        <v>57.804676842616189</v>
      </c>
      <c r="K355" s="81">
        <f t="shared" si="199"/>
        <v>217210.90000000005</v>
      </c>
      <c r="L355" s="81">
        <f t="shared" si="199"/>
        <v>155179.08067000002</v>
      </c>
      <c r="M355" s="81">
        <f t="shared" si="21"/>
        <v>71.441663687227475</v>
      </c>
      <c r="N355" s="81">
        <f t="shared" si="199"/>
        <v>16547.8</v>
      </c>
      <c r="O355" s="81">
        <f t="shared" si="199"/>
        <v>15075.57093</v>
      </c>
      <c r="P355" s="81">
        <f t="shared" si="22"/>
        <v>91.103173412779952</v>
      </c>
      <c r="Q355" s="155"/>
      <c r="R355" s="155"/>
      <c r="S355" s="155"/>
      <c r="T355" s="155"/>
      <c r="U355" s="155"/>
      <c r="V355" s="155"/>
      <c r="W355" s="155"/>
      <c r="X355" s="155"/>
      <c r="Y355" s="155"/>
      <c r="Z355" s="155"/>
      <c r="AA355" s="155"/>
      <c r="AB355" s="155"/>
      <c r="AC355" s="155"/>
      <c r="AD355" s="155"/>
      <c r="AE355" s="155"/>
    </row>
    <row r="356" spans="1:31" s="12" customFormat="1" ht="31.5" x14ac:dyDescent="0.25">
      <c r="A356" s="132" t="s">
        <v>386</v>
      </c>
      <c r="B356" s="14">
        <f t="shared" si="184"/>
        <v>339129.22040999995</v>
      </c>
      <c r="C356" s="14">
        <f t="shared" si="185"/>
        <v>242883.93003000002</v>
      </c>
      <c r="D356" s="14">
        <f t="shared" si="15"/>
        <v>71.619876852946661</v>
      </c>
      <c r="E356" s="15">
        <f>Дотации!B40</f>
        <v>59995.4</v>
      </c>
      <c r="F356" s="15">
        <f>Дотации!C40</f>
        <v>46223.074999999997</v>
      </c>
      <c r="G356" s="15">
        <f t="shared" si="19"/>
        <v>77.044365067988537</v>
      </c>
      <c r="H356" s="14">
        <f>Субсидии!B342</f>
        <v>47872.620410000003</v>
      </c>
      <c r="I356" s="14">
        <f>Субсидии!C342</f>
        <v>27759.320970000001</v>
      </c>
      <c r="J356" s="14">
        <f t="shared" si="20"/>
        <v>57.985798003656839</v>
      </c>
      <c r="K356" s="14">
        <f>'Субвенции '!B346</f>
        <v>215524.59999999998</v>
      </c>
      <c r="L356" s="14">
        <f>'Субвенции '!C346</f>
        <v>154071.26337</v>
      </c>
      <c r="M356" s="14">
        <f t="shared" si="21"/>
        <v>71.486625364343567</v>
      </c>
      <c r="N356" s="14">
        <f>Иные!B334</f>
        <v>15736.6</v>
      </c>
      <c r="O356" s="14">
        <f>Иные!C334</f>
        <v>14830.270689999999</v>
      </c>
      <c r="P356" s="14">
        <f t="shared" si="22"/>
        <v>94.240628153476607</v>
      </c>
      <c r="Q356" s="10"/>
      <c r="R356" s="10"/>
      <c r="S356" s="10"/>
      <c r="T356" s="10"/>
      <c r="U356" s="10"/>
      <c r="V356" s="10"/>
      <c r="W356" s="10"/>
      <c r="X356" s="10"/>
      <c r="Y356" s="10"/>
      <c r="Z356" s="10"/>
      <c r="AA356" s="10"/>
      <c r="AB356" s="10"/>
      <c r="AC356" s="10"/>
      <c r="AD356" s="10"/>
      <c r="AE356" s="10"/>
    </row>
    <row r="357" spans="1:31" s="12" customFormat="1" ht="15.75" x14ac:dyDescent="0.25">
      <c r="A357" s="133" t="s">
        <v>664</v>
      </c>
      <c r="B357" s="251">
        <f t="shared" si="184"/>
        <v>414.79999999999995</v>
      </c>
      <c r="C357" s="251">
        <f t="shared" si="185"/>
        <v>216.34178</v>
      </c>
      <c r="D357" s="251">
        <f>C357/B357*100</f>
        <v>52.155684667309558</v>
      </c>
      <c r="E357" s="14"/>
      <c r="F357" s="14"/>
      <c r="G357" s="47"/>
      <c r="H357" s="208"/>
      <c r="I357" s="208"/>
      <c r="J357" s="14"/>
      <c r="K357" s="14">
        <f>'Субвенции '!B347</f>
        <v>234.2</v>
      </c>
      <c r="L357" s="14">
        <f>'Субвенции '!C347</f>
        <v>156.14179999999999</v>
      </c>
      <c r="M357" s="14">
        <f>L357/K357*100</f>
        <v>66.670281810418444</v>
      </c>
      <c r="N357" s="14">
        <f>Иные!B335</f>
        <v>180.6</v>
      </c>
      <c r="O357" s="14">
        <f>Иные!C335</f>
        <v>60.199980000000004</v>
      </c>
      <c r="P357" s="14">
        <f t="shared" ref="P357:P364" si="200">O357/N357*100</f>
        <v>33.333322259136217</v>
      </c>
      <c r="Q357" s="10"/>
      <c r="R357" s="10"/>
      <c r="S357" s="10"/>
      <c r="T357" s="10"/>
      <c r="U357" s="10"/>
      <c r="V357" s="10"/>
      <c r="W357" s="10"/>
      <c r="X357" s="10"/>
      <c r="Y357" s="10"/>
      <c r="Z357" s="10"/>
      <c r="AA357" s="10"/>
      <c r="AB357" s="10"/>
      <c r="AC357" s="10"/>
      <c r="AD357" s="10"/>
      <c r="AE357" s="10"/>
    </row>
    <row r="358" spans="1:31" s="12" customFormat="1" ht="15.75" x14ac:dyDescent="0.25">
      <c r="A358" s="133" t="s">
        <v>713</v>
      </c>
      <c r="B358" s="251">
        <f t="shared" si="184"/>
        <v>0</v>
      </c>
      <c r="C358" s="251">
        <f t="shared" si="185"/>
        <v>0</v>
      </c>
      <c r="D358" s="251"/>
      <c r="E358" s="14"/>
      <c r="F358" s="14"/>
      <c r="G358" s="47"/>
      <c r="H358" s="208"/>
      <c r="I358" s="208"/>
      <c r="J358" s="14"/>
      <c r="K358" s="14">
        <f>'Субвенции '!B348</f>
        <v>0</v>
      </c>
      <c r="L358" s="14">
        <f>'Субвенции '!C348</f>
        <v>0</v>
      </c>
      <c r="M358" s="14"/>
      <c r="N358" s="14"/>
      <c r="O358" s="14"/>
      <c r="P358" s="14"/>
      <c r="Q358" s="10"/>
      <c r="R358" s="10"/>
      <c r="S358" s="10"/>
      <c r="T358" s="10"/>
      <c r="U358" s="10"/>
      <c r="V358" s="10"/>
      <c r="W358" s="10"/>
      <c r="X358" s="10"/>
      <c r="Y358" s="10"/>
      <c r="Z358" s="10"/>
      <c r="AA358" s="10"/>
      <c r="AB358" s="10"/>
      <c r="AC358" s="10"/>
      <c r="AD358" s="10"/>
      <c r="AE358" s="10"/>
    </row>
    <row r="359" spans="1:31" s="12" customFormat="1" ht="15.75" x14ac:dyDescent="0.25">
      <c r="A359" s="133" t="s">
        <v>665</v>
      </c>
      <c r="B359" s="251">
        <f t="shared" si="184"/>
        <v>1161.3620000000001</v>
      </c>
      <c r="C359" s="251">
        <f t="shared" si="185"/>
        <v>101.07972000000001</v>
      </c>
      <c r="D359" s="251">
        <f>C359/B359*100</f>
        <v>8.7035497975652731</v>
      </c>
      <c r="E359" s="14"/>
      <c r="F359" s="14"/>
      <c r="G359" s="47"/>
      <c r="H359" s="208">
        <f>Субсидии!B344</f>
        <v>963.16200000000003</v>
      </c>
      <c r="I359" s="208">
        <f>Субсидии!C344</f>
        <v>0</v>
      </c>
      <c r="J359" s="14"/>
      <c r="K359" s="14">
        <f>'Субвенции '!B349</f>
        <v>93.7</v>
      </c>
      <c r="L359" s="14">
        <f>'Субвенции '!C349</f>
        <v>66.246390000000005</v>
      </c>
      <c r="M359" s="14">
        <f>L359/K359*100</f>
        <v>70.700522945570981</v>
      </c>
      <c r="N359" s="14">
        <f>Иные!B336</f>
        <v>104.5</v>
      </c>
      <c r="O359" s="14">
        <f>Иные!C336</f>
        <v>34.833330000000004</v>
      </c>
      <c r="P359" s="14">
        <f t="shared" si="200"/>
        <v>33.333330143540671</v>
      </c>
      <c r="Q359" s="10"/>
      <c r="R359" s="10"/>
      <c r="S359" s="10"/>
      <c r="T359" s="10"/>
      <c r="U359" s="10"/>
      <c r="V359" s="10"/>
      <c r="W359" s="10"/>
      <c r="X359" s="10"/>
      <c r="Y359" s="10"/>
      <c r="Z359" s="10"/>
      <c r="AA359" s="10"/>
      <c r="AB359" s="10"/>
      <c r="AC359" s="10"/>
      <c r="AD359" s="10"/>
      <c r="AE359" s="10"/>
    </row>
    <row r="360" spans="1:31" s="12" customFormat="1" ht="15.75" x14ac:dyDescent="0.25">
      <c r="A360" s="133" t="s">
        <v>666</v>
      </c>
      <c r="B360" s="251">
        <f t="shared" si="184"/>
        <v>184.5</v>
      </c>
      <c r="C360" s="251">
        <f t="shared" si="185"/>
        <v>87.707939999999994</v>
      </c>
      <c r="D360" s="251">
        <f>C360/B360*100</f>
        <v>47.538178861788616</v>
      </c>
      <c r="E360" s="14"/>
      <c r="F360" s="14"/>
      <c r="G360" s="47"/>
      <c r="H360" s="208">
        <f>Субсидии!B345</f>
        <v>0</v>
      </c>
      <c r="I360" s="208">
        <f>Субсидии!C345</f>
        <v>0</v>
      </c>
      <c r="J360" s="14"/>
      <c r="K360" s="14">
        <f>'Субвенции '!B350</f>
        <v>93.7</v>
      </c>
      <c r="L360" s="14">
        <f>'Субвенции '!C350</f>
        <v>59.759449999999994</v>
      </c>
      <c r="M360" s="14">
        <f>L360/K360*100</f>
        <v>63.777427961579505</v>
      </c>
      <c r="N360" s="14">
        <f>Иные!B337</f>
        <v>90.8</v>
      </c>
      <c r="O360" s="14">
        <f>Иные!C337</f>
        <v>27.948490000000003</v>
      </c>
      <c r="P360" s="14">
        <f t="shared" si="200"/>
        <v>30.780275330396478</v>
      </c>
      <c r="Q360" s="10"/>
      <c r="R360" s="10"/>
      <c r="S360" s="10"/>
      <c r="T360" s="10"/>
      <c r="U360" s="10"/>
      <c r="V360" s="10"/>
      <c r="W360" s="10"/>
      <c r="X360" s="10"/>
      <c r="Y360" s="10"/>
      <c r="Z360" s="10"/>
      <c r="AA360" s="10"/>
      <c r="AB360" s="10"/>
      <c r="AC360" s="10"/>
      <c r="AD360" s="10"/>
      <c r="AE360" s="10"/>
    </row>
    <row r="361" spans="1:31" s="12" customFormat="1" ht="15.75" x14ac:dyDescent="0.25">
      <c r="A361" s="133" t="s">
        <v>714</v>
      </c>
      <c r="B361" s="251">
        <f t="shared" si="184"/>
        <v>0</v>
      </c>
      <c r="C361" s="251">
        <f t="shared" si="185"/>
        <v>0</v>
      </c>
      <c r="D361" s="251"/>
      <c r="E361" s="14"/>
      <c r="F361" s="14"/>
      <c r="G361" s="47"/>
      <c r="H361" s="208"/>
      <c r="I361" s="208"/>
      <c r="J361" s="14"/>
      <c r="K361" s="14">
        <f>'Субвенции '!B351</f>
        <v>0</v>
      </c>
      <c r="L361" s="14">
        <f>'Субвенции '!C351</f>
        <v>0</v>
      </c>
      <c r="M361" s="14"/>
      <c r="N361" s="14"/>
      <c r="O361" s="14"/>
      <c r="P361" s="14"/>
      <c r="Q361" s="10"/>
      <c r="R361" s="10"/>
      <c r="S361" s="10"/>
      <c r="T361" s="10"/>
      <c r="U361" s="10"/>
      <c r="V361" s="10"/>
      <c r="W361" s="10"/>
      <c r="X361" s="10"/>
      <c r="Y361" s="10"/>
      <c r="Z361" s="10"/>
      <c r="AA361" s="10"/>
      <c r="AB361" s="10"/>
      <c r="AC361" s="10"/>
      <c r="AD361" s="10"/>
      <c r="AE361" s="10"/>
    </row>
    <row r="362" spans="1:31" s="12" customFormat="1" ht="15.75" x14ac:dyDescent="0.25">
      <c r="A362" s="133" t="s">
        <v>452</v>
      </c>
      <c r="B362" s="251">
        <f t="shared" si="184"/>
        <v>1386.2351200000001</v>
      </c>
      <c r="C362" s="251">
        <f t="shared" si="185"/>
        <v>221.50659999999999</v>
      </c>
      <c r="D362" s="251">
        <f>C362/B362*100</f>
        <v>15.979006505043674</v>
      </c>
      <c r="E362" s="14"/>
      <c r="F362" s="14"/>
      <c r="G362" s="47"/>
      <c r="H362" s="208">
        <f>Субсидии!B346</f>
        <v>949.53512000000001</v>
      </c>
      <c r="I362" s="208">
        <f>Субсидии!C346</f>
        <v>0</v>
      </c>
      <c r="J362" s="14"/>
      <c r="K362" s="14">
        <f>'Субвенции '!B352</f>
        <v>234.2</v>
      </c>
      <c r="L362" s="14">
        <f>'Субвенции '!C352</f>
        <v>162.28059999999999</v>
      </c>
      <c r="M362" s="14">
        <f>L362/K362*100</f>
        <v>69.29146029035013</v>
      </c>
      <c r="N362" s="14">
        <f>Иные!B340</f>
        <v>202.5</v>
      </c>
      <c r="O362" s="14">
        <f>Иные!C340</f>
        <v>59.225999999999999</v>
      </c>
      <c r="P362" s="14">
        <f t="shared" si="200"/>
        <v>29.247407407407405</v>
      </c>
      <c r="Q362" s="10"/>
      <c r="R362" s="10"/>
      <c r="S362" s="10"/>
      <c r="T362" s="10"/>
      <c r="U362" s="10"/>
      <c r="V362" s="10"/>
      <c r="W362" s="10"/>
      <c r="X362" s="10"/>
      <c r="Y362" s="10"/>
      <c r="Z362" s="10"/>
      <c r="AA362" s="10"/>
      <c r="AB362" s="10"/>
      <c r="AC362" s="10"/>
      <c r="AD362" s="10"/>
      <c r="AE362" s="10"/>
    </row>
    <row r="363" spans="1:31" s="12" customFormat="1" ht="15.75" x14ac:dyDescent="0.25">
      <c r="A363" s="133" t="s">
        <v>451</v>
      </c>
      <c r="B363" s="251">
        <f t="shared" si="184"/>
        <v>1634.7</v>
      </c>
      <c r="C363" s="251">
        <f t="shared" si="185"/>
        <v>689.0780400000001</v>
      </c>
      <c r="D363" s="251">
        <f>C363/B363*100</f>
        <v>42.153180400073417</v>
      </c>
      <c r="E363" s="14"/>
      <c r="F363" s="14"/>
      <c r="G363" s="47"/>
      <c r="H363" s="208">
        <f>Субсидии!B347</f>
        <v>1450.2</v>
      </c>
      <c r="I363" s="208">
        <f>Субсидии!C347</f>
        <v>600.20000000000005</v>
      </c>
      <c r="J363" s="14">
        <f>I363/H363*100</f>
        <v>41.38739484209075</v>
      </c>
      <c r="K363" s="14">
        <f>'Субвенции '!B353</f>
        <v>93.7</v>
      </c>
      <c r="L363" s="14">
        <f>'Субвенции '!C353</f>
        <v>58.611400000000003</v>
      </c>
      <c r="M363" s="14">
        <f>L363/K363*100</f>
        <v>62.552187833511205</v>
      </c>
      <c r="N363" s="14">
        <f>Иные!B341</f>
        <v>90.8</v>
      </c>
      <c r="O363" s="14">
        <f>Иные!C341</f>
        <v>30.266639999999999</v>
      </c>
      <c r="P363" s="14">
        <f t="shared" si="200"/>
        <v>33.333303964757711</v>
      </c>
      <c r="Q363" s="10"/>
      <c r="R363" s="10"/>
      <c r="S363" s="10"/>
      <c r="T363" s="10"/>
      <c r="U363" s="10"/>
      <c r="V363" s="10"/>
      <c r="W363" s="10"/>
      <c r="X363" s="10"/>
      <c r="Y363" s="10"/>
      <c r="Z363" s="10"/>
      <c r="AA363" s="10"/>
      <c r="AB363" s="10"/>
      <c r="AC363" s="10"/>
      <c r="AD363" s="10"/>
      <c r="AE363" s="10"/>
    </row>
    <row r="364" spans="1:31" s="12" customFormat="1" ht="15.75" x14ac:dyDescent="0.25">
      <c r="A364" s="133" t="s">
        <v>454</v>
      </c>
      <c r="B364" s="251">
        <f t="shared" si="184"/>
        <v>376.2</v>
      </c>
      <c r="C364" s="251">
        <f t="shared" si="185"/>
        <v>182.78125</v>
      </c>
      <c r="D364" s="251">
        <f>C364/B364*100</f>
        <v>48.586190855927704</v>
      </c>
      <c r="E364" s="14"/>
      <c r="F364" s="14"/>
      <c r="G364" s="47"/>
      <c r="H364" s="208">
        <f>Субсидии!B348</f>
        <v>0</v>
      </c>
      <c r="I364" s="208">
        <f>Субсидии!C348</f>
        <v>0</v>
      </c>
      <c r="J364" s="14"/>
      <c r="K364" s="14">
        <f>'Субвенции '!B354</f>
        <v>234.2</v>
      </c>
      <c r="L364" s="14">
        <f>'Субвенции '!C354</f>
        <v>149.95545000000001</v>
      </c>
      <c r="M364" s="14">
        <f>L364/K364*100</f>
        <v>64.028800170794199</v>
      </c>
      <c r="N364" s="14">
        <f>Иные!B338</f>
        <v>142</v>
      </c>
      <c r="O364" s="14">
        <f>Иные!C338</f>
        <v>32.825800000000001</v>
      </c>
      <c r="P364" s="14">
        <f t="shared" si="200"/>
        <v>23.116760563380282</v>
      </c>
      <c r="Q364" s="10"/>
      <c r="R364" s="10"/>
      <c r="S364" s="10"/>
      <c r="T364" s="10"/>
      <c r="U364" s="10"/>
      <c r="V364" s="10"/>
      <c r="W364" s="10"/>
      <c r="X364" s="10"/>
      <c r="Y364" s="10"/>
      <c r="Z364" s="10"/>
      <c r="AA364" s="10"/>
      <c r="AB364" s="10"/>
      <c r="AC364" s="10"/>
      <c r="AD364" s="10"/>
      <c r="AE364" s="10"/>
    </row>
    <row r="365" spans="1:31" s="12" customFormat="1" ht="19.5" customHeight="1" x14ac:dyDescent="0.25">
      <c r="A365" s="133" t="s">
        <v>453</v>
      </c>
      <c r="B365" s="251">
        <f t="shared" si="184"/>
        <v>3681.6</v>
      </c>
      <c r="C365" s="251">
        <f t="shared" si="185"/>
        <v>3433.8279000000002</v>
      </c>
      <c r="D365" s="251">
        <f>C365/B365*100</f>
        <v>93.269988591916558</v>
      </c>
      <c r="E365" s="14"/>
      <c r="F365" s="14"/>
      <c r="G365" s="47"/>
      <c r="H365" s="208">
        <f>Субсидии!B349</f>
        <v>2979</v>
      </c>
      <c r="I365" s="208">
        <f>Субсидии!C349</f>
        <v>2979.00569</v>
      </c>
      <c r="J365" s="14">
        <f>I365/H365*100</f>
        <v>100.00019100369251</v>
      </c>
      <c r="K365" s="14">
        <f>'Субвенции '!B355</f>
        <v>702.6</v>
      </c>
      <c r="L365" s="14">
        <f>'Субвенции '!C355</f>
        <v>454.82221000000004</v>
      </c>
      <c r="M365" s="14">
        <f>L365/K365*100</f>
        <v>64.734160261884426</v>
      </c>
      <c r="N365" s="14">
        <f>Иные!B339</f>
        <v>0</v>
      </c>
      <c r="O365" s="14">
        <f>Иные!C339</f>
        <v>0</v>
      </c>
      <c r="P365" s="14"/>
      <c r="Q365" s="10"/>
      <c r="R365" s="10"/>
      <c r="S365" s="10"/>
      <c r="T365" s="10"/>
      <c r="U365" s="10"/>
      <c r="V365" s="10"/>
      <c r="W365" s="10"/>
      <c r="X365" s="10"/>
      <c r="Y365" s="10"/>
      <c r="Z365" s="10"/>
      <c r="AA365" s="10"/>
      <c r="AB365" s="10"/>
      <c r="AC365" s="10"/>
      <c r="AD365" s="10"/>
      <c r="AE365" s="10"/>
    </row>
    <row r="366" spans="1:31" s="28" customFormat="1" ht="31.5" x14ac:dyDescent="0.25">
      <c r="A366" s="78" t="s">
        <v>444</v>
      </c>
      <c r="B366" s="81">
        <f t="shared" si="184"/>
        <v>479281.76981999999</v>
      </c>
      <c r="C366" s="81">
        <f t="shared" si="185"/>
        <v>330885.19860999996</v>
      </c>
      <c r="D366" s="81">
        <f t="shared" ref="D366" si="201">C366/B366*100</f>
        <v>69.037718403991846</v>
      </c>
      <c r="E366" s="81">
        <f t="shared" ref="E366:F366" si="202">SUM(E367:E374)</f>
        <v>59360.000000000007</v>
      </c>
      <c r="F366" s="81">
        <f t="shared" si="202"/>
        <v>49814.224999999999</v>
      </c>
      <c r="G366" s="83">
        <f t="shared" si="19"/>
        <v>83.91884265498652</v>
      </c>
      <c r="H366" s="81">
        <f>SUM(H367:H374)</f>
        <v>61123.769819999994</v>
      </c>
      <c r="I366" s="81">
        <f t="shared" ref="I366:O366" si="203">SUM(I367:I374)</f>
        <v>37511.394780000002</v>
      </c>
      <c r="J366" s="81">
        <f t="shared" si="20"/>
        <v>61.369570120536146</v>
      </c>
      <c r="K366" s="81">
        <f t="shared" si="203"/>
        <v>322137</v>
      </c>
      <c r="L366" s="81">
        <f t="shared" si="203"/>
        <v>222645.09882999997</v>
      </c>
      <c r="M366" s="81">
        <f t="shared" si="21"/>
        <v>69.115034544308784</v>
      </c>
      <c r="N366" s="81">
        <f t="shared" si="203"/>
        <v>36661</v>
      </c>
      <c r="O366" s="81">
        <f t="shared" si="203"/>
        <v>20914.48</v>
      </c>
      <c r="P366" s="81">
        <f t="shared" si="22"/>
        <v>57.048307465699246</v>
      </c>
      <c r="Q366" s="155"/>
      <c r="R366" s="155"/>
      <c r="S366" s="155"/>
      <c r="T366" s="155"/>
      <c r="U366" s="155"/>
      <c r="V366" s="155"/>
      <c r="W366" s="155"/>
      <c r="X366" s="155"/>
      <c r="Y366" s="155"/>
      <c r="Z366" s="155"/>
      <c r="AA366" s="155"/>
      <c r="AB366" s="155"/>
      <c r="AC366" s="155"/>
      <c r="AD366" s="155"/>
      <c r="AE366" s="155"/>
    </row>
    <row r="367" spans="1:31" s="12" customFormat="1" ht="31.5" x14ac:dyDescent="0.25">
      <c r="A367" s="132" t="s">
        <v>385</v>
      </c>
      <c r="B367" s="14">
        <f t="shared" si="184"/>
        <v>445518.34081999992</v>
      </c>
      <c r="C367" s="14">
        <f t="shared" si="185"/>
        <v>311330.72311000002</v>
      </c>
      <c r="D367" s="14">
        <f t="shared" si="15"/>
        <v>69.88056261319781</v>
      </c>
      <c r="E367" s="15">
        <f>Дотации!B41</f>
        <v>59360.000000000007</v>
      </c>
      <c r="F367" s="15">
        <f>Дотации!C41</f>
        <v>49814.224999999999</v>
      </c>
      <c r="G367" s="15">
        <f t="shared" si="19"/>
        <v>83.91884265498652</v>
      </c>
      <c r="H367" s="14">
        <f>Субсидии!B351</f>
        <v>54053.440819999996</v>
      </c>
      <c r="I367" s="14">
        <f>Субсидии!C351</f>
        <v>33670.187810000003</v>
      </c>
      <c r="J367" s="14">
        <f t="shared" si="20"/>
        <v>62.290554124247151</v>
      </c>
      <c r="K367" s="14">
        <f>'Субвенции '!B357</f>
        <v>320872.29999999993</v>
      </c>
      <c r="L367" s="14">
        <f>'Субвенции '!C357</f>
        <v>221931.8303</v>
      </c>
      <c r="M367" s="14">
        <f t="shared" si="21"/>
        <v>69.165157073390276</v>
      </c>
      <c r="N367" s="14">
        <f>Иные!B343</f>
        <v>11232.6</v>
      </c>
      <c r="O367" s="14">
        <f>Иные!C343</f>
        <v>5914.48</v>
      </c>
      <c r="P367" s="14">
        <f t="shared" si="22"/>
        <v>52.654594661966058</v>
      </c>
      <c r="Q367" s="10"/>
      <c r="R367" s="10"/>
      <c r="S367" s="10"/>
      <c r="T367" s="10"/>
      <c r="U367" s="10"/>
      <c r="V367" s="10"/>
      <c r="W367" s="10"/>
      <c r="X367" s="10"/>
      <c r="Y367" s="10"/>
      <c r="Z367" s="10"/>
      <c r="AA367" s="10"/>
      <c r="AB367" s="10"/>
      <c r="AC367" s="10"/>
      <c r="AD367" s="10"/>
      <c r="AE367" s="10"/>
    </row>
    <row r="368" spans="1:31" s="12" customFormat="1" ht="15.75" x14ac:dyDescent="0.25">
      <c r="A368" s="133" t="s">
        <v>669</v>
      </c>
      <c r="B368" s="251">
        <f t="shared" si="184"/>
        <v>1234.2</v>
      </c>
      <c r="C368" s="251">
        <f t="shared" si="185"/>
        <v>134.19927999999999</v>
      </c>
      <c r="D368" s="251">
        <f t="shared" ref="D368:D374" si="204">C368/B368*100</f>
        <v>10.873381947820448</v>
      </c>
      <c r="E368" s="14"/>
      <c r="F368" s="14"/>
      <c r="G368" s="47"/>
      <c r="H368" s="208">
        <f>Субсидии!B352</f>
        <v>1000</v>
      </c>
      <c r="I368" s="208">
        <f>Субсидии!C352</f>
        <v>0</v>
      </c>
      <c r="J368" s="14"/>
      <c r="K368" s="14">
        <f>'Субвенции '!B358</f>
        <v>234.2</v>
      </c>
      <c r="L368" s="14">
        <f>'Субвенции '!C358</f>
        <v>134.19927999999999</v>
      </c>
      <c r="M368" s="14">
        <f>L368/K368*100</f>
        <v>57.301144321093076</v>
      </c>
      <c r="N368" s="14"/>
      <c r="O368" s="14"/>
      <c r="P368" s="14"/>
      <c r="Q368" s="10"/>
      <c r="R368" s="10"/>
      <c r="S368" s="10"/>
      <c r="T368" s="10"/>
      <c r="U368" s="10"/>
      <c r="V368" s="10"/>
      <c r="W368" s="10"/>
      <c r="X368" s="10"/>
      <c r="Y368" s="10"/>
      <c r="Z368" s="10"/>
      <c r="AA368" s="10"/>
      <c r="AB368" s="10"/>
      <c r="AC368" s="10"/>
      <c r="AD368" s="10"/>
      <c r="AE368" s="10"/>
    </row>
    <row r="369" spans="1:31" s="12" customFormat="1" ht="15.75" x14ac:dyDescent="0.25">
      <c r="A369" s="133" t="s">
        <v>670</v>
      </c>
      <c r="B369" s="251">
        <f t="shared" si="184"/>
        <v>301.10000000000002</v>
      </c>
      <c r="C369" s="251">
        <f t="shared" si="185"/>
        <v>121.55356</v>
      </c>
      <c r="D369" s="251">
        <f t="shared" si="204"/>
        <v>40.369830621056124</v>
      </c>
      <c r="E369" s="14"/>
      <c r="F369" s="14"/>
      <c r="G369" s="47"/>
      <c r="H369" s="208">
        <f>Субсидии!B353</f>
        <v>0</v>
      </c>
      <c r="I369" s="208">
        <f>Субсидии!C353</f>
        <v>0</v>
      </c>
      <c r="J369" s="14"/>
      <c r="K369" s="14">
        <f>'Субвенции '!B359</f>
        <v>234.2</v>
      </c>
      <c r="L369" s="14">
        <f>'Субвенции '!C359</f>
        <v>121.55356</v>
      </c>
      <c r="M369" s="14">
        <f>L369/K369*100</f>
        <v>51.901605465414178</v>
      </c>
      <c r="N369" s="14">
        <f>Иные!B344</f>
        <v>66.900000000000006</v>
      </c>
      <c r="O369" s="14">
        <f>Иные!C344</f>
        <v>0</v>
      </c>
      <c r="P369" s="14">
        <f t="shared" ref="P369:P373" si="205">O369/N369*100</f>
        <v>0</v>
      </c>
      <c r="Q369" s="10"/>
      <c r="R369" s="10"/>
      <c r="S369" s="10"/>
      <c r="T369" s="10"/>
      <c r="U369" s="10"/>
      <c r="V369" s="10"/>
      <c r="W369" s="10"/>
      <c r="X369" s="10"/>
      <c r="Y369" s="10"/>
      <c r="Z369" s="10"/>
      <c r="AA369" s="10"/>
      <c r="AB369" s="10"/>
      <c r="AC369" s="10"/>
      <c r="AD369" s="10"/>
      <c r="AE369" s="10"/>
    </row>
    <row r="370" spans="1:31" s="12" customFormat="1" ht="15.75" x14ac:dyDescent="0.25">
      <c r="A370" s="133" t="s">
        <v>331</v>
      </c>
      <c r="B370" s="251">
        <f t="shared" si="184"/>
        <v>301.10000000000002</v>
      </c>
      <c r="C370" s="251">
        <f t="shared" si="185"/>
        <v>138.11661999999998</v>
      </c>
      <c r="D370" s="251">
        <f t="shared" si="204"/>
        <v>45.870680836931243</v>
      </c>
      <c r="E370" s="14"/>
      <c r="F370" s="14"/>
      <c r="G370" s="47"/>
      <c r="H370" s="208">
        <f>Субсидии!B354</f>
        <v>0</v>
      </c>
      <c r="I370" s="208">
        <f>Субсидии!C354</f>
        <v>0</v>
      </c>
      <c r="J370" s="14"/>
      <c r="K370" s="14">
        <f>'Субвенции '!B360</f>
        <v>234.2</v>
      </c>
      <c r="L370" s="14">
        <f>'Субвенции '!C360</f>
        <v>138.11661999999998</v>
      </c>
      <c r="M370" s="14">
        <f>L370/K370*100</f>
        <v>58.973791631084538</v>
      </c>
      <c r="N370" s="14">
        <f>Иные!B345</f>
        <v>66.900000000000006</v>
      </c>
      <c r="O370" s="14">
        <f>Иные!C345</f>
        <v>0</v>
      </c>
      <c r="P370" s="14">
        <f t="shared" si="205"/>
        <v>0</v>
      </c>
      <c r="Q370" s="10"/>
      <c r="R370" s="10"/>
      <c r="S370" s="10"/>
      <c r="T370" s="10"/>
      <c r="U370" s="10"/>
      <c r="V370" s="10"/>
      <c r="W370" s="10"/>
      <c r="X370" s="10"/>
      <c r="Y370" s="10"/>
      <c r="Z370" s="10"/>
      <c r="AA370" s="10"/>
      <c r="AB370" s="10"/>
      <c r="AC370" s="10"/>
      <c r="AD370" s="10"/>
      <c r="AE370" s="10"/>
    </row>
    <row r="371" spans="1:31" s="12" customFormat="1" ht="15.75" x14ac:dyDescent="0.25">
      <c r="A371" s="133" t="s">
        <v>673</v>
      </c>
      <c r="B371" s="251">
        <f t="shared" si="184"/>
        <v>1165.2</v>
      </c>
      <c r="C371" s="251">
        <f t="shared" si="185"/>
        <v>1053.29664</v>
      </c>
      <c r="D371" s="251">
        <f t="shared" si="204"/>
        <v>90.396210092687951</v>
      </c>
      <c r="E371" s="14"/>
      <c r="F371" s="14"/>
      <c r="G371" s="47"/>
      <c r="H371" s="208">
        <f>Субсидии!B355</f>
        <v>1000</v>
      </c>
      <c r="I371" s="208">
        <f>Субсидии!C355</f>
        <v>1000</v>
      </c>
      <c r="J371" s="14">
        <f t="shared" ref="J371" si="206">I371/H371*100</f>
        <v>100</v>
      </c>
      <c r="K371" s="14">
        <f>'Субвенции '!B361</f>
        <v>93.7</v>
      </c>
      <c r="L371" s="14">
        <f>'Субвенции '!C361</f>
        <v>53.296639999999996</v>
      </c>
      <c r="M371" s="14">
        <f>L371/K371*100</f>
        <v>56.880085378868728</v>
      </c>
      <c r="N371" s="14">
        <f>Иные!B346</f>
        <v>71.5</v>
      </c>
      <c r="O371" s="14">
        <f>Иные!C346</f>
        <v>0</v>
      </c>
      <c r="P371" s="14">
        <f t="shared" si="205"/>
        <v>0</v>
      </c>
      <c r="Q371" s="10"/>
      <c r="R371" s="10"/>
      <c r="S371" s="10"/>
      <c r="T371" s="10"/>
      <c r="U371" s="10"/>
      <c r="V371" s="10"/>
      <c r="W371" s="10"/>
      <c r="X371" s="10"/>
      <c r="Y371" s="10"/>
      <c r="Z371" s="10"/>
      <c r="AA371" s="10"/>
      <c r="AB371" s="10"/>
      <c r="AC371" s="10"/>
      <c r="AD371" s="10"/>
      <c r="AE371" s="10"/>
    </row>
    <row r="372" spans="1:31" s="12" customFormat="1" ht="15.75" x14ac:dyDescent="0.25">
      <c r="A372" s="133" t="s">
        <v>671</v>
      </c>
      <c r="B372" s="251">
        <f t="shared" si="184"/>
        <v>6343.3</v>
      </c>
      <c r="C372" s="251">
        <f t="shared" si="185"/>
        <v>5132.4196000000002</v>
      </c>
      <c r="D372" s="251">
        <f t="shared" si="204"/>
        <v>80.910876042438488</v>
      </c>
      <c r="E372" s="14"/>
      <c r="F372" s="14"/>
      <c r="G372" s="47"/>
      <c r="H372" s="208">
        <f>Субсидии!B356</f>
        <v>1000</v>
      </c>
      <c r="I372" s="208">
        <f>Субсидии!C356</f>
        <v>0</v>
      </c>
      <c r="J372" s="14"/>
      <c r="K372" s="14">
        <f>'Субвенции '!B362</f>
        <v>234.2</v>
      </c>
      <c r="L372" s="14">
        <f>'Субвенции '!C362</f>
        <v>132.4196</v>
      </c>
      <c r="M372" s="14">
        <f>L372/K372*100</f>
        <v>56.541246797608892</v>
      </c>
      <c r="N372" s="14">
        <f>Иные!B347</f>
        <v>5109.1000000000004</v>
      </c>
      <c r="O372" s="14">
        <f>Иные!C347</f>
        <v>5000</v>
      </c>
      <c r="P372" s="14">
        <f t="shared" si="205"/>
        <v>97.86459454698479</v>
      </c>
      <c r="Q372" s="10"/>
      <c r="R372" s="10"/>
      <c r="S372" s="10"/>
      <c r="T372" s="10"/>
      <c r="U372" s="10"/>
      <c r="V372" s="10"/>
      <c r="W372" s="10"/>
      <c r="X372" s="10"/>
      <c r="Y372" s="10"/>
      <c r="Z372" s="10"/>
      <c r="AA372" s="10"/>
      <c r="AB372" s="10"/>
      <c r="AC372" s="10"/>
      <c r="AD372" s="10"/>
      <c r="AE372" s="10"/>
    </row>
    <row r="373" spans="1:31" s="12" customFormat="1" ht="15.75" x14ac:dyDescent="0.25">
      <c r="A373" s="156" t="s">
        <v>465</v>
      </c>
      <c r="B373" s="251">
        <f t="shared" si="184"/>
        <v>23314.5</v>
      </c>
      <c r="C373" s="251">
        <f t="shared" si="185"/>
        <v>12614.458269999999</v>
      </c>
      <c r="D373" s="251">
        <f t="shared" si="204"/>
        <v>54.105634991099961</v>
      </c>
      <c r="E373" s="14"/>
      <c r="F373" s="14"/>
      <c r="G373" s="47"/>
      <c r="H373" s="208">
        <f>Субсидии!B357</f>
        <v>3314.5</v>
      </c>
      <c r="I373" s="208">
        <f>Субсидии!C357</f>
        <v>2614.4582700000001</v>
      </c>
      <c r="J373" s="14">
        <f>I373/H373*100</f>
        <v>78.879416804947951</v>
      </c>
      <c r="K373" s="14"/>
      <c r="L373" s="14"/>
      <c r="M373" s="14"/>
      <c r="N373" s="14">
        <f>Иные!B348</f>
        <v>20000</v>
      </c>
      <c r="O373" s="14">
        <f>Иные!C348</f>
        <v>10000</v>
      </c>
      <c r="P373" s="14">
        <f t="shared" si="205"/>
        <v>50</v>
      </c>
      <c r="Q373" s="10"/>
      <c r="R373" s="10"/>
      <c r="S373" s="10"/>
      <c r="T373" s="10"/>
      <c r="U373" s="10"/>
      <c r="V373" s="10"/>
      <c r="W373" s="10"/>
      <c r="X373" s="10"/>
      <c r="Y373" s="10"/>
      <c r="Z373" s="10"/>
      <c r="AA373" s="10"/>
      <c r="AB373" s="10"/>
      <c r="AC373" s="10"/>
      <c r="AD373" s="10"/>
      <c r="AE373" s="10"/>
    </row>
    <row r="374" spans="1:31" s="12" customFormat="1" ht="15.75" x14ac:dyDescent="0.25">
      <c r="A374" s="133" t="s">
        <v>672</v>
      </c>
      <c r="B374" s="251">
        <f t="shared" si="184"/>
        <v>1104.029</v>
      </c>
      <c r="C374" s="251">
        <f t="shared" si="185"/>
        <v>360.43153000000001</v>
      </c>
      <c r="D374" s="251">
        <f t="shared" si="204"/>
        <v>32.646925941256974</v>
      </c>
      <c r="E374" s="14"/>
      <c r="F374" s="14"/>
      <c r="G374" s="47"/>
      <c r="H374" s="208">
        <f>Субсидии!B358</f>
        <v>755.82899999999995</v>
      </c>
      <c r="I374" s="208">
        <f>Субсидии!C358</f>
        <v>226.74870000000001</v>
      </c>
      <c r="J374" s="14">
        <f>I374/H374*100</f>
        <v>30.000000000000004</v>
      </c>
      <c r="K374" s="14">
        <f>'Субвенции '!B363</f>
        <v>234.2</v>
      </c>
      <c r="L374" s="14">
        <f>'Субвенции '!C363</f>
        <v>133.68283</v>
      </c>
      <c r="M374" s="14">
        <f>L374/K374*100</f>
        <v>57.080627668659268</v>
      </c>
      <c r="N374" s="14">
        <f>Иные!B349</f>
        <v>114</v>
      </c>
      <c r="O374" s="14">
        <f>Иные!C349</f>
        <v>0</v>
      </c>
      <c r="P374" s="14"/>
      <c r="Q374" s="10"/>
      <c r="R374" s="10"/>
      <c r="S374" s="10"/>
      <c r="T374" s="10"/>
      <c r="U374" s="10"/>
      <c r="V374" s="10"/>
      <c r="W374" s="10"/>
      <c r="X374" s="10"/>
      <c r="Y374" s="10"/>
      <c r="Z374" s="10"/>
      <c r="AA374" s="10"/>
      <c r="AB374" s="10"/>
      <c r="AC374" s="10"/>
      <c r="AD374" s="10"/>
      <c r="AE374" s="10"/>
    </row>
    <row r="375" spans="1:31" s="28" customFormat="1" ht="31.5" x14ac:dyDescent="0.25">
      <c r="A375" s="78" t="s">
        <v>445</v>
      </c>
      <c r="B375" s="81">
        <f t="shared" si="184"/>
        <v>263003.3298200001</v>
      </c>
      <c r="C375" s="81">
        <f t="shared" si="185"/>
        <v>157844.92499999996</v>
      </c>
      <c r="D375" s="81">
        <f t="shared" ref="D375" si="207">C375/B375*100</f>
        <v>60.016321887646548</v>
      </c>
      <c r="E375" s="81">
        <f t="shared" ref="E375:F375" si="208">SUM(E376:E382)</f>
        <v>64120.5</v>
      </c>
      <c r="F375" s="81">
        <f t="shared" si="208"/>
        <v>46216.4</v>
      </c>
      <c r="G375" s="83">
        <f t="shared" si="19"/>
        <v>72.077416738796487</v>
      </c>
      <c r="H375" s="81">
        <f>SUM(H376:H382)</f>
        <v>42925.340819999998</v>
      </c>
      <c r="I375" s="81">
        <f t="shared" ref="I375:O375" si="209">SUM(I376:I382)</f>
        <v>20569.639799999997</v>
      </c>
      <c r="J375" s="81">
        <f t="shared" si="20"/>
        <v>47.919572464794697</v>
      </c>
      <c r="K375" s="81">
        <f t="shared" si="209"/>
        <v>138089.10000000006</v>
      </c>
      <c r="L375" s="81">
        <f t="shared" si="209"/>
        <v>85834.665949999981</v>
      </c>
      <c r="M375" s="81">
        <f t="shared" si="21"/>
        <v>62.158900268015316</v>
      </c>
      <c r="N375" s="81">
        <f t="shared" si="209"/>
        <v>17868.388999999999</v>
      </c>
      <c r="O375" s="81">
        <f t="shared" si="209"/>
        <v>5224.2192500000001</v>
      </c>
      <c r="P375" s="81">
        <f t="shared" si="22"/>
        <v>29.237214669996277</v>
      </c>
      <c r="Q375" s="155"/>
      <c r="R375" s="155"/>
      <c r="S375" s="155"/>
      <c r="T375" s="155"/>
      <c r="U375" s="155"/>
      <c r="V375" s="155"/>
      <c r="W375" s="155"/>
      <c r="X375" s="155"/>
      <c r="Y375" s="155"/>
      <c r="Z375" s="155"/>
      <c r="AA375" s="155"/>
      <c r="AB375" s="155"/>
      <c r="AC375" s="155"/>
      <c r="AD375" s="155"/>
      <c r="AE375" s="155"/>
    </row>
    <row r="376" spans="1:31" s="12" customFormat="1" ht="31.5" x14ac:dyDescent="0.25">
      <c r="A376" s="132" t="s">
        <v>384</v>
      </c>
      <c r="B376" s="14">
        <f t="shared" si="184"/>
        <v>245166.12982000003</v>
      </c>
      <c r="C376" s="14">
        <f t="shared" si="185"/>
        <v>153644.01489999998</v>
      </c>
      <c r="D376" s="14">
        <f t="shared" si="15"/>
        <v>62.669347928608566</v>
      </c>
      <c r="E376" s="15">
        <f>Дотации!B42</f>
        <v>64120.5</v>
      </c>
      <c r="F376" s="15">
        <f>Дотации!C42</f>
        <v>46216.4</v>
      </c>
      <c r="G376" s="15">
        <f t="shared" si="19"/>
        <v>72.077416738796487</v>
      </c>
      <c r="H376" s="14">
        <f>Субсидии!B360</f>
        <v>36006.740819999999</v>
      </c>
      <c r="I376" s="14">
        <f>Субсидии!C360</f>
        <v>16857.808319999996</v>
      </c>
      <c r="J376" s="14">
        <f t="shared" si="20"/>
        <v>46.818478807269059</v>
      </c>
      <c r="K376" s="14">
        <f>'Субвенции '!B365</f>
        <v>137433.30000000002</v>
      </c>
      <c r="L376" s="14">
        <f>'Субвенции '!C365</f>
        <v>85450.163329999996</v>
      </c>
      <c r="M376" s="14">
        <f t="shared" si="21"/>
        <v>62.175734214342512</v>
      </c>
      <c r="N376" s="14">
        <f>Иные!B351</f>
        <v>7605.5889999999999</v>
      </c>
      <c r="O376" s="14">
        <f>Иные!C351</f>
        <v>5119.6432500000001</v>
      </c>
      <c r="P376" s="14">
        <f t="shared" si="22"/>
        <v>67.314224447311062</v>
      </c>
      <c r="Q376" s="10"/>
      <c r="R376" s="10"/>
      <c r="S376" s="10"/>
      <c r="T376" s="10"/>
      <c r="U376" s="10"/>
      <c r="V376" s="10"/>
      <c r="W376" s="10"/>
      <c r="X376" s="10"/>
      <c r="Y376" s="10"/>
      <c r="Z376" s="10"/>
      <c r="AA376" s="10"/>
      <c r="AB376" s="10"/>
      <c r="AC376" s="10"/>
      <c r="AD376" s="10"/>
      <c r="AE376" s="10"/>
    </row>
    <row r="377" spans="1:31" s="12" customFormat="1" ht="15.75" x14ac:dyDescent="0.25">
      <c r="A377" s="133" t="s">
        <v>716</v>
      </c>
      <c r="B377" s="251">
        <f t="shared" si="184"/>
        <v>0</v>
      </c>
      <c r="C377" s="251">
        <f t="shared" si="185"/>
        <v>0</v>
      </c>
      <c r="D377" s="251"/>
      <c r="E377" s="14"/>
      <c r="F377" s="14"/>
      <c r="G377" s="47"/>
      <c r="H377" s="208"/>
      <c r="I377" s="208"/>
      <c r="J377" s="14"/>
      <c r="K377" s="14">
        <f>'Субвенции '!B366</f>
        <v>0</v>
      </c>
      <c r="L377" s="14">
        <f>'Субвенции '!C366</f>
        <v>0</v>
      </c>
      <c r="M377" s="14"/>
      <c r="N377" s="14"/>
      <c r="O377" s="14"/>
      <c r="P377" s="14"/>
      <c r="Q377" s="10"/>
      <c r="R377" s="10"/>
      <c r="S377" s="10"/>
      <c r="T377" s="10"/>
      <c r="U377" s="10"/>
      <c r="V377" s="10"/>
      <c r="W377" s="10"/>
      <c r="X377" s="10"/>
      <c r="Y377" s="10"/>
      <c r="Z377" s="10"/>
      <c r="AA377" s="10"/>
      <c r="AB377" s="10"/>
      <c r="AC377" s="10"/>
      <c r="AD377" s="10"/>
      <c r="AE377" s="10"/>
    </row>
    <row r="378" spans="1:31" s="12" customFormat="1" ht="15.75" x14ac:dyDescent="0.25">
      <c r="A378" s="133" t="s">
        <v>369</v>
      </c>
      <c r="B378" s="251">
        <f t="shared" si="184"/>
        <v>0</v>
      </c>
      <c r="C378" s="251">
        <f t="shared" si="185"/>
        <v>0</v>
      </c>
      <c r="D378" s="251"/>
      <c r="E378" s="14"/>
      <c r="F378" s="14"/>
      <c r="G378" s="47"/>
      <c r="H378" s="208">
        <f>Субсидии!B361</f>
        <v>0</v>
      </c>
      <c r="I378" s="208">
        <f>Субсидии!C361</f>
        <v>0</v>
      </c>
      <c r="J378" s="14"/>
      <c r="K378" s="14">
        <f>'Субвенции '!B367</f>
        <v>0</v>
      </c>
      <c r="L378" s="14">
        <f>'Субвенции '!C367</f>
        <v>0</v>
      </c>
      <c r="M378" s="14"/>
      <c r="N378" s="14"/>
      <c r="O378" s="14"/>
      <c r="P378" s="14"/>
      <c r="Q378" s="10"/>
      <c r="R378" s="10"/>
      <c r="S378" s="10"/>
      <c r="T378" s="10"/>
      <c r="U378" s="10"/>
      <c r="V378" s="10"/>
      <c r="W378" s="10"/>
      <c r="X378" s="10"/>
      <c r="Y378" s="10"/>
      <c r="Z378" s="10"/>
      <c r="AA378" s="10"/>
      <c r="AB378" s="10"/>
      <c r="AC378" s="10"/>
      <c r="AD378" s="10"/>
      <c r="AE378" s="10"/>
    </row>
    <row r="379" spans="1:31" s="12" customFormat="1" ht="15.75" x14ac:dyDescent="0.25">
      <c r="A379" s="133" t="s">
        <v>715</v>
      </c>
      <c r="B379" s="251">
        <f t="shared" si="184"/>
        <v>463.5</v>
      </c>
      <c r="C379" s="251">
        <f t="shared" si="185"/>
        <v>209.07254</v>
      </c>
      <c r="D379" s="251">
        <f>C379/B379*100</f>
        <v>45.107344120819846</v>
      </c>
      <c r="E379" s="14"/>
      <c r="F379" s="14"/>
      <c r="G379" s="47"/>
      <c r="H379" s="208">
        <f>Субсидии!B362</f>
        <v>164</v>
      </c>
      <c r="I379" s="208">
        <f>Субсидии!C362</f>
        <v>49.2</v>
      </c>
      <c r="J379" s="14">
        <f t="shared" ref="J379:J381" si="210">I379/H379*100</f>
        <v>30.000000000000004</v>
      </c>
      <c r="K379" s="14">
        <f>'Субвенции '!B368</f>
        <v>93.7</v>
      </c>
      <c r="L379" s="14">
        <f>'Субвенции '!C368</f>
        <v>55.29654</v>
      </c>
      <c r="M379" s="14">
        <f>L379/K379*100</f>
        <v>59.014450373532547</v>
      </c>
      <c r="N379" s="14">
        <f>Иные!B352</f>
        <v>205.8</v>
      </c>
      <c r="O379" s="14">
        <f>Иные!C352</f>
        <v>104.57599999999999</v>
      </c>
      <c r="P379" s="14">
        <f t="shared" ref="P379" si="211">O379/N379*100</f>
        <v>50.814382896015545</v>
      </c>
      <c r="Q379" s="10"/>
      <c r="R379" s="10"/>
      <c r="S379" s="10"/>
      <c r="T379" s="10"/>
      <c r="U379" s="10"/>
      <c r="V379" s="10"/>
      <c r="W379" s="10"/>
      <c r="X379" s="10"/>
      <c r="Y379" s="10"/>
      <c r="Z379" s="10"/>
      <c r="AA379" s="10"/>
      <c r="AB379" s="10"/>
      <c r="AC379" s="10"/>
      <c r="AD379" s="10"/>
      <c r="AE379" s="10"/>
    </row>
    <row r="380" spans="1:31" s="12" customFormat="1" ht="15.75" x14ac:dyDescent="0.25">
      <c r="A380" s="133" t="s">
        <v>441</v>
      </c>
      <c r="B380" s="251">
        <f t="shared" si="184"/>
        <v>1291.2</v>
      </c>
      <c r="C380" s="251">
        <f t="shared" si="185"/>
        <v>436.94551999999999</v>
      </c>
      <c r="D380" s="251">
        <f>C380/B380*100</f>
        <v>33.840266418835192</v>
      </c>
      <c r="E380" s="14"/>
      <c r="F380" s="14"/>
      <c r="G380" s="47"/>
      <c r="H380" s="208">
        <f>Субсидии!B363</f>
        <v>1000</v>
      </c>
      <c r="I380" s="208">
        <f>Субсидии!C363</f>
        <v>300</v>
      </c>
      <c r="J380" s="14">
        <f t="shared" si="210"/>
        <v>30</v>
      </c>
      <c r="K380" s="14">
        <f>'Субвенции '!B369</f>
        <v>234.2</v>
      </c>
      <c r="L380" s="14">
        <f>'Субвенции '!C369</f>
        <v>136.94551999999999</v>
      </c>
      <c r="M380" s="14">
        <f>L380/K380*100</f>
        <v>58.473748932536296</v>
      </c>
      <c r="N380" s="14">
        <f>Иные!B353</f>
        <v>57</v>
      </c>
      <c r="O380" s="14">
        <f>Иные!C353</f>
        <v>0</v>
      </c>
      <c r="P380" s="14"/>
      <c r="Q380" s="10"/>
      <c r="R380" s="10"/>
      <c r="S380" s="10"/>
      <c r="T380" s="10"/>
      <c r="U380" s="10"/>
      <c r="V380" s="10"/>
      <c r="W380" s="10"/>
      <c r="X380" s="10"/>
      <c r="Y380" s="10"/>
      <c r="Z380" s="10"/>
      <c r="AA380" s="10"/>
      <c r="AB380" s="10"/>
      <c r="AC380" s="10"/>
      <c r="AD380" s="10"/>
      <c r="AE380" s="10"/>
    </row>
    <row r="381" spans="1:31" s="12" customFormat="1" ht="15.75" x14ac:dyDescent="0.25">
      <c r="A381" s="133" t="s">
        <v>443</v>
      </c>
      <c r="B381" s="251">
        <f t="shared" si="184"/>
        <v>1093.7</v>
      </c>
      <c r="C381" s="251">
        <f t="shared" si="185"/>
        <v>1055.4800399999999</v>
      </c>
      <c r="D381" s="251">
        <f>C381/B381*100</f>
        <v>96.505443906007116</v>
      </c>
      <c r="E381" s="14"/>
      <c r="F381" s="14"/>
      <c r="G381" s="47"/>
      <c r="H381" s="208">
        <f>Субсидии!B364</f>
        <v>1000</v>
      </c>
      <c r="I381" s="208">
        <f>Субсидии!C364</f>
        <v>1000</v>
      </c>
      <c r="J381" s="14">
        <f t="shared" si="210"/>
        <v>100</v>
      </c>
      <c r="K381" s="14">
        <f>'Субвенции '!B370</f>
        <v>93.7</v>
      </c>
      <c r="L381" s="14">
        <f>'Субвенции '!C370</f>
        <v>55.480040000000002</v>
      </c>
      <c r="M381" s="14">
        <f>L381/K381*100</f>
        <v>59.210288153681965</v>
      </c>
      <c r="N381" s="14">
        <f>Иные!B355</f>
        <v>0</v>
      </c>
      <c r="O381" s="14">
        <f>Иные!C355</f>
        <v>0</v>
      </c>
      <c r="P381" s="14"/>
      <c r="Q381" s="10"/>
      <c r="R381" s="10"/>
      <c r="S381" s="10"/>
      <c r="T381" s="10"/>
      <c r="U381" s="10"/>
      <c r="V381" s="10"/>
      <c r="W381" s="10"/>
      <c r="X381" s="10"/>
      <c r="Y381" s="10"/>
      <c r="Z381" s="10"/>
      <c r="AA381" s="10"/>
      <c r="AB381" s="10"/>
      <c r="AC381" s="10"/>
      <c r="AD381" s="10"/>
      <c r="AE381" s="10"/>
    </row>
    <row r="382" spans="1:31" s="12" customFormat="1" ht="15.75" x14ac:dyDescent="0.25">
      <c r="A382" s="133" t="s">
        <v>442</v>
      </c>
      <c r="B382" s="251">
        <f t="shared" si="184"/>
        <v>14988.8</v>
      </c>
      <c r="C382" s="251">
        <f t="shared" si="185"/>
        <v>2499.4119999999998</v>
      </c>
      <c r="D382" s="251">
        <f>C382/B382*100</f>
        <v>16.675197480785652</v>
      </c>
      <c r="E382" s="14"/>
      <c r="F382" s="14"/>
      <c r="G382" s="47"/>
      <c r="H382" s="208">
        <f>Субсидии!B365</f>
        <v>4754.6000000000004</v>
      </c>
      <c r="I382" s="208">
        <f>Субсидии!C365</f>
        <v>2362.63148</v>
      </c>
      <c r="J382" s="14">
        <f>I382/H382*100</f>
        <v>49.691487822319438</v>
      </c>
      <c r="K382" s="14">
        <f>'Субвенции '!B371</f>
        <v>234.2</v>
      </c>
      <c r="L382" s="14">
        <f>'Субвенции '!C371</f>
        <v>136.78052</v>
      </c>
      <c r="M382" s="14">
        <f>L382/K382*100</f>
        <v>58.403296327924849</v>
      </c>
      <c r="N382" s="14">
        <f>Иные!B354</f>
        <v>10000</v>
      </c>
      <c r="O382" s="14">
        <f>Иные!C354</f>
        <v>0</v>
      </c>
      <c r="P382" s="14"/>
      <c r="Q382" s="10"/>
      <c r="R382" s="10"/>
      <c r="S382" s="10"/>
      <c r="T382" s="10"/>
      <c r="U382" s="10"/>
      <c r="V382" s="10"/>
      <c r="W382" s="10"/>
      <c r="X382" s="10"/>
      <c r="Y382" s="10"/>
      <c r="Z382" s="10"/>
      <c r="AA382" s="10"/>
      <c r="AB382" s="10"/>
      <c r="AC382" s="10"/>
      <c r="AD382" s="10"/>
      <c r="AE382" s="10"/>
    </row>
    <row r="383" spans="1:31" s="12" customFormat="1" ht="15.75" x14ac:dyDescent="0.25">
      <c r="A383" s="133" t="s">
        <v>564</v>
      </c>
      <c r="B383" s="251">
        <f t="shared" si="184"/>
        <v>0</v>
      </c>
      <c r="C383" s="251">
        <f t="shared" si="185"/>
        <v>0</v>
      </c>
      <c r="D383" s="251"/>
      <c r="E383" s="14"/>
      <c r="F383" s="14"/>
      <c r="G383" s="47"/>
      <c r="H383" s="208"/>
      <c r="I383" s="208"/>
      <c r="J383" s="14"/>
      <c r="K383" s="14">
        <f>'Субвенции '!B372</f>
        <v>0</v>
      </c>
      <c r="L383" s="14">
        <f>'Субвенции '!C372</f>
        <v>0</v>
      </c>
      <c r="M383" s="14"/>
      <c r="N383" s="14"/>
      <c r="O383" s="14"/>
      <c r="P383" s="14"/>
      <c r="Q383" s="10"/>
      <c r="R383" s="10"/>
      <c r="S383" s="10"/>
      <c r="T383" s="10"/>
      <c r="U383" s="10"/>
      <c r="V383" s="10"/>
      <c r="W383" s="10"/>
      <c r="X383" s="10"/>
      <c r="Y383" s="10"/>
      <c r="Z383" s="10"/>
      <c r="AA383" s="10"/>
      <c r="AB383" s="10"/>
      <c r="AC383" s="10"/>
      <c r="AD383" s="10"/>
      <c r="AE383" s="10"/>
    </row>
    <row r="384" spans="1:31" s="28" customFormat="1" ht="31.5" x14ac:dyDescent="0.25">
      <c r="A384" s="77" t="s">
        <v>440</v>
      </c>
      <c r="B384" s="81">
        <f t="shared" si="184"/>
        <v>356139.51930999995</v>
      </c>
      <c r="C384" s="81">
        <f t="shared" si="185"/>
        <v>252781.47081999996</v>
      </c>
      <c r="D384" s="81">
        <f t="shared" ref="D384" si="212">C384/B384*100</f>
        <v>70.978214186886561</v>
      </c>
      <c r="E384" s="81">
        <f t="shared" ref="E384:F384" si="213">SUM(E385:E396)</f>
        <v>95233.999999999985</v>
      </c>
      <c r="F384" s="81">
        <f t="shared" si="213"/>
        <v>74290.124999999985</v>
      </c>
      <c r="G384" s="83">
        <f t="shared" si="19"/>
        <v>78.007985593380511</v>
      </c>
      <c r="H384" s="81">
        <f>SUM(H385:H396)</f>
        <v>35916.519309999996</v>
      </c>
      <c r="I384" s="81">
        <f t="shared" ref="I384:O384" si="214">SUM(I385:I396)</f>
        <v>18276.197920000002</v>
      </c>
      <c r="J384" s="81">
        <f t="shared" si="20"/>
        <v>50.885214578439076</v>
      </c>
      <c r="K384" s="81">
        <f t="shared" si="214"/>
        <v>212579.20000000001</v>
      </c>
      <c r="L384" s="81">
        <f t="shared" si="214"/>
        <v>154366.61675999998</v>
      </c>
      <c r="M384" s="81">
        <f t="shared" si="21"/>
        <v>72.61604934066925</v>
      </c>
      <c r="N384" s="81">
        <f t="shared" si="214"/>
        <v>12409.800000000003</v>
      </c>
      <c r="O384" s="81">
        <f t="shared" si="214"/>
        <v>5848.5311400000001</v>
      </c>
      <c r="P384" s="81">
        <f t="shared" si="22"/>
        <v>47.128327128559675</v>
      </c>
      <c r="Q384" s="155"/>
      <c r="R384" s="155"/>
      <c r="S384" s="155"/>
      <c r="T384" s="155"/>
      <c r="U384" s="155"/>
      <c r="V384" s="155"/>
      <c r="W384" s="155"/>
      <c r="X384" s="155"/>
      <c r="Y384" s="155"/>
      <c r="Z384" s="155"/>
      <c r="AA384" s="155"/>
      <c r="AB384" s="155"/>
      <c r="AC384" s="155"/>
      <c r="AD384" s="155"/>
      <c r="AE384" s="155"/>
    </row>
    <row r="385" spans="1:31" s="12" customFormat="1" ht="31.5" x14ac:dyDescent="0.25">
      <c r="A385" s="132" t="s">
        <v>383</v>
      </c>
      <c r="B385" s="14">
        <f t="shared" si="184"/>
        <v>348713.62040999986</v>
      </c>
      <c r="C385" s="14">
        <f t="shared" si="185"/>
        <v>250533.10510999997</v>
      </c>
      <c r="D385" s="14">
        <f t="shared" si="15"/>
        <v>71.844943944385022</v>
      </c>
      <c r="E385" s="15">
        <f>Дотации!B43</f>
        <v>95233.999999999985</v>
      </c>
      <c r="F385" s="15">
        <f>Дотации!C43</f>
        <v>74290.124999999985</v>
      </c>
      <c r="G385" s="15">
        <f t="shared" si="19"/>
        <v>78.007985593380511</v>
      </c>
      <c r="H385" s="14">
        <f>Субсидии!B367</f>
        <v>30923.520410000001</v>
      </c>
      <c r="I385" s="14">
        <f>Субсидии!C367</f>
        <v>17060.34202</v>
      </c>
      <c r="J385" s="14">
        <f t="shared" si="20"/>
        <v>55.169469044291134</v>
      </c>
      <c r="K385" s="14">
        <f>'Субвенции '!B374</f>
        <v>210892.7999999999</v>
      </c>
      <c r="L385" s="14">
        <f>'Субвенции '!C374</f>
        <v>153334.57968999998</v>
      </c>
      <c r="M385" s="14">
        <f t="shared" si="21"/>
        <v>72.707356386751968</v>
      </c>
      <c r="N385" s="14">
        <f>Иные!B357</f>
        <v>11663.3</v>
      </c>
      <c r="O385" s="14">
        <f>Иные!C357</f>
        <v>5848.0583999999999</v>
      </c>
      <c r="P385" s="14">
        <f t="shared" si="22"/>
        <v>50.140684025961782</v>
      </c>
      <c r="Q385" s="10"/>
      <c r="R385" s="10"/>
      <c r="S385" s="10"/>
      <c r="T385" s="10"/>
      <c r="U385" s="10"/>
      <c r="V385" s="10"/>
      <c r="W385" s="10"/>
      <c r="X385" s="10"/>
      <c r="Y385" s="10"/>
      <c r="Z385" s="10"/>
      <c r="AA385" s="10"/>
      <c r="AB385" s="10"/>
      <c r="AC385" s="10"/>
      <c r="AD385" s="10"/>
      <c r="AE385" s="10"/>
    </row>
    <row r="386" spans="1:31" s="12" customFormat="1" ht="15.75" x14ac:dyDescent="0.25">
      <c r="A386" s="133" t="s">
        <v>439</v>
      </c>
      <c r="B386" s="251">
        <f t="shared" si="184"/>
        <v>1024.4000000000001</v>
      </c>
      <c r="C386" s="251">
        <f t="shared" si="185"/>
        <v>55.296559999999999</v>
      </c>
      <c r="D386" s="251">
        <f t="shared" ref="D386:D396" si="215">C386/B386*100</f>
        <v>5.3979461147989065</v>
      </c>
      <c r="E386" s="14"/>
      <c r="F386" s="14"/>
      <c r="G386" s="47"/>
      <c r="H386" s="208">
        <f>Субсидии!B368</f>
        <v>860</v>
      </c>
      <c r="I386" s="208">
        <f>Субсидии!C368</f>
        <v>0</v>
      </c>
      <c r="J386" s="14">
        <f t="shared" si="20"/>
        <v>0</v>
      </c>
      <c r="K386" s="14">
        <f>'Субвенции '!B375</f>
        <v>93.7</v>
      </c>
      <c r="L386" s="14">
        <f>'Субвенции '!C375</f>
        <v>55.296559999999999</v>
      </c>
      <c r="M386" s="14">
        <f t="shared" ref="M386:M396" si="216">L386/K386*100</f>
        <v>59.01447171824973</v>
      </c>
      <c r="N386" s="14">
        <f>Иные!B359</f>
        <v>70.7</v>
      </c>
      <c r="O386" s="14">
        <f>Иные!C359</f>
        <v>0</v>
      </c>
      <c r="P386" s="14">
        <f t="shared" ref="P386:P390" si="217">O386/N386*100</f>
        <v>0</v>
      </c>
      <c r="Q386" s="10"/>
      <c r="R386" s="10"/>
      <c r="S386" s="10"/>
      <c r="T386" s="10"/>
      <c r="U386" s="10"/>
      <c r="V386" s="10"/>
      <c r="W386" s="10"/>
      <c r="X386" s="10"/>
      <c r="Y386" s="10"/>
      <c r="Z386" s="10"/>
      <c r="AA386" s="10"/>
      <c r="AB386" s="10"/>
      <c r="AC386" s="10"/>
      <c r="AD386" s="10"/>
      <c r="AE386" s="10"/>
    </row>
    <row r="387" spans="1:31" s="12" customFormat="1" ht="15.75" x14ac:dyDescent="0.25">
      <c r="A387" s="133" t="s">
        <v>676</v>
      </c>
      <c r="B387" s="251">
        <f t="shared" si="184"/>
        <v>1175.4000000000001</v>
      </c>
      <c r="C387" s="251">
        <f t="shared" si="185"/>
        <v>353.63799</v>
      </c>
      <c r="D387" s="251">
        <f t="shared" si="215"/>
        <v>30.086607963246554</v>
      </c>
      <c r="E387" s="14"/>
      <c r="F387" s="14"/>
      <c r="G387" s="47"/>
      <c r="H387" s="208">
        <f>Субсидии!B369</f>
        <v>810</v>
      </c>
      <c r="I387" s="208">
        <f>Субсидии!C369</f>
        <v>226.5</v>
      </c>
      <c r="J387" s="14">
        <f t="shared" si="20"/>
        <v>27.962962962962962</v>
      </c>
      <c r="K387" s="14">
        <f>'Субвенции '!B376</f>
        <v>234.2</v>
      </c>
      <c r="L387" s="14">
        <f>'Субвенции '!C376</f>
        <v>127.13799</v>
      </c>
      <c r="M387" s="14">
        <f t="shared" si="216"/>
        <v>54.286076003415886</v>
      </c>
      <c r="N387" s="14">
        <f>Иные!B360</f>
        <v>131.19999999999999</v>
      </c>
      <c r="O387" s="14">
        <f>Иные!C360</f>
        <v>0</v>
      </c>
      <c r="P387" s="14">
        <f t="shared" si="217"/>
        <v>0</v>
      </c>
      <c r="Q387" s="10"/>
      <c r="R387" s="10"/>
      <c r="S387" s="10"/>
      <c r="T387" s="10"/>
      <c r="U387" s="10"/>
      <c r="V387" s="10"/>
      <c r="W387" s="10"/>
      <c r="X387" s="10"/>
      <c r="Y387" s="10"/>
      <c r="Z387" s="10"/>
      <c r="AA387" s="10"/>
      <c r="AB387" s="10"/>
      <c r="AC387" s="10"/>
      <c r="AD387" s="10"/>
      <c r="AE387" s="10"/>
    </row>
    <row r="388" spans="1:31" s="12" customFormat="1" ht="15.75" x14ac:dyDescent="0.25">
      <c r="A388" s="133" t="s">
        <v>677</v>
      </c>
      <c r="B388" s="251">
        <f t="shared" si="184"/>
        <v>209.3</v>
      </c>
      <c r="C388" s="251">
        <f t="shared" si="185"/>
        <v>58.878540000000001</v>
      </c>
      <c r="D388" s="251">
        <f t="shared" si="215"/>
        <v>28.13117056856187</v>
      </c>
      <c r="E388" s="14"/>
      <c r="F388" s="14"/>
      <c r="G388" s="47"/>
      <c r="H388" s="208">
        <f>Субсидии!B370</f>
        <v>0</v>
      </c>
      <c r="I388" s="208">
        <f>Субсидии!C370</f>
        <v>0</v>
      </c>
      <c r="J388" s="14"/>
      <c r="K388" s="14">
        <f>'Субвенции '!B377</f>
        <v>93.7</v>
      </c>
      <c r="L388" s="14">
        <f>'Субвенции '!C377</f>
        <v>58.878540000000001</v>
      </c>
      <c r="M388" s="14">
        <f t="shared" si="216"/>
        <v>62.837289220917825</v>
      </c>
      <c r="N388" s="14">
        <f>Иные!B361</f>
        <v>115.6</v>
      </c>
      <c r="O388" s="14">
        <f>Иные!C361</f>
        <v>0</v>
      </c>
      <c r="P388" s="14">
        <f t="shared" si="217"/>
        <v>0</v>
      </c>
      <c r="Q388" s="10"/>
      <c r="R388" s="10"/>
      <c r="S388" s="10"/>
      <c r="T388" s="10"/>
      <c r="U388" s="10"/>
      <c r="V388" s="10"/>
      <c r="W388" s="10"/>
      <c r="X388" s="10"/>
      <c r="Y388" s="10"/>
      <c r="Z388" s="10"/>
      <c r="AA388" s="10"/>
      <c r="AB388" s="10"/>
      <c r="AC388" s="10"/>
      <c r="AD388" s="10"/>
      <c r="AE388" s="10"/>
    </row>
    <row r="389" spans="1:31" s="12" customFormat="1" ht="15.75" x14ac:dyDescent="0.25">
      <c r="A389" s="133" t="s">
        <v>678</v>
      </c>
      <c r="B389" s="251">
        <f t="shared" si="184"/>
        <v>1175.7</v>
      </c>
      <c r="C389" s="251">
        <f t="shared" si="185"/>
        <v>341.57053000000002</v>
      </c>
      <c r="D389" s="251">
        <f t="shared" si="215"/>
        <v>29.052524453517055</v>
      </c>
      <c r="E389" s="14"/>
      <c r="F389" s="14"/>
      <c r="G389" s="47"/>
      <c r="H389" s="208">
        <f>Субсидии!B371</f>
        <v>944</v>
      </c>
      <c r="I389" s="208">
        <f>Субсидии!C371</f>
        <v>279.25700000000001</v>
      </c>
      <c r="J389" s="14">
        <f t="shared" si="20"/>
        <v>29.5823093220339</v>
      </c>
      <c r="K389" s="14">
        <f>'Субвенции '!B378</f>
        <v>93.7</v>
      </c>
      <c r="L389" s="14">
        <f>'Субвенции '!C378</f>
        <v>62.31353</v>
      </c>
      <c r="M389" s="14">
        <f t="shared" si="216"/>
        <v>66.503233724653143</v>
      </c>
      <c r="N389" s="14">
        <f>Иные!B362</f>
        <v>138</v>
      </c>
      <c r="O389" s="14">
        <f>Иные!C362</f>
        <v>0</v>
      </c>
      <c r="P389" s="14">
        <f t="shared" si="217"/>
        <v>0</v>
      </c>
      <c r="Q389" s="10"/>
      <c r="R389" s="10"/>
      <c r="S389" s="10"/>
      <c r="T389" s="10"/>
      <c r="U389" s="10"/>
      <c r="V389" s="10"/>
      <c r="W389" s="10"/>
      <c r="X389" s="10"/>
      <c r="Y389" s="10"/>
      <c r="Z389" s="10"/>
      <c r="AA389" s="10"/>
      <c r="AB389" s="10"/>
      <c r="AC389" s="10"/>
      <c r="AD389" s="10"/>
      <c r="AE389" s="10"/>
    </row>
    <row r="390" spans="1:31" s="12" customFormat="1" ht="15.75" x14ac:dyDescent="0.25">
      <c r="A390" s="133" t="s">
        <v>438</v>
      </c>
      <c r="B390" s="251">
        <f t="shared" si="184"/>
        <v>1594.5000000000002</v>
      </c>
      <c r="C390" s="251">
        <f t="shared" si="185"/>
        <v>300.38289000000003</v>
      </c>
      <c r="D390" s="251">
        <f t="shared" si="215"/>
        <v>18.838688617121356</v>
      </c>
      <c r="E390" s="14"/>
      <c r="F390" s="14"/>
      <c r="G390" s="47"/>
      <c r="H390" s="208">
        <f>Субсидии!B373</f>
        <v>1122.9000000000001</v>
      </c>
      <c r="I390" s="208">
        <f>Субсидии!C373</f>
        <v>0</v>
      </c>
      <c r="J390" s="14">
        <f t="shared" si="20"/>
        <v>0</v>
      </c>
      <c r="K390" s="14">
        <f>'Субвенции '!B379</f>
        <v>468.4</v>
      </c>
      <c r="L390" s="14">
        <f>'Субвенции '!C379</f>
        <v>299.91015000000004</v>
      </c>
      <c r="M390" s="14">
        <f t="shared" si="216"/>
        <v>64.02864005123827</v>
      </c>
      <c r="N390" s="14">
        <f>Иные!B358</f>
        <v>3.2</v>
      </c>
      <c r="O390" s="14">
        <f>Иные!C358</f>
        <v>0.47273999999999999</v>
      </c>
      <c r="P390" s="14">
        <f t="shared" si="217"/>
        <v>14.773124999999999</v>
      </c>
      <c r="Q390" s="10"/>
      <c r="R390" s="10"/>
      <c r="S390" s="10"/>
      <c r="T390" s="10"/>
      <c r="U390" s="10"/>
      <c r="V390" s="10"/>
      <c r="W390" s="10"/>
      <c r="X390" s="10"/>
      <c r="Y390" s="10"/>
      <c r="Z390" s="10"/>
      <c r="AA390" s="10"/>
      <c r="AB390" s="10"/>
      <c r="AC390" s="10"/>
      <c r="AD390" s="10"/>
      <c r="AE390" s="10"/>
    </row>
    <row r="391" spans="1:31" s="12" customFormat="1" ht="15.75" x14ac:dyDescent="0.25">
      <c r="A391" s="133" t="s">
        <v>717</v>
      </c>
      <c r="B391" s="251">
        <f t="shared" si="184"/>
        <v>108.9</v>
      </c>
      <c r="C391" s="251">
        <f t="shared" si="185"/>
        <v>55.296559999999999</v>
      </c>
      <c r="D391" s="251">
        <f t="shared" si="215"/>
        <v>50.777373737373729</v>
      </c>
      <c r="E391" s="14"/>
      <c r="F391" s="14"/>
      <c r="G391" s="47"/>
      <c r="H391" s="208"/>
      <c r="I391" s="208"/>
      <c r="J391" s="14"/>
      <c r="K391" s="14">
        <f>'Субвенции '!B380</f>
        <v>93.7</v>
      </c>
      <c r="L391" s="14">
        <f>'Субвенции '!C380</f>
        <v>55.296559999999999</v>
      </c>
      <c r="M391" s="14">
        <f t="shared" si="216"/>
        <v>59.01447171824973</v>
      </c>
      <c r="N391" s="14">
        <f>Иные!B363</f>
        <v>15.2</v>
      </c>
      <c r="O391" s="14">
        <f>Иные!C363</f>
        <v>0</v>
      </c>
      <c r="P391" s="14"/>
      <c r="Q391" s="10"/>
      <c r="R391" s="10"/>
      <c r="S391" s="10"/>
      <c r="T391" s="10"/>
      <c r="U391" s="10"/>
      <c r="V391" s="10"/>
      <c r="W391" s="10"/>
      <c r="X391" s="10"/>
      <c r="Y391" s="10"/>
      <c r="Z391" s="10"/>
      <c r="AA391" s="10"/>
      <c r="AB391" s="10"/>
      <c r="AC391" s="10"/>
      <c r="AD391" s="10"/>
      <c r="AE391" s="10"/>
    </row>
    <row r="392" spans="1:31" s="12" customFormat="1" ht="15.75" x14ac:dyDescent="0.25">
      <c r="A392" s="133" t="s">
        <v>681</v>
      </c>
      <c r="B392" s="251">
        <f t="shared" si="184"/>
        <v>989.30000000000007</v>
      </c>
      <c r="C392" s="251">
        <f t="shared" si="185"/>
        <v>289.29653999999999</v>
      </c>
      <c r="D392" s="251">
        <f t="shared" si="215"/>
        <v>29.24254927726675</v>
      </c>
      <c r="E392" s="14"/>
      <c r="F392" s="14"/>
      <c r="G392" s="47"/>
      <c r="H392" s="208">
        <f>Субсидии!B372</f>
        <v>780</v>
      </c>
      <c r="I392" s="208">
        <f>Субсидии!C372</f>
        <v>234</v>
      </c>
      <c r="J392" s="14">
        <f t="shared" si="20"/>
        <v>30</v>
      </c>
      <c r="K392" s="14">
        <f>'Субвенции '!B381</f>
        <v>93.7</v>
      </c>
      <c r="L392" s="14">
        <f>'Субвенции '!C381</f>
        <v>55.29654</v>
      </c>
      <c r="M392" s="14">
        <f t="shared" si="216"/>
        <v>59.014450373532547</v>
      </c>
      <c r="N392" s="14">
        <f>Иные!B364</f>
        <v>115.6</v>
      </c>
      <c r="O392" s="14">
        <f>Иные!C364</f>
        <v>0</v>
      </c>
      <c r="P392" s="14"/>
      <c r="Q392" s="10"/>
      <c r="R392" s="10"/>
      <c r="S392" s="10"/>
      <c r="T392" s="10"/>
      <c r="U392" s="10"/>
      <c r="V392" s="10"/>
      <c r="W392" s="10"/>
      <c r="X392" s="10"/>
      <c r="Y392" s="10"/>
      <c r="Z392" s="10"/>
      <c r="AA392" s="10"/>
      <c r="AB392" s="10"/>
      <c r="AC392" s="10"/>
      <c r="AD392" s="10"/>
      <c r="AE392" s="10"/>
    </row>
    <row r="393" spans="1:31" s="12" customFormat="1" ht="15.75" x14ac:dyDescent="0.25">
      <c r="A393" s="133" t="s">
        <v>680</v>
      </c>
      <c r="B393" s="251">
        <f t="shared" si="184"/>
        <v>164.4</v>
      </c>
      <c r="C393" s="251">
        <f t="shared" si="185"/>
        <v>59.832380000000001</v>
      </c>
      <c r="D393" s="251">
        <f t="shared" si="215"/>
        <v>36.394391727493918</v>
      </c>
      <c r="E393" s="14"/>
      <c r="F393" s="14"/>
      <c r="G393" s="47"/>
      <c r="H393" s="208">
        <f>Субсидии!B374</f>
        <v>0</v>
      </c>
      <c r="I393" s="208">
        <f>Субсидии!C374</f>
        <v>0</v>
      </c>
      <c r="J393" s="14"/>
      <c r="K393" s="14">
        <f>'Субвенции '!B382</f>
        <v>93.7</v>
      </c>
      <c r="L393" s="14">
        <f>'Субвенции '!C382</f>
        <v>59.832380000000001</v>
      </c>
      <c r="M393" s="14">
        <f t="shared" si="216"/>
        <v>63.855261472785486</v>
      </c>
      <c r="N393" s="14">
        <f>Иные!B365</f>
        <v>70.7</v>
      </c>
      <c r="O393" s="14">
        <f>Иные!C365</f>
        <v>0</v>
      </c>
      <c r="P393" s="14"/>
      <c r="Q393" s="10"/>
      <c r="R393" s="10"/>
      <c r="S393" s="10"/>
      <c r="T393" s="10"/>
      <c r="U393" s="10"/>
      <c r="V393" s="10"/>
      <c r="W393" s="10"/>
      <c r="X393" s="10"/>
      <c r="Y393" s="10"/>
      <c r="Z393" s="10"/>
      <c r="AA393" s="10"/>
      <c r="AB393" s="10"/>
      <c r="AC393" s="10"/>
      <c r="AD393" s="10"/>
      <c r="AE393" s="10"/>
    </row>
    <row r="394" spans="1:31" s="12" customFormat="1" ht="15.75" x14ac:dyDescent="0.25">
      <c r="A394" s="133" t="s">
        <v>429</v>
      </c>
      <c r="B394" s="251">
        <f t="shared" ref="B394:B417" si="218">E394+H394+K394+N394</f>
        <v>180</v>
      </c>
      <c r="C394" s="251">
        <f t="shared" ref="C394:C417" si="219">F394+I394+L394+O394</f>
        <v>51.509720000000002</v>
      </c>
      <c r="D394" s="251">
        <f t="shared" si="215"/>
        <v>28.616511111111109</v>
      </c>
      <c r="E394" s="14"/>
      <c r="F394" s="14"/>
      <c r="G394" s="47"/>
      <c r="H394" s="208"/>
      <c r="I394" s="208"/>
      <c r="J394" s="14"/>
      <c r="K394" s="14">
        <f>'Субвенции '!B383</f>
        <v>93.7</v>
      </c>
      <c r="L394" s="14">
        <f>'Субвенции '!C383</f>
        <v>51.509720000000002</v>
      </c>
      <c r="M394" s="14">
        <f t="shared" si="216"/>
        <v>54.973020277481325</v>
      </c>
      <c r="N394" s="14">
        <f>Иные!B366</f>
        <v>86.3</v>
      </c>
      <c r="O394" s="14">
        <f>Иные!C366</f>
        <v>0</v>
      </c>
      <c r="P394" s="14"/>
      <c r="Q394" s="10"/>
      <c r="R394" s="10"/>
      <c r="S394" s="10"/>
      <c r="T394" s="10"/>
      <c r="U394" s="10"/>
      <c r="V394" s="10"/>
      <c r="W394" s="10"/>
      <c r="X394" s="10"/>
      <c r="Y394" s="10"/>
      <c r="Z394" s="10"/>
      <c r="AA394" s="10"/>
      <c r="AB394" s="10"/>
      <c r="AC394" s="10"/>
      <c r="AD394" s="10"/>
      <c r="AE394" s="10"/>
    </row>
    <row r="395" spans="1:31" s="12" customFormat="1" ht="15.75" x14ac:dyDescent="0.25">
      <c r="A395" s="133" t="s">
        <v>485</v>
      </c>
      <c r="B395" s="251">
        <f t="shared" si="218"/>
        <v>234.2</v>
      </c>
      <c r="C395" s="251">
        <f t="shared" si="219"/>
        <v>151.26854</v>
      </c>
      <c r="D395" s="251">
        <f t="shared" si="215"/>
        <v>64.58947053800172</v>
      </c>
      <c r="E395" s="14"/>
      <c r="F395" s="14"/>
      <c r="G395" s="47"/>
      <c r="H395" s="208">
        <f>Субсидии!B376</f>
        <v>0</v>
      </c>
      <c r="I395" s="208">
        <f>Субсидии!C376</f>
        <v>0</v>
      </c>
      <c r="J395" s="14"/>
      <c r="K395" s="14">
        <f>'Субвенции '!B384</f>
        <v>234.2</v>
      </c>
      <c r="L395" s="14">
        <f>'Субвенции '!C384</f>
        <v>151.26854</v>
      </c>
      <c r="M395" s="14">
        <f t="shared" si="216"/>
        <v>64.58947053800172</v>
      </c>
      <c r="N395" s="14"/>
      <c r="O395" s="14"/>
      <c r="P395" s="14"/>
      <c r="Q395" s="10"/>
      <c r="R395" s="10"/>
      <c r="S395" s="10"/>
      <c r="T395" s="10"/>
      <c r="U395" s="10"/>
      <c r="V395" s="10"/>
      <c r="W395" s="10"/>
      <c r="X395" s="10"/>
      <c r="Y395" s="10"/>
      <c r="Z395" s="10"/>
      <c r="AA395" s="10"/>
      <c r="AB395" s="10"/>
      <c r="AC395" s="10"/>
      <c r="AD395" s="10"/>
      <c r="AE395" s="10"/>
    </row>
    <row r="396" spans="1:31" s="12" customFormat="1" ht="15.75" x14ac:dyDescent="0.25">
      <c r="A396" s="133" t="s">
        <v>679</v>
      </c>
      <c r="B396" s="251">
        <f t="shared" si="218"/>
        <v>569.7989</v>
      </c>
      <c r="C396" s="251">
        <f t="shared" si="219"/>
        <v>531.39545999999996</v>
      </c>
      <c r="D396" s="251">
        <f t="shared" si="215"/>
        <v>93.260176528947312</v>
      </c>
      <c r="E396" s="14"/>
      <c r="F396" s="14"/>
      <c r="G396" s="47"/>
      <c r="H396" s="208">
        <f>Субсидии!B377</f>
        <v>476.09890000000001</v>
      </c>
      <c r="I396" s="208">
        <f>Субсидии!C377</f>
        <v>476.09890000000001</v>
      </c>
      <c r="J396" s="14">
        <f t="shared" si="20"/>
        <v>100</v>
      </c>
      <c r="K396" s="14">
        <f>'Субвенции '!B385</f>
        <v>93.7</v>
      </c>
      <c r="L396" s="14">
        <f>'Субвенции '!C385</f>
        <v>55.296559999999999</v>
      </c>
      <c r="M396" s="14">
        <f t="shared" si="216"/>
        <v>59.01447171824973</v>
      </c>
      <c r="N396" s="14"/>
      <c r="O396" s="14"/>
      <c r="P396" s="14"/>
      <c r="Q396" s="10"/>
      <c r="R396" s="10"/>
      <c r="S396" s="10"/>
      <c r="T396" s="10"/>
      <c r="U396" s="10"/>
      <c r="V396" s="10"/>
      <c r="W396" s="10"/>
      <c r="X396" s="10"/>
      <c r="Y396" s="10"/>
      <c r="Z396" s="10"/>
      <c r="AA396" s="10"/>
      <c r="AB396" s="10"/>
      <c r="AC396" s="10"/>
      <c r="AD396" s="10"/>
      <c r="AE396" s="10"/>
    </row>
    <row r="397" spans="1:31" s="28" customFormat="1" ht="31.5" x14ac:dyDescent="0.25">
      <c r="A397" s="77" t="s">
        <v>437</v>
      </c>
      <c r="B397" s="81">
        <f t="shared" si="218"/>
        <v>562774.80984999996</v>
      </c>
      <c r="C397" s="81">
        <f t="shared" si="219"/>
        <v>380313.55885000003</v>
      </c>
      <c r="D397" s="81">
        <f t="shared" ref="D397" si="220">C397/B397*100</f>
        <v>67.578283923434228</v>
      </c>
      <c r="E397" s="81">
        <f t="shared" ref="E397:F397" si="221">SUM(E398:E405)</f>
        <v>193536.59999999998</v>
      </c>
      <c r="F397" s="81">
        <f t="shared" si="221"/>
        <v>167842.75</v>
      </c>
      <c r="G397" s="83">
        <f t="shared" si="19"/>
        <v>86.724035660438403</v>
      </c>
      <c r="H397" s="81">
        <f>SUM(H398:H405)</f>
        <v>74999.211849999992</v>
      </c>
      <c r="I397" s="81">
        <f t="shared" ref="I397:O397" si="222">SUM(I398:I405)</f>
        <v>28080.542860000005</v>
      </c>
      <c r="J397" s="81">
        <f t="shared" si="20"/>
        <v>37.441117269554361</v>
      </c>
      <c r="K397" s="81">
        <f t="shared" si="222"/>
        <v>228668</v>
      </c>
      <c r="L397" s="81">
        <f t="shared" si="222"/>
        <v>157245.02765000003</v>
      </c>
      <c r="M397" s="81">
        <f t="shared" si="21"/>
        <v>68.765646111392954</v>
      </c>
      <c r="N397" s="81">
        <f t="shared" si="222"/>
        <v>65570.998000000007</v>
      </c>
      <c r="O397" s="81">
        <f t="shared" si="222"/>
        <v>27145.238339999996</v>
      </c>
      <c r="P397" s="81">
        <f t="shared" si="22"/>
        <v>41.398238806735861</v>
      </c>
      <c r="Q397" s="155"/>
      <c r="R397" s="155"/>
      <c r="S397" s="155"/>
      <c r="T397" s="155"/>
      <c r="U397" s="155"/>
      <c r="V397" s="155"/>
      <c r="W397" s="155"/>
      <c r="X397" s="155"/>
      <c r="Y397" s="155"/>
      <c r="Z397" s="155"/>
      <c r="AA397" s="155"/>
      <c r="AB397" s="155"/>
      <c r="AC397" s="155"/>
      <c r="AD397" s="155"/>
      <c r="AE397" s="155"/>
    </row>
    <row r="398" spans="1:31" s="12" customFormat="1" ht="31.5" x14ac:dyDescent="0.25">
      <c r="A398" s="132" t="s">
        <v>382</v>
      </c>
      <c r="B398" s="14">
        <f t="shared" si="218"/>
        <v>469992.0388199999</v>
      </c>
      <c r="C398" s="14">
        <f t="shared" si="219"/>
        <v>350661.65542000002</v>
      </c>
      <c r="D398" s="14">
        <f t="shared" si="15"/>
        <v>74.610126652442801</v>
      </c>
      <c r="E398" s="15">
        <f>Дотации!B44</f>
        <v>193536.59999999998</v>
      </c>
      <c r="F398" s="15">
        <f>Дотации!C44</f>
        <v>167842.75</v>
      </c>
      <c r="G398" s="15">
        <f t="shared" si="19"/>
        <v>86.724035660438403</v>
      </c>
      <c r="H398" s="14">
        <f>Субсидии!B379</f>
        <v>33369.140819999993</v>
      </c>
      <c r="I398" s="14">
        <f>Субсидии!C379</f>
        <v>18207.675640000005</v>
      </c>
      <c r="J398" s="14">
        <f t="shared" si="20"/>
        <v>54.564412485823212</v>
      </c>
      <c r="K398" s="14">
        <f>'Субвенции '!B387</f>
        <v>227496.89999999994</v>
      </c>
      <c r="L398" s="14">
        <f>'Субвенции '!C387</f>
        <v>156483.12243000005</v>
      </c>
      <c r="M398" s="14">
        <f t="shared" si="21"/>
        <v>68.784727365515792</v>
      </c>
      <c r="N398" s="14">
        <f>Иные!B368</f>
        <v>15589.398000000001</v>
      </c>
      <c r="O398" s="14">
        <f>Иные!C368</f>
        <v>8128.1073500000002</v>
      </c>
      <c r="P398" s="14">
        <f t="shared" si="22"/>
        <v>52.138686497066786</v>
      </c>
      <c r="Q398" s="10"/>
      <c r="R398" s="10"/>
      <c r="S398" s="10"/>
      <c r="T398" s="10"/>
      <c r="U398" s="10"/>
      <c r="V398" s="10"/>
      <c r="W398" s="10"/>
      <c r="X398" s="10"/>
      <c r="Y398" s="10"/>
      <c r="Z398" s="10"/>
      <c r="AA398" s="10"/>
      <c r="AB398" s="10"/>
      <c r="AC398" s="10"/>
      <c r="AD398" s="10"/>
      <c r="AE398" s="10"/>
    </row>
    <row r="399" spans="1:31" s="12" customFormat="1" ht="15.75" x14ac:dyDescent="0.25">
      <c r="A399" s="133" t="s">
        <v>497</v>
      </c>
      <c r="B399" s="251">
        <f t="shared" si="218"/>
        <v>9313.3784599999999</v>
      </c>
      <c r="C399" s="251">
        <f t="shared" si="219"/>
        <v>8176.3048600000002</v>
      </c>
      <c r="D399" s="251">
        <f t="shared" ref="D399:D405" si="223">C399/B399*100</f>
        <v>87.790965385078962</v>
      </c>
      <c r="E399" s="14"/>
      <c r="F399" s="14"/>
      <c r="G399" s="47"/>
      <c r="H399" s="208">
        <f>Субсидии!B381</f>
        <v>914.67845999999997</v>
      </c>
      <c r="I399" s="208">
        <f>Субсидии!C381</f>
        <v>0</v>
      </c>
      <c r="J399" s="14">
        <f t="shared" si="20"/>
        <v>0</v>
      </c>
      <c r="K399" s="14">
        <f>'Субвенции '!B389</f>
        <v>234.2</v>
      </c>
      <c r="L399" s="14">
        <f>'Субвенции '!C389</f>
        <v>135.17989</v>
      </c>
      <c r="M399" s="14">
        <f t="shared" ref="M399:M405" si="224">L399/K399*100</f>
        <v>57.71985055508113</v>
      </c>
      <c r="N399" s="14">
        <f>Иные!B370</f>
        <v>8164.5</v>
      </c>
      <c r="O399" s="14">
        <f>Иные!C370</f>
        <v>8041.1249699999998</v>
      </c>
      <c r="P399" s="14">
        <f t="shared" ref="P399:P404" si="225">O399/N399*100</f>
        <v>98.488884438728647</v>
      </c>
      <c r="Q399" s="10"/>
      <c r="R399" s="10"/>
      <c r="S399" s="10"/>
      <c r="T399" s="10"/>
      <c r="U399" s="10"/>
      <c r="V399" s="10"/>
      <c r="W399" s="10"/>
      <c r="X399" s="10"/>
      <c r="Y399" s="10"/>
      <c r="Z399" s="10"/>
      <c r="AA399" s="10"/>
      <c r="AB399" s="10"/>
      <c r="AC399" s="10"/>
      <c r="AD399" s="10"/>
      <c r="AE399" s="10"/>
    </row>
    <row r="400" spans="1:31" s="12" customFormat="1" ht="15.75" x14ac:dyDescent="0.25">
      <c r="A400" s="133" t="s">
        <v>718</v>
      </c>
      <c r="B400" s="251">
        <f t="shared" si="218"/>
        <v>774.49257</v>
      </c>
      <c r="C400" s="251">
        <f t="shared" si="219"/>
        <v>68.038870000000003</v>
      </c>
      <c r="D400" s="251">
        <f t="shared" si="223"/>
        <v>8.7849609712847219</v>
      </c>
      <c r="E400" s="14"/>
      <c r="F400" s="14"/>
      <c r="G400" s="47"/>
      <c r="H400" s="208">
        <f>Субсидии!B382</f>
        <v>636.69256999999993</v>
      </c>
      <c r="I400" s="208">
        <f>Субсидии!C382</f>
        <v>0</v>
      </c>
      <c r="J400" s="14">
        <f t="shared" si="20"/>
        <v>0</v>
      </c>
      <c r="K400" s="14">
        <f>'Субвенции '!B390</f>
        <v>93.7</v>
      </c>
      <c r="L400" s="14">
        <f>'Субвенции '!C390</f>
        <v>55.602170000000001</v>
      </c>
      <c r="M400" s="14">
        <f t="shared" si="224"/>
        <v>59.340629669156883</v>
      </c>
      <c r="N400" s="14">
        <f>Иные!B371</f>
        <v>44.1</v>
      </c>
      <c r="O400" s="14">
        <f>Иные!C371</f>
        <v>12.4367</v>
      </c>
      <c r="P400" s="14">
        <f t="shared" si="225"/>
        <v>28.201133786848072</v>
      </c>
      <c r="Q400" s="10"/>
      <c r="R400" s="10"/>
      <c r="S400" s="10"/>
      <c r="T400" s="10"/>
      <c r="U400" s="10"/>
      <c r="V400" s="10"/>
      <c r="W400" s="10"/>
      <c r="X400" s="10"/>
      <c r="Y400" s="10"/>
      <c r="Z400" s="10"/>
      <c r="AA400" s="10"/>
      <c r="AB400" s="10"/>
      <c r="AC400" s="10"/>
      <c r="AD400" s="10"/>
      <c r="AE400" s="10"/>
    </row>
    <row r="401" spans="1:31" s="12" customFormat="1" ht="15.75" x14ac:dyDescent="0.25">
      <c r="A401" s="133" t="s">
        <v>436</v>
      </c>
      <c r="B401" s="251">
        <f t="shared" si="218"/>
        <v>168.4</v>
      </c>
      <c r="C401" s="251">
        <f t="shared" si="219"/>
        <v>101.0457</v>
      </c>
      <c r="D401" s="251">
        <f t="shared" si="223"/>
        <v>60.003384798099759</v>
      </c>
      <c r="E401" s="14"/>
      <c r="F401" s="14"/>
      <c r="G401" s="47"/>
      <c r="H401" s="208">
        <f>Субсидии!B383</f>
        <v>0</v>
      </c>
      <c r="I401" s="208">
        <f>Субсидии!C383</f>
        <v>0</v>
      </c>
      <c r="J401" s="14"/>
      <c r="K401" s="14">
        <f>'Субвенции '!B391</f>
        <v>93.7</v>
      </c>
      <c r="L401" s="14">
        <f>'Субвенции '!C391</f>
        <v>70.067419999999998</v>
      </c>
      <c r="M401" s="14">
        <f t="shared" si="224"/>
        <v>74.778463180362849</v>
      </c>
      <c r="N401" s="14">
        <f>Иные!B372</f>
        <v>74.7</v>
      </c>
      <c r="O401" s="14">
        <f>Иные!C372</f>
        <v>30.978279999999998</v>
      </c>
      <c r="P401" s="14">
        <f t="shared" si="225"/>
        <v>41.470254350736276</v>
      </c>
      <c r="Q401" s="10"/>
      <c r="R401" s="10"/>
      <c r="S401" s="10"/>
      <c r="T401" s="10"/>
      <c r="U401" s="10"/>
      <c r="V401" s="10"/>
      <c r="W401" s="10"/>
      <c r="X401" s="10"/>
      <c r="Y401" s="10"/>
      <c r="Z401" s="10"/>
      <c r="AA401" s="10"/>
      <c r="AB401" s="10"/>
      <c r="AC401" s="10"/>
      <c r="AD401" s="10"/>
      <c r="AE401" s="10"/>
    </row>
    <row r="402" spans="1:31" s="12" customFormat="1" ht="15.75" x14ac:dyDescent="0.25">
      <c r="A402" s="133" t="s">
        <v>529</v>
      </c>
      <c r="B402" s="251">
        <f t="shared" si="218"/>
        <v>168.4</v>
      </c>
      <c r="C402" s="251">
        <f t="shared" si="219"/>
        <v>74.640209999999996</v>
      </c>
      <c r="D402" s="251">
        <f t="shared" si="223"/>
        <v>44.323165083135393</v>
      </c>
      <c r="E402" s="14"/>
      <c r="F402" s="14"/>
      <c r="G402" s="47"/>
      <c r="H402" s="208">
        <f>Субсидии!B384</f>
        <v>0</v>
      </c>
      <c r="I402" s="208">
        <f>Субсидии!C384</f>
        <v>0</v>
      </c>
      <c r="J402" s="14"/>
      <c r="K402" s="14">
        <f>'Субвенции '!B392</f>
        <v>93.7</v>
      </c>
      <c r="L402" s="14">
        <f>'Субвенции '!C392</f>
        <v>65.744900000000001</v>
      </c>
      <c r="M402" s="14">
        <f t="shared" si="224"/>
        <v>70.165314834578439</v>
      </c>
      <c r="N402" s="14">
        <f>Иные!B373</f>
        <v>74.7</v>
      </c>
      <c r="O402" s="14">
        <f>Иные!C373</f>
        <v>8.8953100000000003</v>
      </c>
      <c r="P402" s="14">
        <f t="shared" si="225"/>
        <v>11.908045515394914</v>
      </c>
      <c r="Q402" s="10"/>
      <c r="R402" s="10"/>
      <c r="S402" s="10"/>
      <c r="T402" s="10"/>
      <c r="U402" s="10"/>
      <c r="V402" s="10"/>
      <c r="W402" s="10"/>
      <c r="X402" s="10"/>
      <c r="Y402" s="10"/>
      <c r="Z402" s="10"/>
      <c r="AA402" s="10"/>
      <c r="AB402" s="10"/>
      <c r="AC402" s="10"/>
      <c r="AD402" s="10"/>
      <c r="AE402" s="10"/>
    </row>
    <row r="403" spans="1:31" s="12" customFormat="1" ht="15.75" x14ac:dyDescent="0.25">
      <c r="A403" s="133" t="s">
        <v>683</v>
      </c>
      <c r="B403" s="251">
        <f t="shared" si="218"/>
        <v>137.80000000000001</v>
      </c>
      <c r="C403" s="251">
        <f t="shared" si="219"/>
        <v>80.116709999999998</v>
      </c>
      <c r="D403" s="251">
        <f t="shared" si="223"/>
        <v>58.139847605224958</v>
      </c>
      <c r="E403" s="14"/>
      <c r="F403" s="14"/>
      <c r="G403" s="47"/>
      <c r="H403" s="208"/>
      <c r="I403" s="208"/>
      <c r="J403" s="14"/>
      <c r="K403" s="14">
        <f>'Субвенции '!B393</f>
        <v>93.7</v>
      </c>
      <c r="L403" s="14">
        <f>'Субвенции '!C393</f>
        <v>58.635120000000001</v>
      </c>
      <c r="M403" s="14">
        <f t="shared" si="224"/>
        <v>62.577502668089643</v>
      </c>
      <c r="N403" s="14">
        <f>Иные!B374</f>
        <v>44.1</v>
      </c>
      <c r="O403" s="14">
        <f>Иные!C374</f>
        <v>21.481590000000001</v>
      </c>
      <c r="P403" s="14">
        <f t="shared" si="225"/>
        <v>48.711088435374151</v>
      </c>
      <c r="Q403" s="10"/>
      <c r="R403" s="10"/>
      <c r="S403" s="10"/>
      <c r="T403" s="10"/>
      <c r="U403" s="10"/>
      <c r="V403" s="10"/>
      <c r="W403" s="10"/>
      <c r="X403" s="10"/>
      <c r="Y403" s="10"/>
      <c r="Z403" s="10"/>
      <c r="AA403" s="10"/>
      <c r="AB403" s="10"/>
      <c r="AC403" s="10"/>
      <c r="AD403" s="10"/>
      <c r="AE403" s="10"/>
    </row>
    <row r="404" spans="1:31" s="12" customFormat="1" ht="15.75" x14ac:dyDescent="0.25">
      <c r="A404" s="133" t="s">
        <v>684</v>
      </c>
      <c r="B404" s="251">
        <f t="shared" si="218"/>
        <v>1168.4000000000001</v>
      </c>
      <c r="C404" s="251">
        <f t="shared" si="219"/>
        <v>75.813690000000008</v>
      </c>
      <c r="D404" s="251">
        <f t="shared" si="223"/>
        <v>6.4886759671345429</v>
      </c>
      <c r="E404" s="14"/>
      <c r="F404" s="14"/>
      <c r="G404" s="47"/>
      <c r="H404" s="208">
        <f>Субсидии!B386</f>
        <v>1000</v>
      </c>
      <c r="I404" s="208">
        <f>Субсидии!C386</f>
        <v>0</v>
      </c>
      <c r="J404" s="14">
        <f t="shared" si="20"/>
        <v>0</v>
      </c>
      <c r="K404" s="14">
        <f>'Субвенции '!B394</f>
        <v>93.7</v>
      </c>
      <c r="L404" s="14">
        <f>'Субвенции '!C394</f>
        <v>58.796550000000003</v>
      </c>
      <c r="M404" s="14">
        <f t="shared" si="224"/>
        <v>62.749786552828176</v>
      </c>
      <c r="N404" s="14">
        <f>Иные!B375</f>
        <v>74.7</v>
      </c>
      <c r="O404" s="14">
        <f>Иные!C375</f>
        <v>17.017139999999998</v>
      </c>
      <c r="P404" s="14">
        <f t="shared" si="225"/>
        <v>22.78064257028112</v>
      </c>
      <c r="Q404" s="10"/>
      <c r="R404" s="10"/>
      <c r="S404" s="10"/>
      <c r="T404" s="10"/>
      <c r="U404" s="10"/>
      <c r="V404" s="10"/>
      <c r="W404" s="10"/>
      <c r="X404" s="10"/>
      <c r="Y404" s="10"/>
      <c r="Z404" s="10"/>
      <c r="AA404" s="10"/>
      <c r="AB404" s="10"/>
      <c r="AC404" s="10"/>
      <c r="AD404" s="10"/>
      <c r="AE404" s="10"/>
    </row>
    <row r="405" spans="1:31" s="12" customFormat="1" ht="15.75" x14ac:dyDescent="0.25">
      <c r="A405" s="133" t="s">
        <v>435</v>
      </c>
      <c r="B405" s="251">
        <f t="shared" si="218"/>
        <v>81051.899999999994</v>
      </c>
      <c r="C405" s="251">
        <f t="shared" si="219"/>
        <v>21075.94339</v>
      </c>
      <c r="D405" s="251">
        <f t="shared" si="223"/>
        <v>26.003022001951837</v>
      </c>
      <c r="E405" s="14"/>
      <c r="F405" s="14"/>
      <c r="G405" s="47"/>
      <c r="H405" s="208">
        <f>Субсидии!B380</f>
        <v>39078.699999999997</v>
      </c>
      <c r="I405" s="208">
        <f>Субсидии!C380</f>
        <v>9872.8672200000001</v>
      </c>
      <c r="J405" s="14">
        <f>I405/H405*100</f>
        <v>25.264062571170488</v>
      </c>
      <c r="K405" s="14">
        <f>'Субвенции '!B388</f>
        <v>468.4</v>
      </c>
      <c r="L405" s="14">
        <f>'Субвенции '!C388</f>
        <v>317.87916999999999</v>
      </c>
      <c r="M405" s="14">
        <f t="shared" si="224"/>
        <v>67.864895388556789</v>
      </c>
      <c r="N405" s="14">
        <f>Иные!B369</f>
        <v>41504.800000000003</v>
      </c>
      <c r="O405" s="14">
        <f>Иные!C369</f>
        <v>10885.197</v>
      </c>
      <c r="P405" s="14">
        <f>O405/N405*100</f>
        <v>26.22635695148513</v>
      </c>
      <c r="Q405" s="10"/>
      <c r="R405" s="10"/>
      <c r="S405" s="10"/>
      <c r="T405" s="10"/>
      <c r="U405" s="10"/>
      <c r="V405" s="10"/>
      <c r="W405" s="10"/>
      <c r="X405" s="10"/>
      <c r="Y405" s="10"/>
      <c r="Z405" s="10"/>
      <c r="AA405" s="10"/>
      <c r="AB405" s="10"/>
      <c r="AC405" s="10"/>
      <c r="AD405" s="10"/>
      <c r="AE405" s="10"/>
    </row>
    <row r="406" spans="1:31" s="28" customFormat="1" ht="31.5" x14ac:dyDescent="0.25">
      <c r="A406" s="78" t="s">
        <v>376</v>
      </c>
      <c r="B406" s="81">
        <f t="shared" si="218"/>
        <v>4726130.3449999997</v>
      </c>
      <c r="C406" s="81">
        <f t="shared" si="219"/>
        <v>2847003.35409</v>
      </c>
      <c r="D406" s="81">
        <f t="shared" ref="D406" si="226">C406/B406*100</f>
        <v>60.239628327263162</v>
      </c>
      <c r="E406" s="81">
        <f t="shared" ref="E406:F406" si="227">SUM(E407:E412)</f>
        <v>236873.4</v>
      </c>
      <c r="F406" s="81">
        <f t="shared" si="227"/>
        <v>172082.02499999999</v>
      </c>
      <c r="G406" s="83">
        <f t="shared" si="19"/>
        <v>72.647255875923591</v>
      </c>
      <c r="H406" s="81">
        <f>SUM(H407:H412)</f>
        <v>1220678.3449999997</v>
      </c>
      <c r="I406" s="81">
        <f t="shared" ref="I406:O406" si="228">SUM(I407:I412)</f>
        <v>414065.38076000015</v>
      </c>
      <c r="J406" s="81">
        <f t="shared" si="20"/>
        <v>33.920924579029887</v>
      </c>
      <c r="K406" s="81">
        <f t="shared" si="228"/>
        <v>2721008.1</v>
      </c>
      <c r="L406" s="81">
        <f t="shared" si="228"/>
        <v>1747612.1386999998</v>
      </c>
      <c r="M406" s="81">
        <f t="shared" si="21"/>
        <v>64.226642276441581</v>
      </c>
      <c r="N406" s="81">
        <f t="shared" si="228"/>
        <v>547570.5</v>
      </c>
      <c r="O406" s="81">
        <f t="shared" si="228"/>
        <v>513243.80963000003</v>
      </c>
      <c r="P406" s="81">
        <f t="shared" si="22"/>
        <v>93.731092093164264</v>
      </c>
      <c r="Q406" s="155"/>
      <c r="R406" s="155"/>
      <c r="S406" s="155"/>
      <c r="T406" s="155"/>
      <c r="U406" s="155"/>
      <c r="V406" s="155"/>
      <c r="W406" s="155"/>
      <c r="X406" s="155"/>
      <c r="Y406" s="155"/>
      <c r="Z406" s="155"/>
      <c r="AA406" s="155"/>
      <c r="AB406" s="155"/>
      <c r="AC406" s="155"/>
      <c r="AD406" s="155"/>
      <c r="AE406" s="155"/>
    </row>
    <row r="407" spans="1:31" s="12" customFormat="1" ht="31.5" x14ac:dyDescent="0.25">
      <c r="A407" s="132" t="s">
        <v>375</v>
      </c>
      <c r="B407" s="14">
        <f t="shared" si="218"/>
        <v>4378849.2408199999</v>
      </c>
      <c r="C407" s="14">
        <f t="shared" si="219"/>
        <v>2508771.2023200002</v>
      </c>
      <c r="D407" s="14">
        <f t="shared" si="15"/>
        <v>57.292933927321009</v>
      </c>
      <c r="E407" s="15">
        <f>Дотации!B45</f>
        <v>236873.4</v>
      </c>
      <c r="F407" s="15">
        <f>Дотации!C45</f>
        <v>172082.02499999999</v>
      </c>
      <c r="G407" s="15">
        <f t="shared" si="19"/>
        <v>72.647255875923591</v>
      </c>
      <c r="H407" s="14">
        <f>Субсидии!B388</f>
        <v>1182825.2408199999</v>
      </c>
      <c r="I407" s="14">
        <f>Субсидии!C388</f>
        <v>381003.2922400001</v>
      </c>
      <c r="J407" s="14">
        <f t="shared" si="20"/>
        <v>32.211292005898315</v>
      </c>
      <c r="K407" s="14">
        <f>'Субвенции '!B396</f>
        <v>2718666</v>
      </c>
      <c r="L407" s="14">
        <f>'Субвенции '!C396</f>
        <v>1746059.5021199998</v>
      </c>
      <c r="M407" s="14">
        <f t="shared" si="21"/>
        <v>64.224862565684788</v>
      </c>
      <c r="N407" s="14">
        <f>Иные!B377</f>
        <v>240484.6</v>
      </c>
      <c r="O407" s="14">
        <f>Иные!C377</f>
        <v>209626.38296000002</v>
      </c>
      <c r="P407" s="14">
        <f t="shared" si="22"/>
        <v>87.168318869482704</v>
      </c>
      <c r="Q407" s="10"/>
      <c r="R407" s="10"/>
      <c r="S407" s="10"/>
      <c r="T407" s="10"/>
      <c r="U407" s="10"/>
      <c r="V407" s="10"/>
      <c r="W407" s="10"/>
      <c r="X407" s="10"/>
      <c r="Y407" s="10"/>
      <c r="Z407" s="10"/>
      <c r="AA407" s="10"/>
      <c r="AB407" s="10"/>
      <c r="AC407" s="10"/>
      <c r="AD407" s="10"/>
      <c r="AE407" s="10"/>
    </row>
    <row r="408" spans="1:31" s="12" customFormat="1" ht="15.75" x14ac:dyDescent="0.25">
      <c r="A408" s="133" t="s">
        <v>372</v>
      </c>
      <c r="B408" s="251">
        <f t="shared" si="218"/>
        <v>1917.98</v>
      </c>
      <c r="C408" s="251">
        <f t="shared" si="219"/>
        <v>722.97203999999999</v>
      </c>
      <c r="D408" s="251">
        <f>C408/B408*100</f>
        <v>37.69445145413404</v>
      </c>
      <c r="E408" s="14"/>
      <c r="F408" s="14"/>
      <c r="G408" s="47"/>
      <c r="H408" s="208">
        <f>Субсидии!B390</f>
        <v>1382.68</v>
      </c>
      <c r="I408" s="208">
        <f>Субсидии!C390</f>
        <v>384.15499999999997</v>
      </c>
      <c r="J408" s="14">
        <f>I408/H408*100</f>
        <v>27.783362744814415</v>
      </c>
      <c r="K408" s="14">
        <f>'Субвенции '!B398</f>
        <v>468.4</v>
      </c>
      <c r="L408" s="14">
        <f>'Субвенции '!C398</f>
        <v>324.12076999999999</v>
      </c>
      <c r="M408" s="14">
        <f t="shared" ref="M408:M411" si="229">L408/K408*100</f>
        <v>69.197431682322801</v>
      </c>
      <c r="N408" s="14">
        <f>Иные!B379</f>
        <v>66.900000000000006</v>
      </c>
      <c r="O408" s="14">
        <f>Иные!C379</f>
        <v>14.69627</v>
      </c>
      <c r="P408" s="14">
        <f t="shared" ref="P408:P412" si="230">O408/N408*100</f>
        <v>21.967518684603885</v>
      </c>
      <c r="Q408" s="10"/>
      <c r="R408" s="10"/>
      <c r="S408" s="10"/>
      <c r="T408" s="10"/>
      <c r="U408" s="10"/>
      <c r="V408" s="10"/>
      <c r="W408" s="10"/>
      <c r="X408" s="10"/>
      <c r="Y408" s="10"/>
      <c r="Z408" s="10"/>
      <c r="AA408" s="10"/>
      <c r="AB408" s="10"/>
      <c r="AC408" s="10"/>
      <c r="AD408" s="10"/>
      <c r="AE408" s="10"/>
    </row>
    <row r="409" spans="1:31" s="12" customFormat="1" ht="15.75" x14ac:dyDescent="0.25">
      <c r="A409" s="133" t="s">
        <v>685</v>
      </c>
      <c r="B409" s="251">
        <f t="shared" si="218"/>
        <v>1148.5</v>
      </c>
      <c r="C409" s="251">
        <f t="shared" si="219"/>
        <v>478.19284999999996</v>
      </c>
      <c r="D409" s="251">
        <f>C409/B409*100</f>
        <v>41.636295167609923</v>
      </c>
      <c r="E409" s="14"/>
      <c r="F409" s="14"/>
      <c r="G409" s="47"/>
      <c r="H409" s="208">
        <f>Субсидии!B391</f>
        <v>445.9</v>
      </c>
      <c r="I409" s="208">
        <f>Субсидии!C391</f>
        <v>0</v>
      </c>
      <c r="J409" s="14">
        <f>I409/H409*100</f>
        <v>0</v>
      </c>
      <c r="K409" s="14">
        <f>'Субвенции '!B399</f>
        <v>702.6</v>
      </c>
      <c r="L409" s="14">
        <f>'Субвенции '!C399</f>
        <v>478.19284999999996</v>
      </c>
      <c r="M409" s="14">
        <f t="shared" si="229"/>
        <v>68.060468260745793</v>
      </c>
      <c r="N409" s="14"/>
      <c r="O409" s="14"/>
      <c r="P409" s="14"/>
      <c r="Q409" s="10"/>
      <c r="R409" s="10"/>
      <c r="S409" s="10"/>
      <c r="T409" s="10"/>
      <c r="U409" s="10"/>
      <c r="V409" s="10"/>
      <c r="W409" s="10"/>
      <c r="X409" s="10"/>
      <c r="Y409" s="10"/>
      <c r="Z409" s="10"/>
      <c r="AA409" s="10"/>
      <c r="AB409" s="10"/>
      <c r="AC409" s="10"/>
      <c r="AD409" s="10"/>
      <c r="AE409" s="10"/>
    </row>
    <row r="410" spans="1:31" s="12" customFormat="1" ht="15.75" x14ac:dyDescent="0.25">
      <c r="A410" s="133" t="s">
        <v>373</v>
      </c>
      <c r="B410" s="251">
        <f t="shared" si="218"/>
        <v>5214.6000000000004</v>
      </c>
      <c r="C410" s="251">
        <f t="shared" si="219"/>
        <v>2915.2423199999998</v>
      </c>
      <c r="D410" s="251">
        <f>C410/B410*100</f>
        <v>55.905387182142441</v>
      </c>
      <c r="E410" s="14"/>
      <c r="F410" s="14"/>
      <c r="G410" s="47"/>
      <c r="H410" s="208">
        <f>Субсидии!B392</f>
        <v>1005.5</v>
      </c>
      <c r="I410" s="208">
        <f>Субсидии!C392</f>
        <v>300.49299999999999</v>
      </c>
      <c r="J410" s="14">
        <f>I410/H410*100</f>
        <v>29.884932869219295</v>
      </c>
      <c r="K410" s="14">
        <f>'Субвенции '!B400</f>
        <v>936.9</v>
      </c>
      <c r="L410" s="14">
        <f>'Субвенции '!C400</f>
        <v>608.41587000000004</v>
      </c>
      <c r="M410" s="14">
        <f t="shared" si="229"/>
        <v>64.939253922510403</v>
      </c>
      <c r="N410" s="14">
        <f>Иные!B380</f>
        <v>3272.2</v>
      </c>
      <c r="O410" s="14">
        <f>Иные!C380</f>
        <v>2006.3334499999999</v>
      </c>
      <c r="P410" s="14">
        <f t="shared" si="230"/>
        <v>61.314511643542566</v>
      </c>
      <c r="Q410" s="10"/>
      <c r="R410" s="10"/>
      <c r="S410" s="10"/>
      <c r="T410" s="10"/>
      <c r="U410" s="10"/>
      <c r="V410" s="10"/>
      <c r="W410" s="10"/>
      <c r="X410" s="10"/>
      <c r="Y410" s="10"/>
      <c r="Z410" s="10"/>
      <c r="AA410" s="10"/>
      <c r="AB410" s="10"/>
      <c r="AC410" s="10"/>
      <c r="AD410" s="10"/>
      <c r="AE410" s="10"/>
    </row>
    <row r="411" spans="1:31" s="12" customFormat="1" ht="15.75" x14ac:dyDescent="0.25">
      <c r="A411" s="133" t="s">
        <v>330</v>
      </c>
      <c r="B411" s="251">
        <f t="shared" si="218"/>
        <v>2998.1241799999998</v>
      </c>
      <c r="C411" s="251">
        <f t="shared" si="219"/>
        <v>176.89963999999998</v>
      </c>
      <c r="D411" s="251">
        <f>C411/B411*100</f>
        <v>5.9003439944238734</v>
      </c>
      <c r="E411" s="14"/>
      <c r="F411" s="14"/>
      <c r="G411" s="47"/>
      <c r="H411" s="208">
        <f>Субсидии!B393</f>
        <v>2641.6241799999998</v>
      </c>
      <c r="I411" s="208">
        <f>Субсидии!C393</f>
        <v>0</v>
      </c>
      <c r="J411" s="14"/>
      <c r="K411" s="14">
        <f>'Субвенции '!B401</f>
        <v>234.2</v>
      </c>
      <c r="L411" s="14">
        <f>'Субвенции '!C401</f>
        <v>141.90708999999998</v>
      </c>
      <c r="M411" s="14">
        <f t="shared" si="229"/>
        <v>60.592267292912041</v>
      </c>
      <c r="N411" s="14">
        <f>Иные!B378</f>
        <v>122.3</v>
      </c>
      <c r="O411" s="14">
        <f>Иные!C378</f>
        <v>34.992550000000001</v>
      </c>
      <c r="P411" s="14">
        <f t="shared" si="230"/>
        <v>28.612060506950126</v>
      </c>
      <c r="Q411" s="10"/>
      <c r="R411" s="10"/>
      <c r="S411" s="10"/>
      <c r="T411" s="10"/>
      <c r="U411" s="10"/>
      <c r="V411" s="10"/>
      <c r="W411" s="10"/>
      <c r="X411" s="10"/>
      <c r="Y411" s="10"/>
      <c r="Z411" s="10"/>
      <c r="AA411" s="10"/>
      <c r="AB411" s="10"/>
      <c r="AC411" s="10"/>
      <c r="AD411" s="10"/>
      <c r="AE411" s="10"/>
    </row>
    <row r="412" spans="1:31" s="12" customFormat="1" ht="15.75" x14ac:dyDescent="0.25">
      <c r="A412" s="133" t="s">
        <v>719</v>
      </c>
      <c r="B412" s="251">
        <f t="shared" si="218"/>
        <v>336001.9</v>
      </c>
      <c r="C412" s="251">
        <f t="shared" si="219"/>
        <v>333938.84492</v>
      </c>
      <c r="D412" s="251">
        <f>C412/B412*100</f>
        <v>99.385998983934314</v>
      </c>
      <c r="E412" s="14"/>
      <c r="F412" s="14"/>
      <c r="G412" s="47"/>
      <c r="H412" s="208">
        <f>Субсидии!B389</f>
        <v>32377.4</v>
      </c>
      <c r="I412" s="208">
        <f>Субсидии!C389</f>
        <v>32377.44052</v>
      </c>
      <c r="J412" s="14">
        <f t="shared" ref="J412" si="231">I412/H412*100</f>
        <v>100.0001251490237</v>
      </c>
      <c r="K412" s="14">
        <f>'Субвенции '!B397</f>
        <v>0</v>
      </c>
      <c r="L412" s="14">
        <f>'Субвенции '!C397</f>
        <v>0</v>
      </c>
      <c r="M412" s="14"/>
      <c r="N412" s="14">
        <f>Иные!B381</f>
        <v>303624.5</v>
      </c>
      <c r="O412" s="14">
        <f>Иные!C381</f>
        <v>301561.4044</v>
      </c>
      <c r="P412" s="14">
        <f t="shared" si="230"/>
        <v>99.32051082834225</v>
      </c>
      <c r="Q412" s="10"/>
      <c r="R412" s="10"/>
      <c r="S412" s="10"/>
      <c r="T412" s="10"/>
      <c r="U412" s="10"/>
      <c r="V412" s="10"/>
      <c r="W412" s="10"/>
      <c r="X412" s="10"/>
      <c r="Y412" s="10"/>
      <c r="Z412" s="10"/>
      <c r="AA412" s="10"/>
      <c r="AB412" s="10"/>
      <c r="AC412" s="10"/>
      <c r="AD412" s="10"/>
      <c r="AE412" s="10"/>
    </row>
    <row r="413" spans="1:31" s="12" customFormat="1" ht="15.75" x14ac:dyDescent="0.25">
      <c r="A413" s="158" t="s">
        <v>151</v>
      </c>
      <c r="B413" s="46">
        <f t="shared" si="218"/>
        <v>17659367.767340001</v>
      </c>
      <c r="C413" s="46">
        <f t="shared" si="219"/>
        <v>10367083.668309998</v>
      </c>
      <c r="D413" s="46">
        <f t="shared" si="15"/>
        <v>58.705859716469192</v>
      </c>
      <c r="E413" s="46">
        <f>Дотации!B46</f>
        <v>248062.80000000002</v>
      </c>
      <c r="F413" s="46">
        <f>Дотации!C46</f>
        <v>174832.625</v>
      </c>
      <c r="G413" s="46">
        <f>F413/E413*100</f>
        <v>70.479179062721215</v>
      </c>
      <c r="H413" s="46">
        <f>Субсидии!B394</f>
        <v>7131042.3247800004</v>
      </c>
      <c r="I413" s="46">
        <f>Субсидии!C394</f>
        <v>3571852.8561400003</v>
      </c>
      <c r="J413" s="46">
        <f t="shared" si="20"/>
        <v>50.088790578734866</v>
      </c>
      <c r="K413" s="46">
        <f>'Субвенции '!B402</f>
        <v>7120043.0999999996</v>
      </c>
      <c r="L413" s="46">
        <f>'Субвенции '!C402</f>
        <v>4881300.2699999986</v>
      </c>
      <c r="M413" s="46">
        <f t="shared" si="21"/>
        <v>68.557173059809131</v>
      </c>
      <c r="N413" s="46">
        <f>Иные!B382</f>
        <v>3160219.5425599995</v>
      </c>
      <c r="O413" s="46">
        <f>Иные!C382</f>
        <v>1739097.91717</v>
      </c>
      <c r="P413" s="46">
        <f>O413/N413*100</f>
        <v>55.030920913842863</v>
      </c>
      <c r="Q413" s="10"/>
      <c r="R413" s="10"/>
      <c r="S413" s="10"/>
      <c r="T413" s="10"/>
      <c r="U413" s="10"/>
      <c r="V413" s="10"/>
      <c r="W413" s="10"/>
      <c r="X413" s="10"/>
      <c r="Y413" s="10"/>
      <c r="Z413" s="10"/>
      <c r="AA413" s="10"/>
      <c r="AB413" s="10"/>
      <c r="AC413" s="10"/>
      <c r="AD413" s="10"/>
      <c r="AE413" s="10"/>
    </row>
    <row r="414" spans="1:31" s="12" customFormat="1" ht="15.75" x14ac:dyDescent="0.25">
      <c r="A414" s="13" t="s">
        <v>152</v>
      </c>
      <c r="B414" s="14">
        <f t="shared" si="218"/>
        <v>17013405.785559997</v>
      </c>
      <c r="C414" s="14">
        <f t="shared" si="219"/>
        <v>9981520.6106100008</v>
      </c>
      <c r="D414" s="14">
        <f t="shared" si="15"/>
        <v>58.668562523100121</v>
      </c>
      <c r="E414" s="15">
        <f>Дотации!B47</f>
        <v>35489.199999999997</v>
      </c>
      <c r="F414" s="15">
        <f>Дотации!C47</f>
        <v>26616.9</v>
      </c>
      <c r="G414" s="15">
        <f>F414/E414*100</f>
        <v>75.000000000000014</v>
      </c>
      <c r="H414" s="14">
        <f>Субсидии!B395</f>
        <v>7051110.7429999998</v>
      </c>
      <c r="I414" s="14">
        <f>Субсидии!C395</f>
        <v>3548705.1625700002</v>
      </c>
      <c r="J414" s="14">
        <f t="shared" si="20"/>
        <v>50.328314104171213</v>
      </c>
      <c r="K414" s="14">
        <f>'Субвенции '!B403</f>
        <v>6913391.9999999981</v>
      </c>
      <c r="L414" s="14">
        <f>'Субвенции '!C403</f>
        <v>4744409.6964100013</v>
      </c>
      <c r="M414" s="14">
        <f t="shared" si="21"/>
        <v>68.626365992410129</v>
      </c>
      <c r="N414" s="14">
        <f>Иные!B383</f>
        <v>3013413.8425599998</v>
      </c>
      <c r="O414" s="14">
        <f>Иные!C383</f>
        <v>1661788.8516299999</v>
      </c>
      <c r="P414" s="14">
        <f>O414/N414*100</f>
        <v>55.146386737848538</v>
      </c>
      <c r="Q414" s="10"/>
      <c r="R414" s="10"/>
      <c r="S414" s="10"/>
      <c r="T414" s="10"/>
      <c r="U414" s="10"/>
      <c r="V414" s="10"/>
      <c r="W414" s="10"/>
      <c r="X414" s="10"/>
      <c r="Y414" s="10"/>
      <c r="Z414" s="10"/>
      <c r="AA414" s="10"/>
      <c r="AB414" s="10"/>
      <c r="AC414" s="10"/>
      <c r="AD414" s="10"/>
      <c r="AE414" s="10"/>
    </row>
    <row r="415" spans="1:31" s="12" customFormat="1" ht="15.75" x14ac:dyDescent="0.25">
      <c r="A415" s="13" t="s">
        <v>153</v>
      </c>
      <c r="B415" s="14">
        <f t="shared" si="218"/>
        <v>72923.644280000008</v>
      </c>
      <c r="C415" s="14">
        <f t="shared" si="219"/>
        <v>47755.732089999998</v>
      </c>
      <c r="D415" s="14">
        <f t="shared" si="15"/>
        <v>65.487308761799568</v>
      </c>
      <c r="E415" s="15">
        <f>Дотации!B48</f>
        <v>36228.300000000003</v>
      </c>
      <c r="F415" s="15">
        <f>Дотации!C48</f>
        <v>24267.199999999997</v>
      </c>
      <c r="G415" s="15">
        <f t="shared" ref="G415:G417" si="232">F415/E415*100</f>
        <v>66.984098066980764</v>
      </c>
      <c r="H415" s="14">
        <f>Субсидии!B396</f>
        <v>5543.5442800000001</v>
      </c>
      <c r="I415" s="14">
        <f>Субсидии!C396</f>
        <v>2975.2645699999998</v>
      </c>
      <c r="J415" s="14">
        <f t="shared" si="20"/>
        <v>53.670800118511906</v>
      </c>
      <c r="K415" s="14">
        <f>'Субвенции '!B404</f>
        <v>29429.199999999997</v>
      </c>
      <c r="L415" s="14">
        <f>'Субвенции '!C404</f>
        <v>19154.196609999999</v>
      </c>
      <c r="M415" s="14">
        <f t="shared" si="21"/>
        <v>65.085685679529178</v>
      </c>
      <c r="N415" s="14">
        <f>Иные!B384</f>
        <v>1722.6</v>
      </c>
      <c r="O415" s="14">
        <f>Иные!C384</f>
        <v>1359.0709099999999</v>
      </c>
      <c r="P415" s="14">
        <f t="shared" ref="P415:P417" si="233">O415/N415*100</f>
        <v>78.896488447695347</v>
      </c>
      <c r="Q415" s="10"/>
      <c r="R415" s="10"/>
      <c r="S415" s="10"/>
      <c r="T415" s="10"/>
      <c r="U415" s="10"/>
      <c r="V415" s="10"/>
      <c r="W415" s="10"/>
      <c r="X415" s="10"/>
      <c r="Y415" s="10"/>
      <c r="Z415" s="10"/>
      <c r="AA415" s="10"/>
      <c r="AB415" s="10"/>
      <c r="AC415" s="10"/>
      <c r="AD415" s="10"/>
      <c r="AE415" s="10"/>
    </row>
    <row r="416" spans="1:31" s="12" customFormat="1" ht="15.75" x14ac:dyDescent="0.25">
      <c r="A416" s="13" t="s">
        <v>154</v>
      </c>
      <c r="B416" s="14">
        <f t="shared" si="218"/>
        <v>388000.53750000003</v>
      </c>
      <c r="C416" s="14">
        <f t="shared" si="219"/>
        <v>193821.96590000004</v>
      </c>
      <c r="D416" s="14">
        <f t="shared" si="15"/>
        <v>49.954045720877389</v>
      </c>
      <c r="E416" s="15">
        <f>Дотации!B49</f>
        <v>129990.70000000001</v>
      </c>
      <c r="F416" s="15">
        <f>Дотации!C49</f>
        <v>94579.524999999994</v>
      </c>
      <c r="G416" s="15">
        <f t="shared" si="232"/>
        <v>72.758685813677431</v>
      </c>
      <c r="H416" s="14">
        <f>Субсидии!B397</f>
        <v>65184.4375</v>
      </c>
      <c r="I416" s="14">
        <f>Субсидии!C397</f>
        <v>14884.39212</v>
      </c>
      <c r="J416" s="14">
        <f t="shared" si="20"/>
        <v>22.834272551634736</v>
      </c>
      <c r="K416" s="14">
        <f>'Субвенции '!B405</f>
        <v>120952.10000000002</v>
      </c>
      <c r="L416" s="14">
        <f>'Субвенции '!C405</f>
        <v>80232.549930000023</v>
      </c>
      <c r="M416" s="14">
        <f t="shared" si="21"/>
        <v>66.334152056888641</v>
      </c>
      <c r="N416" s="14">
        <f>Иные!B385</f>
        <v>71873.3</v>
      </c>
      <c r="O416" s="14">
        <f>Иные!C385</f>
        <v>4125.4988499999999</v>
      </c>
      <c r="P416" s="14">
        <f t="shared" si="233"/>
        <v>5.7399602494945965</v>
      </c>
      <c r="Q416" s="10"/>
      <c r="R416" s="10"/>
      <c r="S416" s="10"/>
      <c r="T416" s="10"/>
      <c r="U416" s="10"/>
      <c r="V416" s="10"/>
      <c r="W416" s="10"/>
      <c r="X416" s="10"/>
      <c r="Y416" s="10"/>
      <c r="Z416" s="10"/>
      <c r="AA416" s="10"/>
      <c r="AB416" s="10"/>
      <c r="AC416" s="10"/>
      <c r="AD416" s="10"/>
      <c r="AE416" s="10"/>
    </row>
    <row r="417" spans="1:31" s="12" customFormat="1" ht="15.75" x14ac:dyDescent="0.25">
      <c r="A417" s="13" t="s">
        <v>155</v>
      </c>
      <c r="B417" s="14">
        <f t="shared" si="218"/>
        <v>183526.7</v>
      </c>
      <c r="C417" s="14">
        <f t="shared" si="219"/>
        <v>143231.55648</v>
      </c>
      <c r="D417" s="14">
        <f t="shared" si="15"/>
        <v>78.043988411495434</v>
      </c>
      <c r="E417" s="15">
        <f>Дотации!B50</f>
        <v>46354.600000000006</v>
      </c>
      <c r="F417" s="15">
        <f>Дотации!C50</f>
        <v>29369</v>
      </c>
      <c r="G417" s="15">
        <f t="shared" si="232"/>
        <v>63.357250413119729</v>
      </c>
      <c r="H417" s="14">
        <f>Субсидии!B398</f>
        <v>9203.6</v>
      </c>
      <c r="I417" s="14">
        <f>Субсидии!C398</f>
        <v>5288.0368799999997</v>
      </c>
      <c r="J417" s="14">
        <f>I417/H417*100</f>
        <v>57.456178886522657</v>
      </c>
      <c r="K417" s="14">
        <f>'Субвенции '!B406</f>
        <v>54758.700000000019</v>
      </c>
      <c r="L417" s="14">
        <f>'Субвенции '!C406</f>
        <v>36750.023819999995</v>
      </c>
      <c r="M417" s="14">
        <f>L417/K417*100</f>
        <v>67.112666699538124</v>
      </c>
      <c r="N417" s="14">
        <f>Иные!B386</f>
        <v>73209.8</v>
      </c>
      <c r="O417" s="14">
        <f>Иные!C386</f>
        <v>71824.495779999997</v>
      </c>
      <c r="P417" s="14">
        <f t="shared" si="233"/>
        <v>98.107761228687949</v>
      </c>
      <c r="Q417" s="10"/>
      <c r="R417" s="10"/>
      <c r="S417" s="10"/>
      <c r="T417" s="10"/>
      <c r="U417" s="10"/>
      <c r="V417" s="10"/>
      <c r="W417" s="10"/>
      <c r="X417" s="10"/>
      <c r="Y417" s="10"/>
      <c r="Z417" s="10"/>
      <c r="AA417" s="10"/>
      <c r="AB417" s="10"/>
      <c r="AC417" s="10"/>
      <c r="AD417" s="10"/>
      <c r="AE417" s="10"/>
    </row>
    <row r="418" spans="1:31" s="10" customFormat="1" ht="31.5" x14ac:dyDescent="0.25">
      <c r="A418" s="158" t="s">
        <v>175</v>
      </c>
      <c r="B418" s="46">
        <f>E418+H418+K418+N418</f>
        <v>358.44717000000003</v>
      </c>
      <c r="C418" s="46">
        <f t="shared" ref="C418:C419" si="234">F418+I418+L418+O418</f>
        <v>0</v>
      </c>
      <c r="D418" s="46">
        <f t="shared" ref="D418:D419" si="235">C418/B418*100</f>
        <v>0</v>
      </c>
      <c r="E418" s="46">
        <f>Дотации!B51</f>
        <v>0</v>
      </c>
      <c r="F418" s="46">
        <f>Дотации!C51</f>
        <v>0</v>
      </c>
      <c r="G418" s="46"/>
      <c r="H418" s="46">
        <f>Субсидии!B399</f>
        <v>200.44717</v>
      </c>
      <c r="I418" s="46"/>
      <c r="J418" s="46"/>
      <c r="K418" s="46">
        <f>'Субвенции '!B407</f>
        <v>158</v>
      </c>
      <c r="L418" s="46">
        <f>'Субвенции '!C407</f>
        <v>0</v>
      </c>
      <c r="M418" s="46"/>
      <c r="N418" s="46">
        <f>Иные!B387</f>
        <v>0</v>
      </c>
      <c r="O418" s="46">
        <f>Иные!C387</f>
        <v>0</v>
      </c>
      <c r="P418" s="46"/>
      <c r="Q418" s="127"/>
      <c r="R418" s="127"/>
      <c r="U418" s="27"/>
    </row>
    <row r="419" spans="1:31" s="12" customFormat="1" ht="15.75" x14ac:dyDescent="0.25">
      <c r="A419" s="159" t="s">
        <v>157</v>
      </c>
      <c r="B419" s="48">
        <f>E419+H419+K419+N419</f>
        <v>46174562.184219986</v>
      </c>
      <c r="C419" s="48">
        <f t="shared" si="234"/>
        <v>28345771.950529996</v>
      </c>
      <c r="D419" s="48">
        <f t="shared" si="235"/>
        <v>61.388285258538033</v>
      </c>
      <c r="E419" s="48">
        <f>E7+E413+E418</f>
        <v>4333684.0609999998</v>
      </c>
      <c r="F419" s="48">
        <f>F7+F413+F418</f>
        <v>3317956.5110000004</v>
      </c>
      <c r="G419" s="49">
        <f>F419/E419*100</f>
        <v>76.562030464084643</v>
      </c>
      <c r="H419" s="48">
        <f>H7+H413+H418</f>
        <v>11997922.60086</v>
      </c>
      <c r="I419" s="48">
        <f>I7+I413+I418</f>
        <v>5887104.9300800003</v>
      </c>
      <c r="J419" s="48">
        <f>I419/H419*100</f>
        <v>49.067702184193273</v>
      </c>
      <c r="K419" s="48">
        <f>K7+K413+K418</f>
        <v>23362879.419999994</v>
      </c>
      <c r="L419" s="48">
        <f>L7+L413+L418</f>
        <v>15767149.705639996</v>
      </c>
      <c r="M419" s="48">
        <f>L419/K419*100</f>
        <v>67.488041273467303</v>
      </c>
      <c r="N419" s="48">
        <f>N7+N413+N418</f>
        <v>6480076.102359999</v>
      </c>
      <c r="O419" s="48">
        <f>O7+O413+O418</f>
        <v>3373560.8038099995</v>
      </c>
      <c r="P419" s="48">
        <f>O419/N419*100</f>
        <v>52.060512106970037</v>
      </c>
      <c r="Q419" s="10"/>
      <c r="R419" s="10"/>
      <c r="S419" s="10"/>
      <c r="T419" s="10"/>
      <c r="U419" s="27"/>
      <c r="V419" s="10"/>
      <c r="W419" s="10"/>
      <c r="X419" s="10"/>
      <c r="Y419" s="10"/>
      <c r="Z419" s="10"/>
      <c r="AA419" s="10"/>
      <c r="AB419" s="10"/>
      <c r="AC419" s="10"/>
      <c r="AD419" s="10"/>
      <c r="AE419" s="10"/>
    </row>
    <row r="420" spans="1:31" s="12" customFormat="1" x14ac:dyDescent="0.2">
      <c r="A420" s="89"/>
      <c r="B420" s="10"/>
      <c r="C420" s="10"/>
      <c r="D420" s="10"/>
      <c r="E420" s="10"/>
      <c r="F420" s="10"/>
      <c r="G420" s="10"/>
      <c r="H420" s="10"/>
      <c r="I420" s="10"/>
      <c r="J420" s="10"/>
      <c r="K420" s="10"/>
      <c r="L420" s="10"/>
      <c r="M420" s="10"/>
      <c r="N420" s="10"/>
      <c r="O420" s="10"/>
      <c r="P420" s="10"/>
      <c r="Q420" s="10"/>
      <c r="R420" s="10"/>
      <c r="S420" s="10"/>
      <c r="T420" s="10"/>
      <c r="U420" s="33"/>
      <c r="V420" s="10"/>
      <c r="W420" s="10"/>
      <c r="X420" s="10"/>
      <c r="Y420" s="10"/>
      <c r="Z420" s="10"/>
      <c r="AA420" s="10"/>
      <c r="AB420" s="10"/>
      <c r="AC420" s="10"/>
      <c r="AD420" s="10"/>
      <c r="AE420" s="10"/>
    </row>
    <row r="421" spans="1:31" s="10" customFormat="1" ht="15.75" x14ac:dyDescent="0.2">
      <c r="A421" s="263" t="s">
        <v>929</v>
      </c>
      <c r="B421" s="263"/>
      <c r="C421" s="263"/>
      <c r="D421" s="263"/>
      <c r="E421" s="263"/>
      <c r="F421" s="263"/>
      <c r="G421" s="263"/>
      <c r="H421" s="263"/>
      <c r="I421" s="263"/>
      <c r="J421" s="263"/>
      <c r="K421" s="263"/>
      <c r="L421" s="263"/>
      <c r="M421" s="263"/>
      <c r="N421" s="263"/>
      <c r="O421" s="263"/>
      <c r="P421" s="263"/>
      <c r="U421" s="33"/>
    </row>
    <row r="422" spans="1:31" s="10" customFormat="1" ht="18.75" customHeight="1" x14ac:dyDescent="0.2">
      <c r="A422" s="263" t="s">
        <v>930</v>
      </c>
      <c r="B422" s="263"/>
      <c r="C422" s="263"/>
      <c r="D422" s="263"/>
      <c r="E422" s="263"/>
      <c r="F422" s="263"/>
      <c r="G422" s="263"/>
      <c r="H422" s="263"/>
      <c r="I422" s="263"/>
      <c r="J422" s="263"/>
      <c r="K422" s="263"/>
      <c r="L422" s="263"/>
      <c r="M422" s="263"/>
      <c r="N422" s="263"/>
      <c r="O422" s="263"/>
      <c r="P422" s="263"/>
      <c r="U422" s="27"/>
    </row>
    <row r="423" spans="1:31" s="10" customFormat="1" ht="17.25" customHeight="1" x14ac:dyDescent="0.2">
      <c r="A423" s="263" t="s">
        <v>174</v>
      </c>
      <c r="B423" s="263"/>
      <c r="C423" s="263"/>
      <c r="D423" s="263"/>
      <c r="E423" s="263"/>
      <c r="F423" s="263"/>
      <c r="G423" s="263"/>
      <c r="H423" s="263"/>
      <c r="I423" s="263"/>
      <c r="J423" s="263"/>
      <c r="K423" s="263"/>
      <c r="L423" s="263"/>
      <c r="M423" s="263"/>
      <c r="N423" s="263"/>
      <c r="O423" s="263"/>
      <c r="P423" s="263"/>
      <c r="U423" s="27"/>
    </row>
    <row r="424" spans="1:31" ht="33.75" customHeight="1" x14ac:dyDescent="0.25">
      <c r="A424" s="264"/>
      <c r="B424" s="264"/>
      <c r="C424" s="264"/>
      <c r="D424" s="264"/>
      <c r="E424" s="264"/>
      <c r="F424" s="264"/>
      <c r="G424" s="264"/>
      <c r="H424" s="264"/>
      <c r="I424" s="264"/>
      <c r="J424" s="264"/>
      <c r="K424" s="264"/>
      <c r="L424" s="264"/>
      <c r="M424" s="264"/>
      <c r="N424" s="264"/>
      <c r="O424" s="264"/>
      <c r="P424" s="264"/>
      <c r="U424" s="27"/>
    </row>
    <row r="425" spans="1:31" ht="15.75" customHeight="1" x14ac:dyDescent="0.25">
      <c r="A425" s="90"/>
      <c r="B425" s="16"/>
      <c r="C425" s="16"/>
      <c r="D425" s="16"/>
      <c r="E425" s="16"/>
      <c r="F425" s="16"/>
      <c r="G425" s="16"/>
      <c r="H425" s="16"/>
      <c r="I425" s="16"/>
      <c r="J425" s="16"/>
      <c r="K425" s="16"/>
      <c r="L425" s="16"/>
      <c r="M425" s="16"/>
      <c r="N425" s="16"/>
      <c r="O425" s="16"/>
      <c r="P425" s="16"/>
      <c r="U425" s="27"/>
    </row>
    <row r="426" spans="1:31" ht="15.75" x14ac:dyDescent="0.25">
      <c r="A426" s="91"/>
      <c r="B426" s="44"/>
      <c r="C426" s="44"/>
      <c r="D426" s="44"/>
      <c r="E426" s="44"/>
      <c r="F426" s="44"/>
      <c r="G426" s="44"/>
      <c r="H426" s="44"/>
      <c r="I426" s="44"/>
      <c r="J426" s="44"/>
      <c r="K426" s="44"/>
      <c r="L426" s="44"/>
      <c r="M426" s="44"/>
      <c r="N426" s="44"/>
      <c r="O426" s="44"/>
      <c r="P426" s="44"/>
      <c r="Q426" s="16"/>
      <c r="U426" s="27"/>
    </row>
    <row r="427" spans="1:31" ht="33.75" customHeight="1" x14ac:dyDescent="0.25">
      <c r="A427" s="90"/>
      <c r="B427" s="43"/>
      <c r="C427" s="43"/>
      <c r="D427" s="43"/>
      <c r="E427" s="43"/>
      <c r="F427" s="43"/>
      <c r="G427" s="43"/>
      <c r="H427" s="43"/>
      <c r="I427" s="43"/>
      <c r="J427" s="43"/>
      <c r="K427" s="43"/>
      <c r="L427" s="43"/>
      <c r="M427" s="43"/>
      <c r="N427" s="43"/>
      <c r="O427" s="43"/>
      <c r="P427" s="43"/>
      <c r="U427" s="27"/>
    </row>
    <row r="428" spans="1:31" x14ac:dyDescent="0.2">
      <c r="B428" s="16"/>
      <c r="C428" s="16"/>
      <c r="D428" s="16"/>
      <c r="E428" s="16"/>
      <c r="F428" s="16"/>
      <c r="G428" s="16"/>
      <c r="H428" s="16"/>
      <c r="I428" s="16"/>
      <c r="J428" s="16"/>
      <c r="K428" s="16"/>
      <c r="L428" s="16"/>
      <c r="M428" s="16"/>
      <c r="N428" s="16"/>
      <c r="O428" s="16"/>
      <c r="P428" s="16"/>
    </row>
    <row r="429" spans="1:31" x14ac:dyDescent="0.2">
      <c r="L429" s="16"/>
    </row>
  </sheetData>
  <mergeCells count="13">
    <mergeCell ref="A422:P422"/>
    <mergeCell ref="A423:P423"/>
    <mergeCell ref="A424:P424"/>
    <mergeCell ref="A1:P1"/>
    <mergeCell ref="O2:P2"/>
    <mergeCell ref="A3:A6"/>
    <mergeCell ref="E3:P3"/>
    <mergeCell ref="A421:P421"/>
    <mergeCell ref="E4:G5"/>
    <mergeCell ref="B3:D5"/>
    <mergeCell ref="H4:J5"/>
    <mergeCell ref="K4:M5"/>
    <mergeCell ref="N4:P5"/>
  </mergeCells>
  <printOptions horizontalCentered="1"/>
  <pageMargins left="0.11811023622047245" right="0.11811023622047245" top="0.15748031496062992" bottom="0.15748031496062992" header="0" footer="0"/>
  <pageSetup paperSize="9" scale="3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0"/>
  <sheetViews>
    <sheetView showZeros="0" view="pageBreakPreview" zoomScale="70" zoomScaleNormal="70" zoomScaleSheetLayoutView="70" workbookViewId="0">
      <pane xSplit="1" ySplit="6" topLeftCell="B7" activePane="bottomRight" state="frozen"/>
      <selection activeCell="M133" sqref="M133"/>
      <selection pane="topRight" activeCell="M133" sqref="M133"/>
      <selection pane="bottomLeft" activeCell="M133" sqref="M133"/>
      <selection pane="bottomRight" activeCell="V14" sqref="V14"/>
    </sheetView>
  </sheetViews>
  <sheetFormatPr defaultRowHeight="14.25" x14ac:dyDescent="0.2"/>
  <cols>
    <col min="1" max="1" width="21.5" style="10" customWidth="1"/>
    <col min="2" max="2" width="14.75" style="10" customWidth="1"/>
    <col min="3" max="3" width="12.375" style="10" customWidth="1"/>
    <col min="4" max="4" width="12" style="10" customWidth="1"/>
    <col min="5" max="5" width="13.125" style="10" customWidth="1"/>
    <col min="6" max="6" width="10.75" style="10" customWidth="1"/>
    <col min="7" max="7" width="11.125" style="10" customWidth="1"/>
    <col min="8" max="8" width="13.625" style="10" customWidth="1"/>
    <col min="9" max="9" width="12.125" style="10" customWidth="1"/>
    <col min="10" max="10" width="11.875" style="10" customWidth="1"/>
    <col min="11" max="11" width="14.25" style="10" customWidth="1"/>
    <col min="12" max="12" width="11.375" style="10" customWidth="1"/>
    <col min="13" max="13" width="11.125" style="10" customWidth="1"/>
    <col min="14" max="14" width="14" style="10" customWidth="1"/>
    <col min="15" max="15" width="11.5" style="10" customWidth="1"/>
    <col min="16" max="16" width="12" style="10" customWidth="1"/>
    <col min="17" max="17" width="14.125" style="10" customWidth="1"/>
    <col min="18" max="18" width="12.625" style="10" customWidth="1"/>
    <col min="19" max="19" width="13.75" style="10" customWidth="1"/>
  </cols>
  <sheetData>
    <row r="1" spans="1:19" ht="30.75" customHeight="1" x14ac:dyDescent="0.2">
      <c r="A1" s="302" t="s">
        <v>928</v>
      </c>
      <c r="B1" s="302"/>
      <c r="C1" s="302"/>
      <c r="D1" s="302"/>
      <c r="E1" s="302"/>
      <c r="F1" s="302"/>
      <c r="G1" s="302"/>
      <c r="H1" s="302"/>
      <c r="I1" s="302"/>
      <c r="J1" s="302"/>
      <c r="K1" s="302"/>
      <c r="L1" s="302"/>
      <c r="M1" s="302"/>
      <c r="N1" s="302"/>
      <c r="O1" s="302"/>
      <c r="P1" s="302"/>
      <c r="Q1" s="302"/>
      <c r="R1" s="302"/>
      <c r="S1" s="302"/>
    </row>
    <row r="2" spans="1:19" ht="12" customHeight="1" x14ac:dyDescent="0.3">
      <c r="A2" s="56"/>
      <c r="B2" s="56"/>
      <c r="C2" s="56"/>
      <c r="D2" s="56"/>
      <c r="E2" s="56"/>
      <c r="F2" s="56"/>
      <c r="G2" s="56"/>
      <c r="H2" s="56"/>
      <c r="I2" s="56"/>
      <c r="J2" s="56"/>
      <c r="K2" s="56"/>
      <c r="L2" s="56"/>
      <c r="M2" s="56"/>
    </row>
    <row r="3" spans="1:19" ht="15.75" x14ac:dyDescent="0.25">
      <c r="S3" s="69" t="s">
        <v>105</v>
      </c>
    </row>
    <row r="4" spans="1:19" s="10" customFormat="1" ht="17.25" customHeight="1" x14ac:dyDescent="0.2">
      <c r="A4" s="307" t="s">
        <v>106</v>
      </c>
      <c r="B4" s="269" t="s">
        <v>158</v>
      </c>
      <c r="C4" s="270"/>
      <c r="D4" s="271"/>
      <c r="E4" s="306" t="s">
        <v>164</v>
      </c>
      <c r="F4" s="306"/>
      <c r="G4" s="306"/>
      <c r="H4" s="306"/>
      <c r="I4" s="306"/>
      <c r="J4" s="306"/>
      <c r="K4" s="306"/>
      <c r="L4" s="306"/>
      <c r="M4" s="306"/>
      <c r="N4" s="306"/>
      <c r="O4" s="306"/>
      <c r="P4" s="306"/>
      <c r="Q4" s="306"/>
      <c r="R4" s="306"/>
      <c r="S4" s="306"/>
    </row>
    <row r="5" spans="1:19" s="10" customFormat="1" ht="126.75" customHeight="1" x14ac:dyDescent="0.2">
      <c r="A5" s="308"/>
      <c r="B5" s="272"/>
      <c r="C5" s="273"/>
      <c r="D5" s="274"/>
      <c r="E5" s="303" t="s">
        <v>159</v>
      </c>
      <c r="F5" s="304"/>
      <c r="G5" s="305"/>
      <c r="H5" s="303" t="s">
        <v>160</v>
      </c>
      <c r="I5" s="304"/>
      <c r="J5" s="305"/>
      <c r="K5" s="303" t="s">
        <v>161</v>
      </c>
      <c r="L5" s="304"/>
      <c r="M5" s="305"/>
      <c r="N5" s="303" t="s">
        <v>804</v>
      </c>
      <c r="O5" s="304"/>
      <c r="P5" s="305"/>
      <c r="Q5" s="303" t="s">
        <v>476</v>
      </c>
      <c r="R5" s="304"/>
      <c r="S5" s="305"/>
    </row>
    <row r="6" spans="1:19" s="12" customFormat="1" ht="53.25" customHeight="1" x14ac:dyDescent="0.2">
      <c r="A6" s="309"/>
      <c r="B6" s="147" t="s">
        <v>473</v>
      </c>
      <c r="C6" s="11" t="s">
        <v>111</v>
      </c>
      <c r="D6" s="147" t="s">
        <v>6</v>
      </c>
      <c r="E6" s="57" t="s">
        <v>473</v>
      </c>
      <c r="F6" s="17" t="s">
        <v>111</v>
      </c>
      <c r="G6" s="57" t="s">
        <v>6</v>
      </c>
      <c r="H6" s="57" t="s">
        <v>473</v>
      </c>
      <c r="I6" s="17" t="s">
        <v>111</v>
      </c>
      <c r="J6" s="57" t="s">
        <v>6</v>
      </c>
      <c r="K6" s="57" t="s">
        <v>473</v>
      </c>
      <c r="L6" s="17" t="s">
        <v>111</v>
      </c>
      <c r="M6" s="57" t="s">
        <v>6</v>
      </c>
      <c r="N6" s="57" t="s">
        <v>473</v>
      </c>
      <c r="O6" s="17" t="s">
        <v>111</v>
      </c>
      <c r="P6" s="57" t="s">
        <v>6</v>
      </c>
      <c r="Q6" s="57" t="s">
        <v>473</v>
      </c>
      <c r="R6" s="17" t="s">
        <v>111</v>
      </c>
      <c r="S6" s="57" t="s">
        <v>6</v>
      </c>
    </row>
    <row r="7" spans="1:19" s="21" customFormat="1" ht="36" customHeight="1" x14ac:dyDescent="0.2">
      <c r="A7" s="18" t="s">
        <v>112</v>
      </c>
      <c r="B7" s="19">
        <f>SUM(B8:B45)</f>
        <v>4085621.2609999995</v>
      </c>
      <c r="C7" s="19">
        <f>SUM(C8:C45)</f>
        <v>3143123.8860000004</v>
      </c>
      <c r="D7" s="19">
        <f>C7/B7*100</f>
        <v>76.931357196596522</v>
      </c>
      <c r="E7" s="20"/>
      <c r="F7" s="19"/>
      <c r="G7" s="20"/>
      <c r="H7" s="19">
        <f>SUM(H8:H45)</f>
        <v>3291115.5000000005</v>
      </c>
      <c r="I7" s="19">
        <f>SUM(I8:I45)</f>
        <v>2418009.9</v>
      </c>
      <c r="J7" s="19">
        <f>I7/H7*100</f>
        <v>73.470830786704383</v>
      </c>
      <c r="K7" s="19">
        <f>SUM(K8:K45)</f>
        <v>352094.20000000007</v>
      </c>
      <c r="L7" s="19">
        <f>SUM(L8:L45)</f>
        <v>299341.10000000009</v>
      </c>
      <c r="M7" s="19">
        <f>L7/K7*100</f>
        <v>85.017333429519724</v>
      </c>
      <c r="N7" s="19">
        <f>SUM(N8:N45)</f>
        <v>375856.86099999998</v>
      </c>
      <c r="O7" s="19">
        <f>SUM(O8:O45)</f>
        <v>375856.86099999998</v>
      </c>
      <c r="P7" s="19">
        <f t="shared" ref="P7" si="0">O7/N7*100</f>
        <v>100</v>
      </c>
      <c r="Q7" s="19">
        <f>SUM(Q8:Q45)</f>
        <v>66554.7</v>
      </c>
      <c r="R7" s="19">
        <f>SUM(R8:R45)</f>
        <v>49916.025000000009</v>
      </c>
      <c r="S7" s="19">
        <f t="shared" ref="S7:S36" si="1">R7/Q7*100</f>
        <v>75.000000000000014</v>
      </c>
    </row>
    <row r="8" spans="1:19" s="12" customFormat="1" ht="19.5" customHeight="1" x14ac:dyDescent="0.25">
      <c r="A8" s="13" t="s">
        <v>113</v>
      </c>
      <c r="B8" s="14">
        <f>E8+H8+K8+N8+Q8</f>
        <v>119518.17</v>
      </c>
      <c r="C8" s="14">
        <f>F8+I8+L8+O8+R8</f>
        <v>88661.794999999998</v>
      </c>
      <c r="D8" s="14">
        <f>C8/B8*100</f>
        <v>74.182691217578039</v>
      </c>
      <c r="E8" s="14"/>
      <c r="F8" s="15"/>
      <c r="G8" s="14"/>
      <c r="H8" s="14">
        <v>61074.5</v>
      </c>
      <c r="I8" s="14">
        <v>44279.1</v>
      </c>
      <c r="J8" s="22">
        <f t="shared" ref="J8:J52" si="2">I8/H8*100</f>
        <v>72.500143267648525</v>
      </c>
      <c r="K8" s="14">
        <v>49583.6</v>
      </c>
      <c r="L8" s="14">
        <v>35638.6</v>
      </c>
      <c r="M8" s="22">
        <f t="shared" ref="M8:M52" si="3">L8/K8*100</f>
        <v>71.875781508401971</v>
      </c>
      <c r="N8" s="14">
        <v>8396.17</v>
      </c>
      <c r="O8" s="14">
        <v>8396.17</v>
      </c>
      <c r="P8" s="22">
        <f>O8/N8*100</f>
        <v>100</v>
      </c>
      <c r="Q8" s="14">
        <v>463.9</v>
      </c>
      <c r="R8" s="14">
        <v>347.92500000000001</v>
      </c>
      <c r="S8" s="22">
        <f t="shared" si="1"/>
        <v>75.000000000000014</v>
      </c>
    </row>
    <row r="9" spans="1:19" s="12" customFormat="1" ht="15.75" x14ac:dyDescent="0.25">
      <c r="A9" s="13" t="s">
        <v>114</v>
      </c>
      <c r="B9" s="14">
        <f t="shared" ref="B9:C51" si="4">E9+H9+K9+N9+Q9</f>
        <v>83149.099999999991</v>
      </c>
      <c r="C9" s="14">
        <f t="shared" ref="C9:C50" si="5">F9+I9+L9+O9+R9</f>
        <v>59950.5</v>
      </c>
      <c r="D9" s="14">
        <f t="shared" ref="D9:D52" si="6">C9/B9*100</f>
        <v>72.099998677075277</v>
      </c>
      <c r="E9" s="14"/>
      <c r="F9" s="15"/>
      <c r="G9" s="14"/>
      <c r="H9" s="14">
        <v>77073.399999999994</v>
      </c>
      <c r="I9" s="14">
        <v>55878.3</v>
      </c>
      <c r="J9" s="22">
        <f t="shared" si="2"/>
        <v>72.500110284482076</v>
      </c>
      <c r="K9" s="14">
        <v>4844.8999999999996</v>
      </c>
      <c r="L9" s="14">
        <v>3149.1</v>
      </c>
      <c r="M9" s="22">
        <f t="shared" si="3"/>
        <v>64.998245577824107</v>
      </c>
      <c r="N9" s="14"/>
      <c r="O9" s="14"/>
      <c r="P9" s="22"/>
      <c r="Q9" s="14">
        <v>1230.8</v>
      </c>
      <c r="R9" s="14">
        <v>923.1</v>
      </c>
      <c r="S9" s="22">
        <f t="shared" si="1"/>
        <v>75</v>
      </c>
    </row>
    <row r="10" spans="1:19" s="12" customFormat="1" ht="15.75" x14ac:dyDescent="0.25">
      <c r="A10" s="13" t="s">
        <v>115</v>
      </c>
      <c r="B10" s="14">
        <f t="shared" si="4"/>
        <v>128177.2</v>
      </c>
      <c r="C10" s="14">
        <f t="shared" si="5"/>
        <v>92959.5</v>
      </c>
      <c r="D10" s="14">
        <f t="shared" si="6"/>
        <v>72.524208673617466</v>
      </c>
      <c r="E10" s="14"/>
      <c r="F10" s="15"/>
      <c r="G10" s="14"/>
      <c r="H10" s="14">
        <v>126936</v>
      </c>
      <c r="I10" s="14">
        <v>92028.6</v>
      </c>
      <c r="J10" s="22">
        <f t="shared" si="2"/>
        <v>72.500000000000014</v>
      </c>
      <c r="K10" s="14"/>
      <c r="L10" s="14"/>
      <c r="M10" s="22"/>
      <c r="N10" s="14"/>
      <c r="O10" s="14"/>
      <c r="P10" s="22"/>
      <c r="Q10" s="14">
        <v>1241.2</v>
      </c>
      <c r="R10" s="14">
        <v>930.9</v>
      </c>
      <c r="S10" s="22">
        <f t="shared" si="1"/>
        <v>75</v>
      </c>
    </row>
    <row r="11" spans="1:19" s="12" customFormat="1" ht="15.75" customHeight="1" x14ac:dyDescent="0.25">
      <c r="A11" s="13" t="s">
        <v>116</v>
      </c>
      <c r="B11" s="14">
        <f t="shared" si="4"/>
        <v>113762.2</v>
      </c>
      <c r="C11" s="14">
        <f t="shared" si="5"/>
        <v>82025.425000000003</v>
      </c>
      <c r="D11" s="14">
        <f t="shared" si="6"/>
        <v>72.102530541779259</v>
      </c>
      <c r="E11" s="14"/>
      <c r="F11" s="15"/>
      <c r="G11" s="14"/>
      <c r="H11" s="14">
        <v>107702.3</v>
      </c>
      <c r="I11" s="14">
        <v>78084.3</v>
      </c>
      <c r="J11" s="22">
        <f t="shared" si="2"/>
        <v>72.500123024299384</v>
      </c>
      <c r="K11" s="14">
        <v>6039.2</v>
      </c>
      <c r="L11" s="14">
        <v>3925.6</v>
      </c>
      <c r="M11" s="22">
        <f t="shared" si="3"/>
        <v>65.0019870181481</v>
      </c>
      <c r="N11" s="14"/>
      <c r="O11" s="14"/>
      <c r="P11" s="22"/>
      <c r="Q11" s="14">
        <v>20.7</v>
      </c>
      <c r="R11" s="14">
        <v>15.525</v>
      </c>
      <c r="S11" s="22">
        <f t="shared" si="1"/>
        <v>75</v>
      </c>
    </row>
    <row r="12" spans="1:19" s="12" customFormat="1" ht="15.75" x14ac:dyDescent="0.25">
      <c r="A12" s="13" t="s">
        <v>117</v>
      </c>
      <c r="B12" s="14">
        <f t="shared" si="4"/>
        <v>3449</v>
      </c>
      <c r="C12" s="14">
        <f t="shared" si="5"/>
        <v>2586.75</v>
      </c>
      <c r="D12" s="14">
        <f t="shared" si="6"/>
        <v>75</v>
      </c>
      <c r="E12" s="14"/>
      <c r="F12" s="15"/>
      <c r="G12" s="14"/>
      <c r="H12" s="14"/>
      <c r="I12" s="14"/>
      <c r="J12" s="22"/>
      <c r="K12" s="14"/>
      <c r="L12" s="14"/>
      <c r="M12" s="22"/>
      <c r="N12" s="14"/>
      <c r="O12" s="14"/>
      <c r="P12" s="22"/>
      <c r="Q12" s="14">
        <v>3449</v>
      </c>
      <c r="R12" s="14">
        <v>2586.75</v>
      </c>
      <c r="S12" s="22">
        <f t="shared" si="1"/>
        <v>75</v>
      </c>
    </row>
    <row r="13" spans="1:19" s="12" customFormat="1" ht="15.75" x14ac:dyDescent="0.25">
      <c r="A13" s="13" t="s">
        <v>118</v>
      </c>
      <c r="B13" s="14">
        <f t="shared" si="4"/>
        <v>166405.70000000001</v>
      </c>
      <c r="C13" s="14">
        <f t="shared" si="5"/>
        <v>120760.825</v>
      </c>
      <c r="D13" s="14">
        <f t="shared" si="6"/>
        <v>72.570125302198178</v>
      </c>
      <c r="E13" s="14"/>
      <c r="F13" s="15"/>
      <c r="G13" s="14"/>
      <c r="H13" s="14">
        <v>161741</v>
      </c>
      <c r="I13" s="14">
        <v>117262.3</v>
      </c>
      <c r="J13" s="22">
        <f t="shared" si="2"/>
        <v>72.500046370431733</v>
      </c>
      <c r="K13" s="14"/>
      <c r="L13" s="14"/>
      <c r="M13" s="22"/>
      <c r="N13" s="14"/>
      <c r="O13" s="14"/>
      <c r="P13" s="22"/>
      <c r="Q13" s="14">
        <v>4664.7</v>
      </c>
      <c r="R13" s="14">
        <v>3498.5250000000001</v>
      </c>
      <c r="S13" s="22">
        <f t="shared" si="1"/>
        <v>75</v>
      </c>
    </row>
    <row r="14" spans="1:19" s="12" customFormat="1" ht="15.75" x14ac:dyDescent="0.25">
      <c r="A14" s="13" t="s">
        <v>119</v>
      </c>
      <c r="B14" s="14">
        <f t="shared" si="4"/>
        <v>64081.5</v>
      </c>
      <c r="C14" s="14">
        <f t="shared" si="5"/>
        <v>47320.125</v>
      </c>
      <c r="D14" s="14">
        <f t="shared" si="6"/>
        <v>73.843660026684759</v>
      </c>
      <c r="E14" s="14"/>
      <c r="F14" s="15"/>
      <c r="G14" s="14"/>
      <c r="H14" s="14">
        <v>38803.1</v>
      </c>
      <c r="I14" s="14">
        <v>28132.2</v>
      </c>
      <c r="J14" s="22">
        <f t="shared" si="2"/>
        <v>72.499877587100002</v>
      </c>
      <c r="K14" s="14">
        <v>24484.1</v>
      </c>
      <c r="L14" s="14">
        <v>18592.2</v>
      </c>
      <c r="M14" s="22">
        <f t="shared" si="3"/>
        <v>75.935811404135762</v>
      </c>
      <c r="N14" s="14"/>
      <c r="O14" s="14"/>
      <c r="P14" s="22"/>
      <c r="Q14" s="14">
        <v>794.3</v>
      </c>
      <c r="R14" s="14">
        <v>595.72500000000002</v>
      </c>
      <c r="S14" s="22">
        <f t="shared" si="1"/>
        <v>75.000000000000014</v>
      </c>
    </row>
    <row r="15" spans="1:19" s="12" customFormat="1" ht="15.75" x14ac:dyDescent="0.25">
      <c r="A15" s="13" t="s">
        <v>120</v>
      </c>
      <c r="B15" s="14">
        <f t="shared" si="4"/>
        <v>135212</v>
      </c>
      <c r="C15" s="14">
        <f t="shared" si="5"/>
        <v>108804.4</v>
      </c>
      <c r="D15" s="14">
        <f t="shared" si="6"/>
        <v>80.469484956956478</v>
      </c>
      <c r="E15" s="14"/>
      <c r="F15" s="15"/>
      <c r="G15" s="14"/>
      <c r="H15" s="14">
        <v>92184</v>
      </c>
      <c r="I15" s="14">
        <v>66833.399999999994</v>
      </c>
      <c r="J15" s="22">
        <f t="shared" si="2"/>
        <v>72.5</v>
      </c>
      <c r="K15" s="14"/>
      <c r="L15" s="14"/>
      <c r="M15" s="22"/>
      <c r="N15" s="14">
        <v>38800</v>
      </c>
      <c r="O15" s="14">
        <v>38800</v>
      </c>
      <c r="P15" s="22">
        <f t="shared" ref="P15:P44" si="7">O15/N15*100</f>
        <v>100</v>
      </c>
      <c r="Q15" s="14">
        <v>4228</v>
      </c>
      <c r="R15" s="14">
        <v>3171</v>
      </c>
      <c r="S15" s="22">
        <f t="shared" si="1"/>
        <v>75</v>
      </c>
    </row>
    <row r="16" spans="1:19" s="12" customFormat="1" ht="15.75" x14ac:dyDescent="0.25">
      <c r="A16" s="13" t="s">
        <v>121</v>
      </c>
      <c r="B16" s="14">
        <f t="shared" si="4"/>
        <v>52984.200000000004</v>
      </c>
      <c r="C16" s="14">
        <f t="shared" si="5"/>
        <v>41250.949999999997</v>
      </c>
      <c r="D16" s="14">
        <f t="shared" si="6"/>
        <v>77.855190792726887</v>
      </c>
      <c r="E16" s="14"/>
      <c r="F16" s="15"/>
      <c r="G16" s="14"/>
      <c r="H16" s="14">
        <v>42234.400000000001</v>
      </c>
      <c r="I16" s="14">
        <v>30620.1</v>
      </c>
      <c r="J16" s="22">
        <f t="shared" si="2"/>
        <v>72.500378838103529</v>
      </c>
      <c r="K16" s="14">
        <v>5274</v>
      </c>
      <c r="L16" s="14">
        <v>5274</v>
      </c>
      <c r="M16" s="22">
        <f t="shared" si="3"/>
        <v>100</v>
      </c>
      <c r="N16" s="14">
        <v>5000</v>
      </c>
      <c r="O16" s="14">
        <v>5000</v>
      </c>
      <c r="P16" s="22">
        <f t="shared" si="7"/>
        <v>100</v>
      </c>
      <c r="Q16" s="14">
        <v>475.8</v>
      </c>
      <c r="R16" s="14">
        <v>356.85</v>
      </c>
      <c r="S16" s="22">
        <f t="shared" si="1"/>
        <v>75</v>
      </c>
    </row>
    <row r="17" spans="1:19" s="12" customFormat="1" ht="15.75" x14ac:dyDescent="0.25">
      <c r="A17" s="13" t="s">
        <v>122</v>
      </c>
      <c r="B17" s="14">
        <f t="shared" si="4"/>
        <v>119416.40000000001</v>
      </c>
      <c r="C17" s="14">
        <f t="shared" si="5"/>
        <v>89252.575000000012</v>
      </c>
      <c r="D17" s="14">
        <f t="shared" si="6"/>
        <v>74.740634452219297</v>
      </c>
      <c r="E17" s="14"/>
      <c r="F17" s="15"/>
      <c r="G17" s="14"/>
      <c r="H17" s="14">
        <v>108718.5</v>
      </c>
      <c r="I17" s="14">
        <v>78821</v>
      </c>
      <c r="J17" s="22">
        <f t="shared" si="2"/>
        <v>72.500080483082456</v>
      </c>
      <c r="K17" s="14">
        <v>7632.6</v>
      </c>
      <c r="L17" s="14">
        <v>7632.6</v>
      </c>
      <c r="M17" s="22">
        <f t="shared" si="3"/>
        <v>100</v>
      </c>
      <c r="N17" s="14">
        <v>2000</v>
      </c>
      <c r="O17" s="14">
        <v>2000</v>
      </c>
      <c r="P17" s="22">
        <f t="shared" si="7"/>
        <v>100</v>
      </c>
      <c r="Q17" s="14">
        <v>1065.3</v>
      </c>
      <c r="R17" s="14">
        <v>798.97500000000002</v>
      </c>
      <c r="S17" s="22">
        <f t="shared" si="1"/>
        <v>75</v>
      </c>
    </row>
    <row r="18" spans="1:19" s="12" customFormat="1" ht="15.75" x14ac:dyDescent="0.25">
      <c r="A18" s="13" t="s">
        <v>123</v>
      </c>
      <c r="B18" s="14">
        <f t="shared" si="4"/>
        <v>46086.200000000004</v>
      </c>
      <c r="C18" s="14">
        <f t="shared" si="5"/>
        <v>41100.224999999999</v>
      </c>
      <c r="D18" s="14">
        <f t="shared" si="6"/>
        <v>89.181197408334796</v>
      </c>
      <c r="E18" s="14"/>
      <c r="F18" s="15"/>
      <c r="G18" s="14"/>
      <c r="H18" s="14">
        <v>27277.9</v>
      </c>
      <c r="I18" s="14">
        <v>22576.5</v>
      </c>
      <c r="J18" s="22">
        <f t="shared" si="2"/>
        <v>82.764802275835009</v>
      </c>
      <c r="K18" s="14">
        <v>8670</v>
      </c>
      <c r="L18" s="14">
        <v>8670</v>
      </c>
      <c r="M18" s="22">
        <f t="shared" si="3"/>
        <v>100</v>
      </c>
      <c r="N18" s="14">
        <v>9000</v>
      </c>
      <c r="O18" s="14">
        <v>9000</v>
      </c>
      <c r="P18" s="22">
        <f t="shared" si="7"/>
        <v>100</v>
      </c>
      <c r="Q18" s="14">
        <v>1138.3</v>
      </c>
      <c r="R18" s="14">
        <v>853.72500000000002</v>
      </c>
      <c r="S18" s="22">
        <f t="shared" si="1"/>
        <v>75</v>
      </c>
    </row>
    <row r="19" spans="1:19" s="12" customFormat="1" ht="15.75" x14ac:dyDescent="0.25">
      <c r="A19" s="13" t="s">
        <v>124</v>
      </c>
      <c r="B19" s="14">
        <f t="shared" si="4"/>
        <v>53048.6</v>
      </c>
      <c r="C19" s="14">
        <f t="shared" si="5"/>
        <v>46086.974999999999</v>
      </c>
      <c r="D19" s="14">
        <f t="shared" si="6"/>
        <v>86.876892132874389</v>
      </c>
      <c r="E19" s="14"/>
      <c r="F19" s="15"/>
      <c r="G19" s="14"/>
      <c r="H19" s="14">
        <v>24736.9</v>
      </c>
      <c r="I19" s="14">
        <v>17934.3</v>
      </c>
      <c r="J19" s="22">
        <f t="shared" si="2"/>
        <v>72.500192020827186</v>
      </c>
      <c r="K19" s="14">
        <v>14175.6</v>
      </c>
      <c r="L19" s="14">
        <v>14175.6</v>
      </c>
      <c r="M19" s="22">
        <f t="shared" si="3"/>
        <v>100</v>
      </c>
      <c r="N19" s="14">
        <v>13500</v>
      </c>
      <c r="O19" s="14">
        <v>13500</v>
      </c>
      <c r="P19" s="22">
        <f t="shared" si="7"/>
        <v>100</v>
      </c>
      <c r="Q19" s="14">
        <v>636.1</v>
      </c>
      <c r="R19" s="14">
        <v>477.07499999999999</v>
      </c>
      <c r="S19" s="22">
        <f t="shared" si="1"/>
        <v>75</v>
      </c>
    </row>
    <row r="20" spans="1:19" s="12" customFormat="1" ht="15.75" x14ac:dyDescent="0.25">
      <c r="A20" s="13" t="s">
        <v>125</v>
      </c>
      <c r="B20" s="14">
        <f t="shared" si="4"/>
        <v>128236.15999999999</v>
      </c>
      <c r="C20" s="14">
        <f t="shared" si="5"/>
        <v>103060.51</v>
      </c>
      <c r="D20" s="14">
        <f t="shared" si="6"/>
        <v>80.367744948070808</v>
      </c>
      <c r="E20" s="14"/>
      <c r="F20" s="15"/>
      <c r="G20" s="14"/>
      <c r="H20" s="14">
        <v>86679.4</v>
      </c>
      <c r="I20" s="14">
        <v>62842.8</v>
      </c>
      <c r="J20" s="22">
        <f t="shared" si="2"/>
        <v>72.500271114013259</v>
      </c>
      <c r="K20" s="14">
        <v>25073.5</v>
      </c>
      <c r="L20" s="14">
        <v>24067.5</v>
      </c>
      <c r="M20" s="22">
        <f t="shared" si="3"/>
        <v>95.987795880112472</v>
      </c>
      <c r="N20" s="14">
        <v>15151.06</v>
      </c>
      <c r="O20" s="14">
        <v>15151.06</v>
      </c>
      <c r="P20" s="22">
        <f t="shared" si="7"/>
        <v>100</v>
      </c>
      <c r="Q20" s="14">
        <v>1332.2</v>
      </c>
      <c r="R20" s="14">
        <v>999.15</v>
      </c>
      <c r="S20" s="22">
        <f t="shared" si="1"/>
        <v>75</v>
      </c>
    </row>
    <row r="21" spans="1:19" s="12" customFormat="1" ht="15.75" x14ac:dyDescent="0.25">
      <c r="A21" s="13" t="s">
        <v>126</v>
      </c>
      <c r="B21" s="14">
        <f t="shared" si="4"/>
        <v>64197.599999999999</v>
      </c>
      <c r="C21" s="14">
        <f t="shared" si="5"/>
        <v>51612.9</v>
      </c>
      <c r="D21" s="14">
        <f t="shared" si="6"/>
        <v>80.396930726382294</v>
      </c>
      <c r="E21" s="14"/>
      <c r="F21" s="15"/>
      <c r="G21" s="14"/>
      <c r="H21" s="14">
        <v>8687</v>
      </c>
      <c r="I21" s="14">
        <v>6298</v>
      </c>
      <c r="J21" s="22">
        <f t="shared" si="2"/>
        <v>72.499136640957744</v>
      </c>
      <c r="K21" s="14">
        <v>49371.4</v>
      </c>
      <c r="L21" s="14">
        <v>39460.5</v>
      </c>
      <c r="M21" s="22">
        <f t="shared" si="3"/>
        <v>79.925827503372389</v>
      </c>
      <c r="N21" s="14">
        <v>5000</v>
      </c>
      <c r="O21" s="14">
        <v>5000</v>
      </c>
      <c r="P21" s="22">
        <f t="shared" si="7"/>
        <v>100</v>
      </c>
      <c r="Q21" s="14">
        <v>1139.2</v>
      </c>
      <c r="R21" s="14">
        <v>854.4</v>
      </c>
      <c r="S21" s="22">
        <f t="shared" si="1"/>
        <v>75</v>
      </c>
    </row>
    <row r="22" spans="1:19" s="12" customFormat="1" ht="15.75" x14ac:dyDescent="0.25">
      <c r="A22" s="13" t="s">
        <v>127</v>
      </c>
      <c r="B22" s="14">
        <f t="shared" si="4"/>
        <v>89478.299999999988</v>
      </c>
      <c r="C22" s="14">
        <f t="shared" si="5"/>
        <v>67816.324999999983</v>
      </c>
      <c r="D22" s="14">
        <f t="shared" si="6"/>
        <v>75.790806262523986</v>
      </c>
      <c r="E22" s="14"/>
      <c r="F22" s="15"/>
      <c r="G22" s="14"/>
      <c r="H22" s="14">
        <v>70295.899999999994</v>
      </c>
      <c r="I22" s="14">
        <v>50964.6</v>
      </c>
      <c r="J22" s="22">
        <f t="shared" si="2"/>
        <v>72.50010313546025</v>
      </c>
      <c r="K22" s="14">
        <v>5351.7</v>
      </c>
      <c r="L22" s="14">
        <v>3478.7</v>
      </c>
      <c r="M22" s="22">
        <f t="shared" si="3"/>
        <v>65.001775136872396</v>
      </c>
      <c r="N22" s="14">
        <v>12000</v>
      </c>
      <c r="O22" s="14">
        <v>12000</v>
      </c>
      <c r="P22" s="22">
        <f t="shared" si="7"/>
        <v>100</v>
      </c>
      <c r="Q22" s="14">
        <v>1830.7</v>
      </c>
      <c r="R22" s="14">
        <v>1373.0250000000001</v>
      </c>
      <c r="S22" s="22">
        <f t="shared" si="1"/>
        <v>75</v>
      </c>
    </row>
    <row r="23" spans="1:19" s="12" customFormat="1" ht="15.75" x14ac:dyDescent="0.25">
      <c r="A23" s="13" t="s">
        <v>128</v>
      </c>
      <c r="B23" s="14">
        <f t="shared" si="4"/>
        <v>185287.8</v>
      </c>
      <c r="C23" s="14">
        <f t="shared" si="5"/>
        <v>164486.75</v>
      </c>
      <c r="D23" s="14">
        <f t="shared" si="6"/>
        <v>88.773653742987946</v>
      </c>
      <c r="E23" s="14"/>
      <c r="F23" s="15"/>
      <c r="G23" s="14"/>
      <c r="H23" s="14">
        <v>164533.79999999999</v>
      </c>
      <c r="I23" s="14">
        <v>144136.9</v>
      </c>
      <c r="J23" s="22">
        <f t="shared" si="2"/>
        <v>87.603215874185125</v>
      </c>
      <c r="K23" s="14">
        <v>1637.4</v>
      </c>
      <c r="L23" s="14">
        <v>1637.4</v>
      </c>
      <c r="M23" s="22">
        <f t="shared" si="3"/>
        <v>100</v>
      </c>
      <c r="N23" s="14">
        <v>17500</v>
      </c>
      <c r="O23" s="14">
        <v>17500</v>
      </c>
      <c r="P23" s="22">
        <f t="shared" si="7"/>
        <v>100</v>
      </c>
      <c r="Q23" s="14">
        <v>1616.6</v>
      </c>
      <c r="R23" s="14">
        <v>1212.45</v>
      </c>
      <c r="S23" s="22">
        <f t="shared" si="1"/>
        <v>75.000000000000014</v>
      </c>
    </row>
    <row r="24" spans="1:19" s="12" customFormat="1" ht="15.75" x14ac:dyDescent="0.25">
      <c r="A24" s="13" t="s">
        <v>129</v>
      </c>
      <c r="B24" s="14">
        <f t="shared" si="4"/>
        <v>107984.2</v>
      </c>
      <c r="C24" s="14">
        <f t="shared" si="5"/>
        <v>81592.224999999991</v>
      </c>
      <c r="D24" s="14">
        <f t="shared" si="6"/>
        <v>75.559410543394307</v>
      </c>
      <c r="E24" s="14"/>
      <c r="F24" s="15"/>
      <c r="G24" s="14"/>
      <c r="H24" s="14">
        <v>93921.1</v>
      </c>
      <c r="I24" s="14">
        <v>68092.800000000003</v>
      </c>
      <c r="J24" s="22">
        <f t="shared" si="2"/>
        <v>72.500002661808679</v>
      </c>
      <c r="K24" s="14">
        <v>7808.4</v>
      </c>
      <c r="L24" s="14">
        <v>7808.4</v>
      </c>
      <c r="M24" s="22">
        <f t="shared" si="3"/>
        <v>100</v>
      </c>
      <c r="N24" s="14">
        <v>4000</v>
      </c>
      <c r="O24" s="14">
        <v>4000</v>
      </c>
      <c r="P24" s="22">
        <f t="shared" si="7"/>
        <v>100</v>
      </c>
      <c r="Q24" s="14">
        <v>2254.6999999999998</v>
      </c>
      <c r="R24" s="14">
        <v>1691.0250000000001</v>
      </c>
      <c r="S24" s="22">
        <f t="shared" si="1"/>
        <v>75.000000000000014</v>
      </c>
    </row>
    <row r="25" spans="1:19" s="12" customFormat="1" ht="15.75" x14ac:dyDescent="0.25">
      <c r="A25" s="13" t="s">
        <v>130</v>
      </c>
      <c r="B25" s="14">
        <f t="shared" si="4"/>
        <v>71051.899999999994</v>
      </c>
      <c r="C25" s="14">
        <f t="shared" si="5"/>
        <v>54079.725000000006</v>
      </c>
      <c r="D25" s="14">
        <f t="shared" si="6"/>
        <v>76.112989237444751</v>
      </c>
      <c r="E25" s="14"/>
      <c r="F25" s="15"/>
      <c r="G25" s="14"/>
      <c r="H25" s="14">
        <v>60569.599999999999</v>
      </c>
      <c r="I25" s="14">
        <v>43912.9</v>
      </c>
      <c r="J25" s="22">
        <f t="shared" si="2"/>
        <v>72.499900940405752</v>
      </c>
      <c r="K25" s="14">
        <v>5111.3999999999996</v>
      </c>
      <c r="L25" s="14">
        <v>5111.3999999999996</v>
      </c>
      <c r="M25" s="22">
        <f t="shared" si="3"/>
        <v>100</v>
      </c>
      <c r="N25" s="14">
        <v>4109</v>
      </c>
      <c r="O25" s="14">
        <v>4109</v>
      </c>
      <c r="P25" s="22">
        <f t="shared" si="7"/>
        <v>100</v>
      </c>
      <c r="Q25" s="14">
        <v>1261.9000000000001</v>
      </c>
      <c r="R25" s="14">
        <v>946.42499999999995</v>
      </c>
      <c r="S25" s="22">
        <f t="shared" si="1"/>
        <v>74.999999999999986</v>
      </c>
    </row>
    <row r="26" spans="1:19" s="12" customFormat="1" ht="15.75" x14ac:dyDescent="0.25">
      <c r="A26" s="13" t="s">
        <v>131</v>
      </c>
      <c r="B26" s="14">
        <f t="shared" si="4"/>
        <v>99905.5</v>
      </c>
      <c r="C26" s="14">
        <f t="shared" si="5"/>
        <v>76712.399999999994</v>
      </c>
      <c r="D26" s="14">
        <f t="shared" si="6"/>
        <v>76.784961788890499</v>
      </c>
      <c r="E26" s="14"/>
      <c r="F26" s="15"/>
      <c r="G26" s="14"/>
      <c r="H26" s="14">
        <v>83351.5</v>
      </c>
      <c r="I26" s="14">
        <v>60429.9</v>
      </c>
      <c r="J26" s="22">
        <f t="shared" si="2"/>
        <v>72.500074983653562</v>
      </c>
      <c r="K26" s="14">
        <v>6468</v>
      </c>
      <c r="L26" s="14">
        <v>6468</v>
      </c>
      <c r="M26" s="22">
        <f t="shared" si="3"/>
        <v>100</v>
      </c>
      <c r="N26" s="14">
        <v>9000</v>
      </c>
      <c r="O26" s="14">
        <v>9000</v>
      </c>
      <c r="P26" s="22">
        <f t="shared" si="7"/>
        <v>100</v>
      </c>
      <c r="Q26" s="14">
        <v>1086</v>
      </c>
      <c r="R26" s="14">
        <v>814.5</v>
      </c>
      <c r="S26" s="22">
        <f t="shared" si="1"/>
        <v>75</v>
      </c>
    </row>
    <row r="27" spans="1:19" s="12" customFormat="1" ht="15.75" x14ac:dyDescent="0.25">
      <c r="A27" s="13" t="s">
        <v>132</v>
      </c>
      <c r="B27" s="14">
        <f t="shared" si="4"/>
        <v>202909.6</v>
      </c>
      <c r="C27" s="14">
        <f t="shared" si="5"/>
        <v>147144.54999999999</v>
      </c>
      <c r="D27" s="14">
        <f t="shared" si="6"/>
        <v>72.517293415392857</v>
      </c>
      <c r="E27" s="14"/>
      <c r="F27" s="15"/>
      <c r="G27" s="14"/>
      <c r="H27" s="14">
        <v>201511.4</v>
      </c>
      <c r="I27" s="14">
        <v>146095.9</v>
      </c>
      <c r="J27" s="22">
        <f t="shared" si="2"/>
        <v>72.500066993728396</v>
      </c>
      <c r="K27" s="14"/>
      <c r="L27" s="14"/>
      <c r="M27" s="22"/>
      <c r="N27" s="14"/>
      <c r="O27" s="14"/>
      <c r="P27" s="22"/>
      <c r="Q27" s="14">
        <v>1398.2</v>
      </c>
      <c r="R27" s="14">
        <v>1048.6500000000001</v>
      </c>
      <c r="S27" s="22">
        <f t="shared" si="1"/>
        <v>75</v>
      </c>
    </row>
    <row r="28" spans="1:19" s="12" customFormat="1" ht="15" customHeight="1" x14ac:dyDescent="0.25">
      <c r="A28" s="13" t="s">
        <v>133</v>
      </c>
      <c r="B28" s="14">
        <f t="shared" si="4"/>
        <v>98033.900000000009</v>
      </c>
      <c r="C28" s="14">
        <f t="shared" si="5"/>
        <v>77066.175000000003</v>
      </c>
      <c r="D28" s="14">
        <f t="shared" si="6"/>
        <v>78.611760829672178</v>
      </c>
      <c r="E28" s="14"/>
      <c r="F28" s="15"/>
      <c r="G28" s="14"/>
      <c r="H28" s="14">
        <v>81437.8</v>
      </c>
      <c r="I28" s="14">
        <v>63342.3</v>
      </c>
      <c r="J28" s="22">
        <f t="shared" si="2"/>
        <v>77.779974409917756</v>
      </c>
      <c r="K28" s="14">
        <v>7230.8</v>
      </c>
      <c r="L28" s="14">
        <v>4699.8999999999996</v>
      </c>
      <c r="M28" s="22">
        <f t="shared" si="3"/>
        <v>64.998340432593892</v>
      </c>
      <c r="N28" s="14">
        <v>8000</v>
      </c>
      <c r="O28" s="14">
        <v>8000</v>
      </c>
      <c r="P28" s="22">
        <f t="shared" si="7"/>
        <v>100</v>
      </c>
      <c r="Q28" s="14">
        <v>1365.3</v>
      </c>
      <c r="R28" s="14">
        <v>1023.975</v>
      </c>
      <c r="S28" s="22">
        <f t="shared" si="1"/>
        <v>75</v>
      </c>
    </row>
    <row r="29" spans="1:19" s="12" customFormat="1" ht="15.75" x14ac:dyDescent="0.25">
      <c r="A29" s="13" t="s">
        <v>134</v>
      </c>
      <c r="B29" s="14">
        <f t="shared" si="4"/>
        <v>199204.98900000003</v>
      </c>
      <c r="C29" s="14">
        <f t="shared" si="5"/>
        <v>149901.56400000001</v>
      </c>
      <c r="D29" s="14">
        <f t="shared" si="6"/>
        <v>75.249904509168687</v>
      </c>
      <c r="E29" s="14"/>
      <c r="F29" s="15"/>
      <c r="G29" s="14"/>
      <c r="H29" s="14">
        <v>177089.2</v>
      </c>
      <c r="I29" s="14">
        <v>128389.8</v>
      </c>
      <c r="J29" s="22">
        <f t="shared" si="2"/>
        <v>72.5000734093327</v>
      </c>
      <c r="K29" s="14">
        <v>6255</v>
      </c>
      <c r="L29" s="14">
        <v>6255</v>
      </c>
      <c r="M29" s="22">
        <f t="shared" si="3"/>
        <v>100</v>
      </c>
      <c r="N29" s="14">
        <v>13444.689</v>
      </c>
      <c r="O29" s="14">
        <v>13444.689</v>
      </c>
      <c r="P29" s="22">
        <f t="shared" si="7"/>
        <v>100</v>
      </c>
      <c r="Q29" s="14">
        <v>2416.1</v>
      </c>
      <c r="R29" s="14">
        <v>1812.075</v>
      </c>
      <c r="S29" s="22">
        <f t="shared" si="1"/>
        <v>75</v>
      </c>
    </row>
    <row r="30" spans="1:19" s="12" customFormat="1" ht="15.75" x14ac:dyDescent="0.25">
      <c r="A30" s="13" t="s">
        <v>135</v>
      </c>
      <c r="B30" s="14">
        <f t="shared" si="4"/>
        <v>120033.4</v>
      </c>
      <c r="C30" s="14">
        <f t="shared" si="5"/>
        <v>92157.8</v>
      </c>
      <c r="D30" s="14">
        <f t="shared" si="6"/>
        <v>76.776797124800268</v>
      </c>
      <c r="E30" s="14"/>
      <c r="F30" s="15"/>
      <c r="G30" s="14"/>
      <c r="H30" s="14">
        <v>99776.4</v>
      </c>
      <c r="I30" s="14">
        <v>72337.8</v>
      </c>
      <c r="J30" s="22">
        <f t="shared" si="2"/>
        <v>72.499909798309019</v>
      </c>
      <c r="K30" s="14">
        <v>16509</v>
      </c>
      <c r="L30" s="14">
        <v>16509</v>
      </c>
      <c r="M30" s="22">
        <f t="shared" si="3"/>
        <v>100</v>
      </c>
      <c r="N30" s="14">
        <v>2000</v>
      </c>
      <c r="O30" s="14">
        <v>2000</v>
      </c>
      <c r="P30" s="22">
        <f t="shared" si="7"/>
        <v>100</v>
      </c>
      <c r="Q30" s="14">
        <v>1748</v>
      </c>
      <c r="R30" s="14">
        <v>1311</v>
      </c>
      <c r="S30" s="22">
        <f t="shared" si="1"/>
        <v>75</v>
      </c>
    </row>
    <row r="31" spans="1:19" s="12" customFormat="1" ht="15.75" x14ac:dyDescent="0.25">
      <c r="A31" s="13" t="s">
        <v>136</v>
      </c>
      <c r="B31" s="14">
        <f t="shared" si="4"/>
        <v>63529.799999999996</v>
      </c>
      <c r="C31" s="14">
        <f t="shared" si="5"/>
        <v>51228.574999999997</v>
      </c>
      <c r="D31" s="14">
        <f t="shared" si="6"/>
        <v>80.637078977109951</v>
      </c>
      <c r="E31" s="14"/>
      <c r="F31" s="15"/>
      <c r="G31" s="14"/>
      <c r="H31" s="14">
        <v>43886.1</v>
      </c>
      <c r="I31" s="14">
        <v>31817.599999999999</v>
      </c>
      <c r="J31" s="22">
        <f t="shared" si="2"/>
        <v>72.500404456080631</v>
      </c>
      <c r="K31" s="14">
        <v>10063.799999999999</v>
      </c>
      <c r="L31" s="14">
        <v>10063.799999999999</v>
      </c>
      <c r="M31" s="22">
        <f t="shared" si="3"/>
        <v>100</v>
      </c>
      <c r="N31" s="14">
        <v>8649</v>
      </c>
      <c r="O31" s="14">
        <v>8649</v>
      </c>
      <c r="P31" s="22">
        <f t="shared" si="7"/>
        <v>100</v>
      </c>
      <c r="Q31" s="14">
        <v>930.9</v>
      </c>
      <c r="R31" s="14">
        <v>698.17499999999995</v>
      </c>
      <c r="S31" s="22">
        <f t="shared" si="1"/>
        <v>75</v>
      </c>
    </row>
    <row r="32" spans="1:19" s="12" customFormat="1" ht="15.75" x14ac:dyDescent="0.25">
      <c r="A32" s="13" t="s">
        <v>137</v>
      </c>
      <c r="B32" s="14">
        <f t="shared" si="4"/>
        <v>207078.30000000002</v>
      </c>
      <c r="C32" s="14">
        <f t="shared" si="5"/>
        <v>158595.9</v>
      </c>
      <c r="D32" s="14">
        <f t="shared" si="6"/>
        <v>76.587406792503117</v>
      </c>
      <c r="E32" s="14"/>
      <c r="F32" s="15"/>
      <c r="G32" s="14"/>
      <c r="H32" s="14">
        <v>174513.1</v>
      </c>
      <c r="I32" s="14">
        <v>126522</v>
      </c>
      <c r="J32" s="22">
        <f t="shared" si="2"/>
        <v>72.500001432557212</v>
      </c>
      <c r="K32" s="14"/>
      <c r="L32" s="14"/>
      <c r="M32" s="22"/>
      <c r="N32" s="14">
        <v>30600</v>
      </c>
      <c r="O32" s="14">
        <v>30600</v>
      </c>
      <c r="P32" s="22">
        <f t="shared" si="7"/>
        <v>100</v>
      </c>
      <c r="Q32" s="14">
        <v>1965.2</v>
      </c>
      <c r="R32" s="14">
        <v>1473.9</v>
      </c>
      <c r="S32" s="22">
        <f t="shared" si="1"/>
        <v>75</v>
      </c>
    </row>
    <row r="33" spans="1:19" s="12" customFormat="1" ht="15.75" x14ac:dyDescent="0.25">
      <c r="A33" s="13" t="s">
        <v>138</v>
      </c>
      <c r="B33" s="14">
        <f t="shared" si="4"/>
        <v>96125.6</v>
      </c>
      <c r="C33" s="14">
        <f t="shared" si="5"/>
        <v>74659.275000000009</v>
      </c>
      <c r="D33" s="14">
        <f t="shared" si="6"/>
        <v>77.668461887364032</v>
      </c>
      <c r="E33" s="14"/>
      <c r="F33" s="15"/>
      <c r="G33" s="14"/>
      <c r="H33" s="14">
        <v>71097.100000000006</v>
      </c>
      <c r="I33" s="14">
        <v>51545.4</v>
      </c>
      <c r="J33" s="22">
        <f t="shared" si="2"/>
        <v>72.500003516317818</v>
      </c>
      <c r="K33" s="14">
        <v>19163.2</v>
      </c>
      <c r="L33" s="14">
        <v>17589.900000000001</v>
      </c>
      <c r="M33" s="22">
        <f t="shared" si="3"/>
        <v>91.789993320531025</v>
      </c>
      <c r="N33" s="14">
        <v>4500</v>
      </c>
      <c r="O33" s="14">
        <v>4500</v>
      </c>
      <c r="P33" s="22">
        <f t="shared" si="7"/>
        <v>100</v>
      </c>
      <c r="Q33" s="14">
        <v>1365.3</v>
      </c>
      <c r="R33" s="14">
        <v>1023.975</v>
      </c>
      <c r="S33" s="22">
        <f t="shared" si="1"/>
        <v>75</v>
      </c>
    </row>
    <row r="34" spans="1:19" s="12" customFormat="1" ht="15.75" x14ac:dyDescent="0.25">
      <c r="A34" s="13" t="s">
        <v>139</v>
      </c>
      <c r="B34" s="14">
        <f t="shared" si="4"/>
        <v>216403.30000000002</v>
      </c>
      <c r="C34" s="14">
        <f t="shared" si="5"/>
        <v>165209.125</v>
      </c>
      <c r="D34" s="14">
        <f t="shared" si="6"/>
        <v>76.343163436047405</v>
      </c>
      <c r="E34" s="14"/>
      <c r="F34" s="15"/>
      <c r="G34" s="14"/>
      <c r="H34" s="14">
        <v>183734.6</v>
      </c>
      <c r="I34" s="14">
        <v>133207.6</v>
      </c>
      <c r="J34" s="22">
        <f t="shared" si="2"/>
        <v>72.500008163949531</v>
      </c>
      <c r="K34" s="14"/>
      <c r="L34" s="14"/>
      <c r="M34" s="22"/>
      <c r="N34" s="14">
        <v>30000</v>
      </c>
      <c r="O34" s="14">
        <v>30000</v>
      </c>
      <c r="P34" s="22">
        <f t="shared" si="7"/>
        <v>100</v>
      </c>
      <c r="Q34" s="14">
        <v>2668.7</v>
      </c>
      <c r="R34" s="14">
        <v>2001.5250000000001</v>
      </c>
      <c r="S34" s="22">
        <f t="shared" si="1"/>
        <v>75.000000000000014</v>
      </c>
    </row>
    <row r="35" spans="1:19" s="12" customFormat="1" ht="15.75" x14ac:dyDescent="0.25">
      <c r="A35" s="13" t="s">
        <v>140</v>
      </c>
      <c r="B35" s="14">
        <f t="shared" si="4"/>
        <v>100344.3</v>
      </c>
      <c r="C35" s="14">
        <f t="shared" si="5"/>
        <v>72768.324999999997</v>
      </c>
      <c r="D35" s="14">
        <f t="shared" si="6"/>
        <v>72.518643311079941</v>
      </c>
      <c r="E35" s="14"/>
      <c r="F35" s="15"/>
      <c r="G35" s="14"/>
      <c r="H35" s="14">
        <v>99599.6</v>
      </c>
      <c r="I35" s="14">
        <v>72209.8</v>
      </c>
      <c r="J35" s="22">
        <f t="shared" si="2"/>
        <v>72.500090361808674</v>
      </c>
      <c r="K35" s="14"/>
      <c r="L35" s="14"/>
      <c r="M35" s="22"/>
      <c r="N35" s="14"/>
      <c r="O35" s="14"/>
      <c r="P35" s="22"/>
      <c r="Q35" s="14">
        <v>744.7</v>
      </c>
      <c r="R35" s="14">
        <v>558.52499999999998</v>
      </c>
      <c r="S35" s="22">
        <f t="shared" si="1"/>
        <v>74.999999999999986</v>
      </c>
    </row>
    <row r="36" spans="1:19" s="12" customFormat="1" ht="15.75" x14ac:dyDescent="0.25">
      <c r="A36" s="13" t="s">
        <v>141</v>
      </c>
      <c r="B36" s="14">
        <f t="shared" si="4"/>
        <v>62662.281999999999</v>
      </c>
      <c r="C36" s="14">
        <f t="shared" si="5"/>
        <v>47562.756999999998</v>
      </c>
      <c r="D36" s="14">
        <f t="shared" si="6"/>
        <v>75.903327299826074</v>
      </c>
      <c r="E36" s="14"/>
      <c r="F36" s="15"/>
      <c r="G36" s="14"/>
      <c r="H36" s="14">
        <v>54719.199999999997</v>
      </c>
      <c r="I36" s="14">
        <v>39671.4</v>
      </c>
      <c r="J36" s="22">
        <f t="shared" si="2"/>
        <v>72.499963449758042</v>
      </c>
      <c r="K36" s="14">
        <v>3973.2</v>
      </c>
      <c r="L36" s="14">
        <v>3973.2</v>
      </c>
      <c r="M36" s="22">
        <f t="shared" si="3"/>
        <v>100</v>
      </c>
      <c r="N36" s="14">
        <v>3762.982</v>
      </c>
      <c r="O36" s="14">
        <v>3762.982</v>
      </c>
      <c r="P36" s="22">
        <f t="shared" si="7"/>
        <v>100</v>
      </c>
      <c r="Q36" s="14">
        <v>206.9</v>
      </c>
      <c r="R36" s="14">
        <v>155.17500000000001</v>
      </c>
      <c r="S36" s="22">
        <f t="shared" si="1"/>
        <v>75</v>
      </c>
    </row>
    <row r="37" spans="1:19" s="12" customFormat="1" ht="15.75" x14ac:dyDescent="0.25">
      <c r="A37" s="13" t="s">
        <v>142</v>
      </c>
      <c r="B37" s="14">
        <f t="shared" si="4"/>
        <v>126130.7</v>
      </c>
      <c r="C37" s="14">
        <f t="shared" si="5"/>
        <v>91634.5</v>
      </c>
      <c r="D37" s="14">
        <f t="shared" si="6"/>
        <v>72.650433241074538</v>
      </c>
      <c r="E37" s="14"/>
      <c r="F37" s="15"/>
      <c r="G37" s="14"/>
      <c r="H37" s="14">
        <v>107612.3</v>
      </c>
      <c r="I37" s="14">
        <v>78018.899999999994</v>
      </c>
      <c r="J37" s="22">
        <f t="shared" si="2"/>
        <v>72.499983737918427</v>
      </c>
      <c r="K37" s="14">
        <v>15248</v>
      </c>
      <c r="L37" s="14">
        <v>11162.8</v>
      </c>
      <c r="M37" s="22">
        <f t="shared" si="3"/>
        <v>73.208289611752349</v>
      </c>
      <c r="N37" s="14"/>
      <c r="O37" s="14"/>
      <c r="P37" s="22"/>
      <c r="Q37" s="14">
        <v>3270.4</v>
      </c>
      <c r="R37" s="14">
        <v>2452.8000000000002</v>
      </c>
      <c r="S37" s="22">
        <f t="shared" ref="S37" si="8">R37/Q37*100</f>
        <v>75</v>
      </c>
    </row>
    <row r="38" spans="1:19" s="12" customFormat="1" ht="15.75" x14ac:dyDescent="0.25">
      <c r="A38" s="13" t="s">
        <v>143</v>
      </c>
      <c r="B38" s="14">
        <f t="shared" si="4"/>
        <v>52613.46</v>
      </c>
      <c r="C38" s="14">
        <f t="shared" si="5"/>
        <v>38605.86</v>
      </c>
      <c r="D38" s="14">
        <f t="shared" si="6"/>
        <v>73.376394557590402</v>
      </c>
      <c r="E38" s="14"/>
      <c r="F38" s="15"/>
      <c r="G38" s="14"/>
      <c r="H38" s="14">
        <v>35688.5</v>
      </c>
      <c r="I38" s="14">
        <v>25874.1</v>
      </c>
      <c r="J38" s="22">
        <f t="shared" si="2"/>
        <v>72.499824873558708</v>
      </c>
      <c r="K38" s="14">
        <v>11981</v>
      </c>
      <c r="L38" s="14">
        <v>7787.8</v>
      </c>
      <c r="M38" s="22">
        <f t="shared" si="3"/>
        <v>65.00125198230532</v>
      </c>
      <c r="N38" s="14">
        <v>4943.96</v>
      </c>
      <c r="O38" s="14">
        <v>4943.96</v>
      </c>
      <c r="P38" s="22">
        <f t="shared" si="7"/>
        <v>100</v>
      </c>
      <c r="Q38" s="14"/>
      <c r="R38" s="14"/>
      <c r="S38" s="22"/>
    </row>
    <row r="39" spans="1:19" s="12" customFormat="1" ht="15.75" x14ac:dyDescent="0.25">
      <c r="A39" s="13" t="s">
        <v>144</v>
      </c>
      <c r="B39" s="14">
        <f t="shared" si="4"/>
        <v>0</v>
      </c>
      <c r="C39" s="14">
        <f t="shared" si="5"/>
        <v>0</v>
      </c>
      <c r="D39" s="14"/>
      <c r="E39" s="14"/>
      <c r="F39" s="15"/>
      <c r="G39" s="14"/>
      <c r="H39" s="14"/>
      <c r="I39" s="14"/>
      <c r="J39" s="22"/>
      <c r="K39" s="14"/>
      <c r="L39" s="14"/>
      <c r="M39" s="22"/>
      <c r="N39" s="14"/>
      <c r="O39" s="14"/>
      <c r="P39" s="22"/>
      <c r="Q39" s="14"/>
      <c r="R39" s="14"/>
      <c r="S39" s="22"/>
    </row>
    <row r="40" spans="1:19" s="12" customFormat="1" ht="15.75" x14ac:dyDescent="0.25">
      <c r="A40" s="13" t="s">
        <v>145</v>
      </c>
      <c r="B40" s="14">
        <f t="shared" si="4"/>
        <v>59995.4</v>
      </c>
      <c r="C40" s="14">
        <f t="shared" si="5"/>
        <v>46223.074999999997</v>
      </c>
      <c r="D40" s="14">
        <f t="shared" si="6"/>
        <v>77.044365067988537</v>
      </c>
      <c r="E40" s="14"/>
      <c r="F40" s="15"/>
      <c r="G40" s="14"/>
      <c r="H40" s="14">
        <v>49497.7</v>
      </c>
      <c r="I40" s="14">
        <v>35885.699999999997</v>
      </c>
      <c r="J40" s="22">
        <f t="shared" si="2"/>
        <v>72.499732310794244</v>
      </c>
      <c r="K40" s="14">
        <v>4856.3999999999996</v>
      </c>
      <c r="L40" s="14">
        <v>4856.3999999999996</v>
      </c>
      <c r="M40" s="22">
        <f t="shared" si="3"/>
        <v>100</v>
      </c>
      <c r="N40" s="14">
        <v>5000</v>
      </c>
      <c r="O40" s="14">
        <v>5000</v>
      </c>
      <c r="P40" s="22">
        <f t="shared" si="7"/>
        <v>100</v>
      </c>
      <c r="Q40" s="14">
        <v>641.29999999999995</v>
      </c>
      <c r="R40" s="14">
        <v>480.97500000000002</v>
      </c>
      <c r="S40" s="22">
        <f t="shared" ref="S40:S44" si="9">R40/Q40*100</f>
        <v>75.000000000000014</v>
      </c>
    </row>
    <row r="41" spans="1:19" s="12" customFormat="1" ht="15.75" x14ac:dyDescent="0.25">
      <c r="A41" s="13" t="s">
        <v>146</v>
      </c>
      <c r="B41" s="14">
        <f t="shared" si="4"/>
        <v>59360.000000000007</v>
      </c>
      <c r="C41" s="14">
        <f t="shared" si="5"/>
        <v>49814.224999999999</v>
      </c>
      <c r="D41" s="14">
        <f t="shared" si="6"/>
        <v>83.91884265498652</v>
      </c>
      <c r="E41" s="14"/>
      <c r="F41" s="15"/>
      <c r="G41" s="14"/>
      <c r="H41" s="14">
        <v>33524.300000000003</v>
      </c>
      <c r="I41" s="14">
        <v>24305.1</v>
      </c>
      <c r="J41" s="22">
        <f t="shared" si="2"/>
        <v>72.499947799059186</v>
      </c>
      <c r="K41" s="14">
        <v>12029.4</v>
      </c>
      <c r="L41" s="14">
        <v>12029.4</v>
      </c>
      <c r="M41" s="22">
        <f t="shared" si="3"/>
        <v>100</v>
      </c>
      <c r="N41" s="14">
        <v>12500</v>
      </c>
      <c r="O41" s="14">
        <v>12500</v>
      </c>
      <c r="P41" s="22">
        <f t="shared" si="7"/>
        <v>100</v>
      </c>
      <c r="Q41" s="14">
        <v>1306.3</v>
      </c>
      <c r="R41" s="14">
        <v>979.72500000000002</v>
      </c>
      <c r="S41" s="22">
        <f t="shared" si="9"/>
        <v>75</v>
      </c>
    </row>
    <row r="42" spans="1:19" s="12" customFormat="1" ht="15.75" x14ac:dyDescent="0.25">
      <c r="A42" s="13" t="s">
        <v>147</v>
      </c>
      <c r="B42" s="14">
        <f t="shared" si="4"/>
        <v>64120.5</v>
      </c>
      <c r="C42" s="14">
        <f t="shared" si="5"/>
        <v>46216.4</v>
      </c>
      <c r="D42" s="14">
        <f t="shared" si="6"/>
        <v>72.077416738796487</v>
      </c>
      <c r="E42" s="14"/>
      <c r="F42" s="15"/>
      <c r="G42" s="14"/>
      <c r="H42" s="14">
        <v>50000.1</v>
      </c>
      <c r="I42" s="14">
        <v>36250.1</v>
      </c>
      <c r="J42" s="22">
        <f t="shared" si="2"/>
        <v>72.500054999889997</v>
      </c>
      <c r="K42" s="14">
        <v>11241.2</v>
      </c>
      <c r="L42" s="14">
        <v>7306.9</v>
      </c>
      <c r="M42" s="22">
        <f t="shared" si="3"/>
        <v>65.001067501690201</v>
      </c>
      <c r="N42" s="14">
        <v>2000</v>
      </c>
      <c r="O42" s="14">
        <v>2000</v>
      </c>
      <c r="P42" s="22">
        <f t="shared" si="7"/>
        <v>100</v>
      </c>
      <c r="Q42" s="14">
        <v>879.2</v>
      </c>
      <c r="R42" s="14">
        <v>659.4</v>
      </c>
      <c r="S42" s="22">
        <f t="shared" si="9"/>
        <v>74.999999999999986</v>
      </c>
    </row>
    <row r="43" spans="1:19" s="12" customFormat="1" ht="15.75" x14ac:dyDescent="0.25">
      <c r="A43" s="13" t="s">
        <v>148</v>
      </c>
      <c r="B43" s="14">
        <f t="shared" si="4"/>
        <v>95233.999999999985</v>
      </c>
      <c r="C43" s="14">
        <f t="shared" si="5"/>
        <v>74290.124999999985</v>
      </c>
      <c r="D43" s="14">
        <f t="shared" si="6"/>
        <v>78.007985593380511</v>
      </c>
      <c r="E43" s="14"/>
      <c r="F43" s="15"/>
      <c r="G43" s="14"/>
      <c r="H43" s="14">
        <v>75585.899999999994</v>
      </c>
      <c r="I43" s="14">
        <v>54799.7</v>
      </c>
      <c r="J43" s="22">
        <f t="shared" si="2"/>
        <v>72.49989746764939</v>
      </c>
      <c r="K43" s="14">
        <v>12017.4</v>
      </c>
      <c r="L43" s="14">
        <v>12017.4</v>
      </c>
      <c r="M43" s="22">
        <f t="shared" si="3"/>
        <v>100</v>
      </c>
      <c r="N43" s="14">
        <v>7000</v>
      </c>
      <c r="O43" s="14">
        <v>7000</v>
      </c>
      <c r="P43" s="22">
        <f t="shared" si="7"/>
        <v>100</v>
      </c>
      <c r="Q43" s="14">
        <v>630.70000000000005</v>
      </c>
      <c r="R43" s="14">
        <v>473.02499999999998</v>
      </c>
      <c r="S43" s="22">
        <f t="shared" si="9"/>
        <v>74.999999999999986</v>
      </c>
    </row>
    <row r="44" spans="1:19" s="12" customFormat="1" ht="15.75" x14ac:dyDescent="0.25">
      <c r="A44" s="13" t="s">
        <v>149</v>
      </c>
      <c r="B44" s="14">
        <f t="shared" si="4"/>
        <v>193536.59999999998</v>
      </c>
      <c r="C44" s="14">
        <f t="shared" si="5"/>
        <v>167842.75</v>
      </c>
      <c r="D44" s="14">
        <f t="shared" si="6"/>
        <v>86.724035660438403</v>
      </c>
      <c r="E44" s="14"/>
      <c r="F44" s="15"/>
      <c r="G44" s="14"/>
      <c r="H44" s="14">
        <v>92396.800000000003</v>
      </c>
      <c r="I44" s="14">
        <v>66987.899999999994</v>
      </c>
      <c r="J44" s="22">
        <f t="shared" si="2"/>
        <v>72.500238103484094</v>
      </c>
      <c r="K44" s="14"/>
      <c r="L44" s="14"/>
      <c r="M44" s="22"/>
      <c r="N44" s="22">
        <v>100000</v>
      </c>
      <c r="O44" s="14">
        <v>100000</v>
      </c>
      <c r="P44" s="22">
        <f t="shared" si="7"/>
        <v>100</v>
      </c>
      <c r="Q44" s="22">
        <v>1139.8</v>
      </c>
      <c r="R44" s="14">
        <v>854.85</v>
      </c>
      <c r="S44" s="22">
        <f t="shared" si="9"/>
        <v>75</v>
      </c>
    </row>
    <row r="45" spans="1:19" s="12" customFormat="1" ht="15.75" x14ac:dyDescent="0.25">
      <c r="A45" s="13" t="s">
        <v>150</v>
      </c>
      <c r="B45" s="14">
        <f t="shared" si="4"/>
        <v>236873.4</v>
      </c>
      <c r="C45" s="14">
        <f t="shared" si="5"/>
        <v>172082.02499999999</v>
      </c>
      <c r="D45" s="14">
        <f t="shared" si="6"/>
        <v>72.647255875923591</v>
      </c>
      <c r="E45" s="14"/>
      <c r="F45" s="15"/>
      <c r="G45" s="14"/>
      <c r="H45" s="14">
        <v>222925.1</v>
      </c>
      <c r="I45" s="14">
        <v>161620.79999999999</v>
      </c>
      <c r="J45" s="22">
        <f t="shared" si="2"/>
        <v>72.50004597956891</v>
      </c>
      <c r="K45" s="14"/>
      <c r="L45" s="14"/>
      <c r="M45" s="22"/>
      <c r="N45" s="22"/>
      <c r="O45" s="22"/>
      <c r="P45" s="22"/>
      <c r="Q45" s="22">
        <v>13948.3</v>
      </c>
      <c r="R45" s="14">
        <v>10461.225</v>
      </c>
      <c r="S45" s="22">
        <f t="shared" ref="S45:S50" si="10">R45/Q45*100</f>
        <v>75.000000000000014</v>
      </c>
    </row>
    <row r="46" spans="1:19" s="12" customFormat="1" ht="31.5" x14ac:dyDescent="0.25">
      <c r="A46" s="18" t="s">
        <v>151</v>
      </c>
      <c r="B46" s="23">
        <f>SUM(B47:B50)</f>
        <v>248062.80000000002</v>
      </c>
      <c r="C46" s="23">
        <f>SUM(C47:C50)</f>
        <v>174832.625</v>
      </c>
      <c r="D46" s="23">
        <f t="shared" si="6"/>
        <v>70.479179062721215</v>
      </c>
      <c r="E46" s="23">
        <f>SUM(E47:E50)</f>
        <v>41928</v>
      </c>
      <c r="F46" s="23">
        <f>SUM(F47:F50)</f>
        <v>31446</v>
      </c>
      <c r="G46" s="23">
        <f>F46/E46*100</f>
        <v>75</v>
      </c>
      <c r="H46" s="23">
        <f>SUM(H47:H50)</f>
        <v>139458.79999999999</v>
      </c>
      <c r="I46" s="23">
        <f>SUM(I47:I50)</f>
        <v>101107.7</v>
      </c>
      <c r="J46" s="19">
        <f t="shared" si="2"/>
        <v>72.500050194035808</v>
      </c>
      <c r="K46" s="23">
        <f>SUM(K47:K50)</f>
        <v>30143.7</v>
      </c>
      <c r="L46" s="23">
        <f>SUM(L47:L50)</f>
        <v>14879.699999999999</v>
      </c>
      <c r="M46" s="68">
        <f t="shared" si="3"/>
        <v>49.362553369360754</v>
      </c>
      <c r="N46" s="23">
        <f>SUM(N47:N50)</f>
        <v>0</v>
      </c>
      <c r="O46" s="23">
        <f>SUM(O47:O50)</f>
        <v>0</v>
      </c>
      <c r="P46" s="23"/>
      <c r="Q46" s="23">
        <f>SUM(Q47:Q50)</f>
        <v>36532.300000000003</v>
      </c>
      <c r="R46" s="23">
        <f>SUM(R47:R50)</f>
        <v>27399.224999999999</v>
      </c>
      <c r="S46" s="23">
        <f t="shared" si="10"/>
        <v>74.999999999999986</v>
      </c>
    </row>
    <row r="47" spans="1:19" s="12" customFormat="1" ht="15.75" x14ac:dyDescent="0.25">
      <c r="A47" s="13" t="s">
        <v>152</v>
      </c>
      <c r="B47" s="14">
        <f t="shared" si="4"/>
        <v>35489.199999999997</v>
      </c>
      <c r="C47" s="14">
        <f t="shared" si="5"/>
        <v>26616.9</v>
      </c>
      <c r="D47" s="14">
        <f t="shared" si="6"/>
        <v>75.000000000000014</v>
      </c>
      <c r="E47" s="14"/>
      <c r="F47" s="15"/>
      <c r="G47" s="14"/>
      <c r="H47" s="14"/>
      <c r="I47" s="15">
        <v>0</v>
      </c>
      <c r="J47" s="22"/>
      <c r="K47" s="14"/>
      <c r="L47" s="22">
        <v>0</v>
      </c>
      <c r="M47" s="22"/>
      <c r="N47" s="14"/>
      <c r="O47" s="14"/>
      <c r="P47" s="22"/>
      <c r="Q47" s="14">
        <v>35489.199999999997</v>
      </c>
      <c r="R47" s="14">
        <v>26616.9</v>
      </c>
      <c r="S47" s="22">
        <f t="shared" si="10"/>
        <v>75.000000000000014</v>
      </c>
    </row>
    <row r="48" spans="1:19" s="12" customFormat="1" ht="15.75" x14ac:dyDescent="0.25">
      <c r="A48" s="13" t="s">
        <v>153</v>
      </c>
      <c r="B48" s="14">
        <f t="shared" si="4"/>
        <v>36228.300000000003</v>
      </c>
      <c r="C48" s="14">
        <f t="shared" si="5"/>
        <v>24267.199999999997</v>
      </c>
      <c r="D48" s="14">
        <f t="shared" si="6"/>
        <v>66.984098066980764</v>
      </c>
      <c r="E48" s="14"/>
      <c r="F48" s="14"/>
      <c r="G48" s="14"/>
      <c r="H48" s="14">
        <v>21437.7</v>
      </c>
      <c r="I48" s="14">
        <v>15542.3</v>
      </c>
      <c r="J48" s="22">
        <f t="shared" si="2"/>
        <v>72.499848397915812</v>
      </c>
      <c r="K48" s="14">
        <v>14659.8</v>
      </c>
      <c r="L48" s="14">
        <v>8626.7999999999993</v>
      </c>
      <c r="M48" s="22">
        <f t="shared" si="3"/>
        <v>58.84664183685998</v>
      </c>
      <c r="N48" s="14"/>
      <c r="O48" s="14"/>
      <c r="P48" s="22"/>
      <c r="Q48" s="14">
        <v>130.80000000000001</v>
      </c>
      <c r="R48" s="14">
        <v>98.1</v>
      </c>
      <c r="S48" s="22">
        <f t="shared" si="10"/>
        <v>74.999999999999986</v>
      </c>
    </row>
    <row r="49" spans="1:19" s="12" customFormat="1" ht="17.25" customHeight="1" x14ac:dyDescent="0.25">
      <c r="A49" s="13" t="s">
        <v>154</v>
      </c>
      <c r="B49" s="14">
        <f t="shared" si="4"/>
        <v>129990.70000000001</v>
      </c>
      <c r="C49" s="14">
        <f t="shared" si="5"/>
        <v>94579.524999999994</v>
      </c>
      <c r="D49" s="14">
        <f t="shared" si="6"/>
        <v>72.758685813677431</v>
      </c>
      <c r="E49" s="14">
        <v>41928</v>
      </c>
      <c r="F49" s="14">
        <v>31446</v>
      </c>
      <c r="G49" s="14">
        <f>F49/E49*100</f>
        <v>75</v>
      </c>
      <c r="H49" s="14">
        <v>78072.800000000003</v>
      </c>
      <c r="I49" s="14">
        <v>56602.9</v>
      </c>
      <c r="J49" s="22">
        <f t="shared" si="2"/>
        <v>72.500153702697986</v>
      </c>
      <c r="K49" s="14">
        <v>9619.6</v>
      </c>
      <c r="L49" s="14">
        <v>6252.9</v>
      </c>
      <c r="M49" s="22">
        <f t="shared" si="3"/>
        <v>65.001663270822064</v>
      </c>
      <c r="N49" s="14"/>
      <c r="O49" s="14"/>
      <c r="P49" s="22"/>
      <c r="Q49" s="14">
        <v>370.3</v>
      </c>
      <c r="R49" s="14">
        <v>277.72500000000002</v>
      </c>
      <c r="S49" s="22">
        <f t="shared" si="10"/>
        <v>75</v>
      </c>
    </row>
    <row r="50" spans="1:19" s="12" customFormat="1" ht="15.75" x14ac:dyDescent="0.25">
      <c r="A50" s="13" t="s">
        <v>155</v>
      </c>
      <c r="B50" s="14">
        <f t="shared" si="4"/>
        <v>46354.600000000006</v>
      </c>
      <c r="C50" s="14">
        <f t="shared" si="5"/>
        <v>29369</v>
      </c>
      <c r="D50" s="14">
        <f t="shared" si="6"/>
        <v>63.357250413119729</v>
      </c>
      <c r="E50" s="14"/>
      <c r="F50" s="14"/>
      <c r="G50" s="14"/>
      <c r="H50" s="14">
        <v>39948.300000000003</v>
      </c>
      <c r="I50" s="14">
        <v>28962.5</v>
      </c>
      <c r="J50" s="22">
        <f t="shared" si="2"/>
        <v>72.49995619337993</v>
      </c>
      <c r="K50" s="14">
        <v>5864.3</v>
      </c>
      <c r="L50" s="14"/>
      <c r="M50" s="22"/>
      <c r="N50" s="14"/>
      <c r="O50" s="14"/>
      <c r="P50" s="22"/>
      <c r="Q50" s="14">
        <v>542</v>
      </c>
      <c r="R50" s="14">
        <v>406.5</v>
      </c>
      <c r="S50" s="22">
        <f t="shared" si="10"/>
        <v>75</v>
      </c>
    </row>
    <row r="51" spans="1:19" s="12" customFormat="1" ht="31.5" customHeight="1" x14ac:dyDescent="0.25">
      <c r="A51" s="18" t="s">
        <v>472</v>
      </c>
      <c r="B51" s="23">
        <f t="shared" si="4"/>
        <v>0</v>
      </c>
      <c r="C51" s="23">
        <f t="shared" si="4"/>
        <v>0</v>
      </c>
      <c r="D51" s="24"/>
      <c r="E51" s="24"/>
      <c r="F51" s="24"/>
      <c r="G51" s="24"/>
      <c r="H51" s="24"/>
      <c r="I51" s="24"/>
      <c r="J51" s="19"/>
      <c r="K51" s="24"/>
      <c r="L51" s="24"/>
      <c r="M51" s="19"/>
      <c r="N51" s="23"/>
      <c r="O51" s="24"/>
      <c r="P51" s="19"/>
      <c r="Q51" s="23"/>
      <c r="R51" s="24"/>
      <c r="S51" s="19"/>
    </row>
    <row r="52" spans="1:19" s="12" customFormat="1" ht="21" customHeight="1" x14ac:dyDescent="0.25">
      <c r="A52" s="18" t="s">
        <v>157</v>
      </c>
      <c r="B52" s="23">
        <f t="shared" ref="B52:C52" si="11">E52+H52+K52+N52+Q52</f>
        <v>4333684.0609999998</v>
      </c>
      <c r="C52" s="23">
        <f t="shared" si="11"/>
        <v>3317956.5110000004</v>
      </c>
      <c r="D52" s="23">
        <f t="shared" si="6"/>
        <v>76.562030464084643</v>
      </c>
      <c r="E52" s="23">
        <f>E7+E46+E51</f>
        <v>41928</v>
      </c>
      <c r="F52" s="23">
        <f>F7+F46+F51</f>
        <v>31446</v>
      </c>
      <c r="G52" s="23">
        <f>F52/E52*100</f>
        <v>75</v>
      </c>
      <c r="H52" s="23">
        <f>H46+H7+H51</f>
        <v>3430574.3000000003</v>
      </c>
      <c r="I52" s="23">
        <f>I46+I7+I51</f>
        <v>2519117.6</v>
      </c>
      <c r="J52" s="19">
        <f t="shared" si="2"/>
        <v>73.431366870555749</v>
      </c>
      <c r="K52" s="23">
        <f>K46+K7+K51</f>
        <v>382237.90000000008</v>
      </c>
      <c r="L52" s="23">
        <f>L46+L7+L51</f>
        <v>314220.8000000001</v>
      </c>
      <c r="M52" s="68">
        <f t="shared" si="3"/>
        <v>82.205558370847058</v>
      </c>
      <c r="N52" s="23">
        <f>N7+N46+N51</f>
        <v>375856.86099999998</v>
      </c>
      <c r="O52" s="23">
        <f>O7+O46+O51</f>
        <v>375856.86099999998</v>
      </c>
      <c r="P52" s="19">
        <f>O52/N52*100</f>
        <v>100</v>
      </c>
      <c r="Q52" s="23">
        <f>Q7+Q46+Q51</f>
        <v>103087</v>
      </c>
      <c r="R52" s="23">
        <f>R7+R46+R51</f>
        <v>77315.25</v>
      </c>
      <c r="S52" s="19">
        <f>R52/Q52*100</f>
        <v>75</v>
      </c>
    </row>
    <row r="53" spans="1:19" s="12" customFormat="1" ht="15.75" x14ac:dyDescent="0.25">
      <c r="A53" s="29"/>
      <c r="B53" s="29"/>
      <c r="C53" s="25"/>
      <c r="D53" s="26"/>
      <c r="E53" s="26"/>
      <c r="F53" s="25"/>
      <c r="G53" s="26"/>
      <c r="H53" s="26"/>
      <c r="I53" s="25"/>
      <c r="J53" s="26"/>
      <c r="K53" s="26"/>
      <c r="L53" s="25"/>
      <c r="M53" s="26"/>
      <c r="N53" s="10"/>
      <c r="O53" s="10"/>
      <c r="P53" s="10"/>
      <c r="Q53" s="10"/>
      <c r="R53" s="10"/>
      <c r="S53" s="10"/>
    </row>
    <row r="54" spans="1:19" s="10" customFormat="1" ht="15.75" customHeight="1" x14ac:dyDescent="0.2">
      <c r="A54" s="263" t="s">
        <v>929</v>
      </c>
      <c r="B54" s="263"/>
      <c r="C54" s="263"/>
      <c r="D54" s="263"/>
      <c r="E54" s="263"/>
      <c r="F54" s="263"/>
      <c r="G54" s="263"/>
      <c r="H54" s="263"/>
      <c r="I54" s="263"/>
      <c r="J54" s="263"/>
      <c r="K54" s="263"/>
      <c r="L54" s="263"/>
      <c r="M54" s="263"/>
      <c r="N54" s="263"/>
      <c r="O54" s="263"/>
      <c r="P54" s="263"/>
    </row>
    <row r="55" spans="1:19" s="10" customFormat="1" ht="15.75" customHeight="1" x14ac:dyDescent="0.2">
      <c r="A55" s="263" t="s">
        <v>471</v>
      </c>
      <c r="B55" s="263"/>
      <c r="C55" s="263"/>
      <c r="D55" s="263"/>
      <c r="E55" s="263"/>
      <c r="F55" s="263"/>
      <c r="G55" s="263"/>
      <c r="H55" s="263"/>
      <c r="I55" s="263"/>
      <c r="J55" s="263"/>
      <c r="K55" s="263"/>
      <c r="L55" s="263"/>
      <c r="M55" s="263"/>
      <c r="N55" s="263"/>
      <c r="O55" s="263"/>
      <c r="P55" s="263"/>
    </row>
    <row r="56" spans="1:19" s="12" customFormat="1" x14ac:dyDescent="0.2">
      <c r="A56" s="10"/>
      <c r="B56" s="10"/>
      <c r="C56" s="10"/>
      <c r="D56" s="10"/>
      <c r="E56" s="10"/>
      <c r="F56" s="10"/>
      <c r="G56" s="10"/>
      <c r="H56" s="10"/>
      <c r="I56" s="10"/>
      <c r="J56" s="10"/>
      <c r="K56" s="10"/>
      <c r="L56" s="10"/>
      <c r="M56" s="10"/>
      <c r="N56" s="10"/>
      <c r="O56" s="10"/>
      <c r="P56" s="10"/>
      <c r="Q56" s="10"/>
      <c r="R56" s="10"/>
      <c r="S56" s="10"/>
    </row>
    <row r="57" spans="1:19" s="12" customFormat="1" x14ac:dyDescent="0.2">
      <c r="A57" s="10"/>
      <c r="B57" s="10"/>
      <c r="C57" s="16"/>
      <c r="D57" s="10"/>
      <c r="E57" s="10"/>
      <c r="F57" s="10"/>
      <c r="G57" s="10"/>
      <c r="H57" s="10"/>
      <c r="I57" s="10"/>
      <c r="J57" s="10"/>
      <c r="K57" s="10"/>
      <c r="L57" s="10"/>
      <c r="M57" s="10"/>
      <c r="N57" s="10"/>
      <c r="O57" s="10"/>
      <c r="P57" s="10"/>
      <c r="Q57" s="10"/>
      <c r="R57" s="10"/>
      <c r="S57" s="10"/>
    </row>
    <row r="58" spans="1:19" s="12" customFormat="1" x14ac:dyDescent="0.2">
      <c r="A58" s="10"/>
      <c r="B58" s="10"/>
      <c r="C58" s="10"/>
      <c r="D58" s="10"/>
      <c r="E58" s="10"/>
      <c r="F58" s="10"/>
      <c r="G58" s="10"/>
      <c r="H58" s="10"/>
      <c r="I58" s="10"/>
      <c r="J58" s="10"/>
      <c r="K58" s="10"/>
      <c r="L58" s="10"/>
      <c r="M58" s="10"/>
      <c r="N58" s="10"/>
      <c r="O58" s="10"/>
      <c r="P58" s="10"/>
      <c r="Q58" s="10"/>
      <c r="R58" s="10"/>
      <c r="S58" s="10"/>
    </row>
    <row r="59" spans="1:19" s="12" customFormat="1" x14ac:dyDescent="0.2">
      <c r="A59" s="10"/>
      <c r="B59" s="16"/>
      <c r="C59" s="16"/>
      <c r="D59" s="10"/>
      <c r="E59" s="10"/>
      <c r="F59" s="10"/>
      <c r="G59" s="10"/>
      <c r="H59" s="10"/>
      <c r="I59" s="10"/>
      <c r="J59" s="10"/>
      <c r="K59" s="10"/>
      <c r="L59" s="10"/>
      <c r="M59" s="10"/>
      <c r="N59" s="10"/>
      <c r="O59" s="10"/>
      <c r="P59" s="10"/>
      <c r="Q59" s="10"/>
      <c r="R59" s="10"/>
      <c r="S59" s="10"/>
    </row>
    <row r="60" spans="1:19" x14ac:dyDescent="0.2">
      <c r="C60" s="16"/>
    </row>
  </sheetData>
  <mergeCells count="11">
    <mergeCell ref="A1:S1"/>
    <mergeCell ref="A54:P54"/>
    <mergeCell ref="A55:P55"/>
    <mergeCell ref="Q5:S5"/>
    <mergeCell ref="E4:S4"/>
    <mergeCell ref="A4:A6"/>
    <mergeCell ref="N5:P5"/>
    <mergeCell ref="K5:M5"/>
    <mergeCell ref="H5:J5"/>
    <mergeCell ref="E5:G5"/>
    <mergeCell ref="B4:D5"/>
  </mergeCells>
  <printOptions horizontalCentered="1"/>
  <pageMargins left="0.11811023622047245" right="0.11811023622047245" top="0.35433070866141736" bottom="0.35433070866141736" header="0" footer="0"/>
  <pageSetup paperSize="9" scale="51"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413"/>
  <sheetViews>
    <sheetView showZeros="0" view="pageBreakPreview" zoomScale="70" zoomScaleNormal="55" zoomScaleSheetLayoutView="70" workbookViewId="0">
      <pane xSplit="1" ySplit="7" topLeftCell="B8" activePane="bottomRight" state="frozen"/>
      <selection activeCell="M133" sqref="M133"/>
      <selection pane="topRight" activeCell="M133" sqref="M133"/>
      <selection pane="bottomLeft" activeCell="M133" sqref="M133"/>
      <selection pane="bottomRight" activeCell="DK400" sqref="DK400"/>
    </sheetView>
  </sheetViews>
  <sheetFormatPr defaultRowHeight="14.25" x14ac:dyDescent="0.2"/>
  <cols>
    <col min="1" max="1" width="32.625" style="106" customWidth="1"/>
    <col min="2" max="2" width="16.125" style="10" customWidth="1"/>
    <col min="3" max="3" width="13.125" style="10" customWidth="1"/>
    <col min="4" max="4" width="13.625" style="10" customWidth="1"/>
    <col min="5" max="5" width="14.5" style="10" customWidth="1"/>
    <col min="6" max="6" width="10.875" style="10" customWidth="1"/>
    <col min="7" max="7" width="12.125" style="10" customWidth="1"/>
    <col min="8" max="8" width="14.75" style="10" customWidth="1"/>
    <col min="9" max="9" width="11.25" style="10" customWidth="1"/>
    <col min="10" max="10" width="12.375" style="10" customWidth="1"/>
    <col min="11" max="11" width="14.25" style="10" customWidth="1"/>
    <col min="12" max="12" width="11.75" style="10" customWidth="1"/>
    <col min="13" max="13" width="11.875" style="10" customWidth="1"/>
    <col min="14" max="14" width="14.75" style="10" customWidth="1"/>
    <col min="15" max="16" width="11.875" style="10" customWidth="1"/>
    <col min="17" max="17" width="15.375" style="10" customWidth="1"/>
    <col min="18" max="18" width="14.125" style="10" customWidth="1"/>
    <col min="19" max="19" width="12.125" style="10" customWidth="1"/>
    <col min="20" max="20" width="15.75" style="10" customWidth="1"/>
    <col min="21" max="21" width="13" style="10" customWidth="1"/>
    <col min="22" max="22" width="12.25" style="10" customWidth="1"/>
    <col min="23" max="23" width="15" style="10" customWidth="1"/>
    <col min="24" max="24" width="11.875" style="10" customWidth="1"/>
    <col min="25" max="25" width="12.125" style="10" customWidth="1"/>
    <col min="26" max="26" width="15" style="10" customWidth="1"/>
    <col min="27" max="27" width="12.75" style="10" customWidth="1"/>
    <col min="28" max="28" width="11.875" style="10" customWidth="1"/>
    <col min="29" max="29" width="14.875" style="10" customWidth="1"/>
    <col min="30" max="30" width="13.375" style="10" customWidth="1"/>
    <col min="31" max="31" width="12" style="10" customWidth="1"/>
    <col min="32" max="32" width="15.75" style="10" customWidth="1"/>
    <col min="33" max="33" width="10.875" style="10" customWidth="1"/>
    <col min="34" max="34" width="12.25" style="10" customWidth="1"/>
    <col min="35" max="35" width="15.375" style="10" customWidth="1"/>
    <col min="36" max="36" width="11.75" style="10" customWidth="1"/>
    <col min="37" max="37" width="11.875" style="10" customWidth="1"/>
    <col min="38" max="38" width="14.75" style="10" customWidth="1"/>
    <col min="39" max="39" width="10.875" style="10" customWidth="1"/>
    <col min="40" max="40" width="12.5" style="10" customWidth="1"/>
    <col min="41" max="41" width="14.25" style="10" customWidth="1"/>
    <col min="42" max="43" width="12.5" style="10" customWidth="1"/>
    <col min="44" max="44" width="14.5" style="10" customWidth="1"/>
    <col min="45" max="45" width="11" style="10" customWidth="1"/>
    <col min="46" max="46" width="12.125" style="10" customWidth="1"/>
    <col min="47" max="47" width="14.5" style="10" customWidth="1"/>
    <col min="48" max="48" width="10.875" style="10" customWidth="1"/>
    <col min="49" max="49" width="12" style="10" customWidth="1"/>
    <col min="50" max="50" width="14.5" style="10" customWidth="1"/>
    <col min="51" max="51" width="11.625" style="10" customWidth="1"/>
    <col min="52" max="52" width="11.75" style="10" customWidth="1"/>
    <col min="53" max="53" width="15.125" style="10" customWidth="1"/>
    <col min="54" max="55" width="11.75" style="10" customWidth="1"/>
    <col min="56" max="56" width="15.875" style="10" customWidth="1"/>
    <col min="57" max="57" width="11.25" style="10" customWidth="1"/>
    <col min="58" max="58" width="11.75" style="10" customWidth="1"/>
    <col min="59" max="59" width="14.625" style="10" customWidth="1"/>
    <col min="60" max="60" width="12" style="10" customWidth="1"/>
    <col min="61" max="61" width="11.75" style="10" customWidth="1"/>
    <col min="62" max="62" width="14.625" style="10" customWidth="1"/>
    <col min="63" max="63" width="11.5" style="10" customWidth="1"/>
    <col min="64" max="64" width="12.625" style="10" customWidth="1"/>
    <col min="65" max="65" width="14.875" style="10" customWidth="1"/>
    <col min="66" max="66" width="12" style="10" customWidth="1"/>
    <col min="67" max="67" width="12.625" style="10" customWidth="1"/>
    <col min="68" max="68" width="14.375" style="10" customWidth="1"/>
    <col min="69" max="69" width="12.375" style="10" customWidth="1"/>
    <col min="70" max="70" width="12.125" style="10" customWidth="1"/>
    <col min="71" max="71" width="14.75" style="10" customWidth="1"/>
    <col min="72" max="72" width="12.125" style="10" customWidth="1"/>
    <col min="73" max="73" width="11.375" style="10" customWidth="1"/>
    <col min="74" max="74" width="15.125" style="10" customWidth="1"/>
    <col min="75" max="75" width="11.75" style="10" customWidth="1"/>
    <col min="76" max="76" width="12.25" style="10" customWidth="1"/>
    <col min="77" max="77" width="14.5" style="10" customWidth="1"/>
    <col min="78" max="78" width="12.125" style="10" customWidth="1"/>
    <col min="79" max="79" width="12.375" style="10" customWidth="1"/>
    <col min="80" max="80" width="14.625" style="10" customWidth="1"/>
    <col min="81" max="81" width="10.875" style="10" customWidth="1"/>
    <col min="82" max="82" width="12.875" style="10" customWidth="1"/>
    <col min="83" max="83" width="15.5" style="10" customWidth="1"/>
    <col min="84" max="84" width="11.625" style="10" customWidth="1"/>
    <col min="85" max="85" width="12.375" style="10" customWidth="1"/>
    <col min="86" max="86" width="15.125" style="10" customWidth="1"/>
    <col min="87" max="87" width="11.875" style="10" customWidth="1"/>
    <col min="88" max="88" width="12.5" style="10" customWidth="1"/>
    <col min="89" max="89" width="15.5" style="10" customWidth="1"/>
    <col min="90" max="90" width="11.375" style="10" customWidth="1"/>
    <col min="91" max="91" width="12.125" style="10" customWidth="1"/>
    <col min="92" max="92" width="15.375" style="10" customWidth="1"/>
    <col min="93" max="93" width="11.125" style="10" customWidth="1"/>
    <col min="94" max="94" width="12" style="10" customWidth="1"/>
    <col min="95" max="95" width="15.875" style="10" customWidth="1"/>
    <col min="96" max="96" width="11.875" style="10" customWidth="1"/>
    <col min="97" max="97" width="12.375" style="10" customWidth="1"/>
    <col min="98" max="98" width="14.375" style="10" customWidth="1"/>
    <col min="99" max="99" width="11.125" style="10" customWidth="1"/>
    <col min="100" max="100" width="12.25" style="10" customWidth="1"/>
    <col min="101" max="101" width="14.5" style="10" customWidth="1"/>
    <col min="102" max="102" width="11" style="10" customWidth="1"/>
    <col min="103" max="103" width="12.875" style="10" customWidth="1"/>
    <col min="104" max="104" width="14.875" style="10" customWidth="1"/>
    <col min="105" max="105" width="11" style="10" customWidth="1"/>
    <col min="106" max="106" width="12.5" style="10" customWidth="1"/>
    <col min="107" max="107" width="15.875" style="10" customWidth="1"/>
    <col min="108" max="108" width="11.375" style="10" customWidth="1"/>
    <col min="109" max="109" width="12" style="10" customWidth="1"/>
    <col min="110" max="110" width="16.375" style="10" customWidth="1"/>
    <col min="111" max="111" width="12.75" style="10" customWidth="1"/>
    <col min="112" max="112" width="12" style="10" customWidth="1"/>
    <col min="113" max="113" width="15.75" style="10" customWidth="1"/>
    <col min="114" max="114" width="12.125" style="10" customWidth="1"/>
    <col min="115" max="115" width="13.375" style="10" customWidth="1"/>
    <col min="116" max="116" width="13.875" customWidth="1"/>
    <col min="117" max="117" width="12.375" customWidth="1"/>
    <col min="118" max="118" width="12.625" customWidth="1"/>
    <col min="119" max="119" width="13.75" customWidth="1"/>
    <col min="120" max="120" width="12.25" customWidth="1"/>
    <col min="121" max="121" width="12.375" customWidth="1"/>
    <col min="122" max="122" width="13.5" customWidth="1"/>
    <col min="123" max="123" width="11.375" customWidth="1"/>
    <col min="124" max="124" width="11.875" customWidth="1"/>
    <col min="125" max="125" width="14.25" style="10" customWidth="1"/>
    <col min="126" max="126" width="10.75" style="10" customWidth="1"/>
    <col min="127" max="127" width="12.375" style="10" customWidth="1"/>
    <col min="128" max="128" width="14" customWidth="1"/>
    <col min="129" max="129" width="11.875" customWidth="1"/>
    <col min="130" max="130" width="11.75" customWidth="1"/>
  </cols>
  <sheetData>
    <row r="1" spans="1:130" s="34" customFormat="1" ht="19.5" customHeight="1" x14ac:dyDescent="0.25">
      <c r="A1" s="102"/>
      <c r="U1" s="319"/>
      <c r="V1" s="319"/>
      <c r="Z1" s="326"/>
      <c r="AA1" s="326"/>
      <c r="AR1" s="110"/>
      <c r="AS1" s="111"/>
      <c r="BA1" s="150"/>
      <c r="BE1" s="319" t="s">
        <v>162</v>
      </c>
      <c r="BF1" s="319"/>
      <c r="BG1" s="148"/>
      <c r="BJ1" s="148"/>
      <c r="BK1" s="148"/>
      <c r="BL1" s="148"/>
      <c r="BM1" s="148"/>
      <c r="BN1" s="148"/>
      <c r="BO1" s="148"/>
      <c r="CI1" s="319" t="s">
        <v>162</v>
      </c>
      <c r="CJ1" s="319"/>
      <c r="DM1" s="310" t="s">
        <v>162</v>
      </c>
      <c r="DN1" s="310"/>
      <c r="DQ1" s="168"/>
      <c r="DY1" s="310" t="s">
        <v>162</v>
      </c>
      <c r="DZ1" s="310"/>
    </row>
    <row r="2" spans="1:130" s="34" customFormat="1" ht="48.75" customHeight="1" x14ac:dyDescent="0.3">
      <c r="A2" s="103"/>
      <c r="B2" s="265" t="s">
        <v>928</v>
      </c>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302" t="s">
        <v>928</v>
      </c>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s="302"/>
      <c r="BB2" s="302"/>
      <c r="BC2" s="302"/>
      <c r="BD2" s="302"/>
      <c r="BE2" s="302"/>
      <c r="BF2" s="302"/>
      <c r="BG2" s="302" t="s">
        <v>928</v>
      </c>
      <c r="BH2" s="302"/>
      <c r="BI2" s="302"/>
      <c r="BJ2" s="302"/>
      <c r="BK2" s="302"/>
      <c r="BL2" s="302"/>
      <c r="BM2" s="302"/>
      <c r="BN2" s="302"/>
      <c r="BO2" s="302"/>
      <c r="BP2" s="302"/>
      <c r="BQ2" s="302"/>
      <c r="BR2" s="302"/>
      <c r="BS2" s="302"/>
      <c r="BT2" s="302"/>
      <c r="BU2" s="302"/>
      <c r="BV2" s="302"/>
      <c r="BW2" s="302"/>
      <c r="BX2" s="302"/>
      <c r="BY2" s="302"/>
      <c r="BZ2" s="302"/>
      <c r="CA2" s="302"/>
      <c r="CB2" s="302"/>
      <c r="CC2" s="302"/>
      <c r="CD2" s="302"/>
      <c r="CE2" s="302"/>
      <c r="CF2" s="302"/>
      <c r="CG2" s="302"/>
      <c r="CH2" s="302"/>
      <c r="CI2" s="302"/>
      <c r="CJ2" s="302"/>
      <c r="CK2" s="265" t="s">
        <v>928</v>
      </c>
      <c r="CL2" s="265"/>
      <c r="CM2" s="265"/>
      <c r="CN2" s="265"/>
      <c r="CO2" s="265"/>
      <c r="CP2" s="265"/>
      <c r="CQ2" s="265"/>
      <c r="CR2" s="265"/>
      <c r="CS2" s="265"/>
      <c r="CT2" s="265"/>
      <c r="CU2" s="265"/>
      <c r="CV2" s="265"/>
      <c r="CW2" s="265"/>
      <c r="CX2" s="265"/>
      <c r="CY2" s="265"/>
      <c r="CZ2" s="265"/>
      <c r="DA2" s="265"/>
      <c r="DB2" s="265"/>
      <c r="DC2" s="265"/>
      <c r="DD2" s="265"/>
      <c r="DE2" s="265"/>
      <c r="DF2" s="265"/>
      <c r="DG2" s="265"/>
      <c r="DH2" s="265"/>
      <c r="DI2" s="265"/>
      <c r="DJ2" s="265"/>
      <c r="DK2" s="265"/>
      <c r="DL2" s="265"/>
      <c r="DM2" s="265"/>
      <c r="DN2" s="265"/>
      <c r="DO2" s="318" t="s">
        <v>928</v>
      </c>
      <c r="DP2" s="318"/>
      <c r="DQ2" s="318"/>
      <c r="DR2" s="318"/>
      <c r="DS2" s="318"/>
      <c r="DT2" s="318"/>
      <c r="DU2" s="318"/>
      <c r="DV2" s="318"/>
      <c r="DW2" s="318"/>
      <c r="DX2" s="318"/>
      <c r="DY2" s="318"/>
      <c r="DZ2" s="318"/>
    </row>
    <row r="3" spans="1:130" s="34" customFormat="1" ht="26.25" customHeight="1" x14ac:dyDescent="0.3">
      <c r="A3" s="104"/>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row>
    <row r="4" spans="1:130" s="34" customFormat="1" ht="15" x14ac:dyDescent="0.25">
      <c r="A4" s="102"/>
      <c r="N4" s="149"/>
      <c r="U4" s="311"/>
      <c r="V4" s="311"/>
      <c r="AA4" s="311" t="s">
        <v>105</v>
      </c>
      <c r="AB4" s="311"/>
      <c r="BA4" s="149"/>
      <c r="BE4" s="311" t="s">
        <v>105</v>
      </c>
      <c r="BF4" s="311"/>
      <c r="CI4" s="311" t="s">
        <v>105</v>
      </c>
      <c r="CJ4" s="311"/>
      <c r="DI4" s="311"/>
      <c r="DJ4" s="311"/>
      <c r="DK4" s="311"/>
      <c r="DL4" s="311" t="s">
        <v>105</v>
      </c>
      <c r="DM4" s="311"/>
      <c r="DN4" s="311"/>
      <c r="DX4" s="311" t="s">
        <v>105</v>
      </c>
      <c r="DY4" s="311"/>
      <c r="DZ4" s="311"/>
    </row>
    <row r="5" spans="1:130" s="52" customFormat="1" ht="17.25" customHeight="1" x14ac:dyDescent="0.25">
      <c r="A5" s="324" t="s">
        <v>106</v>
      </c>
      <c r="B5" s="284" t="s">
        <v>163</v>
      </c>
      <c r="C5" s="285"/>
      <c r="D5" s="286"/>
      <c r="E5" s="315" t="s">
        <v>164</v>
      </c>
      <c r="F5" s="316"/>
      <c r="G5" s="316"/>
      <c r="H5" s="316"/>
      <c r="I5" s="316"/>
      <c r="J5" s="316"/>
      <c r="K5" s="316"/>
      <c r="L5" s="316"/>
      <c r="M5" s="316"/>
      <c r="N5" s="316"/>
      <c r="O5" s="316"/>
      <c r="P5" s="316"/>
      <c r="Q5" s="316"/>
      <c r="R5" s="316"/>
      <c r="S5" s="316"/>
      <c r="T5" s="316"/>
      <c r="U5" s="316"/>
      <c r="V5" s="316"/>
      <c r="W5" s="316"/>
      <c r="X5" s="316"/>
      <c r="Y5" s="316"/>
      <c r="Z5" s="316"/>
      <c r="AA5" s="316"/>
      <c r="AB5" s="325"/>
      <c r="AC5" s="315" t="s">
        <v>164</v>
      </c>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7" t="s">
        <v>164</v>
      </c>
      <c r="BH5" s="317"/>
      <c r="BI5" s="317"/>
      <c r="BJ5" s="317"/>
      <c r="BK5" s="317"/>
      <c r="BL5" s="317"/>
      <c r="BM5" s="317"/>
      <c r="BN5" s="317"/>
      <c r="BO5" s="317"/>
      <c r="BP5" s="317"/>
      <c r="BQ5" s="317"/>
      <c r="BR5" s="317"/>
      <c r="BS5" s="317"/>
      <c r="BT5" s="317"/>
      <c r="BU5" s="317"/>
      <c r="BV5" s="317"/>
      <c r="BW5" s="317"/>
      <c r="BX5" s="317"/>
      <c r="BY5" s="317"/>
      <c r="BZ5" s="317"/>
      <c r="CA5" s="317"/>
      <c r="CB5" s="317"/>
      <c r="CC5" s="317"/>
      <c r="CD5" s="317"/>
      <c r="CE5" s="317"/>
      <c r="CF5" s="317"/>
      <c r="CG5" s="317"/>
      <c r="CH5" s="317"/>
      <c r="CI5" s="317"/>
      <c r="CJ5" s="317"/>
      <c r="CK5" s="317" t="s">
        <v>164</v>
      </c>
      <c r="CL5" s="317"/>
      <c r="CM5" s="317"/>
      <c r="CN5" s="317"/>
      <c r="CO5" s="317"/>
      <c r="CP5" s="317"/>
      <c r="CQ5" s="317"/>
      <c r="CR5" s="317"/>
      <c r="CS5" s="317"/>
      <c r="CT5" s="317"/>
      <c r="CU5" s="317"/>
      <c r="CV5" s="317"/>
      <c r="CW5" s="317"/>
      <c r="CX5" s="317"/>
      <c r="CY5" s="317"/>
      <c r="CZ5" s="317"/>
      <c r="DA5" s="317"/>
      <c r="DB5" s="317"/>
      <c r="DC5" s="317"/>
      <c r="DD5" s="317"/>
      <c r="DE5" s="317"/>
      <c r="DF5" s="317"/>
      <c r="DG5" s="317"/>
      <c r="DH5" s="317"/>
      <c r="DI5" s="317"/>
      <c r="DJ5" s="317"/>
      <c r="DK5" s="317"/>
      <c r="DL5" s="317"/>
      <c r="DM5" s="317"/>
      <c r="DN5" s="317"/>
      <c r="DO5" s="210"/>
      <c r="DP5" s="210"/>
      <c r="DQ5" s="211"/>
      <c r="DR5" s="312" t="s">
        <v>164</v>
      </c>
      <c r="DS5" s="313"/>
      <c r="DT5" s="313"/>
      <c r="DU5" s="313"/>
      <c r="DV5" s="313"/>
      <c r="DW5" s="313"/>
      <c r="DX5" s="313"/>
      <c r="DY5" s="313"/>
      <c r="DZ5" s="314"/>
    </row>
    <row r="6" spans="1:130" s="35" customFormat="1" ht="203.25" customHeight="1" x14ac:dyDescent="0.25">
      <c r="A6" s="324"/>
      <c r="B6" s="287"/>
      <c r="C6" s="288"/>
      <c r="D6" s="289"/>
      <c r="E6" s="320" t="s">
        <v>255</v>
      </c>
      <c r="F6" s="321"/>
      <c r="G6" s="322"/>
      <c r="H6" s="320" t="s">
        <v>744</v>
      </c>
      <c r="I6" s="321"/>
      <c r="J6" s="322"/>
      <c r="K6" s="320" t="s">
        <v>189</v>
      </c>
      <c r="L6" s="321"/>
      <c r="M6" s="322"/>
      <c r="N6" s="320" t="s">
        <v>741</v>
      </c>
      <c r="O6" s="321"/>
      <c r="P6" s="322"/>
      <c r="Q6" s="320" t="s">
        <v>736</v>
      </c>
      <c r="R6" s="321"/>
      <c r="S6" s="322"/>
      <c r="T6" s="320" t="s">
        <v>268</v>
      </c>
      <c r="U6" s="321"/>
      <c r="V6" s="322"/>
      <c r="W6" s="320" t="s">
        <v>183</v>
      </c>
      <c r="X6" s="321"/>
      <c r="Y6" s="322"/>
      <c r="Z6" s="320" t="s">
        <v>184</v>
      </c>
      <c r="AA6" s="321"/>
      <c r="AB6" s="322"/>
      <c r="AC6" s="320" t="s">
        <v>724</v>
      </c>
      <c r="AD6" s="321"/>
      <c r="AE6" s="322"/>
      <c r="AF6" s="320" t="s">
        <v>766</v>
      </c>
      <c r="AG6" s="321"/>
      <c r="AH6" s="322"/>
      <c r="AI6" s="320" t="s">
        <v>192</v>
      </c>
      <c r="AJ6" s="321"/>
      <c r="AK6" s="322"/>
      <c r="AL6" s="320" t="s">
        <v>931</v>
      </c>
      <c r="AM6" s="321"/>
      <c r="AN6" s="322"/>
      <c r="AO6" s="320" t="s">
        <v>932</v>
      </c>
      <c r="AP6" s="321"/>
      <c r="AQ6" s="322"/>
      <c r="AR6" s="320" t="s">
        <v>165</v>
      </c>
      <c r="AS6" s="321"/>
      <c r="AT6" s="322"/>
      <c r="AU6" s="320" t="s">
        <v>734</v>
      </c>
      <c r="AV6" s="321"/>
      <c r="AW6" s="322"/>
      <c r="AX6" s="320" t="s">
        <v>284</v>
      </c>
      <c r="AY6" s="321"/>
      <c r="AZ6" s="322"/>
      <c r="BA6" s="320" t="s">
        <v>283</v>
      </c>
      <c r="BB6" s="321"/>
      <c r="BC6" s="322"/>
      <c r="BD6" s="320" t="s">
        <v>753</v>
      </c>
      <c r="BE6" s="321"/>
      <c r="BF6" s="322"/>
      <c r="BG6" s="320" t="s">
        <v>730</v>
      </c>
      <c r="BH6" s="321"/>
      <c r="BI6" s="322"/>
      <c r="BJ6" s="320" t="s">
        <v>282</v>
      </c>
      <c r="BK6" s="321"/>
      <c r="BL6" s="322"/>
      <c r="BM6" s="320" t="s">
        <v>733</v>
      </c>
      <c r="BN6" s="321"/>
      <c r="BO6" s="322"/>
      <c r="BP6" s="320" t="s">
        <v>723</v>
      </c>
      <c r="BQ6" s="321"/>
      <c r="BR6" s="322"/>
      <c r="BS6" s="320" t="s">
        <v>936</v>
      </c>
      <c r="BT6" s="321"/>
      <c r="BU6" s="322"/>
      <c r="BV6" s="320" t="s">
        <v>195</v>
      </c>
      <c r="BW6" s="321"/>
      <c r="BX6" s="322"/>
      <c r="BY6" s="320" t="s">
        <v>197</v>
      </c>
      <c r="BZ6" s="321"/>
      <c r="CA6" s="322"/>
      <c r="CB6" s="320" t="s">
        <v>299</v>
      </c>
      <c r="CC6" s="321"/>
      <c r="CD6" s="322"/>
      <c r="CE6" s="320" t="s">
        <v>749</v>
      </c>
      <c r="CF6" s="321"/>
      <c r="CG6" s="322"/>
      <c r="CH6" s="320" t="s">
        <v>757</v>
      </c>
      <c r="CI6" s="321"/>
      <c r="CJ6" s="322"/>
      <c r="CK6" s="320" t="s">
        <v>201</v>
      </c>
      <c r="CL6" s="321"/>
      <c r="CM6" s="322"/>
      <c r="CN6" s="320" t="s">
        <v>257</v>
      </c>
      <c r="CO6" s="321"/>
      <c r="CP6" s="322"/>
      <c r="CQ6" s="320" t="s">
        <v>260</v>
      </c>
      <c r="CR6" s="321"/>
      <c r="CS6" s="322"/>
      <c r="CT6" s="320" t="s">
        <v>763</v>
      </c>
      <c r="CU6" s="321"/>
      <c r="CV6" s="322"/>
      <c r="CW6" s="320" t="s">
        <v>760</v>
      </c>
      <c r="CX6" s="321"/>
      <c r="CY6" s="322"/>
      <c r="CZ6" s="320" t="s">
        <v>945</v>
      </c>
      <c r="DA6" s="321"/>
      <c r="DB6" s="322"/>
      <c r="DC6" s="320" t="s">
        <v>727</v>
      </c>
      <c r="DD6" s="321"/>
      <c r="DE6" s="322"/>
      <c r="DF6" s="320" t="s">
        <v>747</v>
      </c>
      <c r="DG6" s="321"/>
      <c r="DH6" s="322"/>
      <c r="DI6" s="320" t="s">
        <v>755</v>
      </c>
      <c r="DJ6" s="321"/>
      <c r="DK6" s="322"/>
      <c r="DL6" s="320" t="s">
        <v>951</v>
      </c>
      <c r="DM6" s="321"/>
      <c r="DN6" s="322"/>
      <c r="DO6" s="320" t="s">
        <v>951</v>
      </c>
      <c r="DP6" s="321"/>
      <c r="DQ6" s="322"/>
      <c r="DR6" s="320" t="s">
        <v>953</v>
      </c>
      <c r="DS6" s="321"/>
      <c r="DT6" s="322"/>
      <c r="DU6" s="320" t="s">
        <v>962</v>
      </c>
      <c r="DV6" s="321"/>
      <c r="DW6" s="322"/>
      <c r="DX6" s="320" t="s">
        <v>967</v>
      </c>
      <c r="DY6" s="321"/>
      <c r="DZ6" s="322"/>
    </row>
    <row r="7" spans="1:130" s="35" customFormat="1" ht="51" customHeight="1" x14ac:dyDescent="0.25">
      <c r="A7" s="324"/>
      <c r="B7" s="167" t="s">
        <v>166</v>
      </c>
      <c r="C7" s="167" t="s">
        <v>111</v>
      </c>
      <c r="D7" s="167" t="s">
        <v>6</v>
      </c>
      <c r="E7" s="93" t="s">
        <v>178</v>
      </c>
      <c r="F7" s="93" t="s">
        <v>111</v>
      </c>
      <c r="G7" s="93" t="s">
        <v>6</v>
      </c>
      <c r="H7" s="93" t="s">
        <v>178</v>
      </c>
      <c r="I7" s="93" t="s">
        <v>111</v>
      </c>
      <c r="J7" s="93" t="s">
        <v>6</v>
      </c>
      <c r="K7" s="93" t="s">
        <v>178</v>
      </c>
      <c r="L7" s="93" t="s">
        <v>111</v>
      </c>
      <c r="M7" s="93" t="s">
        <v>6</v>
      </c>
      <c r="N7" s="93" t="s">
        <v>178</v>
      </c>
      <c r="O7" s="93" t="s">
        <v>111</v>
      </c>
      <c r="P7" s="93" t="s">
        <v>6</v>
      </c>
      <c r="Q7" s="93" t="s">
        <v>178</v>
      </c>
      <c r="R7" s="93" t="s">
        <v>111</v>
      </c>
      <c r="S7" s="93" t="s">
        <v>6</v>
      </c>
      <c r="T7" s="93" t="s">
        <v>178</v>
      </c>
      <c r="U7" s="93" t="s">
        <v>111</v>
      </c>
      <c r="V7" s="93" t="s">
        <v>6</v>
      </c>
      <c r="W7" s="93" t="s">
        <v>178</v>
      </c>
      <c r="X7" s="93" t="s">
        <v>111</v>
      </c>
      <c r="Y7" s="93" t="s">
        <v>6</v>
      </c>
      <c r="Z7" s="93" t="s">
        <v>178</v>
      </c>
      <c r="AA7" s="93" t="s">
        <v>111</v>
      </c>
      <c r="AB7" s="93" t="s">
        <v>6</v>
      </c>
      <c r="AC7" s="93" t="s">
        <v>178</v>
      </c>
      <c r="AD7" s="93" t="s">
        <v>111</v>
      </c>
      <c r="AE7" s="93" t="s">
        <v>6</v>
      </c>
      <c r="AF7" s="93" t="s">
        <v>939</v>
      </c>
      <c r="AG7" s="93" t="s">
        <v>111</v>
      </c>
      <c r="AH7" s="93" t="s">
        <v>6</v>
      </c>
      <c r="AI7" s="93" t="s">
        <v>178</v>
      </c>
      <c r="AJ7" s="93" t="s">
        <v>111</v>
      </c>
      <c r="AK7" s="93" t="s">
        <v>6</v>
      </c>
      <c r="AL7" s="93" t="s">
        <v>178</v>
      </c>
      <c r="AM7" s="93" t="s">
        <v>111</v>
      </c>
      <c r="AN7" s="93" t="s">
        <v>6</v>
      </c>
      <c r="AO7" s="93" t="s">
        <v>178</v>
      </c>
      <c r="AP7" s="93" t="s">
        <v>111</v>
      </c>
      <c r="AQ7" s="93" t="s">
        <v>6</v>
      </c>
      <c r="AR7" s="93" t="s">
        <v>178</v>
      </c>
      <c r="AS7" s="93" t="s">
        <v>111</v>
      </c>
      <c r="AT7" s="93" t="s">
        <v>167</v>
      </c>
      <c r="AU7" s="93" t="s">
        <v>805</v>
      </c>
      <c r="AV7" s="93" t="s">
        <v>111</v>
      </c>
      <c r="AW7" s="93" t="s">
        <v>167</v>
      </c>
      <c r="AX7" s="93" t="s">
        <v>178</v>
      </c>
      <c r="AY7" s="93" t="s">
        <v>111</v>
      </c>
      <c r="AZ7" s="93" t="s">
        <v>167</v>
      </c>
      <c r="BA7" s="93" t="s">
        <v>178</v>
      </c>
      <c r="BB7" s="93" t="s">
        <v>111</v>
      </c>
      <c r="BC7" s="93" t="s">
        <v>167</v>
      </c>
      <c r="BD7" s="93" t="s">
        <v>178</v>
      </c>
      <c r="BE7" s="93" t="s">
        <v>111</v>
      </c>
      <c r="BF7" s="93" t="s">
        <v>167</v>
      </c>
      <c r="BG7" s="93" t="s">
        <v>473</v>
      </c>
      <c r="BH7" s="93" t="s">
        <v>111</v>
      </c>
      <c r="BI7" s="93" t="s">
        <v>167</v>
      </c>
      <c r="BJ7" s="93" t="s">
        <v>178</v>
      </c>
      <c r="BK7" s="93" t="s">
        <v>111</v>
      </c>
      <c r="BL7" s="93" t="s">
        <v>167</v>
      </c>
      <c r="BM7" s="93" t="s">
        <v>178</v>
      </c>
      <c r="BN7" s="93" t="s">
        <v>111</v>
      </c>
      <c r="BO7" s="93" t="s">
        <v>167</v>
      </c>
      <c r="BP7" s="93" t="s">
        <v>178</v>
      </c>
      <c r="BQ7" s="93" t="s">
        <v>111</v>
      </c>
      <c r="BR7" s="93" t="s">
        <v>167</v>
      </c>
      <c r="BS7" s="93" t="s">
        <v>178</v>
      </c>
      <c r="BT7" s="93" t="s">
        <v>111</v>
      </c>
      <c r="BU7" s="93" t="s">
        <v>167</v>
      </c>
      <c r="BV7" s="93" t="s">
        <v>178</v>
      </c>
      <c r="BW7" s="93" t="s">
        <v>111</v>
      </c>
      <c r="BX7" s="93" t="s">
        <v>167</v>
      </c>
      <c r="BY7" s="93" t="s">
        <v>765</v>
      </c>
      <c r="BZ7" s="93" t="s">
        <v>111</v>
      </c>
      <c r="CA7" s="93" t="s">
        <v>167</v>
      </c>
      <c r="CB7" s="93" t="s">
        <v>178</v>
      </c>
      <c r="CC7" s="93" t="s">
        <v>111</v>
      </c>
      <c r="CD7" s="93" t="s">
        <v>167</v>
      </c>
      <c r="CE7" s="93" t="s">
        <v>178</v>
      </c>
      <c r="CF7" s="93" t="s">
        <v>111</v>
      </c>
      <c r="CG7" s="93" t="s">
        <v>167</v>
      </c>
      <c r="CH7" s="93" t="s">
        <v>178</v>
      </c>
      <c r="CI7" s="93" t="s">
        <v>111</v>
      </c>
      <c r="CJ7" s="93" t="s">
        <v>167</v>
      </c>
      <c r="CK7" s="93" t="s">
        <v>178</v>
      </c>
      <c r="CL7" s="93" t="s">
        <v>111</v>
      </c>
      <c r="CM7" s="93" t="s">
        <v>167</v>
      </c>
      <c r="CN7" s="93" t="s">
        <v>178</v>
      </c>
      <c r="CO7" s="93" t="s">
        <v>111</v>
      </c>
      <c r="CP7" s="93" t="s">
        <v>167</v>
      </c>
      <c r="CQ7" s="93" t="s">
        <v>178</v>
      </c>
      <c r="CR7" s="93" t="s">
        <v>111</v>
      </c>
      <c r="CS7" s="93" t="s">
        <v>167</v>
      </c>
      <c r="CT7" s="93" t="s">
        <v>178</v>
      </c>
      <c r="CU7" s="93" t="s">
        <v>111</v>
      </c>
      <c r="CV7" s="93" t="s">
        <v>167</v>
      </c>
      <c r="CW7" s="93" t="s">
        <v>728</v>
      </c>
      <c r="CX7" s="93" t="s">
        <v>111</v>
      </c>
      <c r="CY7" s="93" t="s">
        <v>167</v>
      </c>
      <c r="CZ7" s="93" t="s">
        <v>178</v>
      </c>
      <c r="DA7" s="93" t="s">
        <v>111</v>
      </c>
      <c r="DB7" s="93" t="s">
        <v>167</v>
      </c>
      <c r="DC7" s="93" t="s">
        <v>178</v>
      </c>
      <c r="DD7" s="93" t="s">
        <v>111</v>
      </c>
      <c r="DE7" s="93" t="s">
        <v>167</v>
      </c>
      <c r="DF7" s="93" t="s">
        <v>178</v>
      </c>
      <c r="DG7" s="93" t="s">
        <v>111</v>
      </c>
      <c r="DH7" s="93" t="s">
        <v>167</v>
      </c>
      <c r="DI7" s="93" t="s">
        <v>178</v>
      </c>
      <c r="DJ7" s="93" t="s">
        <v>111</v>
      </c>
      <c r="DK7" s="93" t="s">
        <v>167</v>
      </c>
      <c r="DL7" s="93" t="s">
        <v>178</v>
      </c>
      <c r="DM7" s="93" t="s">
        <v>111</v>
      </c>
      <c r="DN7" s="93" t="s">
        <v>167</v>
      </c>
      <c r="DO7" s="93" t="s">
        <v>178</v>
      </c>
      <c r="DP7" s="93" t="s">
        <v>111</v>
      </c>
      <c r="DQ7" s="93" t="s">
        <v>167</v>
      </c>
      <c r="DR7" s="93" t="s">
        <v>178</v>
      </c>
      <c r="DS7" s="93" t="s">
        <v>111</v>
      </c>
      <c r="DT7" s="93" t="s">
        <v>167</v>
      </c>
      <c r="DU7" s="93" t="s">
        <v>961</v>
      </c>
      <c r="DV7" s="93" t="s">
        <v>111</v>
      </c>
      <c r="DW7" s="93" t="s">
        <v>167</v>
      </c>
      <c r="DX7" s="93" t="s">
        <v>964</v>
      </c>
      <c r="DY7" s="93" t="s">
        <v>111</v>
      </c>
      <c r="DZ7" s="93" t="s">
        <v>167</v>
      </c>
    </row>
    <row r="8" spans="1:130" s="76" customFormat="1" ht="31.5" x14ac:dyDescent="0.25">
      <c r="A8" s="86" t="s">
        <v>317</v>
      </c>
      <c r="B8" s="94">
        <f t="shared" ref="B8:C10" si="0">E8+H8+K8+N8+Q8+T8+W8+Z8+AC8+AF8+AI8+AL8+AO8+AR8+AU8+AX8+BA8+BD8+BG8+BJ8+BM8+BP8+BS8+BV8+BY8+CB8+CE8+CH8+CK8+CN8+CQ8+CT8+CW8+CZ8+DC8+DF8+DI8+DL8+DO8+DR8+DU8+DX8</f>
        <v>4866679.8289100006</v>
      </c>
      <c r="C8" s="94">
        <f t="shared" si="0"/>
        <v>2315252.0739400005</v>
      </c>
      <c r="D8" s="94">
        <f t="shared" ref="D8:D10" si="1">C8/B8*100</f>
        <v>47.573544086185585</v>
      </c>
      <c r="E8" s="87">
        <f t="shared" ref="E8:AS8" si="2">E11+E15+E24+E38+E49+E54+E71+E77+E94+E99+E111+E120+E133+E144+E155+E167+E179+E193+E197+E209+E218+E225+E238+E251+E263+E271+E280+E291+E301+E308+E317+E327+E341+E350+E359+E366+E378+E387</f>
        <v>16624.900000000001</v>
      </c>
      <c r="F8" s="87">
        <f t="shared" si="2"/>
        <v>15217.769039999997</v>
      </c>
      <c r="G8" s="94">
        <f t="shared" ref="G8:G11" si="3">F8/E8*100</f>
        <v>91.536003464682466</v>
      </c>
      <c r="H8" s="87">
        <f t="shared" si="2"/>
        <v>99643</v>
      </c>
      <c r="I8" s="87">
        <f t="shared" si="2"/>
        <v>40783.598020000005</v>
      </c>
      <c r="J8" s="87">
        <f>I8/H8*100</f>
        <v>40.929717110083004</v>
      </c>
      <c r="K8" s="87">
        <f t="shared" si="2"/>
        <v>54023.099999999991</v>
      </c>
      <c r="L8" s="87">
        <f t="shared" si="2"/>
        <v>53046.400880000008</v>
      </c>
      <c r="M8" s="87">
        <f>L8/K8*100</f>
        <v>98.192071317640071</v>
      </c>
      <c r="N8" s="87">
        <f t="shared" si="2"/>
        <v>0</v>
      </c>
      <c r="O8" s="87">
        <f t="shared" si="2"/>
        <v>0</v>
      </c>
      <c r="P8" s="87"/>
      <c r="Q8" s="87">
        <f t="shared" si="2"/>
        <v>10058.4</v>
      </c>
      <c r="R8" s="87">
        <f t="shared" si="2"/>
        <v>10058.4</v>
      </c>
      <c r="S8" s="94">
        <f t="shared" ref="S8:S9" si="4">R8/Q8*100</f>
        <v>100</v>
      </c>
      <c r="T8" s="87">
        <f t="shared" si="2"/>
        <v>40836.1</v>
      </c>
      <c r="U8" s="87">
        <f t="shared" si="2"/>
        <v>37058.122410000004</v>
      </c>
      <c r="V8" s="94">
        <f t="shared" ref="V8:V9" si="5">U8/T8*100</f>
        <v>90.748436824280489</v>
      </c>
      <c r="W8" s="87">
        <f t="shared" si="2"/>
        <v>2346.9388599999997</v>
      </c>
      <c r="X8" s="87">
        <f t="shared" si="2"/>
        <v>2346.9389999999994</v>
      </c>
      <c r="Y8" s="94">
        <f t="shared" ref="Y8:Y12" si="6">X8/W8*100</f>
        <v>100.00000596521717</v>
      </c>
      <c r="Z8" s="87">
        <f t="shared" si="2"/>
        <v>867.34699999999964</v>
      </c>
      <c r="AA8" s="87">
        <f t="shared" si="2"/>
        <v>867.34699999999964</v>
      </c>
      <c r="AB8" s="94">
        <f t="shared" ref="AB8:AB10" si="7">AA8/Z8*100</f>
        <v>100</v>
      </c>
      <c r="AC8" s="87">
        <f t="shared" si="2"/>
        <v>5300</v>
      </c>
      <c r="AD8" s="87">
        <f t="shared" si="2"/>
        <v>3975</v>
      </c>
      <c r="AE8" s="87">
        <f>AD8/AC8*100</f>
        <v>75</v>
      </c>
      <c r="AF8" s="87">
        <f t="shared" si="2"/>
        <v>116801.23104999999</v>
      </c>
      <c r="AG8" s="87">
        <f>AG11+AG15+AG24+AG38+AG49+AG54+AG71+AG77+AG94+AG99+AG111+AG120+AG133+AG144+AG155+AG167+AG179+AG193+AG197+AG209+AG218+AG225+AG238+AG251+AG263+AG271+AG280+AG291+AG301+AG308+AG317+AG327+AG341+AG350+AG359+AG366+AG378+AG387</f>
        <v>33262.640440000003</v>
      </c>
      <c r="AH8" s="94">
        <f>AG8/AF8*100</f>
        <v>28.477987895316797</v>
      </c>
      <c r="AI8" s="87">
        <f>AI11+AI15+AI24+AI38+AI49+AI54+AI71+AI77+AI94+AI99+AI111+AI120+AI133+AI144+AI155+AI167+AI179+AI193+AI197+AI209+AI218+AI225+AI238+AI251+AI263+AI271+AI280+AI291+AI301+AI308+AI317+AI327+AI341+AI350+AI359+AI366+AI378+AI387</f>
        <v>165975.09999999995</v>
      </c>
      <c r="AJ8" s="87">
        <f t="shared" si="2"/>
        <v>142032.86296000003</v>
      </c>
      <c r="AK8" s="94">
        <f t="shared" ref="AK8:AK11" si="8">AJ8/AI8*100</f>
        <v>85.574801858833084</v>
      </c>
      <c r="AL8" s="87">
        <f t="shared" si="2"/>
        <v>818539.70000000007</v>
      </c>
      <c r="AM8" s="87">
        <f t="shared" si="2"/>
        <v>501380.40396999993</v>
      </c>
      <c r="AN8" s="94">
        <f t="shared" ref="AN8:AN9" si="9">AM8/AL8*100</f>
        <v>61.253034394055639</v>
      </c>
      <c r="AO8" s="94">
        <f t="shared" ref="AO8:AP8" si="10">AO11+AO15+AO24+AO38+AO49+AO54+AO71+AO77+AO94+AO99+AO111+AO120+AO133+AO144+AO155+AO167+AO179+AO193+AO197+AO209+AO218+AO225+AO238+AO251+AO263+AO271+AO280+AO291+AO301+AO308+AO317+AO327+AO341+AO350+AO359+AO366+AO378+AO387</f>
        <v>115398.10000000003</v>
      </c>
      <c r="AP8" s="94">
        <f t="shared" si="10"/>
        <v>14430.101940000004</v>
      </c>
      <c r="AQ8" s="94">
        <f t="shared" ref="AQ8:AQ9" si="11">AP8/AO8*100</f>
        <v>12.504626973927646</v>
      </c>
      <c r="AR8" s="87">
        <f t="shared" si="2"/>
        <v>485652.2</v>
      </c>
      <c r="AS8" s="87">
        <f t="shared" si="2"/>
        <v>278063.87531999999</v>
      </c>
      <c r="AT8" s="87">
        <f>AS8/AR8*100</f>
        <v>57.25576355259998</v>
      </c>
      <c r="AU8" s="87">
        <f t="shared" ref="AU8:CI8" si="12">AU11+AU15+AU24+AU38+AU49+AU54+AU71+AU77+AU94+AU99+AU111+AU120+AU133+AU144+AU155+AU167+AU179+AU193+AU197+AU209+AU218+AU225+AU238+AU251+AU263+AU271+AU280+AU291+AU301+AU308+AU317+AU327+AU341+AU350+AU359+AU366+AU378+AU387</f>
        <v>30468</v>
      </c>
      <c r="AV8" s="87">
        <f t="shared" si="12"/>
        <v>22793.3423</v>
      </c>
      <c r="AW8" s="94">
        <f t="shared" ref="AW8:AW9" si="13">AV8/AU8*100</f>
        <v>74.810759813574904</v>
      </c>
      <c r="AX8" s="87">
        <f t="shared" si="12"/>
        <v>160324</v>
      </c>
      <c r="AY8" s="87">
        <f t="shared" si="12"/>
        <v>87497.85265999999</v>
      </c>
      <c r="AZ8" s="94">
        <f t="shared" ref="AZ8:AZ9" si="14">AY8/AX8*100</f>
        <v>54.575642236970133</v>
      </c>
      <c r="BA8" s="87">
        <f t="shared" si="12"/>
        <v>3360.3999999999996</v>
      </c>
      <c r="BB8" s="87">
        <f t="shared" si="12"/>
        <v>1783.06826</v>
      </c>
      <c r="BC8" s="94">
        <f t="shared" ref="BC8:BC9" si="15">BB8/BA8*100</f>
        <v>53.061190929651239</v>
      </c>
      <c r="BD8" s="87">
        <f t="shared" si="12"/>
        <v>179821.19999999992</v>
      </c>
      <c r="BE8" s="87">
        <f t="shared" si="12"/>
        <v>89683.283240000019</v>
      </c>
      <c r="BF8" s="94">
        <f t="shared" ref="BF8:BF9" si="16">BE8/BD8*100</f>
        <v>49.873587341203404</v>
      </c>
      <c r="BG8" s="87">
        <f t="shared" si="12"/>
        <v>385498.59199999995</v>
      </c>
      <c r="BH8" s="87">
        <f t="shared" si="12"/>
        <v>141013.89812999999</v>
      </c>
      <c r="BI8" s="94">
        <f t="shared" ref="BI8" si="17">BH8/BG8*100</f>
        <v>36.579614311535543</v>
      </c>
      <c r="BJ8" s="87">
        <f t="shared" si="12"/>
        <v>34078.699999999997</v>
      </c>
      <c r="BK8" s="87">
        <f t="shared" si="12"/>
        <v>4872.8672200000001</v>
      </c>
      <c r="BL8" s="94">
        <f t="shared" ref="BL8" si="18">BK8/BJ8*100</f>
        <v>14.298864745427498</v>
      </c>
      <c r="BM8" s="87">
        <f t="shared" si="12"/>
        <v>16769.400000000001</v>
      </c>
      <c r="BN8" s="87">
        <f t="shared" si="12"/>
        <v>16769.399169999997</v>
      </c>
      <c r="BO8" s="94">
        <f t="shared" ref="BO8" si="19">BN8/BM8*100</f>
        <v>99.999995050508645</v>
      </c>
      <c r="BP8" s="87">
        <f t="shared" si="12"/>
        <v>0</v>
      </c>
      <c r="BQ8" s="87">
        <f t="shared" si="12"/>
        <v>0</v>
      </c>
      <c r="BR8" s="87">
        <f t="shared" si="12"/>
        <v>0</v>
      </c>
      <c r="BS8" s="87">
        <f t="shared" si="12"/>
        <v>74577.7</v>
      </c>
      <c r="BT8" s="87">
        <f t="shared" si="12"/>
        <v>57264.216970000009</v>
      </c>
      <c r="BU8" s="94">
        <f t="shared" ref="BU8:BU9" si="20">BT8/BS8*100</f>
        <v>76.784637995003877</v>
      </c>
      <c r="BV8" s="87">
        <f t="shared" si="12"/>
        <v>65541.5</v>
      </c>
      <c r="BW8" s="87">
        <f t="shared" si="12"/>
        <v>21586.49511</v>
      </c>
      <c r="BX8" s="94">
        <f t="shared" ref="BX8" si="21">BW8/BV8*100</f>
        <v>32.935613481534595</v>
      </c>
      <c r="BY8" s="87">
        <f t="shared" si="12"/>
        <v>24694.1</v>
      </c>
      <c r="BZ8" s="87">
        <f t="shared" si="12"/>
        <v>21024.681280000001</v>
      </c>
      <c r="CA8" s="94">
        <f t="shared" ref="CA8:CA11" si="22">BZ8/BY8*100</f>
        <v>85.140504330994048</v>
      </c>
      <c r="CB8" s="87">
        <f t="shared" si="12"/>
        <v>85511.9</v>
      </c>
      <c r="CC8" s="87">
        <f t="shared" si="12"/>
        <v>43257.987130000001</v>
      </c>
      <c r="CD8" s="87">
        <f>CC8/CB8*100</f>
        <v>50.587096217017759</v>
      </c>
      <c r="CE8" s="87">
        <f t="shared" si="12"/>
        <v>8369.2999999999993</v>
      </c>
      <c r="CF8" s="87">
        <f t="shared" si="12"/>
        <v>0</v>
      </c>
      <c r="CG8" s="87">
        <f t="shared" si="12"/>
        <v>0</v>
      </c>
      <c r="CH8" s="87">
        <f t="shared" si="12"/>
        <v>204901.1</v>
      </c>
      <c r="CI8" s="87">
        <f t="shared" si="12"/>
        <v>121916.16317</v>
      </c>
      <c r="CJ8" s="87">
        <f>CI8/CH8*100</f>
        <v>59.500004231309646</v>
      </c>
      <c r="CK8" s="87">
        <f>CK11+CK15+CK24+CK38+CK49+CK54+CK71+CK77+CK94+CK99+CK111+CK120+CK133+CK144+CK155+CK167+CK179+CK193+CK197+CK209+CK218+CK225+CK238+CK251+CK263+CK271+CK280+CK291+CK301+CK308+CK317+CK327+CK341+CK350+CK359+CK366+CK378+CK387</f>
        <v>6197.6</v>
      </c>
      <c r="CL8" s="87">
        <f>CL11+CL15+CL24+CL38+CL49+CL54+CL71+CL77+CL94+CL99+CL111+CL120+CL133+CL144+CL155+CL167+CL179+CL193+CL197+CL209+CL218+CL225+CL238+CL251+CL263+CL271+CL280+CL291+CL301+CL308+CL317+CL327+CL341+CL350+CL359+CL366+CL378+CL387</f>
        <v>6197.6</v>
      </c>
      <c r="CM8" s="87">
        <f>CL8/CK8*100</f>
        <v>100</v>
      </c>
      <c r="CN8" s="87">
        <f>CN11+CN15+CN24+CN38+CN49+CN54+CN71+CN77+CN94+CN99+CN111+CN120+CN133+CN144+CN155+CN167+CN179+CN193+CN197+CN209+CN218+CN225+CN238+CN251+CN263+CN271+CN280+CN291+CN301+CN308+CN317+CN327+CN341+CN350+CN359+CN366+CN378+CN387</f>
        <v>16618.3</v>
      </c>
      <c r="CO8" s="87">
        <f>CO11+CO15+CO24+CO38+CO49+CO54+CO71+CO77+CO94+CO99+CO111+CO120+CO133+CO144+CO155+CO167+CO179+CO193+CO197+CO209+CO218+CO225+CO238+CO251+CO263+CO271+CO280+CO291+CO301+CO308+CO317+CO327+CO341+CO350+CO359+CO366+CO378+CO387</f>
        <v>6794.6203299999997</v>
      </c>
      <c r="CP8" s="177">
        <f>CO8/CN8*100</f>
        <v>40.886374238038783</v>
      </c>
      <c r="CQ8" s="87">
        <f>CQ11+CQ15+CQ24+CQ38+CQ49+CQ54+CQ71+CQ77+CQ94+CQ99+CQ111+CQ120+CQ133+CQ144+CQ155+CQ167+CQ179+CQ193+CQ197+CQ209+CQ218+CQ225+CQ238+CQ251+CQ263+CQ271+CQ280+CQ291+CQ301+CQ308+CQ317+CQ327+CQ341+CQ350+CQ359+CQ366+CQ378+CQ387</f>
        <v>583310.1</v>
      </c>
      <c r="CR8" s="87">
        <f>CR11+CR15+CR24+CR38+CR49+CR54+CR71+CR77+CR94+CR99+CR111+CR120+CR133+CR144+CR155+CR167+CR179+CR193+CR197+CR209+CR218+CR225+CR238+CR251+CR263+CR271+CR280+CR291+CR301+CR308+CR317+CR327+CR341+CR350+CR359+CR366+CR378+CR387</f>
        <v>297656.47399999999</v>
      </c>
      <c r="CS8" s="94">
        <f t="shared" ref="CS8:CS11" si="23">CR8/CQ8*100</f>
        <v>51.028856520742572</v>
      </c>
      <c r="CT8" s="192">
        <f>CT11+CT15+CT24+CT38+CT49+CT54+CT71+CT77+CT94+CT99+CT111+CT120+CT133+CT144+CT155+CT167+CT179+CT193+CT197+CT209+CT218+CT225+CT238+CT251+CT263+CT271+CT280+CT291+CT301+CT308+CT317+CT327+CT341+CT350+CT359+CT366+CT378+CT387</f>
        <v>200000</v>
      </c>
      <c r="CU8" s="87">
        <f>CU11+CU15+CU24+CU38+CU49+CU54+CU71+CU77+CU94+CU99+CU111+CU120+CU133+CU144+CU155+CU167+CU179+CU193+CU197+CU209+CU218+CU225+CU238+CU251+CU263+CU271+CU280+CU291+CU301+CU308+CU317+CU327+CU341+CU350+CU359+CU366+CU378+CU387</f>
        <v>144564.12631999998</v>
      </c>
      <c r="CV8" s="94">
        <f t="shared" ref="CV8" si="24">CU8/CT8*100</f>
        <v>72.282063159999993</v>
      </c>
      <c r="CW8" s="87">
        <f>CW11+CW15+CW24+CW38+CW49+CW54+CW71+CW77+CW94+CW99+CW111+CW120+CW133+CW144+CW155+CW167+CW179+CW193+CW197+CW209+CW218+CW225+CW238+CW251+CW263+CW271+CW280+CW291+CW301+CW308+CW317+CW327+CW341+CW350+CW359+CW366+CW378+CW387</f>
        <v>0</v>
      </c>
      <c r="CX8" s="87">
        <f>CX11+CX15+CX24+CX38+CX49+CX54+CX71+CX77+CX94+CX99+CX111+CX120+CX133+CX144+CX155+CX167+CX179+CX193+CX197+CX209+CX218+CX225+CX238+CX251+CX263+CX271+CX280+CX291+CX301+CX308+CX317+CX327+CX341+CX350+CX359+CX366+CX378+CX387</f>
        <v>0</v>
      </c>
      <c r="CY8" s="87">
        <f>CY11+CY15+CY24+CY38+CY49+CY54+CY71+CY77+CY94+CY99+CY111+CY120+CY133+CY144+CY155+CY167+CY179+CY193+CY197+CY209+CY218+CY225+CY238+CY251+CY263+CY271+CY280+CY291+CY301+CY308+CY317+CY327+CY341+CY350+CY359+CY366+CY378+CY387</f>
        <v>0</v>
      </c>
      <c r="CZ8" s="87">
        <f>CZ11+CZ15+CZ24+CZ38+CZ49+CZ54+CZ71+CZ77+CZ94+CZ99+CZ111+CZ120+CZ133+CZ144+CZ155+CZ167+CZ179+CZ193+CZ197+CZ209+CZ218+CZ225+CZ238+CZ251+CZ263+CZ271+CZ280+CZ291+CZ301+CZ308+CZ317+CZ327+CZ341+CZ350+CZ359+CZ366+CZ378+CZ387</f>
        <v>36685.4</v>
      </c>
      <c r="DA8" s="87">
        <f>DA11+DA15+DA24+DA38+DA49+DA54+DA71+DA77+DA94+DA99+DA111+DA120+DA133+DA144+DA155+DA167+DA179+DA193+DA197+DA209+DA218+DA225+DA238+DA251+DA263+DA271+DA280+DA291+DA301+DA308+DA317+DA327+DA341+DA350+DA359+DA366+DA378+DA387</f>
        <v>7386.72991</v>
      </c>
      <c r="DB8" s="87">
        <f>DA8/CZ8*100</f>
        <v>20.13533969917188</v>
      </c>
      <c r="DC8" s="87">
        <f t="shared" ref="DC8:DD8" si="25">DC11+DC15+DC24+DC38+DC49+DC54+DC71+DC77+DC94+DC99+DC111+DC120+DC133+DC144+DC155+DC167+DC179+DC193+DC197+DC209+DC218+DC225+DC238+DC251+DC263+DC271+DC280+DC291+DC301+DC308+DC317+DC327+DC341+DC350+DC359+DC366+DC378+DC387</f>
        <v>48007.1</v>
      </c>
      <c r="DD8" s="87">
        <f t="shared" si="25"/>
        <v>19142.95392</v>
      </c>
      <c r="DE8" s="94">
        <f t="shared" ref="DE8" si="26">DD8/DC8*100</f>
        <v>39.875255785081791</v>
      </c>
      <c r="DF8" s="87">
        <f t="shared" ref="DF8:DG8" si="27">DF11+DF15+DF24+DF38+DF49+DF54+DF71+DF77+DF94+DF99+DF111+DF120+DF133+DF144+DF155+DF167+DF179+DF193+DF197+DF209+DF218+DF225+DF238+DF251+DF263+DF271+DF280+DF291+DF301+DF308+DF317+DF327+DF341+DF350+DF359+DF366+DF378+DF387</f>
        <v>42920.100000000006</v>
      </c>
      <c r="DG8" s="87">
        <f t="shared" si="27"/>
        <v>1650.14212</v>
      </c>
      <c r="DH8" s="94">
        <f t="shared" ref="DH8:DH9" si="28">DG8/DF8*100</f>
        <v>3.8446837728709853</v>
      </c>
      <c r="DI8" s="87">
        <f t="shared" ref="DI8:DJ8" si="29">DI11+DI15+DI24+DI38+DI49+DI54+DI71+DI77+DI94+DI99+DI111+DI120+DI133+DI144+DI155+DI167+DI179+DI193+DI197+DI209+DI218+DI225+DI238+DI251+DI263+DI271+DI280+DI291+DI301+DI308+DI317+DI327+DI341+DI350+DI359+DI366+DI378+DI387</f>
        <v>106673.99999999996</v>
      </c>
      <c r="DJ8" s="87">
        <f t="shared" si="29"/>
        <v>69872.711720000007</v>
      </c>
      <c r="DK8" s="94">
        <f t="shared" ref="DK8:DK9" si="30">DJ8/DI8*100</f>
        <v>65.501164032472801</v>
      </c>
      <c r="DL8" s="87">
        <f t="shared" ref="DL8:DM8" si="31">DL11+DL15+DL24+DL38+DL49+DL54+DL71+DL77+DL94+DL99+DL111+DL120+DL133+DL144+DL155+DL167+DL179+DL193+DL197+DL209+DL218+DL225+DL238+DL251+DL263+DL271+DL280+DL291+DL301+DL308+DL317+DL327+DL341+DL350+DL359+DL366+DL378+DL387</f>
        <v>381434.7</v>
      </c>
      <c r="DM8" s="87">
        <f t="shared" si="31"/>
        <v>0</v>
      </c>
      <c r="DN8" s="94">
        <f t="shared" ref="DN8:DN9" si="32">DM8/DL8*100</f>
        <v>0</v>
      </c>
      <c r="DO8" s="87">
        <f t="shared" ref="DO8:DP8" si="33">DO11+DO15+DO24+DO38+DO49+DO54+DO71+DO77+DO94+DO99+DO111+DO120+DO133+DO144+DO155+DO167+DO179+DO193+DO197+DO209+DO218+DO225+DO238+DO251+DO263+DO271+DO280+DO291+DO301+DO308+DO317+DO327+DO341+DO350+DO359+DO366+DO378+DO387</f>
        <v>108988.2</v>
      </c>
      <c r="DP8" s="87">
        <f t="shared" si="33"/>
        <v>0</v>
      </c>
      <c r="DQ8" s="94">
        <f t="shared" ref="DQ8:DQ9" si="34">DP8/DO8*100</f>
        <v>0</v>
      </c>
      <c r="DR8" s="87">
        <f t="shared" ref="DR8:DS8" si="35">DR11+DR15+DR24+DR38+DR49+DR54+DR71+DR77+DR94+DR99+DR111+DR120+DR133+DR144+DR155+DR167+DR179+DR193+DR197+DR209+DR218+DR225+DR238+DR251+DR263+DR271+DR280+DR291+DR301+DR308+DR317+DR327+DR341+DR350+DR359+DR366+DR378+DR387</f>
        <v>0</v>
      </c>
      <c r="DS8" s="87">
        <f t="shared" si="35"/>
        <v>0</v>
      </c>
      <c r="DT8" s="94"/>
      <c r="DU8" s="87">
        <f t="shared" ref="DU8:DV8" si="36">DU11+DU15+DU24+DU38+DU49+DU54+DU71+DU77+DU94+DU99+DU111+DU120+DU133+DU144+DU155+DU167+DU179+DU193+DU197+DU209+DU218+DU225+DU238+DU251+DU263+DU271+DU280+DU291+DU301+DU308+DU317+DU327+DU341+DU350+DU359+DU366+DU378+DU387</f>
        <v>21096.399999999998</v>
      </c>
      <c r="DV8" s="87">
        <f t="shared" si="36"/>
        <v>0</v>
      </c>
      <c r="DW8" s="94">
        <f t="shared" ref="DW8:DW10" si="37">DV8/DU8*100</f>
        <v>0</v>
      </c>
      <c r="DX8" s="87">
        <f t="shared" ref="DX8:DY8" si="38">DX11+DX15+DX24+DX38+DX49+DX54+DX71+DX77+DX94+DX99+DX111+DX120+DX133+DX144+DX155+DX167+DX179+DX193+DX197+DX209+DX218+DX225+DX238+DX251+DX263+DX271+DX280+DX291+DX301+DX308+DX317+DX327+DX341+DX350+DX359+DX366+DX378+DX387</f>
        <v>108765.92000000001</v>
      </c>
      <c r="DY8" s="87">
        <f t="shared" si="38"/>
        <v>0</v>
      </c>
      <c r="DZ8" s="94">
        <f t="shared" ref="DZ8" si="39">DY8/DX8*100</f>
        <v>0</v>
      </c>
    </row>
    <row r="9" spans="1:130" s="76" customFormat="1" ht="31.5" x14ac:dyDescent="0.25">
      <c r="A9" s="86" t="s">
        <v>316</v>
      </c>
      <c r="B9" s="94">
        <f t="shared" si="0"/>
        <v>3657702.5854400001</v>
      </c>
      <c r="C9" s="94">
        <f t="shared" si="0"/>
        <v>1657068.7415500002</v>
      </c>
      <c r="D9" s="94">
        <f t="shared" si="1"/>
        <v>45.303539663016764</v>
      </c>
      <c r="E9" s="87">
        <f t="shared" ref="E9:AS9" si="40">E12+E16+E25+E39+E50+E55+E72+E78+E95+E100+E112+E121+E134+E145+E156+E168+E180+E194+E198+E210+E219+E226+E239+E252+E264+E272+E281+E292+E302+E309+E318+E328+E342+E351+E360+E367+E379+E388</f>
        <v>16624.900000000001</v>
      </c>
      <c r="F9" s="87">
        <f t="shared" si="40"/>
        <v>15217.769039999997</v>
      </c>
      <c r="G9" s="94">
        <f t="shared" si="3"/>
        <v>91.536003464682466</v>
      </c>
      <c r="H9" s="87">
        <f t="shared" si="40"/>
        <v>99643</v>
      </c>
      <c r="I9" s="87">
        <f t="shared" si="40"/>
        <v>40783.598020000005</v>
      </c>
      <c r="J9" s="87">
        <f>I9/H9*100</f>
        <v>40.929717110083004</v>
      </c>
      <c r="K9" s="87">
        <f t="shared" si="40"/>
        <v>54023.099999999991</v>
      </c>
      <c r="L9" s="87">
        <f t="shared" si="40"/>
        <v>53046.400880000008</v>
      </c>
      <c r="M9" s="87">
        <f>L9/K9*100</f>
        <v>98.192071317640071</v>
      </c>
      <c r="N9" s="87">
        <f t="shared" si="40"/>
        <v>0</v>
      </c>
      <c r="O9" s="87">
        <f t="shared" si="40"/>
        <v>0</v>
      </c>
      <c r="P9" s="87"/>
      <c r="Q9" s="87">
        <f t="shared" si="40"/>
        <v>5029.2</v>
      </c>
      <c r="R9" s="87">
        <f t="shared" si="40"/>
        <v>5029.2</v>
      </c>
      <c r="S9" s="94">
        <f t="shared" si="4"/>
        <v>100</v>
      </c>
      <c r="T9" s="87">
        <f t="shared" si="40"/>
        <v>37892</v>
      </c>
      <c r="U9" s="87">
        <f t="shared" si="40"/>
        <v>34114.022409999998</v>
      </c>
      <c r="V9" s="94">
        <f t="shared" si="5"/>
        <v>90.029616832048973</v>
      </c>
      <c r="W9" s="87">
        <f t="shared" si="40"/>
        <v>2346.9388599999997</v>
      </c>
      <c r="X9" s="87">
        <f t="shared" si="40"/>
        <v>2346.9389999999994</v>
      </c>
      <c r="Y9" s="94">
        <f t="shared" si="6"/>
        <v>100.00000596521717</v>
      </c>
      <c r="Z9" s="87">
        <f t="shared" si="40"/>
        <v>816.32657999999969</v>
      </c>
      <c r="AA9" s="87">
        <f t="shared" si="40"/>
        <v>816.32657999999969</v>
      </c>
      <c r="AB9" s="94">
        <f t="shared" si="7"/>
        <v>100</v>
      </c>
      <c r="AC9" s="87">
        <f t="shared" si="40"/>
        <v>5300</v>
      </c>
      <c r="AD9" s="87">
        <f t="shared" si="40"/>
        <v>3975</v>
      </c>
      <c r="AE9" s="87">
        <f>AD9/AC9*100</f>
        <v>75</v>
      </c>
      <c r="AF9" s="87">
        <f t="shared" si="40"/>
        <v>0</v>
      </c>
      <c r="AG9" s="87">
        <f t="shared" si="40"/>
        <v>0</v>
      </c>
      <c r="AH9" s="94"/>
      <c r="AI9" s="87">
        <f t="shared" si="40"/>
        <v>0</v>
      </c>
      <c r="AJ9" s="87">
        <f t="shared" si="40"/>
        <v>0</v>
      </c>
      <c r="AK9" s="94"/>
      <c r="AL9" s="87">
        <f t="shared" si="40"/>
        <v>818539.70000000007</v>
      </c>
      <c r="AM9" s="87">
        <f t="shared" si="40"/>
        <v>501380.40396999993</v>
      </c>
      <c r="AN9" s="94">
        <f t="shared" si="9"/>
        <v>61.253034394055639</v>
      </c>
      <c r="AO9" s="94">
        <f t="shared" ref="AO9:AP9" si="41">AO12+AO16+AO25+AO39+AO50+AO55+AO72+AO78+AO95+AO100+AO112+AO121+AO134+AO145+AO156+AO168+AO180+AO194+AO198+AO210+AO219+AO226+AO239+AO252+AO264+AO272+AO281+AO292+AO302+AO309+AO318+AO328+AO342+AO351+AO360+AO367+AO379+AO388</f>
        <v>115398.10000000003</v>
      </c>
      <c r="AP9" s="94">
        <f t="shared" si="41"/>
        <v>14430.101940000004</v>
      </c>
      <c r="AQ9" s="94">
        <f t="shared" si="11"/>
        <v>12.504626973927646</v>
      </c>
      <c r="AR9" s="87">
        <f t="shared" si="40"/>
        <v>485652.2</v>
      </c>
      <c r="AS9" s="87">
        <f t="shared" si="40"/>
        <v>278063.87531999999</v>
      </c>
      <c r="AT9" s="87">
        <f>AS9/AR9*100</f>
        <v>57.25576355259998</v>
      </c>
      <c r="AU9" s="87">
        <f t="shared" ref="AU9:CI9" si="42">AU12+AU16+AU25+AU39+AU50+AU55+AU72+AU78+AU95+AU100+AU112+AU121+AU134+AU145+AU156+AU168+AU180+AU194+AU198+AU210+AU219+AU226+AU239+AU252+AU264+AU272+AU281+AU292+AU302+AU309+AU318+AU328+AU342+AU351+AU360+AU367+AU379+AU388</f>
        <v>30468</v>
      </c>
      <c r="AV9" s="87">
        <f t="shared" si="42"/>
        <v>22793.3423</v>
      </c>
      <c r="AW9" s="94">
        <f t="shared" si="13"/>
        <v>74.810759813574904</v>
      </c>
      <c r="AX9" s="87">
        <f t="shared" si="42"/>
        <v>79733.399999999994</v>
      </c>
      <c r="AY9" s="87">
        <f t="shared" si="42"/>
        <v>16567.5798</v>
      </c>
      <c r="AZ9" s="94">
        <f t="shared" si="14"/>
        <v>20.778719833846292</v>
      </c>
      <c r="BA9" s="87">
        <f t="shared" si="42"/>
        <v>1715.7</v>
      </c>
      <c r="BB9" s="87">
        <f t="shared" si="42"/>
        <v>335.55</v>
      </c>
      <c r="BC9" s="94">
        <f t="shared" si="15"/>
        <v>19.557614967651688</v>
      </c>
      <c r="BD9" s="87">
        <f t="shared" si="42"/>
        <v>179821.19999999992</v>
      </c>
      <c r="BE9" s="87">
        <f t="shared" si="42"/>
        <v>89683.283240000019</v>
      </c>
      <c r="BF9" s="94">
        <f t="shared" si="16"/>
        <v>49.873587341203404</v>
      </c>
      <c r="BG9" s="87">
        <f t="shared" si="42"/>
        <v>0</v>
      </c>
      <c r="BH9" s="87">
        <f t="shared" si="42"/>
        <v>0</v>
      </c>
      <c r="BI9" s="94"/>
      <c r="BJ9" s="87">
        <f t="shared" si="42"/>
        <v>0</v>
      </c>
      <c r="BK9" s="87">
        <f t="shared" si="42"/>
        <v>0</v>
      </c>
      <c r="BL9" s="94"/>
      <c r="BM9" s="87">
        <f t="shared" si="42"/>
        <v>0</v>
      </c>
      <c r="BN9" s="87">
        <f t="shared" si="42"/>
        <v>0</v>
      </c>
      <c r="BO9" s="94"/>
      <c r="BP9" s="87">
        <f t="shared" si="42"/>
        <v>0</v>
      </c>
      <c r="BQ9" s="87">
        <f t="shared" si="42"/>
        <v>0</v>
      </c>
      <c r="BR9" s="87">
        <f t="shared" si="42"/>
        <v>0</v>
      </c>
      <c r="BS9" s="87">
        <f t="shared" si="42"/>
        <v>34322.199999999997</v>
      </c>
      <c r="BT9" s="87">
        <f t="shared" si="42"/>
        <v>23752.920670000003</v>
      </c>
      <c r="BU9" s="94">
        <f t="shared" si="20"/>
        <v>69.205705549178091</v>
      </c>
      <c r="BV9" s="87">
        <f t="shared" si="42"/>
        <v>0</v>
      </c>
      <c r="BW9" s="87">
        <f t="shared" si="42"/>
        <v>0</v>
      </c>
      <c r="BX9" s="94"/>
      <c r="BY9" s="87">
        <f t="shared" si="42"/>
        <v>0</v>
      </c>
      <c r="BZ9" s="87">
        <f t="shared" si="42"/>
        <v>0</v>
      </c>
      <c r="CA9" s="94"/>
      <c r="CB9" s="87">
        <f t="shared" si="42"/>
        <v>85511.9</v>
      </c>
      <c r="CC9" s="87">
        <f t="shared" si="42"/>
        <v>43257.987130000001</v>
      </c>
      <c r="CD9" s="87">
        <f>CC9/CB9*100</f>
        <v>50.587096217017759</v>
      </c>
      <c r="CE9" s="87">
        <f t="shared" si="42"/>
        <v>8369.2999999999993</v>
      </c>
      <c r="CF9" s="87">
        <f t="shared" si="42"/>
        <v>0</v>
      </c>
      <c r="CG9" s="87">
        <f t="shared" si="42"/>
        <v>0</v>
      </c>
      <c r="CH9" s="87">
        <f t="shared" si="42"/>
        <v>204901.1</v>
      </c>
      <c r="CI9" s="87">
        <f t="shared" si="42"/>
        <v>121916.16317</v>
      </c>
      <c r="CJ9" s="87">
        <f>CI9/CH9*100</f>
        <v>59.500004231309646</v>
      </c>
      <c r="CK9" s="87">
        <f t="shared" ref="CK9:CY9" si="43">CK12+CK16+CK25+CK39+CK50+CK55+CK72+CK78+CK95+CK100+CK112+CK121+CK134+CK145+CK156+CK168+CK180+CK194+CK198+CK210+CK219+CK226+CK239+CK252+CK264+CK272+CK281+CK292+CK302+CK309+CK318+CK328+CK342+CK351+CK360+CK367+CK379+CK388</f>
        <v>6197.6</v>
      </c>
      <c r="CL9" s="87">
        <f t="shared" si="43"/>
        <v>6197.6</v>
      </c>
      <c r="CM9" s="87">
        <f>CL9/CK9*100</f>
        <v>100</v>
      </c>
      <c r="CN9" s="87">
        <f t="shared" si="43"/>
        <v>16618.3</v>
      </c>
      <c r="CO9" s="87">
        <f t="shared" si="43"/>
        <v>6794.6203299999997</v>
      </c>
      <c r="CP9" s="177">
        <f>CO9/CN9*100</f>
        <v>40.886374238038783</v>
      </c>
      <c r="CQ9" s="87">
        <f t="shared" si="43"/>
        <v>583310.1</v>
      </c>
      <c r="CR9" s="87">
        <f t="shared" si="43"/>
        <v>297656.47399999999</v>
      </c>
      <c r="CS9" s="94">
        <f t="shared" si="23"/>
        <v>51.028856520742572</v>
      </c>
      <c r="CT9" s="192">
        <f t="shared" si="43"/>
        <v>0</v>
      </c>
      <c r="CU9" s="87">
        <f t="shared" si="43"/>
        <v>0</v>
      </c>
      <c r="CV9" s="94"/>
      <c r="CW9" s="87">
        <f t="shared" si="43"/>
        <v>0</v>
      </c>
      <c r="CX9" s="87">
        <f t="shared" si="43"/>
        <v>0</v>
      </c>
      <c r="CY9" s="87">
        <f t="shared" si="43"/>
        <v>0</v>
      </c>
      <c r="CZ9" s="87">
        <f>CZ12+CZ16+CZ25+CZ39+CZ50+CZ55+CZ72+CZ78+CZ95+CZ100+CZ112+CZ121+CZ134+CZ145+CZ156+CZ168+CZ180+CZ194+CZ198+CZ210+CZ219+CZ226+CZ239+CZ252+CZ264+CZ272+CZ281+CZ292+CZ302+CZ309+CZ318+CZ328+CZ342+CZ351+CZ360+CZ367+CZ379+CZ388</f>
        <v>36685.4</v>
      </c>
      <c r="DA9" s="87">
        <f>DA12+DA16+DA25+DA39+DA50+DA55+DA72+DA78+DA95+DA100+DA112+DA121+DA134+DA145+DA156+DA168+DA180+DA194+DA198+DA210+DA219+DA226+DA239+DA252+DA264+DA272+DA281+DA292+DA302+DA309+DA318+DA328+DA342+DA351+DA360+DA367+DA379+DA388</f>
        <v>7386.72991</v>
      </c>
      <c r="DB9" s="87">
        <f>DA9/CZ9*100</f>
        <v>20.13533969917188</v>
      </c>
      <c r="DC9" s="87">
        <f t="shared" ref="DC9:DD9" si="44">DC12+DC16+DC25+DC39+DC50+DC55+DC72+DC78+DC95+DC100+DC112+DC121+DC134+DC145+DC156+DC168+DC180+DC194+DC198+DC210+DC219+DC226+DC239+DC252+DC264+DC272+DC281+DC292+DC302+DC309+DC318+DC328+DC342+DC351+DC360+DC367+DC379+DC388</f>
        <v>0</v>
      </c>
      <c r="DD9" s="87">
        <f t="shared" si="44"/>
        <v>0</v>
      </c>
      <c r="DE9" s="94"/>
      <c r="DF9" s="87">
        <f t="shared" ref="DF9:DG9" si="45">DF12+DF16+DF25+DF39+DF50+DF55+DF72+DF78+DF95+DF100+DF112+DF121+DF134+DF145+DF156+DF168+DF180+DF194+DF198+DF210+DF219+DF226+DF239+DF252+DF264+DF272+DF281+DF292+DF302+DF309+DF318+DF328+DF342+DF351+DF360+DF367+DF379+DF388</f>
        <v>42920.100000000006</v>
      </c>
      <c r="DG9" s="87">
        <f t="shared" si="45"/>
        <v>1650.14212</v>
      </c>
      <c r="DH9" s="94">
        <f t="shared" si="28"/>
        <v>3.8446837728709853</v>
      </c>
      <c r="DI9" s="87">
        <f t="shared" ref="DI9:DJ9" si="46">DI12+DI16+DI25+DI39+DI50+DI55+DI72+DI78+DI95+DI100+DI112+DI121+DI134+DI145+DI156+DI168+DI180+DI194+DI198+DI210+DI219+DI226+DI239+DI252+DI264+DI272+DI281+DI292+DI302+DI309+DI318+DI328+DI342+DI351+DI360+DI367+DI379+DI388</f>
        <v>106673.99999999996</v>
      </c>
      <c r="DJ9" s="87">
        <f t="shared" si="46"/>
        <v>69872.711720000007</v>
      </c>
      <c r="DK9" s="94">
        <f t="shared" si="30"/>
        <v>65.501164032472801</v>
      </c>
      <c r="DL9" s="87">
        <f t="shared" ref="DL9:DM9" si="47">DL12+DL16+DL25+DL39+DL50+DL55+DL72+DL78+DL95+DL100+DL112+DL121+DL134+DL145+DL156+DL168+DL180+DL194+DL198+DL210+DL219+DL226+DL239+DL252+DL264+DL272+DL281+DL292+DL302+DL309+DL318+DL328+DL342+DL351+DL360+DL367+DL379+DL388</f>
        <v>381434.7</v>
      </c>
      <c r="DM9" s="87">
        <f t="shared" si="47"/>
        <v>0</v>
      </c>
      <c r="DN9" s="94">
        <f t="shared" si="32"/>
        <v>0</v>
      </c>
      <c r="DO9" s="87">
        <f t="shared" ref="DO9:DP9" si="48">DO12+DO16+DO25+DO39+DO50+DO55+DO72+DO78+DO95+DO100+DO112+DO121+DO134+DO145+DO156+DO168+DO180+DO194+DO198+DO210+DO219+DO226+DO239+DO252+DO264+DO272+DO281+DO292+DO302+DO309+DO318+DO328+DO342+DO351+DO360+DO367+DO379+DO388</f>
        <v>108988.2</v>
      </c>
      <c r="DP9" s="87">
        <f t="shared" si="48"/>
        <v>0</v>
      </c>
      <c r="DQ9" s="94">
        <f t="shared" si="34"/>
        <v>0</v>
      </c>
      <c r="DR9" s="87">
        <f t="shared" ref="DR9:DS9" si="49">DR12+DR16+DR25+DR39+DR50+DR55+DR72+DR78+DR95+DR100+DR112+DR121+DR134+DR145+DR156+DR168+DR180+DR194+DR198+DR210+DR219+DR226+DR239+DR252+DR264+DR272+DR281+DR292+DR302+DR309+DR318+DR328+DR342+DR351+DR360+DR367+DR379+DR388</f>
        <v>0</v>
      </c>
      <c r="DS9" s="87">
        <f t="shared" si="49"/>
        <v>0</v>
      </c>
      <c r="DT9" s="94"/>
      <c r="DU9" s="87">
        <f t="shared" ref="DU9:DV9" si="50">DU12+DU16+DU25+DU39+DU50+DU55+DU72+DU78+DU95+DU100+DU112+DU121+DU134+DU145+DU156+DU168+DU180+DU194+DU198+DU210+DU219+DU226+DU239+DU252+DU264+DU272+DU281+DU292+DU302+DU309+DU318+DU328+DU342+DU351+DU360+DU367+DU379+DU388</f>
        <v>0</v>
      </c>
      <c r="DV9" s="87">
        <f t="shared" si="50"/>
        <v>0</v>
      </c>
      <c r="DW9" s="94"/>
      <c r="DX9" s="87">
        <f t="shared" ref="DX9:DY9" si="51">DX12+DX16+DX25+DX39+DX50+DX55+DX72+DX78+DX95+DX100+DX112+DX121+DX134+DX145+DX156+DX168+DX180+DX194+DX198+DX210+DX219+DX226+DX239+DX252+DX264+DX272+DX281+DX292+DX302+DX309+DX318+DX328+DX342+DX351+DX360+DX367+DX379+DX388</f>
        <v>108765.92000000001</v>
      </c>
      <c r="DY9" s="87">
        <f t="shared" si="51"/>
        <v>0</v>
      </c>
      <c r="DZ9" s="94"/>
    </row>
    <row r="10" spans="1:130" s="76" customFormat="1" ht="15.75" x14ac:dyDescent="0.25">
      <c r="A10" s="86" t="s">
        <v>156</v>
      </c>
      <c r="B10" s="94">
        <f t="shared" si="0"/>
        <v>1208977.2434699999</v>
      </c>
      <c r="C10" s="94">
        <f t="shared" si="0"/>
        <v>658183.33239</v>
      </c>
      <c r="D10" s="94">
        <f t="shared" si="1"/>
        <v>54.441333444861698</v>
      </c>
      <c r="E10" s="94">
        <f t="shared" ref="E10:AA10" si="52">SUM(E13:E14)+SUM(E17:E23)+SUM(E26:E37)+SUM(E40:E48)+SUM(E51:E53)+SUM(E56:E70)+SUM(E73:E76)+SUM(E79:E93)+SUM(E96:E98)+SUM(E101:E110)+SUM(E113:E119)+SUM(E122:E132)+SUM(E135:E143)+SUM(E146:E154)+SUM(E157:E166)+SUM(E169:E178)+SUM(E181:E192)+SUM(E195:E196)+SUM(E199:E208)+SUM(E211:E217)+SUM(E220:E224)+SUM(E227:E237)+SUM(E227:E237)+SUM(E240:E250)+SUM(E253:E262)+SUM(E265:E270)+SUM(E273:E279)+SUM(E282:E290)+SUM(E293:E300)+SUM(E303:E307)+SUM(E310:E316)+SUM(E319:E326)+SUM(E329:E340)+SUM(E343:E349)+SUM(E352:E358)+SUM(E361:E365)+SUM(E368:E377)+SUM(E380:E386)+SUM(E389:E393)</f>
        <v>0</v>
      </c>
      <c r="F10" s="94">
        <f t="shared" si="52"/>
        <v>0</v>
      </c>
      <c r="G10" s="94"/>
      <c r="H10" s="94">
        <f t="shared" si="52"/>
        <v>0</v>
      </c>
      <c r="I10" s="94">
        <f t="shared" si="52"/>
        <v>0</v>
      </c>
      <c r="J10" s="94">
        <f t="shared" si="52"/>
        <v>0</v>
      </c>
      <c r="K10" s="94">
        <f t="shared" si="52"/>
        <v>0</v>
      </c>
      <c r="L10" s="94">
        <f t="shared" si="52"/>
        <v>0</v>
      </c>
      <c r="M10" s="94">
        <f t="shared" si="52"/>
        <v>0</v>
      </c>
      <c r="N10" s="94">
        <f t="shared" si="52"/>
        <v>0</v>
      </c>
      <c r="O10" s="94">
        <f t="shared" si="52"/>
        <v>0</v>
      </c>
      <c r="P10" s="94">
        <f t="shared" si="52"/>
        <v>0</v>
      </c>
      <c r="Q10" s="94">
        <f t="shared" si="52"/>
        <v>5029.2</v>
      </c>
      <c r="R10" s="94">
        <f t="shared" si="52"/>
        <v>5029.2</v>
      </c>
      <c r="S10" s="94">
        <f>R10/Q10*100</f>
        <v>100</v>
      </c>
      <c r="T10" s="94">
        <f t="shared" si="52"/>
        <v>2944.1</v>
      </c>
      <c r="U10" s="94">
        <f t="shared" si="52"/>
        <v>2944.1</v>
      </c>
      <c r="V10" s="94">
        <f>U10/T10*100</f>
        <v>100</v>
      </c>
      <c r="W10" s="94">
        <f t="shared" si="52"/>
        <v>0</v>
      </c>
      <c r="X10" s="94">
        <f t="shared" si="52"/>
        <v>0</v>
      </c>
      <c r="Y10" s="94"/>
      <c r="Z10" s="94">
        <f t="shared" si="52"/>
        <v>51.020420000000001</v>
      </c>
      <c r="AA10" s="94">
        <f t="shared" si="52"/>
        <v>51.020420000000001</v>
      </c>
      <c r="AB10" s="94">
        <f t="shared" si="7"/>
        <v>100</v>
      </c>
      <c r="AC10" s="94">
        <f>SUM(AC13:AC14)+SUM(AC17:AC23)+SUM(AC26:AC37)+SUM(AC40:AC48)+SUM(AC51:AC53)+SUM(AC56:AC70)+SUM(AC73:AC76)+SUM(AC79:AC93)+SUM(AC96:AC98)+SUM(AC101:AC110)+SUM(AC113:AC119)+SUM(AC122:AC132)+SUM(AC135:AC143)+SUM(AC146:AC154)+SUM(AC157:AC166)+SUM(AC169:AC178)+SUM(AC181:AC192)+SUM(AC195:AC196)+SUM(AC199:AC208)+SUM(AC211:AC217)+SUM(AC220:AC224)+SUM(AC227:AC237)+SUM(AC240:AC250)+SUM(AC253:AC262)+SUM(AC265:AC270)+SUM(AC273:AC279)+SUM(AC282:AC290)+SUM(AC293:AC300)+SUM(AC303:AC307)+SUM(AC310:AC316)+SUM(AC319:AC326)+SUM(AC329:AC340)+SUM(AC343:AC349)+SUM(AC352:AC358)+SUM(AC361:AC365)+SUM(AC368:AC377)+SUM(AC380:AC386)+SUM(AC389:AC393)</f>
        <v>0</v>
      </c>
      <c r="AD10" s="94">
        <f t="shared" ref="AD10:BR10" si="53">SUM(AD13:AD14)+SUM(AD17:AD23)+SUM(AD26:AD37)+SUM(AD40:AD48)+SUM(AD51:AD53)+SUM(AD56:AD70)+SUM(AD73:AD76)+SUM(AD79:AD93)+SUM(AD96:AD98)+SUM(AD101:AD110)+SUM(AD113:AD119)+SUM(AD122:AD132)+SUM(AD135:AD143)+SUM(AD146:AD154)+SUM(AD157:AD166)+SUM(AD169:AD178)+SUM(AD181:AD192)+SUM(AD195:AD196)+SUM(AD199:AD208)+SUM(AD211:AD217)+SUM(AD220:AD224)+SUM(AD227:AD237)+SUM(AD240:AD250)+SUM(AD253:AD262)+SUM(AD265:AD270)+SUM(AD273:AD279)+SUM(AD282:AD290)+SUM(AD293:AD300)+SUM(AD303:AD307)+SUM(AD310:AD316)+SUM(AD319:AD326)+SUM(AD329:AD340)+SUM(AD343:AD349)+SUM(AD352:AD358)+SUM(AD361:AD365)+SUM(AD368:AD377)+SUM(AD380:AD386)+SUM(AD389:AD393)</f>
        <v>0</v>
      </c>
      <c r="AE10" s="94">
        <f t="shared" si="53"/>
        <v>0</v>
      </c>
      <c r="AF10" s="94">
        <f t="shared" si="53"/>
        <v>116801.23104999999</v>
      </c>
      <c r="AG10" s="94">
        <f t="shared" si="53"/>
        <v>33262.640440000003</v>
      </c>
      <c r="AH10" s="94">
        <f t="shared" ref="AH10" si="54">AG10/AF10*100</f>
        <v>28.477987895316797</v>
      </c>
      <c r="AI10" s="94">
        <f t="shared" si="53"/>
        <v>165975.09999999995</v>
      </c>
      <c r="AJ10" s="94">
        <f t="shared" si="53"/>
        <v>142032.86296000003</v>
      </c>
      <c r="AK10" s="94">
        <f t="shared" si="8"/>
        <v>85.574801858833084</v>
      </c>
      <c r="AL10" s="94">
        <f t="shared" si="53"/>
        <v>0</v>
      </c>
      <c r="AM10" s="94">
        <f t="shared" si="53"/>
        <v>0</v>
      </c>
      <c r="AN10" s="94"/>
      <c r="AO10" s="94">
        <f t="shared" ref="AO10:AP10" si="55">SUM(AO13:AO14)+SUM(AO17:AO23)+SUM(AO26:AO37)+SUM(AO40:AO48)+SUM(AO51:AO53)+SUM(AO56:AO70)+SUM(AO73:AO76)+SUM(AO79:AO93)+SUM(AO96:AO98)+SUM(AO101:AO110)+SUM(AO113:AO119)+SUM(AO122:AO132)+SUM(AO135:AO143)+SUM(AO146:AO154)+SUM(AO157:AO166)+SUM(AO169:AO178)+SUM(AO181:AO192)+SUM(AO195:AO196)+SUM(AO199:AO208)+SUM(AO211:AO217)+SUM(AO220:AO224)+SUM(AO227:AO237)+SUM(AO240:AO250)+SUM(AO253:AO262)+SUM(AO265:AO270)+SUM(AO273:AO279)+SUM(AO282:AO290)+SUM(AO293:AO300)+SUM(AO303:AO307)+SUM(AO310:AO316)+SUM(AO319:AO326)+SUM(AO329:AO340)+SUM(AO343:AO349)+SUM(AO352:AO358)+SUM(AO361:AO365)+SUM(AO368:AO377)+SUM(AO380:AO386)+SUM(AO389:AO393)</f>
        <v>0</v>
      </c>
      <c r="AP10" s="94">
        <f t="shared" si="55"/>
        <v>0</v>
      </c>
      <c r="AQ10" s="94"/>
      <c r="AR10" s="94">
        <f t="shared" si="53"/>
        <v>0</v>
      </c>
      <c r="AS10" s="94">
        <f t="shared" si="53"/>
        <v>0</v>
      </c>
      <c r="AT10" s="94">
        <f t="shared" si="53"/>
        <v>0</v>
      </c>
      <c r="AU10" s="94">
        <f t="shared" si="53"/>
        <v>0</v>
      </c>
      <c r="AV10" s="94">
        <f t="shared" si="53"/>
        <v>0</v>
      </c>
      <c r="AW10" s="94"/>
      <c r="AX10" s="94">
        <f t="shared" si="53"/>
        <v>80590.599999999991</v>
      </c>
      <c r="AY10" s="94">
        <f t="shared" si="53"/>
        <v>70930.272859999997</v>
      </c>
      <c r="AZ10" s="94">
        <f>AY10/AX10*100</f>
        <v>88.013084478834998</v>
      </c>
      <c r="BA10" s="94">
        <f t="shared" si="53"/>
        <v>1644.7</v>
      </c>
      <c r="BB10" s="94">
        <f t="shared" si="53"/>
        <v>1447.5182600000001</v>
      </c>
      <c r="BC10" s="94">
        <f>BB10/BA10*100</f>
        <v>88.011081656229095</v>
      </c>
      <c r="BD10" s="94">
        <f t="shared" si="53"/>
        <v>0</v>
      </c>
      <c r="BE10" s="94">
        <f t="shared" si="53"/>
        <v>0</v>
      </c>
      <c r="BF10" s="94"/>
      <c r="BG10" s="94">
        <f t="shared" si="53"/>
        <v>385498.59199999995</v>
      </c>
      <c r="BH10" s="94">
        <f t="shared" si="53"/>
        <v>141013.89812999999</v>
      </c>
      <c r="BI10" s="94">
        <f>BH10/BG10*100</f>
        <v>36.579614311535543</v>
      </c>
      <c r="BJ10" s="94">
        <f t="shared" si="53"/>
        <v>34078.699999999997</v>
      </c>
      <c r="BK10" s="94">
        <f t="shared" si="53"/>
        <v>4872.8672200000001</v>
      </c>
      <c r="BL10" s="94">
        <f>BK10/BJ10*100</f>
        <v>14.298864745427498</v>
      </c>
      <c r="BM10" s="94">
        <f t="shared" si="53"/>
        <v>16769.400000000001</v>
      </c>
      <c r="BN10" s="94">
        <f t="shared" si="53"/>
        <v>16769.399169999997</v>
      </c>
      <c r="BO10" s="94">
        <f>BN10/BM10*100</f>
        <v>99.999995050508645</v>
      </c>
      <c r="BP10" s="94">
        <f t="shared" si="53"/>
        <v>0</v>
      </c>
      <c r="BQ10" s="94">
        <f t="shared" si="53"/>
        <v>0</v>
      </c>
      <c r="BR10" s="94">
        <f t="shared" si="53"/>
        <v>0</v>
      </c>
      <c r="BS10" s="94">
        <f t="shared" ref="BS10:CY10" si="56">SUM(BS13:BS14)+SUM(BS17:BS23)+SUM(BS26:BS37)+SUM(BS40:BS48)+SUM(BS51:BS53)+SUM(BS56:BS70)+SUM(BS73:BS76)+SUM(BS79:BS93)+SUM(BS96:BS98)+SUM(BS101:BS110)+SUM(BS113:BS119)+SUM(BS122:BS132)+SUM(BS135:BS143)+SUM(BS146:BS154)+SUM(BS157:BS166)+SUM(BS169:BS178)+SUM(BS181:BS192)+SUM(BS195:BS196)+SUM(BS199:BS208)+SUM(BS211:BS217)+SUM(BS220:BS224)+SUM(BS227:BS237)+SUM(BS240:BS250)+SUM(BS253:BS262)+SUM(BS265:BS270)+SUM(BS273:BS279)+SUM(BS282:BS290)+SUM(BS293:BS300)+SUM(BS303:BS307)+SUM(BS310:BS316)+SUM(BS319:BS326)+SUM(BS329:BS340)+SUM(BS343:BS349)+SUM(BS352:BS358)+SUM(BS361:BS365)+SUM(BS368:BS377)+SUM(BS380:BS386)+SUM(BS389:BS393)</f>
        <v>40255.5</v>
      </c>
      <c r="BT10" s="94">
        <f t="shared" si="56"/>
        <v>33511.296300000002</v>
      </c>
      <c r="BU10" s="94">
        <f>BT10/BS10*100</f>
        <v>83.246503707567911</v>
      </c>
      <c r="BV10" s="94">
        <f t="shared" si="56"/>
        <v>65541.5</v>
      </c>
      <c r="BW10" s="94">
        <f t="shared" si="56"/>
        <v>21586.49511</v>
      </c>
      <c r="BX10" s="94">
        <f>BW10/BV10*100</f>
        <v>32.935613481534595</v>
      </c>
      <c r="BY10" s="94">
        <f t="shared" si="56"/>
        <v>24694.1</v>
      </c>
      <c r="BZ10" s="94">
        <f t="shared" si="56"/>
        <v>21024.681280000001</v>
      </c>
      <c r="CA10" s="94">
        <f t="shared" si="22"/>
        <v>85.140504330994048</v>
      </c>
      <c r="CB10" s="94">
        <f t="shared" si="56"/>
        <v>0</v>
      </c>
      <c r="CC10" s="94">
        <f t="shared" si="56"/>
        <v>0</v>
      </c>
      <c r="CD10" s="94">
        <f t="shared" si="56"/>
        <v>0</v>
      </c>
      <c r="CE10" s="94">
        <f t="shared" si="56"/>
        <v>0</v>
      </c>
      <c r="CF10" s="94">
        <f t="shared" si="56"/>
        <v>0</v>
      </c>
      <c r="CG10" s="94">
        <f t="shared" si="56"/>
        <v>0</v>
      </c>
      <c r="CH10" s="94">
        <f t="shared" si="56"/>
        <v>0</v>
      </c>
      <c r="CI10" s="94">
        <f t="shared" si="56"/>
        <v>0</v>
      </c>
      <c r="CJ10" s="94"/>
      <c r="CK10" s="94">
        <f t="shared" si="56"/>
        <v>0</v>
      </c>
      <c r="CL10" s="94">
        <f t="shared" si="56"/>
        <v>0</v>
      </c>
      <c r="CM10" s="94">
        <f t="shared" si="56"/>
        <v>0</v>
      </c>
      <c r="CN10" s="94">
        <f t="shared" si="56"/>
        <v>0</v>
      </c>
      <c r="CO10" s="94">
        <f t="shared" si="56"/>
        <v>0</v>
      </c>
      <c r="CP10" s="178">
        <f t="shared" si="56"/>
        <v>0</v>
      </c>
      <c r="CQ10" s="94">
        <f t="shared" si="56"/>
        <v>0</v>
      </c>
      <c r="CR10" s="94">
        <f t="shared" si="56"/>
        <v>0</v>
      </c>
      <c r="CS10" s="94"/>
      <c r="CT10" s="193">
        <f t="shared" si="56"/>
        <v>200000</v>
      </c>
      <c r="CU10" s="94">
        <f t="shared" si="56"/>
        <v>144564.12631999998</v>
      </c>
      <c r="CV10" s="94">
        <f>CU10/CT10*100</f>
        <v>72.282063159999993</v>
      </c>
      <c r="CW10" s="94">
        <f t="shared" si="56"/>
        <v>0</v>
      </c>
      <c r="CX10" s="94">
        <f t="shared" si="56"/>
        <v>0</v>
      </c>
      <c r="CY10" s="94">
        <f t="shared" si="56"/>
        <v>0</v>
      </c>
      <c r="CZ10" s="94"/>
      <c r="DA10" s="94">
        <f t="shared" ref="DA10" si="57">SUM(DA13:DA14)+SUM(DA17:DA23)+SUM(DA26:DA37)+SUM(DA40:DA48)+SUM(DA51:DA53)+SUM(DA56:DA70)+SUM(DA73:DA76)+SUM(DA79:DA93)+SUM(DA96:DA98)+SUM(DA101:DA110)+SUM(DA113:DA119)+SUM(DA122:DA132)+SUM(DA135:DA143)+SUM(DA146:DA154)+SUM(DA157:DA166)+SUM(DA169:DA178)+SUM(DA181:DA192)+SUM(DA195:DA196)+SUM(DA199:DA208)+SUM(DA211:DA217)+SUM(DA220:DA224)+SUM(DA227:DA237)+SUM(DA240:DA250)+SUM(DA253:DA262)+SUM(DA265:DA270)+SUM(DA273:DA279)+SUM(DA282:DA290)+SUM(DA293:DA300)+SUM(DA303:DA307)+SUM(DA310:DA316)+SUM(DA319:DA326)+SUM(DA329:DA340)+SUM(DA343:DA349)+SUM(DA352:DA358)+SUM(DA361:DA365)+SUM(DA368:DA377)+SUM(DA380:DA386)+SUM(DA389:DA393)</f>
        <v>0</v>
      </c>
      <c r="DB10" s="94"/>
      <c r="DC10" s="94">
        <f t="shared" ref="DC10:DD10" si="58">SUM(DC13:DC14)+SUM(DC17:DC23)+SUM(DC26:DC37)+SUM(DC40:DC48)+SUM(DC51:DC53)+SUM(DC56:DC70)+SUM(DC73:DC76)+SUM(DC79:DC93)+SUM(DC96:DC98)+SUM(DC101:DC110)+SUM(DC113:DC119)+SUM(DC122:DC132)+SUM(DC135:DC143)+SUM(DC146:DC154)+SUM(DC157:DC166)+SUM(DC169:DC178)+SUM(DC181:DC192)+SUM(DC195:DC196)+SUM(DC199:DC208)+SUM(DC211:DC217)+SUM(DC220:DC224)+SUM(DC227:DC237)+SUM(DC240:DC250)+SUM(DC253:DC262)+SUM(DC265:DC270)+SUM(DC273:DC279)+SUM(DC282:DC290)+SUM(DC293:DC300)+SUM(DC303:DC307)+SUM(DC310:DC316)+SUM(DC319:DC326)+SUM(DC329:DC340)+SUM(DC343:DC349)+SUM(DC352:DC358)+SUM(DC361:DC365)+SUM(DC368:DC377)+SUM(DC380:DC386)+SUM(DC389:DC393)</f>
        <v>48007.1</v>
      </c>
      <c r="DD10" s="94">
        <f t="shared" si="58"/>
        <v>19142.95392</v>
      </c>
      <c r="DE10" s="94">
        <f>DD10/DC10*100</f>
        <v>39.875255785081791</v>
      </c>
      <c r="DF10" s="94">
        <f t="shared" ref="DF10:DG10" si="59">SUM(DF13:DF14)+SUM(DF17:DF23)+SUM(DF26:DF37)+SUM(DF40:DF48)+SUM(DF51:DF53)+SUM(DF56:DF70)+SUM(DF73:DF76)+SUM(DF79:DF93)+SUM(DF96:DF98)+SUM(DF101:DF110)+SUM(DF113:DF119)+SUM(DF122:DF132)+SUM(DF135:DF143)+SUM(DF146:DF154)+SUM(DF157:DF166)+SUM(DF169:DF178)+SUM(DF181:DF192)+SUM(DF195:DF196)+SUM(DF199:DF208)+SUM(DF211:DF217)+SUM(DF220:DF224)+SUM(DF227:DF237)+SUM(DF240:DF250)+SUM(DF253:DF262)+SUM(DF265:DF270)+SUM(DF273:DF279)+SUM(DF282:DF290)+SUM(DF293:DF300)+SUM(DF303:DF307)+SUM(DF310:DF316)+SUM(DF319:DF326)+SUM(DF329:DF340)+SUM(DF343:DF349)+SUM(DF352:DF358)+SUM(DF361:DF365)+SUM(DF368:DF377)+SUM(DF380:DF386)+SUM(DF389:DF393)</f>
        <v>0</v>
      </c>
      <c r="DG10" s="94">
        <f t="shared" si="59"/>
        <v>0</v>
      </c>
      <c r="DH10" s="94"/>
      <c r="DI10" s="94">
        <f t="shared" ref="DI10:DJ10" si="60">SUM(DI13:DI14)+SUM(DI17:DI23)+SUM(DI26:DI37)+SUM(DI40:DI48)+SUM(DI51:DI53)+SUM(DI56:DI70)+SUM(DI73:DI76)+SUM(DI79:DI93)+SUM(DI96:DI98)+SUM(DI101:DI110)+SUM(DI113:DI119)+SUM(DI122:DI132)+SUM(DI135:DI143)+SUM(DI146:DI154)+SUM(DI157:DI166)+SUM(DI169:DI178)+SUM(DI181:DI192)+SUM(DI195:DI196)+SUM(DI199:DI208)+SUM(DI211:DI217)+SUM(DI220:DI224)+SUM(DI227:DI237)+SUM(DI240:DI250)+SUM(DI253:DI262)+SUM(DI265:DI270)+SUM(DI273:DI279)+SUM(DI282:DI290)+SUM(DI293:DI300)+SUM(DI303:DI307)+SUM(DI310:DI316)+SUM(DI319:DI326)+SUM(DI329:DI340)+SUM(DI343:DI349)+SUM(DI352:DI358)+SUM(DI361:DI365)+SUM(DI368:DI377)+SUM(DI380:DI386)+SUM(DI389:DI393)</f>
        <v>0</v>
      </c>
      <c r="DJ10" s="94">
        <f t="shared" si="60"/>
        <v>0</v>
      </c>
      <c r="DK10" s="94"/>
      <c r="DL10" s="94">
        <f t="shared" ref="DL10:DM10" si="61">SUM(DL13:DL14)+SUM(DL17:DL23)+SUM(DL26:DL37)+SUM(DL40:DL48)+SUM(DL51:DL53)+SUM(DL56:DL70)+SUM(DL73:DL76)+SUM(DL79:DL93)+SUM(DL96:DL98)+SUM(DL101:DL110)+SUM(DL113:DL119)+SUM(DL122:DL132)+SUM(DL135:DL143)+SUM(DL146:DL154)+SUM(DL157:DL166)+SUM(DL169:DL178)+SUM(DL181:DL192)+SUM(DL195:DL196)+SUM(DL199:DL208)+SUM(DL211:DL217)+SUM(DL220:DL224)+SUM(DL227:DL237)+SUM(DL240:DL250)+SUM(DL253:DL262)+SUM(DL265:DL270)+SUM(DL273:DL279)+SUM(DL282:DL290)+SUM(DL293:DL300)+SUM(DL303:DL307)+SUM(DL310:DL316)+SUM(DL319:DL326)+SUM(DL329:DL340)+SUM(DL343:DL349)+SUM(DL352:DL358)+SUM(DL361:DL365)+SUM(DL368:DL377)+SUM(DL380:DL386)+SUM(DL389:DL393)</f>
        <v>0</v>
      </c>
      <c r="DM10" s="94">
        <f t="shared" si="61"/>
        <v>0</v>
      </c>
      <c r="DN10" s="94"/>
      <c r="DO10" s="94">
        <f t="shared" ref="DO10:DP10" si="62">SUM(DO13:DO14)+SUM(DO17:DO23)+SUM(DO26:DO37)+SUM(DO40:DO48)+SUM(DO51:DO53)+SUM(DO56:DO70)+SUM(DO73:DO76)+SUM(DO79:DO93)+SUM(DO96:DO98)+SUM(DO101:DO110)+SUM(DO113:DO119)+SUM(DO122:DO132)+SUM(DO135:DO143)+SUM(DO146:DO154)+SUM(DO157:DO166)+SUM(DO169:DO178)+SUM(DO181:DO192)+SUM(DO195:DO196)+SUM(DO199:DO208)+SUM(DO211:DO217)+SUM(DO220:DO224)+SUM(DO227:DO237)+SUM(DO240:DO250)+SUM(DO253:DO262)+SUM(DO265:DO270)+SUM(DO273:DO279)+SUM(DO282:DO290)+SUM(DO293:DO300)+SUM(DO303:DO307)+SUM(DO310:DO316)+SUM(DO319:DO326)+SUM(DO329:DO340)+SUM(DO343:DO349)+SUM(DO352:DO358)+SUM(DO361:DO365)+SUM(DO368:DO377)+SUM(DO380:DO386)+SUM(DO389:DO393)</f>
        <v>0</v>
      </c>
      <c r="DP10" s="94">
        <f t="shared" si="62"/>
        <v>0</v>
      </c>
      <c r="DQ10" s="94"/>
      <c r="DR10" s="94">
        <f t="shared" ref="DR10:DS10" si="63">SUM(DR13:DR14)+SUM(DR17:DR23)+SUM(DR26:DR37)+SUM(DR40:DR48)+SUM(DR51:DR53)+SUM(DR56:DR70)+SUM(DR73:DR76)+SUM(DR79:DR93)+SUM(DR96:DR98)+SUM(DR101:DR110)+SUM(DR113:DR119)+SUM(DR122:DR132)+SUM(DR135:DR143)+SUM(DR146:DR154)+SUM(DR157:DR166)+SUM(DR169:DR178)+SUM(DR181:DR192)+SUM(DR195:DR196)+SUM(DR199:DR208)+SUM(DR211:DR217)+SUM(DR220:DR224)+SUM(DR227:DR237)+SUM(DR240:DR250)+SUM(DR253:DR262)+SUM(DR265:DR270)+SUM(DR273:DR279)+SUM(DR282:DR290)+SUM(DR293:DR300)+SUM(DR303:DR307)+SUM(DR310:DR316)+SUM(DR319:DR326)+SUM(DR329:DR340)+SUM(DR343:DR349)+SUM(DR352:DR358)+SUM(DR361:DR365)+SUM(DR368:DR377)+SUM(DR380:DR386)+SUM(DR389:DR393)</f>
        <v>0</v>
      </c>
      <c r="DS10" s="94">
        <f t="shared" si="63"/>
        <v>0</v>
      </c>
      <c r="DT10" s="94"/>
      <c r="DU10" s="94">
        <f t="shared" ref="DU10:DV10" si="64">SUM(DU13:DU14)+SUM(DU17:DU23)+SUM(DU26:DU37)+SUM(DU40:DU48)+SUM(DU51:DU53)+SUM(DU56:DU70)+SUM(DU73:DU76)+SUM(DU79:DU93)+SUM(DU96:DU98)+SUM(DU101:DU110)+SUM(DU113:DU119)+SUM(DU122:DU132)+SUM(DU135:DU143)+SUM(DU146:DU154)+SUM(DU157:DU166)+SUM(DU169:DU178)+SUM(DU181:DU192)+SUM(DU195:DU196)+SUM(DU199:DU208)+SUM(DU211:DU217)+SUM(DU220:DU224)+SUM(DU227:DU237)+SUM(DU240:DU250)+SUM(DU253:DU262)+SUM(DU265:DU270)+SUM(DU273:DU279)+SUM(DU282:DU290)+SUM(DU293:DU300)+SUM(DU303:DU307)+SUM(DU310:DU316)+SUM(DU319:DU326)+SUM(DU329:DU340)+SUM(DU343:DU349)+SUM(DU352:DU358)+SUM(DU361:DU365)+SUM(DU368:DU377)+SUM(DU380:DU386)+SUM(DU389:DU393)</f>
        <v>21096.399999999998</v>
      </c>
      <c r="DV10" s="94">
        <f t="shared" si="64"/>
        <v>0</v>
      </c>
      <c r="DW10" s="94">
        <f t="shared" si="37"/>
        <v>0</v>
      </c>
      <c r="DX10" s="94"/>
      <c r="DY10" s="94">
        <f t="shared" ref="DY10" si="65">SUM(DY13:DY14)+SUM(DY17:DY23)+SUM(DY26:DY37)+SUM(DY40:DY48)+SUM(DY51:DY53)+SUM(DY56:DY70)+SUM(DY73:DY76)+SUM(DY79:DY93)+SUM(DY96:DY98)+SUM(DY101:DY110)+SUM(DY113:DY119)+SUM(DY122:DY132)+SUM(DY135:DY143)+SUM(DY146:DY154)+SUM(DY157:DY166)+SUM(DY169:DY178)+SUM(DY181:DY192)+SUM(DY195:DY196)+SUM(DY199:DY208)+SUM(DY211:DY217)+SUM(DY220:DY224)+SUM(DY227:DY237)+SUM(DY240:DY250)+SUM(DY253:DY262)+SUM(DY265:DY270)+SUM(DY273:DY279)+SUM(DY282:DY290)+SUM(DY293:DY300)+SUM(DY303:DY307)+SUM(DY310:DY316)+SUM(DY319:DY326)+SUM(DY329:DY340)+SUM(DY343:DY349)+SUM(DY352:DY358)+SUM(DY361:DY365)+SUM(DY368:DY377)+SUM(DY380:DY386)+SUM(DY389:DY393)</f>
        <v>0</v>
      </c>
      <c r="DZ10" s="94"/>
    </row>
    <row r="11" spans="1:130" s="76" customFormat="1" ht="31.5" x14ac:dyDescent="0.25">
      <c r="A11" s="77" t="s">
        <v>306</v>
      </c>
      <c r="B11" s="205">
        <f>E11+H11+K11+N11+Q11+T11+W11+Z11+AC11+AF11+AI11+AL11+AO11+AR11+AU11+AX11+BA11+BD11+BG11+BJ11+BM11+BP11+BS11+BV11+BY11+CB11+CE11+CH11+CK11+CN11+CQ11+CT11+CW11+CZ11+DC11+DF11+DI11+DL11+DO11+DR11+DU11+DX11</f>
        <v>165210.95782000004</v>
      </c>
      <c r="C11" s="205">
        <f>F11+I11+L11+O11+R11+U11+X11+AA11+AD11+AG11+AJ11+AM11+AP11+AS11+AV11+AY11+BB11+BE11+BH11+BK11+BN11+BQ11+BT11+BW11+BZ11+CC11+CF11+CI11+CL11+CO11+CR11+CU11+CX11+DA11+DD11+DG11+DJ11+DM11+DP11+DS11+DV11+DY11</f>
        <v>116628.25891</v>
      </c>
      <c r="D11" s="81">
        <f t="shared" ref="D11" si="66">C11/B11*100</f>
        <v>70.593537165415114</v>
      </c>
      <c r="E11" s="80">
        <f t="shared" ref="E11:AS11" si="67">E12+E13+E14</f>
        <v>1187.5</v>
      </c>
      <c r="F11" s="80">
        <f t="shared" si="67"/>
        <v>1187.4966999999999</v>
      </c>
      <c r="G11" s="81">
        <f t="shared" si="3"/>
        <v>99.99972210526316</v>
      </c>
      <c r="H11" s="80">
        <f t="shared" si="67"/>
        <v>0</v>
      </c>
      <c r="I11" s="80">
        <f t="shared" si="67"/>
        <v>0</v>
      </c>
      <c r="J11" s="80">
        <f t="shared" si="67"/>
        <v>0</v>
      </c>
      <c r="K11" s="80">
        <f t="shared" si="67"/>
        <v>0</v>
      </c>
      <c r="L11" s="80">
        <f t="shared" si="67"/>
        <v>0</v>
      </c>
      <c r="M11" s="80">
        <f t="shared" si="67"/>
        <v>0</v>
      </c>
      <c r="N11" s="80">
        <f t="shared" si="67"/>
        <v>0</v>
      </c>
      <c r="O11" s="80">
        <f t="shared" si="67"/>
        <v>0</v>
      </c>
      <c r="P11" s="80">
        <f t="shared" si="67"/>
        <v>0</v>
      </c>
      <c r="Q11" s="80">
        <f t="shared" si="67"/>
        <v>0</v>
      </c>
      <c r="R11" s="80">
        <f t="shared" si="67"/>
        <v>0</v>
      </c>
      <c r="S11" s="80">
        <f t="shared" si="67"/>
        <v>0</v>
      </c>
      <c r="T11" s="80">
        <f t="shared" si="67"/>
        <v>0</v>
      </c>
      <c r="U11" s="80">
        <f t="shared" si="67"/>
        <v>0</v>
      </c>
      <c r="V11" s="80">
        <f t="shared" si="67"/>
        <v>0</v>
      </c>
      <c r="W11" s="80">
        <f t="shared" si="67"/>
        <v>102.04082</v>
      </c>
      <c r="X11" s="80">
        <f t="shared" si="67"/>
        <v>102.04082000000001</v>
      </c>
      <c r="Y11" s="81">
        <f t="shared" si="6"/>
        <v>100.00000000000003</v>
      </c>
      <c r="Z11" s="80">
        <f t="shared" si="67"/>
        <v>0</v>
      </c>
      <c r="AA11" s="80">
        <f t="shared" si="67"/>
        <v>0</v>
      </c>
      <c r="AB11" s="81"/>
      <c r="AC11" s="80">
        <f t="shared" si="67"/>
        <v>0</v>
      </c>
      <c r="AD11" s="80">
        <f t="shared" si="67"/>
        <v>0</v>
      </c>
      <c r="AE11" s="80">
        <f t="shared" si="67"/>
        <v>0</v>
      </c>
      <c r="AF11" s="80">
        <f>SUM(AF12:AF14)</f>
        <v>1823.5169999999998</v>
      </c>
      <c r="AG11" s="80">
        <f t="shared" si="67"/>
        <v>56.429099999999998</v>
      </c>
      <c r="AH11" s="81">
        <f>AG11/AF11*100</f>
        <v>3.0945200949593561</v>
      </c>
      <c r="AI11" s="80">
        <f t="shared" si="67"/>
        <v>1041.9000000000001</v>
      </c>
      <c r="AJ11" s="80">
        <f t="shared" si="67"/>
        <v>1041.9032999999999</v>
      </c>
      <c r="AK11" s="81">
        <f t="shared" si="8"/>
        <v>100.00031672905267</v>
      </c>
      <c r="AL11" s="80">
        <f t="shared" si="67"/>
        <v>15842.6</v>
      </c>
      <c r="AM11" s="80">
        <f t="shared" si="67"/>
        <v>8133.0167599999995</v>
      </c>
      <c r="AN11" s="83">
        <f>AM11/AL11*100</f>
        <v>51.336376352366401</v>
      </c>
      <c r="AO11" s="83">
        <f>AO12+AO13+AO14</f>
        <v>2335.8000000000002</v>
      </c>
      <c r="AP11" s="83">
        <f t="shared" ref="AP11" si="68">AP12+AP13+AP14</f>
        <v>261.49142999999998</v>
      </c>
      <c r="AQ11" s="83">
        <f>AP11/AO11*100</f>
        <v>11.194940919599279</v>
      </c>
      <c r="AR11" s="80">
        <f t="shared" si="67"/>
        <v>85703.3</v>
      </c>
      <c r="AS11" s="80">
        <f t="shared" si="67"/>
        <v>85703.335000000006</v>
      </c>
      <c r="AT11" s="83">
        <f>AS11/AR11*100</f>
        <v>100.00004083856749</v>
      </c>
      <c r="AU11" s="80">
        <f t="shared" ref="AU11:CI11" si="69">AU12+AU13+AU14</f>
        <v>0</v>
      </c>
      <c r="AV11" s="80">
        <f t="shared" si="69"/>
        <v>0</v>
      </c>
      <c r="AW11" s="80">
        <f t="shared" si="69"/>
        <v>0</v>
      </c>
      <c r="AX11" s="80">
        <f t="shared" si="69"/>
        <v>0</v>
      </c>
      <c r="AY11" s="80">
        <f t="shared" si="69"/>
        <v>0</v>
      </c>
      <c r="AZ11" s="80">
        <f t="shared" si="69"/>
        <v>0</v>
      </c>
      <c r="BA11" s="80">
        <f t="shared" si="69"/>
        <v>0</v>
      </c>
      <c r="BB11" s="80">
        <f t="shared" si="69"/>
        <v>0</v>
      </c>
      <c r="BC11" s="80">
        <f t="shared" si="69"/>
        <v>0</v>
      </c>
      <c r="BD11" s="80">
        <f t="shared" si="69"/>
        <v>5706</v>
      </c>
      <c r="BE11" s="80">
        <f t="shared" si="69"/>
        <v>3334.0031400000003</v>
      </c>
      <c r="BF11" s="83">
        <f t="shared" ref="BF11:BF24" si="70">BE11/BD11*100</f>
        <v>58.429778128286017</v>
      </c>
      <c r="BG11" s="80">
        <f t="shared" si="69"/>
        <v>0</v>
      </c>
      <c r="BH11" s="80">
        <f t="shared" si="69"/>
        <v>0</v>
      </c>
      <c r="BI11" s="80">
        <f t="shared" si="69"/>
        <v>0</v>
      </c>
      <c r="BJ11" s="80">
        <f t="shared" si="69"/>
        <v>0</v>
      </c>
      <c r="BK11" s="80">
        <f t="shared" si="69"/>
        <v>0</v>
      </c>
      <c r="BL11" s="80">
        <f t="shared" si="69"/>
        <v>0</v>
      </c>
      <c r="BM11" s="80">
        <f t="shared" si="69"/>
        <v>0</v>
      </c>
      <c r="BN11" s="80">
        <f t="shared" si="69"/>
        <v>0</v>
      </c>
      <c r="BO11" s="80">
        <f t="shared" si="69"/>
        <v>0</v>
      </c>
      <c r="BP11" s="80">
        <f t="shared" si="69"/>
        <v>0</v>
      </c>
      <c r="BQ11" s="80">
        <f t="shared" si="69"/>
        <v>0</v>
      </c>
      <c r="BR11" s="80">
        <f t="shared" si="69"/>
        <v>0</v>
      </c>
      <c r="BS11" s="80">
        <f t="shared" si="69"/>
        <v>0</v>
      </c>
      <c r="BT11" s="80">
        <f t="shared" si="69"/>
        <v>0</v>
      </c>
      <c r="BU11" s="80">
        <f t="shared" si="69"/>
        <v>0</v>
      </c>
      <c r="BV11" s="80">
        <f t="shared" si="69"/>
        <v>0</v>
      </c>
      <c r="BW11" s="80">
        <f t="shared" si="69"/>
        <v>0</v>
      </c>
      <c r="BX11" s="80">
        <f t="shared" si="69"/>
        <v>0</v>
      </c>
      <c r="BY11" s="80">
        <f t="shared" si="69"/>
        <v>1063.3</v>
      </c>
      <c r="BZ11" s="80">
        <f t="shared" si="69"/>
        <v>1063.3</v>
      </c>
      <c r="CA11" s="81">
        <f t="shared" si="22"/>
        <v>100</v>
      </c>
      <c r="CB11" s="80">
        <f t="shared" si="69"/>
        <v>0</v>
      </c>
      <c r="CC11" s="80">
        <f t="shared" si="69"/>
        <v>0</v>
      </c>
      <c r="CD11" s="80">
        <f t="shared" si="69"/>
        <v>0</v>
      </c>
      <c r="CE11" s="80">
        <f t="shared" si="69"/>
        <v>153.6</v>
      </c>
      <c r="CF11" s="80">
        <f t="shared" si="69"/>
        <v>0</v>
      </c>
      <c r="CG11" s="80">
        <f t="shared" si="69"/>
        <v>0</v>
      </c>
      <c r="CH11" s="80">
        <f t="shared" si="69"/>
        <v>3759.7</v>
      </c>
      <c r="CI11" s="80">
        <f t="shared" si="69"/>
        <v>3347.3134700000001</v>
      </c>
      <c r="CJ11" s="80">
        <f>CI11/CH11*100</f>
        <v>89.031397983881703</v>
      </c>
      <c r="CK11" s="80">
        <f t="shared" ref="CK11:CY11" si="71">CK12+CK13+CK14</f>
        <v>0</v>
      </c>
      <c r="CL11" s="80">
        <f t="shared" si="71"/>
        <v>0</v>
      </c>
      <c r="CM11" s="80">
        <f t="shared" si="71"/>
        <v>0</v>
      </c>
      <c r="CN11" s="80">
        <f t="shared" si="71"/>
        <v>0</v>
      </c>
      <c r="CO11" s="80">
        <f t="shared" si="71"/>
        <v>0</v>
      </c>
      <c r="CP11" s="179">
        <f t="shared" si="71"/>
        <v>0</v>
      </c>
      <c r="CQ11" s="80">
        <f t="shared" si="71"/>
        <v>6400.7</v>
      </c>
      <c r="CR11" s="80">
        <f t="shared" si="71"/>
        <v>3534.0207500000001</v>
      </c>
      <c r="CS11" s="83">
        <f t="shared" si="23"/>
        <v>55.213035293014833</v>
      </c>
      <c r="CT11" s="194">
        <f t="shared" si="71"/>
        <v>0</v>
      </c>
      <c r="CU11" s="80">
        <f t="shared" si="71"/>
        <v>0</v>
      </c>
      <c r="CV11" s="80">
        <f t="shared" si="71"/>
        <v>0</v>
      </c>
      <c r="CW11" s="80">
        <f t="shared" si="71"/>
        <v>0</v>
      </c>
      <c r="CX11" s="80">
        <f t="shared" si="71"/>
        <v>0</v>
      </c>
      <c r="CY11" s="80">
        <f t="shared" si="71"/>
        <v>0</v>
      </c>
      <c r="CZ11" s="80">
        <f>CZ12+CZ13+CZ14</f>
        <v>36685.4</v>
      </c>
      <c r="DA11" s="80">
        <f>DA12+DA13+DA14</f>
        <v>7386.72991</v>
      </c>
      <c r="DB11" s="83">
        <f>DA11/CZ11*100</f>
        <v>20.13533969917188</v>
      </c>
      <c r="DC11" s="80">
        <f t="shared" ref="DC11:DE11" si="72">DC12+DC13+DC14</f>
        <v>0</v>
      </c>
      <c r="DD11" s="80">
        <f t="shared" si="72"/>
        <v>0</v>
      </c>
      <c r="DE11" s="80">
        <f t="shared" si="72"/>
        <v>0</v>
      </c>
      <c r="DF11" s="80">
        <f t="shared" ref="DF11:DH11" si="73">DF12+DF13+DF14</f>
        <v>700.7</v>
      </c>
      <c r="DG11" s="80">
        <f t="shared" si="73"/>
        <v>0</v>
      </c>
      <c r="DH11" s="80">
        <f t="shared" si="73"/>
        <v>0</v>
      </c>
      <c r="DI11" s="80">
        <f t="shared" ref="DI11:DJ11" si="74">DI12+DI13+DI14</f>
        <v>1568.7</v>
      </c>
      <c r="DJ11" s="80">
        <f t="shared" si="74"/>
        <v>1477.1785300000001</v>
      </c>
      <c r="DK11" s="83">
        <f t="shared" ref="DK11:DK39" si="75">DJ11/DI11*100</f>
        <v>94.165776120354437</v>
      </c>
      <c r="DL11" s="80">
        <f t="shared" ref="DL11:DM11" si="76">DL12+DL13+DL14</f>
        <v>0</v>
      </c>
      <c r="DM11" s="80">
        <f t="shared" si="76"/>
        <v>0</v>
      </c>
      <c r="DN11" s="83"/>
      <c r="DO11" s="80">
        <f t="shared" ref="DO11:DP11" si="77">DO12+DO13+DO14</f>
        <v>0</v>
      </c>
      <c r="DP11" s="80">
        <f t="shared" si="77"/>
        <v>0</v>
      </c>
      <c r="DQ11" s="83"/>
      <c r="DR11" s="80">
        <f t="shared" ref="DR11:DS11" si="78">DR12+DR13+DR14</f>
        <v>0</v>
      </c>
      <c r="DS11" s="80">
        <f t="shared" si="78"/>
        <v>0</v>
      </c>
      <c r="DT11" s="83"/>
      <c r="DU11" s="80">
        <f t="shared" ref="DU11:DV11" si="79">DU12+DU13+DU14</f>
        <v>1136.2</v>
      </c>
      <c r="DV11" s="80">
        <f t="shared" si="79"/>
        <v>0</v>
      </c>
      <c r="DW11" s="83">
        <f t="shared" ref="DW11" si="80">DV11/DU11*100</f>
        <v>0</v>
      </c>
      <c r="DX11" s="80">
        <f t="shared" ref="DX11:DY11" si="81">DX12+DX13+DX14</f>
        <v>0</v>
      </c>
      <c r="DY11" s="80">
        <f t="shared" si="81"/>
        <v>0</v>
      </c>
      <c r="DZ11" s="83"/>
    </row>
    <row r="12" spans="1:130" s="35" customFormat="1" ht="30.75" customHeight="1" x14ac:dyDescent="0.25">
      <c r="A12" s="58" t="s">
        <v>305</v>
      </c>
      <c r="B12" s="206">
        <f>E12+H12+K12+N12+Q12+T12+W12+Z12+AC12+AF12+AI12+AL12+AO12+AR12+AU12+AX12+BA12+BD12+BG12+BJ12+BM12+BP12+BS12+BV12+BY12+CB12+CE12+CH12+CK12+CN12+CQ12+CT12+CW12+CZ12+DC12+DF12+DI12+DL12+DO12+DR12+DU12+DX12</f>
        <v>160146.04082000002</v>
      </c>
      <c r="C12" s="206">
        <f>F12+I12+L12+O12+R12+U12+X12+AA12+AD12+AG12+AJ12+AM12+AP12+AS12+AV12+AY12+BB12+BE12+BH12+BK12+BN12+BQ12+BT12+BW12+BZ12+CC12+CF12+CI12+CL12+CO12+CR12+CU12+CX12+DA12+DD12+DG12+DJ12+DM12+DP12+DS12+DV12+DY12</f>
        <v>114466.62651</v>
      </c>
      <c r="D12" s="14">
        <f t="shared" ref="D12:D398" si="82">C12/B12*100</f>
        <v>71.4764011173136</v>
      </c>
      <c r="E12" s="14">
        <v>1187.5</v>
      </c>
      <c r="F12" s="14">
        <v>1187.4966999999999</v>
      </c>
      <c r="G12" s="14">
        <f t="shared" ref="G12" si="83">F12/E12*100</f>
        <v>99.99972210526316</v>
      </c>
      <c r="H12" s="15"/>
      <c r="I12" s="15"/>
      <c r="J12" s="14"/>
      <c r="K12" s="15"/>
      <c r="L12" s="15"/>
      <c r="M12" s="14"/>
      <c r="N12" s="15"/>
      <c r="O12" s="15"/>
      <c r="P12" s="14"/>
      <c r="Q12" s="15">
        <v>0</v>
      </c>
      <c r="R12" s="15">
        <v>0</v>
      </c>
      <c r="S12" s="14"/>
      <c r="T12" s="15"/>
      <c r="U12" s="15"/>
      <c r="V12" s="14"/>
      <c r="W12" s="15">
        <v>102.04082</v>
      </c>
      <c r="X12" s="15">
        <v>102.04082000000001</v>
      </c>
      <c r="Y12" s="14">
        <f t="shared" si="6"/>
        <v>100.00000000000003</v>
      </c>
      <c r="Z12" s="15"/>
      <c r="AA12" s="15"/>
      <c r="AB12" s="14"/>
      <c r="AC12" s="15"/>
      <c r="AD12" s="15"/>
      <c r="AE12" s="14"/>
      <c r="AF12" s="14"/>
      <c r="AG12" s="14"/>
      <c r="AH12" s="14"/>
      <c r="AI12" s="15">
        <v>0</v>
      </c>
      <c r="AJ12" s="15"/>
      <c r="AK12" s="14"/>
      <c r="AL12" s="14">
        <v>15842.6</v>
      </c>
      <c r="AM12" s="14">
        <v>8133.0167599999995</v>
      </c>
      <c r="AN12" s="15">
        <f>AM12/AL12*100</f>
        <v>51.336376352366401</v>
      </c>
      <c r="AO12" s="172">
        <v>2335.8000000000002</v>
      </c>
      <c r="AP12" s="172">
        <v>261.49142999999998</v>
      </c>
      <c r="AQ12" s="15">
        <f>AP12/AO12*100</f>
        <v>11.194940919599279</v>
      </c>
      <c r="AR12" s="15">
        <v>85703.3</v>
      </c>
      <c r="AS12" s="15">
        <v>85703.335000000006</v>
      </c>
      <c r="AT12" s="15">
        <f>AS12/AR12*100</f>
        <v>100.00004083856749</v>
      </c>
      <c r="AU12" s="15"/>
      <c r="AV12" s="15"/>
      <c r="AW12" s="15"/>
      <c r="AX12" s="15"/>
      <c r="AY12" s="99"/>
      <c r="AZ12" s="99"/>
      <c r="BA12" s="15"/>
      <c r="BB12" s="99"/>
      <c r="BC12" s="99"/>
      <c r="BD12" s="15">
        <v>5706</v>
      </c>
      <c r="BE12" s="191">
        <v>3334.0031400000003</v>
      </c>
      <c r="BF12" s="15">
        <f t="shared" si="70"/>
        <v>58.429778128286017</v>
      </c>
      <c r="BG12" s="15"/>
      <c r="BH12" s="99"/>
      <c r="BI12" s="99"/>
      <c r="BJ12" s="15"/>
      <c r="BK12" s="99"/>
      <c r="BL12" s="99"/>
      <c r="BM12" s="15"/>
      <c r="BN12" s="99"/>
      <c r="BO12" s="99"/>
      <c r="BP12" s="15"/>
      <c r="BQ12" s="99"/>
      <c r="BR12" s="99"/>
      <c r="BS12" s="15"/>
      <c r="BT12" s="99"/>
      <c r="BU12" s="99"/>
      <c r="BV12" s="15"/>
      <c r="BW12" s="99"/>
      <c r="BX12" s="99"/>
      <c r="BY12" s="15"/>
      <c r="BZ12" s="99"/>
      <c r="CA12" s="14"/>
      <c r="CB12" s="15"/>
      <c r="CC12" s="99"/>
      <c r="CD12" s="15"/>
      <c r="CE12" s="15">
        <v>153.6</v>
      </c>
      <c r="CF12" s="99"/>
      <c r="CG12" s="99"/>
      <c r="CH12" s="15">
        <v>3759.7</v>
      </c>
      <c r="CI12" s="191">
        <v>3347.3134700000001</v>
      </c>
      <c r="CJ12" s="50">
        <f t="shared" ref="CJ12:CJ55" si="84">CI12/CH12*100</f>
        <v>89.031397983881703</v>
      </c>
      <c r="CK12" s="15"/>
      <c r="CL12" s="99"/>
      <c r="CM12" s="99"/>
      <c r="CN12" s="15"/>
      <c r="CO12" s="99"/>
      <c r="CP12" s="180"/>
      <c r="CQ12" s="15">
        <v>6400.7</v>
      </c>
      <c r="CR12" s="172">
        <v>3534.0207500000001</v>
      </c>
      <c r="CS12" s="15">
        <f>CR12/CQ12*100</f>
        <v>55.213035293014833</v>
      </c>
      <c r="CT12" s="195"/>
      <c r="CU12" s="99"/>
      <c r="CV12" s="99"/>
      <c r="CW12" s="15"/>
      <c r="CX12" s="99"/>
      <c r="CY12" s="99"/>
      <c r="CZ12" s="15">
        <v>36685.4</v>
      </c>
      <c r="DA12" s="15">
        <v>7386.72991</v>
      </c>
      <c r="DB12" s="15">
        <f>DA12/CZ12*100</f>
        <v>20.13533969917188</v>
      </c>
      <c r="DC12" s="15"/>
      <c r="DD12" s="99"/>
      <c r="DE12" s="99"/>
      <c r="DF12" s="15">
        <v>700.7</v>
      </c>
      <c r="DG12" s="99"/>
      <c r="DH12" s="99"/>
      <c r="DI12" s="15">
        <v>1568.7</v>
      </c>
      <c r="DJ12" s="191">
        <v>1477.1785300000001</v>
      </c>
      <c r="DK12" s="15">
        <f t="shared" si="75"/>
        <v>94.165776120354437</v>
      </c>
      <c r="DL12" s="15"/>
      <c r="DM12" s="191"/>
      <c r="DN12" s="15"/>
      <c r="DO12" s="15"/>
      <c r="DP12" s="191"/>
      <c r="DQ12" s="15"/>
      <c r="DR12" s="15"/>
      <c r="DS12" s="191"/>
      <c r="DT12" s="15"/>
      <c r="DU12" s="15"/>
      <c r="DV12" s="172"/>
      <c r="DW12" s="15"/>
      <c r="DX12" s="15"/>
      <c r="DY12" s="172"/>
      <c r="DZ12" s="15"/>
    </row>
    <row r="13" spans="1:130" s="35" customFormat="1" ht="15.75" x14ac:dyDescent="0.25">
      <c r="A13" s="58" t="s">
        <v>307</v>
      </c>
      <c r="B13" s="206">
        <f t="shared" ref="B13:B76" si="85">E13+H13+K13+N13+Q13+T13+W13+Z13+AC13+AF13+AI13+AL13+AO13+AR13+AU13+AX13+BA13+BD13+BG13+BJ13+BM13+BP13+BS13+BV13+BY13+CB13+CE13+CH13+CK13+CN13+CQ13+CT13+CW13+CZ13+DC13+DF13+DI13+DL13+DO13+DR13+DU13+DX13</f>
        <v>3088.7870000000003</v>
      </c>
      <c r="C13" s="206">
        <f t="shared" ref="C13:C76" si="86">F13+I13+L13+O13+R13+U13+X13+AA13+AD13+AG13+AJ13+AM13+AP13+AS13+AV13+AY13+BB13+BE13+BH13+BK13+BN13+BQ13+BT13+BW13+BZ13+CC13+CF13+CI13+CL13+CO13+CR13+CU13+CX13+DA13+DD13+DG13+DJ13+DM13+DP13+DS13+DV13+DY13</f>
        <v>2161.6324</v>
      </c>
      <c r="D13" s="14">
        <f>C13/B13*100</f>
        <v>69.983213475063181</v>
      </c>
      <c r="E13" s="14"/>
      <c r="F13" s="14"/>
      <c r="G13" s="14"/>
      <c r="H13" s="14"/>
      <c r="I13" s="14"/>
      <c r="J13" s="14"/>
      <c r="K13" s="14"/>
      <c r="L13" s="14"/>
      <c r="M13" s="14"/>
      <c r="N13" s="14"/>
      <c r="O13" s="14"/>
      <c r="P13" s="14"/>
      <c r="Q13" s="14"/>
      <c r="R13" s="14"/>
      <c r="S13" s="14"/>
      <c r="T13" s="14"/>
      <c r="U13" s="14"/>
      <c r="V13" s="81"/>
      <c r="W13" s="81"/>
      <c r="X13" s="81"/>
      <c r="Y13" s="14"/>
      <c r="Z13" s="81"/>
      <c r="AA13" s="81"/>
      <c r="AB13" s="14"/>
      <c r="AC13" s="14"/>
      <c r="AD13" s="14"/>
      <c r="AE13" s="14"/>
      <c r="AF13" s="14">
        <v>983.58699999999999</v>
      </c>
      <c r="AG13" s="14">
        <v>56.429099999999998</v>
      </c>
      <c r="AH13" s="14">
        <f t="shared" ref="AH13:AH73" si="87">AG13/AF13*100</f>
        <v>5.7370725721263085</v>
      </c>
      <c r="AI13" s="14">
        <v>1041.9000000000001</v>
      </c>
      <c r="AJ13" s="14">
        <v>1041.9032999999999</v>
      </c>
      <c r="AK13" s="14">
        <f t="shared" ref="AK13" si="88">AJ13/AI13*100</f>
        <v>100.00031672905267</v>
      </c>
      <c r="AL13" s="14"/>
      <c r="AM13" s="14"/>
      <c r="AN13" s="14"/>
      <c r="AO13" s="14"/>
      <c r="AP13" s="14"/>
      <c r="AQ13" s="14"/>
      <c r="AR13" s="14"/>
      <c r="AS13" s="14"/>
      <c r="AT13" s="100"/>
      <c r="AU13" s="14"/>
      <c r="AV13" s="14"/>
      <c r="AW13" s="100"/>
      <c r="AX13" s="14"/>
      <c r="AY13" s="14"/>
      <c r="AZ13" s="100"/>
      <c r="BA13" s="14"/>
      <c r="BB13" s="14"/>
      <c r="BC13" s="100"/>
      <c r="BD13" s="14"/>
      <c r="BE13" s="14"/>
      <c r="BF13" s="15"/>
      <c r="BG13" s="14"/>
      <c r="BH13" s="14"/>
      <c r="BI13" s="100"/>
      <c r="BJ13" s="14"/>
      <c r="BK13" s="14"/>
      <c r="BL13" s="100"/>
      <c r="BM13" s="14"/>
      <c r="BN13" s="14"/>
      <c r="BO13" s="100"/>
      <c r="BP13" s="14"/>
      <c r="BQ13" s="14"/>
      <c r="BR13" s="100"/>
      <c r="BS13" s="14"/>
      <c r="BT13" s="14"/>
      <c r="BU13" s="100"/>
      <c r="BV13" s="14"/>
      <c r="BW13" s="14"/>
      <c r="BX13" s="100"/>
      <c r="BY13" s="14">
        <v>1063.3</v>
      </c>
      <c r="BZ13" s="14">
        <v>1063.3</v>
      </c>
      <c r="CA13" s="14">
        <f>BZ13/BY13*100</f>
        <v>100</v>
      </c>
      <c r="CB13" s="14"/>
      <c r="CC13" s="14"/>
      <c r="CD13" s="100"/>
      <c r="CE13" s="14"/>
      <c r="CF13" s="14"/>
      <c r="CG13" s="100"/>
      <c r="CH13" s="14"/>
      <c r="CI13" s="14"/>
      <c r="CJ13" s="50"/>
      <c r="CK13" s="14"/>
      <c r="CL13" s="14"/>
      <c r="CM13" s="100"/>
      <c r="CN13" s="14"/>
      <c r="CO13" s="14"/>
      <c r="CP13" s="181"/>
      <c r="CQ13" s="14"/>
      <c r="CR13" s="14"/>
      <c r="CS13" s="14"/>
      <c r="CT13" s="196"/>
      <c r="CU13" s="14"/>
      <c r="CV13" s="100"/>
      <c r="CW13" s="14"/>
      <c r="CX13" s="14"/>
      <c r="CY13" s="100"/>
      <c r="CZ13" s="15"/>
      <c r="DA13" s="14"/>
      <c r="DB13" s="100"/>
      <c r="DC13" s="15"/>
      <c r="DD13" s="14"/>
      <c r="DE13" s="100"/>
      <c r="DF13" s="15"/>
      <c r="DG13" s="14"/>
      <c r="DH13" s="100"/>
      <c r="DI13" s="15"/>
      <c r="DJ13" s="14"/>
      <c r="DK13" s="15"/>
      <c r="DL13" s="15"/>
      <c r="DM13" s="14"/>
      <c r="DN13" s="15"/>
      <c r="DO13" s="15"/>
      <c r="DP13" s="14"/>
      <c r="DQ13" s="15"/>
      <c r="DR13" s="15"/>
      <c r="DS13" s="14"/>
      <c r="DT13" s="15"/>
      <c r="DU13" s="14"/>
      <c r="DV13" s="14"/>
      <c r="DW13" s="15"/>
      <c r="DX13" s="14"/>
      <c r="DY13" s="14"/>
      <c r="DZ13" s="15"/>
    </row>
    <row r="14" spans="1:130" s="35" customFormat="1" ht="15.75" x14ac:dyDescent="0.25">
      <c r="A14" s="58" t="s">
        <v>479</v>
      </c>
      <c r="B14" s="206">
        <f t="shared" si="85"/>
        <v>1976.13</v>
      </c>
      <c r="C14" s="206">
        <f t="shared" si="86"/>
        <v>0</v>
      </c>
      <c r="D14" s="14"/>
      <c r="E14" s="14"/>
      <c r="F14" s="14"/>
      <c r="G14" s="14"/>
      <c r="H14" s="14"/>
      <c r="I14" s="14"/>
      <c r="J14" s="14"/>
      <c r="K14" s="14"/>
      <c r="L14" s="14"/>
      <c r="M14" s="14"/>
      <c r="N14" s="14"/>
      <c r="O14" s="14"/>
      <c r="P14" s="14"/>
      <c r="Q14" s="14"/>
      <c r="R14" s="14"/>
      <c r="S14" s="14"/>
      <c r="T14" s="14"/>
      <c r="U14" s="14"/>
      <c r="V14" s="81"/>
      <c r="W14" s="81"/>
      <c r="X14" s="81"/>
      <c r="Y14" s="14"/>
      <c r="Z14" s="81"/>
      <c r="AA14" s="81"/>
      <c r="AB14" s="14"/>
      <c r="AC14" s="14"/>
      <c r="AD14" s="14"/>
      <c r="AE14" s="14"/>
      <c r="AF14" s="14">
        <v>839.93</v>
      </c>
      <c r="AG14" s="14"/>
      <c r="AH14" s="14">
        <f t="shared" si="87"/>
        <v>0</v>
      </c>
      <c r="AI14" s="14"/>
      <c r="AJ14" s="14"/>
      <c r="AK14" s="14"/>
      <c r="AL14" s="14"/>
      <c r="AM14" s="14"/>
      <c r="AN14" s="14"/>
      <c r="AO14" s="14"/>
      <c r="AP14" s="14"/>
      <c r="AQ14" s="14"/>
      <c r="AR14" s="14"/>
      <c r="AS14" s="14"/>
      <c r="AT14" s="100"/>
      <c r="AU14" s="14"/>
      <c r="AV14" s="14"/>
      <c r="AW14" s="100"/>
      <c r="AX14" s="14"/>
      <c r="AY14" s="14"/>
      <c r="AZ14" s="100"/>
      <c r="BA14" s="14"/>
      <c r="BB14" s="14"/>
      <c r="BC14" s="100"/>
      <c r="BD14" s="14"/>
      <c r="BE14" s="14"/>
      <c r="BF14" s="15"/>
      <c r="BG14" s="14"/>
      <c r="BH14" s="14"/>
      <c r="BI14" s="100"/>
      <c r="BJ14" s="14"/>
      <c r="BK14" s="14"/>
      <c r="BL14" s="100"/>
      <c r="BM14" s="14"/>
      <c r="BN14" s="14"/>
      <c r="BO14" s="100"/>
      <c r="BP14" s="14"/>
      <c r="BQ14" s="14"/>
      <c r="BR14" s="100"/>
      <c r="BS14" s="14"/>
      <c r="BT14" s="14"/>
      <c r="BU14" s="100"/>
      <c r="BV14" s="14"/>
      <c r="BW14" s="14"/>
      <c r="BX14" s="100"/>
      <c r="BY14" s="14"/>
      <c r="BZ14" s="14"/>
      <c r="CA14" s="14"/>
      <c r="CB14" s="14"/>
      <c r="CC14" s="14"/>
      <c r="CD14" s="100"/>
      <c r="CE14" s="14"/>
      <c r="CF14" s="14"/>
      <c r="CG14" s="100"/>
      <c r="CH14" s="14"/>
      <c r="CI14" s="14"/>
      <c r="CJ14" s="50"/>
      <c r="CK14" s="14"/>
      <c r="CL14" s="14"/>
      <c r="CM14" s="100"/>
      <c r="CN14" s="14"/>
      <c r="CO14" s="14"/>
      <c r="CP14" s="181"/>
      <c r="CQ14" s="14"/>
      <c r="CR14" s="14"/>
      <c r="CS14" s="14"/>
      <c r="CT14" s="196"/>
      <c r="CU14" s="14"/>
      <c r="CV14" s="100"/>
      <c r="CW14" s="14"/>
      <c r="CX14" s="14"/>
      <c r="CY14" s="100"/>
      <c r="CZ14" s="15"/>
      <c r="DA14" s="14"/>
      <c r="DB14" s="100"/>
      <c r="DC14" s="15"/>
      <c r="DD14" s="14"/>
      <c r="DE14" s="100"/>
      <c r="DF14" s="15"/>
      <c r="DG14" s="14"/>
      <c r="DH14" s="100"/>
      <c r="DI14" s="15"/>
      <c r="DJ14" s="14"/>
      <c r="DK14" s="15"/>
      <c r="DL14" s="15"/>
      <c r="DM14" s="14"/>
      <c r="DN14" s="15"/>
      <c r="DO14" s="15"/>
      <c r="DP14" s="14"/>
      <c r="DQ14" s="15"/>
      <c r="DR14" s="15"/>
      <c r="DS14" s="14"/>
      <c r="DT14" s="15"/>
      <c r="DU14" s="14">
        <v>1136.2</v>
      </c>
      <c r="DV14" s="14"/>
      <c r="DW14" s="15">
        <f t="shared" ref="DW14" si="89">DV14/DU14*100</f>
        <v>0</v>
      </c>
      <c r="DX14" s="14"/>
      <c r="DY14" s="14"/>
      <c r="DZ14" s="15"/>
    </row>
    <row r="15" spans="1:130" s="76" customFormat="1" ht="31.5" x14ac:dyDescent="0.25">
      <c r="A15" s="78" t="s">
        <v>309</v>
      </c>
      <c r="B15" s="205">
        <f t="shared" si="85"/>
        <v>39523.920410000006</v>
      </c>
      <c r="C15" s="205">
        <f t="shared" si="86"/>
        <v>23169.822200000002</v>
      </c>
      <c r="D15" s="81">
        <f t="shared" ref="D15" si="90">C15/B15*100</f>
        <v>58.622277242866247</v>
      </c>
      <c r="E15" s="81">
        <f t="shared" ref="E15:AS15" si="91">E16+E17+E18+E19+E20+E21+E22+E23</f>
        <v>1187.5</v>
      </c>
      <c r="F15" s="81">
        <f t="shared" si="91"/>
        <v>1187.4966999999999</v>
      </c>
      <c r="G15" s="81">
        <f>F15/E15*100</f>
        <v>99.99972210526316</v>
      </c>
      <c r="H15" s="81">
        <f t="shared" si="91"/>
        <v>0</v>
      </c>
      <c r="I15" s="81">
        <f t="shared" si="91"/>
        <v>0</v>
      </c>
      <c r="J15" s="81">
        <f t="shared" si="91"/>
        <v>0</v>
      </c>
      <c r="K15" s="81">
        <f t="shared" si="91"/>
        <v>0</v>
      </c>
      <c r="L15" s="81">
        <f t="shared" si="91"/>
        <v>0</v>
      </c>
      <c r="M15" s="81">
        <f t="shared" si="91"/>
        <v>0</v>
      </c>
      <c r="N15" s="81">
        <f t="shared" si="91"/>
        <v>0</v>
      </c>
      <c r="O15" s="81">
        <f t="shared" si="91"/>
        <v>0</v>
      </c>
      <c r="P15" s="81">
        <f t="shared" si="91"/>
        <v>0</v>
      </c>
      <c r="Q15" s="81">
        <f t="shared" si="91"/>
        <v>0</v>
      </c>
      <c r="R15" s="81">
        <f t="shared" si="91"/>
        <v>0</v>
      </c>
      <c r="S15" s="81">
        <f t="shared" si="91"/>
        <v>0</v>
      </c>
      <c r="T15" s="81">
        <f t="shared" si="91"/>
        <v>0</v>
      </c>
      <c r="U15" s="81">
        <f t="shared" si="91"/>
        <v>0</v>
      </c>
      <c r="V15" s="81">
        <f t="shared" si="91"/>
        <v>0</v>
      </c>
      <c r="W15" s="81">
        <f t="shared" si="91"/>
        <v>0</v>
      </c>
      <c r="X15" s="81">
        <f t="shared" si="91"/>
        <v>0</v>
      </c>
      <c r="Y15" s="81">
        <f t="shared" si="91"/>
        <v>0</v>
      </c>
      <c r="Z15" s="81">
        <f t="shared" si="91"/>
        <v>51.020409999999998</v>
      </c>
      <c r="AA15" s="81">
        <f t="shared" si="91"/>
        <v>51.020410000000005</v>
      </c>
      <c r="AB15" s="81">
        <f>AA15/Z15*100</f>
        <v>100.00000000000003</v>
      </c>
      <c r="AC15" s="81">
        <f t="shared" si="91"/>
        <v>0</v>
      </c>
      <c r="AD15" s="81">
        <f t="shared" si="91"/>
        <v>0</v>
      </c>
      <c r="AE15" s="81">
        <f t="shared" si="91"/>
        <v>0</v>
      </c>
      <c r="AF15" s="81">
        <f>SUM(AF16:AF23)</f>
        <v>1059</v>
      </c>
      <c r="AG15" s="81">
        <f t="shared" si="91"/>
        <v>947.7</v>
      </c>
      <c r="AH15" s="81">
        <f t="shared" si="87"/>
        <v>89.490084985835693</v>
      </c>
      <c r="AI15" s="81">
        <f t="shared" si="91"/>
        <v>2383.1999999999998</v>
      </c>
      <c r="AJ15" s="81">
        <f t="shared" si="91"/>
        <v>2383.1999999999998</v>
      </c>
      <c r="AK15" s="81">
        <f t="shared" ref="AK15" si="92">AJ15/AI15*100</f>
        <v>100</v>
      </c>
      <c r="AL15" s="81">
        <f t="shared" si="91"/>
        <v>12737.2</v>
      </c>
      <c r="AM15" s="81">
        <f t="shared" si="91"/>
        <v>7401.7712499999998</v>
      </c>
      <c r="AN15" s="83">
        <f t="shared" ref="AN15:AN388" si="93">AM15/AL15*100</f>
        <v>58.111447178343745</v>
      </c>
      <c r="AO15" s="83">
        <f t="shared" ref="AO15:AP15" si="94">AO16+AO17+AO18+AO19+AO20+AO21+AO22+AO23</f>
        <v>2049.3000000000002</v>
      </c>
      <c r="AP15" s="83">
        <f t="shared" si="94"/>
        <v>313</v>
      </c>
      <c r="AQ15" s="83">
        <f t="shared" ref="AQ15:AQ16" si="95">AP15/AO15*100</f>
        <v>15.273508027131214</v>
      </c>
      <c r="AR15" s="81">
        <f t="shared" si="91"/>
        <v>0</v>
      </c>
      <c r="AS15" s="81">
        <f t="shared" si="91"/>
        <v>0</v>
      </c>
      <c r="AT15" s="81">
        <f t="shared" ref="AT15:CI15" si="96">AT16+AT17+AT18+AT19+AT20+AT21+AT22+AT23</f>
        <v>0</v>
      </c>
      <c r="AU15" s="81">
        <f t="shared" si="96"/>
        <v>0</v>
      </c>
      <c r="AV15" s="81">
        <f t="shared" si="96"/>
        <v>0</v>
      </c>
      <c r="AW15" s="81">
        <f t="shared" si="96"/>
        <v>0</v>
      </c>
      <c r="AX15" s="81">
        <f t="shared" si="96"/>
        <v>0</v>
      </c>
      <c r="AY15" s="81">
        <f t="shared" si="96"/>
        <v>0</v>
      </c>
      <c r="AZ15" s="81">
        <f t="shared" si="96"/>
        <v>0</v>
      </c>
      <c r="BA15" s="81">
        <f t="shared" si="96"/>
        <v>0</v>
      </c>
      <c r="BB15" s="81">
        <f t="shared" si="96"/>
        <v>0</v>
      </c>
      <c r="BC15" s="81">
        <f t="shared" si="96"/>
        <v>0</v>
      </c>
      <c r="BD15" s="81">
        <f t="shared" si="96"/>
        <v>3380.9</v>
      </c>
      <c r="BE15" s="81">
        <f t="shared" si="96"/>
        <v>1431.4402399999999</v>
      </c>
      <c r="BF15" s="83">
        <f t="shared" si="70"/>
        <v>42.339029252565879</v>
      </c>
      <c r="BG15" s="81">
        <f t="shared" si="96"/>
        <v>0</v>
      </c>
      <c r="BH15" s="81">
        <f t="shared" si="96"/>
        <v>0</v>
      </c>
      <c r="BI15" s="81">
        <f t="shared" si="96"/>
        <v>0</v>
      </c>
      <c r="BJ15" s="81">
        <f t="shared" si="96"/>
        <v>0</v>
      </c>
      <c r="BK15" s="81">
        <f t="shared" si="96"/>
        <v>0</v>
      </c>
      <c r="BL15" s="81">
        <f t="shared" si="96"/>
        <v>0</v>
      </c>
      <c r="BM15" s="81">
        <f t="shared" si="96"/>
        <v>0</v>
      </c>
      <c r="BN15" s="81">
        <f t="shared" si="96"/>
        <v>0</v>
      </c>
      <c r="BO15" s="81">
        <f t="shared" si="96"/>
        <v>0</v>
      </c>
      <c r="BP15" s="81">
        <f t="shared" si="96"/>
        <v>0</v>
      </c>
      <c r="BQ15" s="81">
        <f t="shared" si="96"/>
        <v>0</v>
      </c>
      <c r="BR15" s="81">
        <f t="shared" si="96"/>
        <v>0</v>
      </c>
      <c r="BS15" s="81">
        <f t="shared" si="96"/>
        <v>0</v>
      </c>
      <c r="BT15" s="81">
        <f t="shared" si="96"/>
        <v>0</v>
      </c>
      <c r="BU15" s="81">
        <f t="shared" si="96"/>
        <v>0</v>
      </c>
      <c r="BV15" s="81">
        <f t="shared" si="96"/>
        <v>0</v>
      </c>
      <c r="BW15" s="81">
        <f t="shared" si="96"/>
        <v>0</v>
      </c>
      <c r="BX15" s="81">
        <f t="shared" si="96"/>
        <v>0</v>
      </c>
      <c r="BY15" s="81">
        <f t="shared" si="96"/>
        <v>0</v>
      </c>
      <c r="BZ15" s="81">
        <f t="shared" si="96"/>
        <v>0</v>
      </c>
      <c r="CA15" s="81"/>
      <c r="CB15" s="81">
        <f t="shared" si="96"/>
        <v>0</v>
      </c>
      <c r="CC15" s="81">
        <f t="shared" si="96"/>
        <v>0</v>
      </c>
      <c r="CD15" s="81">
        <f t="shared" si="96"/>
        <v>0</v>
      </c>
      <c r="CE15" s="81">
        <f t="shared" si="96"/>
        <v>153.6</v>
      </c>
      <c r="CF15" s="81">
        <f t="shared" si="96"/>
        <v>0</v>
      </c>
      <c r="CG15" s="81">
        <f t="shared" si="96"/>
        <v>0</v>
      </c>
      <c r="CH15" s="81">
        <f t="shared" si="96"/>
        <v>3759.7</v>
      </c>
      <c r="CI15" s="81">
        <f t="shared" si="96"/>
        <v>3633.8787699999998</v>
      </c>
      <c r="CJ15" s="80">
        <f t="shared" si="84"/>
        <v>96.653423677421074</v>
      </c>
      <c r="CK15" s="81">
        <f t="shared" ref="CK15:CY15" si="97">CK16+CK17+CK18+CK19+CK20+CK21+CK22+CK23</f>
        <v>0</v>
      </c>
      <c r="CL15" s="81">
        <f t="shared" si="97"/>
        <v>0</v>
      </c>
      <c r="CM15" s="81">
        <f t="shared" si="97"/>
        <v>0</v>
      </c>
      <c r="CN15" s="81">
        <f t="shared" si="97"/>
        <v>0</v>
      </c>
      <c r="CO15" s="81">
        <f t="shared" si="97"/>
        <v>0</v>
      </c>
      <c r="CP15" s="182">
        <f t="shared" si="97"/>
        <v>0</v>
      </c>
      <c r="CQ15" s="81">
        <f t="shared" si="97"/>
        <v>8364.7000000000007</v>
      </c>
      <c r="CR15" s="81">
        <f t="shared" si="97"/>
        <v>3761.3437000000004</v>
      </c>
      <c r="CS15" s="83">
        <f t="shared" ref="CS15:CS398" si="98">CR15/CQ15*100</f>
        <v>44.966869104689948</v>
      </c>
      <c r="CT15" s="197">
        <f t="shared" si="97"/>
        <v>0</v>
      </c>
      <c r="CU15" s="81">
        <f t="shared" si="97"/>
        <v>0</v>
      </c>
      <c r="CV15" s="81">
        <f t="shared" si="97"/>
        <v>0</v>
      </c>
      <c r="CW15" s="81">
        <f t="shared" si="97"/>
        <v>0</v>
      </c>
      <c r="CX15" s="81">
        <f t="shared" si="97"/>
        <v>0</v>
      </c>
      <c r="CY15" s="81">
        <f t="shared" si="97"/>
        <v>0</v>
      </c>
      <c r="CZ15" s="81"/>
      <c r="DA15" s="81">
        <f t="shared" ref="DA15:DB15" si="99">DA16+DA17+DA18+DA19+DA20+DA21+DA22+DA23</f>
        <v>0</v>
      </c>
      <c r="DB15" s="81">
        <f t="shared" si="99"/>
        <v>0</v>
      </c>
      <c r="DC15" s="81">
        <f t="shared" ref="DC15:DE15" si="100">DC16+DC17+DC18+DC19+DC20+DC21+DC22+DC23</f>
        <v>0</v>
      </c>
      <c r="DD15" s="81">
        <f t="shared" si="100"/>
        <v>0</v>
      </c>
      <c r="DE15" s="81">
        <f t="shared" si="100"/>
        <v>0</v>
      </c>
      <c r="DF15" s="81">
        <f t="shared" ref="DF15:DH15" si="101">DF16+DF17+DF18+DF19+DF20+DF21+DF22+DF23</f>
        <v>1260.3</v>
      </c>
      <c r="DG15" s="81">
        <f t="shared" si="101"/>
        <v>43</v>
      </c>
      <c r="DH15" s="81">
        <f t="shared" si="101"/>
        <v>3.4118860588748712</v>
      </c>
      <c r="DI15" s="81">
        <f t="shared" ref="DI15:DJ15" si="102">DI16+DI17+DI18+DI19+DI20+DI21+DI22+DI23</f>
        <v>3137.5</v>
      </c>
      <c r="DJ15" s="81">
        <f t="shared" si="102"/>
        <v>2015.9711299999999</v>
      </c>
      <c r="DK15" s="83">
        <f t="shared" si="75"/>
        <v>64.254059920318724</v>
      </c>
      <c r="DL15" s="81">
        <f t="shared" ref="DL15:DM15" si="103">DL16+DL17+DL18+DL19+DL20+DL21+DL22+DL23</f>
        <v>0</v>
      </c>
      <c r="DM15" s="81">
        <f t="shared" si="103"/>
        <v>0</v>
      </c>
      <c r="DN15" s="83"/>
      <c r="DO15" s="81">
        <f t="shared" ref="DO15:DP15" si="104">DO16+DO17+DO18+DO19+DO20+DO21+DO22+DO23</f>
        <v>0</v>
      </c>
      <c r="DP15" s="81">
        <f t="shared" si="104"/>
        <v>0</v>
      </c>
      <c r="DQ15" s="83"/>
      <c r="DR15" s="81">
        <f t="shared" ref="DR15:DS15" si="105">DR16+DR17+DR18+DR19+DR20+DR21+DR22+DR23</f>
        <v>0</v>
      </c>
      <c r="DS15" s="81">
        <f t="shared" si="105"/>
        <v>0</v>
      </c>
      <c r="DT15" s="83"/>
      <c r="DU15" s="81">
        <f t="shared" ref="DU15:DV15" si="106">DU16+DU17+DU18+DU19+DU20+DU21+DU22+DU23</f>
        <v>0</v>
      </c>
      <c r="DV15" s="81">
        <f t="shared" si="106"/>
        <v>0</v>
      </c>
      <c r="DW15" s="83"/>
      <c r="DX15" s="81">
        <f t="shared" ref="DX15:DY15" si="107">DX16+DX17+DX18+DX19+DX20+DX21+DX22+DX23</f>
        <v>0</v>
      </c>
      <c r="DY15" s="81">
        <f t="shared" si="107"/>
        <v>0</v>
      </c>
      <c r="DZ15" s="83"/>
    </row>
    <row r="16" spans="1:130" s="35" customFormat="1" ht="18" customHeight="1" x14ac:dyDescent="0.25">
      <c r="A16" s="58" t="s">
        <v>308</v>
      </c>
      <c r="B16" s="206">
        <f t="shared" si="85"/>
        <v>36081.720410000002</v>
      </c>
      <c r="C16" s="206">
        <f t="shared" si="86"/>
        <v>19838.922200000001</v>
      </c>
      <c r="D16" s="14">
        <f t="shared" si="82"/>
        <v>54.983304494820239</v>
      </c>
      <c r="E16" s="14">
        <v>1187.5</v>
      </c>
      <c r="F16" s="14">
        <v>1187.4966999999999</v>
      </c>
      <c r="G16" s="14">
        <f>F16/E16*100</f>
        <v>99.99972210526316</v>
      </c>
      <c r="H16" s="15"/>
      <c r="I16" s="15"/>
      <c r="J16" s="14"/>
      <c r="K16" s="14"/>
      <c r="L16" s="14"/>
      <c r="M16" s="15"/>
      <c r="N16" s="14"/>
      <c r="O16" s="15"/>
      <c r="P16" s="15"/>
      <c r="Q16" s="15">
        <v>0</v>
      </c>
      <c r="R16" s="15">
        <v>0</v>
      </c>
      <c r="S16" s="14"/>
      <c r="T16" s="15"/>
      <c r="U16" s="15"/>
      <c r="V16" s="14"/>
      <c r="W16" s="15"/>
      <c r="X16" s="15"/>
      <c r="Y16" s="15"/>
      <c r="Z16" s="15">
        <v>51.020409999999998</v>
      </c>
      <c r="AA16" s="15">
        <v>51.020410000000005</v>
      </c>
      <c r="AB16" s="14">
        <f>AA16/Z16*100</f>
        <v>100.00000000000003</v>
      </c>
      <c r="AC16" s="15"/>
      <c r="AD16" s="15"/>
      <c r="AE16" s="14"/>
      <c r="AF16" s="14"/>
      <c r="AG16" s="14"/>
      <c r="AH16" s="14"/>
      <c r="AI16" s="15">
        <v>0</v>
      </c>
      <c r="AJ16" s="15"/>
      <c r="AK16" s="14"/>
      <c r="AL16" s="14">
        <v>12737.2</v>
      </c>
      <c r="AM16" s="14">
        <v>7401.7712499999998</v>
      </c>
      <c r="AN16" s="15">
        <f t="shared" si="93"/>
        <v>58.111447178343745</v>
      </c>
      <c r="AO16" s="172">
        <v>2049.3000000000002</v>
      </c>
      <c r="AP16" s="172">
        <v>313</v>
      </c>
      <c r="AQ16" s="15">
        <f t="shared" si="95"/>
        <v>15.273508027131214</v>
      </c>
      <c r="AR16" s="15"/>
      <c r="AS16" s="99"/>
      <c r="AT16" s="99"/>
      <c r="AU16" s="15"/>
      <c r="AV16" s="15"/>
      <c r="AW16" s="15"/>
      <c r="AX16" s="15"/>
      <c r="AY16" s="99"/>
      <c r="AZ16" s="99"/>
      <c r="BA16" s="15"/>
      <c r="BB16" s="99"/>
      <c r="BC16" s="99"/>
      <c r="BD16" s="15">
        <v>3380.9</v>
      </c>
      <c r="BE16" s="191">
        <v>1431.4402399999999</v>
      </c>
      <c r="BF16" s="15">
        <f t="shared" si="70"/>
        <v>42.339029252565879</v>
      </c>
      <c r="BG16" s="15"/>
      <c r="BH16" s="15"/>
      <c r="BI16" s="99"/>
      <c r="BJ16" s="15"/>
      <c r="BK16" s="15"/>
      <c r="BL16" s="99"/>
      <c r="BM16" s="15"/>
      <c r="BN16" s="15"/>
      <c r="BO16" s="99"/>
      <c r="BP16" s="15"/>
      <c r="BQ16" s="99"/>
      <c r="BR16" s="99"/>
      <c r="BS16" s="15"/>
      <c r="BT16" s="99"/>
      <c r="BU16" s="99"/>
      <c r="BV16" s="15"/>
      <c r="BW16" s="99"/>
      <c r="BX16" s="99"/>
      <c r="BY16" s="15"/>
      <c r="BZ16" s="99"/>
      <c r="CA16" s="14"/>
      <c r="CB16" s="15"/>
      <c r="CC16" s="99"/>
      <c r="CD16" s="15"/>
      <c r="CE16" s="15">
        <v>153.6</v>
      </c>
      <c r="CF16" s="99"/>
      <c r="CG16" s="99"/>
      <c r="CH16" s="15">
        <v>3759.7</v>
      </c>
      <c r="CI16" s="191">
        <v>3633.8787699999998</v>
      </c>
      <c r="CJ16" s="50">
        <f t="shared" si="84"/>
        <v>96.653423677421074</v>
      </c>
      <c r="CK16" s="15"/>
      <c r="CL16" s="99"/>
      <c r="CM16" s="99"/>
      <c r="CN16" s="15"/>
      <c r="CO16" s="99"/>
      <c r="CP16" s="180"/>
      <c r="CQ16" s="15">
        <v>8364.7000000000007</v>
      </c>
      <c r="CR16" s="172">
        <v>3761.3437000000004</v>
      </c>
      <c r="CS16" s="15">
        <f t="shared" si="98"/>
        <v>44.966869104689948</v>
      </c>
      <c r="CT16" s="195"/>
      <c r="CU16" s="99"/>
      <c r="CV16" s="99"/>
      <c r="CW16" s="15"/>
      <c r="CX16" s="99"/>
      <c r="CY16" s="99"/>
      <c r="CZ16" s="15"/>
      <c r="DA16" s="99"/>
      <c r="DB16" s="99"/>
      <c r="DC16" s="15"/>
      <c r="DD16" s="99"/>
      <c r="DE16" s="99"/>
      <c r="DF16" s="15">
        <v>1260.3</v>
      </c>
      <c r="DG16" s="15">
        <v>43</v>
      </c>
      <c r="DH16" s="15">
        <f>DG16/DF16*100</f>
        <v>3.4118860588748712</v>
      </c>
      <c r="DI16" s="15">
        <v>3137.5</v>
      </c>
      <c r="DJ16" s="191">
        <v>2015.9711299999999</v>
      </c>
      <c r="DK16" s="15">
        <f t="shared" si="75"/>
        <v>64.254059920318724</v>
      </c>
      <c r="DL16" s="15"/>
      <c r="DM16" s="191"/>
      <c r="DN16" s="15"/>
      <c r="DO16" s="15"/>
      <c r="DP16" s="191"/>
      <c r="DQ16" s="15"/>
      <c r="DR16" s="15"/>
      <c r="DS16" s="191"/>
      <c r="DT16" s="15"/>
      <c r="DU16" s="15"/>
      <c r="DV16" s="172"/>
      <c r="DW16" s="15"/>
      <c r="DX16" s="15"/>
      <c r="DY16" s="172"/>
      <c r="DZ16" s="15"/>
    </row>
    <row r="17" spans="1:130" s="35" customFormat="1" ht="15.75" x14ac:dyDescent="0.25">
      <c r="A17" s="58" t="s">
        <v>480</v>
      </c>
      <c r="B17" s="206">
        <f t="shared" si="85"/>
        <v>2383.1999999999998</v>
      </c>
      <c r="C17" s="206">
        <f t="shared" si="86"/>
        <v>2383.1999999999998</v>
      </c>
      <c r="D17" s="14">
        <f>C17/B17*100</f>
        <v>100</v>
      </c>
      <c r="E17" s="14"/>
      <c r="F17" s="14"/>
      <c r="G17" s="14"/>
      <c r="H17" s="14"/>
      <c r="I17" s="14"/>
      <c r="J17" s="14"/>
      <c r="K17" s="14"/>
      <c r="L17" s="14"/>
      <c r="M17" s="14"/>
      <c r="N17" s="14"/>
      <c r="O17" s="14"/>
      <c r="P17" s="14"/>
      <c r="Q17" s="14"/>
      <c r="R17" s="14"/>
      <c r="S17" s="14"/>
      <c r="T17" s="14"/>
      <c r="U17" s="14"/>
      <c r="V17" s="81"/>
      <c r="W17" s="81"/>
      <c r="X17" s="81"/>
      <c r="Y17" s="14"/>
      <c r="Z17" s="81"/>
      <c r="AA17" s="81"/>
      <c r="AB17" s="14"/>
      <c r="AC17" s="14"/>
      <c r="AD17" s="14"/>
      <c r="AE17" s="14"/>
      <c r="AF17" s="14"/>
      <c r="AG17" s="14"/>
      <c r="AH17" s="14"/>
      <c r="AI17" s="14">
        <v>2383.1999999999998</v>
      </c>
      <c r="AJ17" s="14">
        <v>2383.1999999999998</v>
      </c>
      <c r="AK17" s="14">
        <f>AJ17/AI17*100</f>
        <v>100</v>
      </c>
      <c r="AL17" s="14"/>
      <c r="AM17" s="14"/>
      <c r="AN17" s="15"/>
      <c r="AO17" s="15"/>
      <c r="AP17" s="15"/>
      <c r="AQ17" s="15"/>
      <c r="AR17" s="14"/>
      <c r="AS17" s="14"/>
      <c r="AT17" s="100"/>
      <c r="AU17" s="14"/>
      <c r="AV17" s="14"/>
      <c r="AW17" s="100"/>
      <c r="AX17" s="14"/>
      <c r="AY17" s="14"/>
      <c r="AZ17" s="100"/>
      <c r="BA17" s="14"/>
      <c r="BB17" s="14"/>
      <c r="BC17" s="100"/>
      <c r="BD17" s="14"/>
      <c r="BE17" s="14"/>
      <c r="BF17" s="15"/>
      <c r="BG17" s="14"/>
      <c r="BH17" s="14"/>
      <c r="BI17" s="100"/>
      <c r="BJ17" s="14"/>
      <c r="BK17" s="14"/>
      <c r="BL17" s="100"/>
      <c r="BM17" s="14"/>
      <c r="BN17" s="14"/>
      <c r="BO17" s="100"/>
      <c r="BP17" s="14"/>
      <c r="BQ17" s="14"/>
      <c r="BR17" s="100"/>
      <c r="BS17" s="14"/>
      <c r="BT17" s="14"/>
      <c r="BU17" s="100"/>
      <c r="BV17" s="14"/>
      <c r="BW17" s="14"/>
      <c r="BX17" s="100"/>
      <c r="BY17" s="14"/>
      <c r="BZ17" s="14"/>
      <c r="CA17" s="14"/>
      <c r="CB17" s="14"/>
      <c r="CC17" s="14"/>
      <c r="CD17" s="100"/>
      <c r="CE17" s="14"/>
      <c r="CF17" s="14"/>
      <c r="CG17" s="100"/>
      <c r="CH17" s="14"/>
      <c r="CI17" s="14"/>
      <c r="CJ17" s="50"/>
      <c r="CK17" s="14"/>
      <c r="CL17" s="14"/>
      <c r="CM17" s="100"/>
      <c r="CN17" s="14"/>
      <c r="CO17" s="14"/>
      <c r="CP17" s="181"/>
      <c r="CQ17" s="14"/>
      <c r="CR17" s="14"/>
      <c r="CS17" s="14"/>
      <c r="CT17" s="196"/>
      <c r="CU17" s="14"/>
      <c r="CV17" s="100"/>
      <c r="CW17" s="14"/>
      <c r="CX17" s="14"/>
      <c r="CY17" s="100"/>
      <c r="CZ17" s="15"/>
      <c r="DA17" s="14"/>
      <c r="DB17" s="100"/>
      <c r="DC17" s="15"/>
      <c r="DD17" s="14"/>
      <c r="DE17" s="100"/>
      <c r="DF17" s="15"/>
      <c r="DG17" s="14"/>
      <c r="DH17" s="100"/>
      <c r="DI17" s="15"/>
      <c r="DJ17" s="14"/>
      <c r="DK17" s="15"/>
      <c r="DL17" s="15"/>
      <c r="DM17" s="14"/>
      <c r="DN17" s="15"/>
      <c r="DO17" s="15"/>
      <c r="DP17" s="14"/>
      <c r="DQ17" s="15"/>
      <c r="DR17" s="15"/>
      <c r="DS17" s="14"/>
      <c r="DT17" s="15"/>
      <c r="DU17" s="14"/>
      <c r="DV17" s="14"/>
      <c r="DW17" s="14"/>
      <c r="DX17" s="14"/>
      <c r="DY17" s="14"/>
      <c r="DZ17" s="14"/>
    </row>
    <row r="18" spans="1:130" s="35" customFormat="1" ht="15.75" x14ac:dyDescent="0.25">
      <c r="A18" s="58" t="s">
        <v>481</v>
      </c>
      <c r="B18" s="206">
        <f t="shared" si="85"/>
        <v>0</v>
      </c>
      <c r="C18" s="206">
        <f t="shared" si="86"/>
        <v>0</v>
      </c>
      <c r="D18" s="14"/>
      <c r="E18" s="14"/>
      <c r="F18" s="14"/>
      <c r="G18" s="14"/>
      <c r="H18" s="14"/>
      <c r="I18" s="14"/>
      <c r="J18" s="14"/>
      <c r="K18" s="14"/>
      <c r="L18" s="14"/>
      <c r="M18" s="14"/>
      <c r="N18" s="14"/>
      <c r="O18" s="14"/>
      <c r="P18" s="14"/>
      <c r="Q18" s="14"/>
      <c r="R18" s="14"/>
      <c r="S18" s="14"/>
      <c r="T18" s="14"/>
      <c r="U18" s="14"/>
      <c r="V18" s="81"/>
      <c r="W18" s="81"/>
      <c r="X18" s="81"/>
      <c r="Y18" s="14"/>
      <c r="Z18" s="81"/>
      <c r="AA18" s="81"/>
      <c r="AB18" s="14"/>
      <c r="AC18" s="14"/>
      <c r="AD18" s="14"/>
      <c r="AE18" s="14"/>
      <c r="AF18" s="14"/>
      <c r="AG18" s="14"/>
      <c r="AH18" s="14"/>
      <c r="AI18" s="14"/>
      <c r="AJ18" s="14"/>
      <c r="AK18" s="14"/>
      <c r="AL18" s="14"/>
      <c r="AM18" s="14"/>
      <c r="AN18" s="15"/>
      <c r="AO18" s="15"/>
      <c r="AP18" s="15"/>
      <c r="AQ18" s="15"/>
      <c r="AR18" s="14"/>
      <c r="AS18" s="14"/>
      <c r="AT18" s="100"/>
      <c r="AU18" s="14"/>
      <c r="AV18" s="14"/>
      <c r="AW18" s="100"/>
      <c r="AX18" s="14"/>
      <c r="AY18" s="14"/>
      <c r="AZ18" s="100"/>
      <c r="BA18" s="14"/>
      <c r="BB18" s="14"/>
      <c r="BC18" s="100"/>
      <c r="BD18" s="14"/>
      <c r="BE18" s="14"/>
      <c r="BF18" s="15"/>
      <c r="BG18" s="14"/>
      <c r="BH18" s="14"/>
      <c r="BI18" s="100"/>
      <c r="BJ18" s="14"/>
      <c r="BK18" s="14"/>
      <c r="BL18" s="100"/>
      <c r="BM18" s="14"/>
      <c r="BN18" s="14"/>
      <c r="BO18" s="100"/>
      <c r="BP18" s="14"/>
      <c r="BQ18" s="14"/>
      <c r="BR18" s="100"/>
      <c r="BS18" s="14"/>
      <c r="BT18" s="14"/>
      <c r="BU18" s="100"/>
      <c r="BV18" s="14"/>
      <c r="BW18" s="14"/>
      <c r="BX18" s="100"/>
      <c r="BY18" s="14"/>
      <c r="BZ18" s="14"/>
      <c r="CA18" s="14"/>
      <c r="CB18" s="14"/>
      <c r="CC18" s="14"/>
      <c r="CD18" s="100"/>
      <c r="CE18" s="14"/>
      <c r="CF18" s="14"/>
      <c r="CG18" s="100"/>
      <c r="CH18" s="14"/>
      <c r="CI18" s="14"/>
      <c r="CJ18" s="50"/>
      <c r="CK18" s="14"/>
      <c r="CL18" s="14"/>
      <c r="CM18" s="100"/>
      <c r="CN18" s="14"/>
      <c r="CO18" s="14"/>
      <c r="CP18" s="181"/>
      <c r="CQ18" s="14"/>
      <c r="CR18" s="14"/>
      <c r="CS18" s="14"/>
      <c r="CT18" s="196"/>
      <c r="CU18" s="14"/>
      <c r="CV18" s="100"/>
      <c r="CW18" s="14"/>
      <c r="CX18" s="14"/>
      <c r="CY18" s="100"/>
      <c r="CZ18" s="15"/>
      <c r="DA18" s="14"/>
      <c r="DB18" s="100"/>
      <c r="DC18" s="15"/>
      <c r="DD18" s="14"/>
      <c r="DE18" s="100"/>
      <c r="DF18" s="15"/>
      <c r="DG18" s="14"/>
      <c r="DH18" s="100"/>
      <c r="DI18" s="15"/>
      <c r="DJ18" s="14"/>
      <c r="DK18" s="15"/>
      <c r="DL18" s="15"/>
      <c r="DM18" s="14"/>
      <c r="DN18" s="15"/>
      <c r="DO18" s="15"/>
      <c r="DP18" s="14"/>
      <c r="DQ18" s="15"/>
      <c r="DR18" s="15"/>
      <c r="DS18" s="14"/>
      <c r="DT18" s="15"/>
      <c r="DU18" s="14"/>
      <c r="DV18" s="14"/>
      <c r="DW18" s="14"/>
      <c r="DX18" s="14"/>
      <c r="DY18" s="14"/>
      <c r="DZ18" s="14"/>
    </row>
    <row r="19" spans="1:130" s="35" customFormat="1" ht="15.75" x14ac:dyDescent="0.25">
      <c r="A19" s="58" t="s">
        <v>482</v>
      </c>
      <c r="B19" s="206">
        <f t="shared" si="85"/>
        <v>700</v>
      </c>
      <c r="C19" s="206">
        <f t="shared" si="86"/>
        <v>700</v>
      </c>
      <c r="D19" s="14"/>
      <c r="E19" s="14"/>
      <c r="F19" s="14"/>
      <c r="G19" s="14"/>
      <c r="H19" s="14"/>
      <c r="I19" s="14"/>
      <c r="J19" s="14"/>
      <c r="K19" s="14"/>
      <c r="L19" s="14"/>
      <c r="M19" s="14"/>
      <c r="N19" s="14"/>
      <c r="O19" s="14"/>
      <c r="P19" s="14"/>
      <c r="Q19" s="14"/>
      <c r="R19" s="14"/>
      <c r="S19" s="14"/>
      <c r="T19" s="14"/>
      <c r="U19" s="14"/>
      <c r="V19" s="81"/>
      <c r="W19" s="81"/>
      <c r="X19" s="81"/>
      <c r="Y19" s="14"/>
      <c r="Z19" s="81"/>
      <c r="AA19" s="81"/>
      <c r="AB19" s="14"/>
      <c r="AC19" s="14"/>
      <c r="AD19" s="14"/>
      <c r="AE19" s="14"/>
      <c r="AF19" s="14">
        <v>700</v>
      </c>
      <c r="AG19" s="14">
        <v>700</v>
      </c>
      <c r="AH19" s="14">
        <f t="shared" si="87"/>
        <v>100</v>
      </c>
      <c r="AI19" s="14"/>
      <c r="AJ19" s="14"/>
      <c r="AK19" s="14"/>
      <c r="AL19" s="14"/>
      <c r="AM19" s="14"/>
      <c r="AN19" s="15"/>
      <c r="AO19" s="15"/>
      <c r="AP19" s="15"/>
      <c r="AQ19" s="15"/>
      <c r="AR19" s="14"/>
      <c r="AS19" s="14"/>
      <c r="AT19" s="100"/>
      <c r="AU19" s="14"/>
      <c r="AV19" s="14"/>
      <c r="AW19" s="100"/>
      <c r="AX19" s="14"/>
      <c r="AY19" s="14"/>
      <c r="AZ19" s="100"/>
      <c r="BA19" s="14"/>
      <c r="BB19" s="14"/>
      <c r="BC19" s="100"/>
      <c r="BD19" s="14"/>
      <c r="BE19" s="14"/>
      <c r="BF19" s="15"/>
      <c r="BG19" s="14"/>
      <c r="BH19" s="14"/>
      <c r="BI19" s="100"/>
      <c r="BJ19" s="14"/>
      <c r="BK19" s="14"/>
      <c r="BL19" s="100"/>
      <c r="BM19" s="14"/>
      <c r="BN19" s="14"/>
      <c r="BO19" s="100"/>
      <c r="BP19" s="14"/>
      <c r="BQ19" s="14"/>
      <c r="BR19" s="100"/>
      <c r="BS19" s="14"/>
      <c r="BT19" s="14"/>
      <c r="BU19" s="100"/>
      <c r="BV19" s="14"/>
      <c r="BW19" s="14"/>
      <c r="BX19" s="100"/>
      <c r="BY19" s="14"/>
      <c r="BZ19" s="14"/>
      <c r="CA19" s="14"/>
      <c r="CB19" s="14"/>
      <c r="CC19" s="14"/>
      <c r="CD19" s="100"/>
      <c r="CE19" s="14"/>
      <c r="CF19" s="14"/>
      <c r="CG19" s="100"/>
      <c r="CH19" s="14"/>
      <c r="CI19" s="14"/>
      <c r="CJ19" s="50"/>
      <c r="CK19" s="14"/>
      <c r="CL19" s="14"/>
      <c r="CM19" s="100"/>
      <c r="CN19" s="14"/>
      <c r="CO19" s="14"/>
      <c r="CP19" s="181"/>
      <c r="CQ19" s="14"/>
      <c r="CR19" s="14"/>
      <c r="CS19" s="14"/>
      <c r="CT19" s="196"/>
      <c r="CU19" s="14"/>
      <c r="CV19" s="100"/>
      <c r="CW19" s="14"/>
      <c r="CX19" s="14"/>
      <c r="CY19" s="100"/>
      <c r="CZ19" s="15"/>
      <c r="DA19" s="14"/>
      <c r="DB19" s="100"/>
      <c r="DC19" s="15"/>
      <c r="DD19" s="14"/>
      <c r="DE19" s="100"/>
      <c r="DF19" s="15"/>
      <c r="DG19" s="14"/>
      <c r="DH19" s="100"/>
      <c r="DI19" s="15"/>
      <c r="DJ19" s="14"/>
      <c r="DK19" s="15"/>
      <c r="DL19" s="15"/>
      <c r="DM19" s="14"/>
      <c r="DN19" s="15"/>
      <c r="DO19" s="15"/>
      <c r="DP19" s="14"/>
      <c r="DQ19" s="15"/>
      <c r="DR19" s="15"/>
      <c r="DS19" s="14"/>
      <c r="DT19" s="15"/>
      <c r="DU19" s="14"/>
      <c r="DV19" s="14"/>
      <c r="DW19" s="14"/>
      <c r="DX19" s="14"/>
      <c r="DY19" s="14"/>
      <c r="DZ19" s="14"/>
    </row>
    <row r="20" spans="1:130" s="35" customFormat="1" ht="15.75" x14ac:dyDescent="0.25">
      <c r="A20" s="58" t="s">
        <v>483</v>
      </c>
      <c r="B20" s="206">
        <f t="shared" si="85"/>
        <v>200</v>
      </c>
      <c r="C20" s="206">
        <f t="shared" si="86"/>
        <v>200</v>
      </c>
      <c r="D20" s="14"/>
      <c r="E20" s="14"/>
      <c r="F20" s="14"/>
      <c r="G20" s="14"/>
      <c r="H20" s="14"/>
      <c r="I20" s="14"/>
      <c r="J20" s="14"/>
      <c r="K20" s="14"/>
      <c r="L20" s="14"/>
      <c r="M20" s="14"/>
      <c r="N20" s="14"/>
      <c r="O20" s="14"/>
      <c r="P20" s="14"/>
      <c r="Q20" s="14"/>
      <c r="R20" s="14"/>
      <c r="S20" s="14"/>
      <c r="T20" s="14"/>
      <c r="U20" s="14"/>
      <c r="V20" s="81"/>
      <c r="W20" s="81"/>
      <c r="X20" s="81"/>
      <c r="Y20" s="14"/>
      <c r="Z20" s="81"/>
      <c r="AA20" s="81"/>
      <c r="AB20" s="14"/>
      <c r="AC20" s="14"/>
      <c r="AD20" s="14"/>
      <c r="AE20" s="14"/>
      <c r="AF20" s="14">
        <v>200</v>
      </c>
      <c r="AG20" s="14">
        <v>200</v>
      </c>
      <c r="AH20" s="14">
        <f t="shared" si="87"/>
        <v>100</v>
      </c>
      <c r="AI20" s="14"/>
      <c r="AJ20" s="14"/>
      <c r="AK20" s="14"/>
      <c r="AL20" s="14"/>
      <c r="AM20" s="14"/>
      <c r="AN20" s="15"/>
      <c r="AO20" s="15"/>
      <c r="AP20" s="15"/>
      <c r="AQ20" s="15"/>
      <c r="AR20" s="14"/>
      <c r="AS20" s="14"/>
      <c r="AT20" s="100"/>
      <c r="AU20" s="14"/>
      <c r="AV20" s="14"/>
      <c r="AW20" s="100"/>
      <c r="AX20" s="14"/>
      <c r="AY20" s="14"/>
      <c r="AZ20" s="100"/>
      <c r="BA20" s="14"/>
      <c r="BB20" s="14"/>
      <c r="BC20" s="100"/>
      <c r="BD20" s="14"/>
      <c r="BE20" s="14"/>
      <c r="BF20" s="15"/>
      <c r="BG20" s="14"/>
      <c r="BH20" s="14"/>
      <c r="BI20" s="100"/>
      <c r="BJ20" s="14"/>
      <c r="BK20" s="14"/>
      <c r="BL20" s="100"/>
      <c r="BM20" s="14"/>
      <c r="BN20" s="14"/>
      <c r="BO20" s="100"/>
      <c r="BP20" s="14"/>
      <c r="BQ20" s="14"/>
      <c r="BR20" s="100"/>
      <c r="BS20" s="14"/>
      <c r="BT20" s="14"/>
      <c r="BU20" s="100"/>
      <c r="BV20" s="14"/>
      <c r="BW20" s="14"/>
      <c r="BX20" s="100"/>
      <c r="BY20" s="14"/>
      <c r="BZ20" s="14"/>
      <c r="CA20" s="14"/>
      <c r="CB20" s="14"/>
      <c r="CC20" s="14"/>
      <c r="CD20" s="100"/>
      <c r="CE20" s="14"/>
      <c r="CF20" s="14"/>
      <c r="CG20" s="100"/>
      <c r="CH20" s="14"/>
      <c r="CI20" s="14"/>
      <c r="CJ20" s="50"/>
      <c r="CK20" s="14"/>
      <c r="CL20" s="14"/>
      <c r="CM20" s="100"/>
      <c r="CN20" s="14"/>
      <c r="CO20" s="14"/>
      <c r="CP20" s="181"/>
      <c r="CQ20" s="14"/>
      <c r="CR20" s="14"/>
      <c r="CS20" s="14"/>
      <c r="CT20" s="196"/>
      <c r="CU20" s="14"/>
      <c r="CV20" s="100"/>
      <c r="CW20" s="14"/>
      <c r="CX20" s="14"/>
      <c r="CY20" s="100"/>
      <c r="CZ20" s="15"/>
      <c r="DA20" s="14"/>
      <c r="DB20" s="100"/>
      <c r="DC20" s="15"/>
      <c r="DD20" s="14"/>
      <c r="DE20" s="100"/>
      <c r="DF20" s="15"/>
      <c r="DG20" s="14"/>
      <c r="DH20" s="100"/>
      <c r="DI20" s="15"/>
      <c r="DJ20" s="14"/>
      <c r="DK20" s="15"/>
      <c r="DL20" s="15"/>
      <c r="DM20" s="14"/>
      <c r="DN20" s="15"/>
      <c r="DO20" s="15"/>
      <c r="DP20" s="14"/>
      <c r="DQ20" s="15"/>
      <c r="DR20" s="15"/>
      <c r="DS20" s="14"/>
      <c r="DT20" s="15"/>
      <c r="DU20" s="14"/>
      <c r="DV20" s="14"/>
      <c r="DW20" s="14"/>
      <c r="DX20" s="14"/>
      <c r="DY20" s="14"/>
      <c r="DZ20" s="14"/>
    </row>
    <row r="21" spans="1:130" s="35" customFormat="1" ht="15.75" x14ac:dyDescent="0.25">
      <c r="A21" s="58" t="s">
        <v>484</v>
      </c>
      <c r="B21" s="206">
        <f t="shared" si="85"/>
        <v>159</v>
      </c>
      <c r="C21" s="206">
        <f t="shared" si="86"/>
        <v>47.7</v>
      </c>
      <c r="D21" s="14"/>
      <c r="E21" s="14"/>
      <c r="F21" s="14"/>
      <c r="G21" s="14"/>
      <c r="H21" s="14"/>
      <c r="I21" s="14"/>
      <c r="J21" s="14"/>
      <c r="K21" s="14"/>
      <c r="L21" s="14"/>
      <c r="M21" s="14"/>
      <c r="N21" s="14"/>
      <c r="O21" s="14"/>
      <c r="P21" s="14"/>
      <c r="Q21" s="14"/>
      <c r="R21" s="14"/>
      <c r="S21" s="14"/>
      <c r="T21" s="14"/>
      <c r="U21" s="14"/>
      <c r="V21" s="81"/>
      <c r="W21" s="81"/>
      <c r="X21" s="81"/>
      <c r="Y21" s="14"/>
      <c r="Z21" s="81"/>
      <c r="AA21" s="81"/>
      <c r="AB21" s="14"/>
      <c r="AC21" s="14"/>
      <c r="AD21" s="14"/>
      <c r="AE21" s="14"/>
      <c r="AF21" s="14">
        <v>159</v>
      </c>
      <c r="AG21" s="14">
        <v>47.7</v>
      </c>
      <c r="AH21" s="14">
        <f t="shared" si="87"/>
        <v>30.000000000000004</v>
      </c>
      <c r="AI21" s="14"/>
      <c r="AJ21" s="14"/>
      <c r="AK21" s="14"/>
      <c r="AL21" s="14"/>
      <c r="AM21" s="14"/>
      <c r="AN21" s="15"/>
      <c r="AO21" s="15"/>
      <c r="AP21" s="15"/>
      <c r="AQ21" s="15"/>
      <c r="AR21" s="14"/>
      <c r="AS21" s="14"/>
      <c r="AT21" s="100"/>
      <c r="AU21" s="14"/>
      <c r="AV21" s="14"/>
      <c r="AW21" s="100"/>
      <c r="AX21" s="14"/>
      <c r="AY21" s="14"/>
      <c r="AZ21" s="100"/>
      <c r="BA21" s="14"/>
      <c r="BB21" s="14"/>
      <c r="BC21" s="100"/>
      <c r="BD21" s="14"/>
      <c r="BE21" s="14"/>
      <c r="BF21" s="15"/>
      <c r="BG21" s="14"/>
      <c r="BH21" s="14"/>
      <c r="BI21" s="100"/>
      <c r="BJ21" s="14"/>
      <c r="BK21" s="14"/>
      <c r="BL21" s="100"/>
      <c r="BM21" s="14"/>
      <c r="BN21" s="14"/>
      <c r="BO21" s="100"/>
      <c r="BP21" s="14"/>
      <c r="BQ21" s="14"/>
      <c r="BR21" s="100"/>
      <c r="BS21" s="14"/>
      <c r="BT21" s="14"/>
      <c r="BU21" s="100"/>
      <c r="BV21" s="14"/>
      <c r="BW21" s="14"/>
      <c r="BX21" s="100"/>
      <c r="BY21" s="14"/>
      <c r="BZ21" s="14"/>
      <c r="CA21" s="14"/>
      <c r="CB21" s="14"/>
      <c r="CC21" s="14"/>
      <c r="CD21" s="100"/>
      <c r="CE21" s="14"/>
      <c r="CF21" s="14"/>
      <c r="CG21" s="100"/>
      <c r="CH21" s="14"/>
      <c r="CI21" s="14"/>
      <c r="CJ21" s="50"/>
      <c r="CK21" s="14"/>
      <c r="CL21" s="14"/>
      <c r="CM21" s="100"/>
      <c r="CN21" s="14"/>
      <c r="CO21" s="14"/>
      <c r="CP21" s="181"/>
      <c r="CQ21" s="14"/>
      <c r="CR21" s="14"/>
      <c r="CS21" s="14"/>
      <c r="CT21" s="196"/>
      <c r="CU21" s="14"/>
      <c r="CV21" s="100"/>
      <c r="CW21" s="14"/>
      <c r="CX21" s="14"/>
      <c r="CY21" s="100"/>
      <c r="CZ21" s="15"/>
      <c r="DA21" s="14"/>
      <c r="DB21" s="100"/>
      <c r="DC21" s="15"/>
      <c r="DD21" s="14"/>
      <c r="DE21" s="100"/>
      <c r="DF21" s="15"/>
      <c r="DG21" s="14"/>
      <c r="DH21" s="100"/>
      <c r="DI21" s="15"/>
      <c r="DJ21" s="14"/>
      <c r="DK21" s="15"/>
      <c r="DL21" s="15"/>
      <c r="DM21" s="14"/>
      <c r="DN21" s="15"/>
      <c r="DO21" s="15"/>
      <c r="DP21" s="14"/>
      <c r="DQ21" s="15"/>
      <c r="DR21" s="15"/>
      <c r="DS21" s="14"/>
      <c r="DT21" s="15"/>
      <c r="DU21" s="14"/>
      <c r="DV21" s="14"/>
      <c r="DW21" s="14"/>
      <c r="DX21" s="14"/>
      <c r="DY21" s="14"/>
      <c r="DZ21" s="14"/>
    </row>
    <row r="22" spans="1:130" s="35" customFormat="1" ht="15.75" x14ac:dyDescent="0.25">
      <c r="A22" s="58" t="s">
        <v>486</v>
      </c>
      <c r="B22" s="206">
        <f t="shared" si="85"/>
        <v>0</v>
      </c>
      <c r="C22" s="206">
        <f t="shared" si="86"/>
        <v>0</v>
      </c>
      <c r="D22" s="14"/>
      <c r="E22" s="14"/>
      <c r="F22" s="14"/>
      <c r="G22" s="14"/>
      <c r="H22" s="14"/>
      <c r="I22" s="14"/>
      <c r="J22" s="14"/>
      <c r="K22" s="14"/>
      <c r="L22" s="14"/>
      <c r="M22" s="14"/>
      <c r="N22" s="14"/>
      <c r="O22" s="14"/>
      <c r="P22" s="14"/>
      <c r="Q22" s="14"/>
      <c r="R22" s="14"/>
      <c r="S22" s="14"/>
      <c r="T22" s="14"/>
      <c r="U22" s="14"/>
      <c r="V22" s="81"/>
      <c r="W22" s="81"/>
      <c r="X22" s="81"/>
      <c r="Y22" s="14"/>
      <c r="Z22" s="81"/>
      <c r="AA22" s="81"/>
      <c r="AB22" s="14"/>
      <c r="AC22" s="14"/>
      <c r="AD22" s="14"/>
      <c r="AE22" s="14"/>
      <c r="AF22" s="14"/>
      <c r="AG22" s="14"/>
      <c r="AH22" s="14"/>
      <c r="AI22" s="14"/>
      <c r="AJ22" s="14"/>
      <c r="AK22" s="14"/>
      <c r="AL22" s="14"/>
      <c r="AM22" s="14"/>
      <c r="AN22" s="15"/>
      <c r="AO22" s="15"/>
      <c r="AP22" s="15"/>
      <c r="AQ22" s="15"/>
      <c r="AR22" s="14"/>
      <c r="AS22" s="14"/>
      <c r="AT22" s="100"/>
      <c r="AU22" s="14"/>
      <c r="AV22" s="14"/>
      <c r="AW22" s="100"/>
      <c r="AX22" s="14"/>
      <c r="AY22" s="14"/>
      <c r="AZ22" s="100"/>
      <c r="BA22" s="14"/>
      <c r="BB22" s="14"/>
      <c r="BC22" s="100"/>
      <c r="BD22" s="14"/>
      <c r="BE22" s="14"/>
      <c r="BF22" s="15"/>
      <c r="BG22" s="14"/>
      <c r="BH22" s="14"/>
      <c r="BI22" s="100"/>
      <c r="BJ22" s="14"/>
      <c r="BK22" s="14"/>
      <c r="BL22" s="100"/>
      <c r="BM22" s="14"/>
      <c r="BN22" s="14"/>
      <c r="BO22" s="100"/>
      <c r="BP22" s="14"/>
      <c r="BQ22" s="14"/>
      <c r="BR22" s="100"/>
      <c r="BS22" s="14"/>
      <c r="BT22" s="14"/>
      <c r="BU22" s="100"/>
      <c r="BV22" s="14"/>
      <c r="BW22" s="14"/>
      <c r="BX22" s="100"/>
      <c r="BY22" s="14"/>
      <c r="BZ22" s="14"/>
      <c r="CA22" s="14"/>
      <c r="CB22" s="14"/>
      <c r="CC22" s="14"/>
      <c r="CD22" s="100"/>
      <c r="CE22" s="14"/>
      <c r="CF22" s="14"/>
      <c r="CG22" s="100"/>
      <c r="CH22" s="14"/>
      <c r="CI22" s="14"/>
      <c r="CJ22" s="50"/>
      <c r="CK22" s="14"/>
      <c r="CL22" s="14"/>
      <c r="CM22" s="100"/>
      <c r="CN22" s="14"/>
      <c r="CO22" s="14"/>
      <c r="CP22" s="181"/>
      <c r="CQ22" s="14"/>
      <c r="CR22" s="14"/>
      <c r="CS22" s="14"/>
      <c r="CT22" s="196"/>
      <c r="CU22" s="14"/>
      <c r="CV22" s="100"/>
      <c r="CW22" s="14"/>
      <c r="CX22" s="14"/>
      <c r="CY22" s="100"/>
      <c r="CZ22" s="15"/>
      <c r="DA22" s="14"/>
      <c r="DB22" s="100"/>
      <c r="DC22" s="15"/>
      <c r="DD22" s="14"/>
      <c r="DE22" s="100"/>
      <c r="DF22" s="15"/>
      <c r="DG22" s="14"/>
      <c r="DH22" s="100"/>
      <c r="DI22" s="15"/>
      <c r="DJ22" s="14"/>
      <c r="DK22" s="15"/>
      <c r="DL22" s="15"/>
      <c r="DM22" s="14"/>
      <c r="DN22" s="15"/>
      <c r="DO22" s="15"/>
      <c r="DP22" s="14"/>
      <c r="DQ22" s="15"/>
      <c r="DR22" s="15"/>
      <c r="DS22" s="14"/>
      <c r="DT22" s="15"/>
      <c r="DU22" s="14"/>
      <c r="DV22" s="14"/>
      <c r="DW22" s="14"/>
      <c r="DX22" s="14"/>
      <c r="DY22" s="14"/>
      <c r="DZ22" s="14"/>
    </row>
    <row r="23" spans="1:130" s="35" customFormat="1" ht="15.75" x14ac:dyDescent="0.25">
      <c r="A23" s="58" t="s">
        <v>485</v>
      </c>
      <c r="B23" s="206">
        <f t="shared" si="85"/>
        <v>0</v>
      </c>
      <c r="C23" s="206">
        <f t="shared" si="86"/>
        <v>0</v>
      </c>
      <c r="D23" s="14"/>
      <c r="E23" s="14"/>
      <c r="F23" s="14"/>
      <c r="G23" s="14"/>
      <c r="H23" s="14"/>
      <c r="I23" s="14"/>
      <c r="J23" s="14"/>
      <c r="K23" s="14"/>
      <c r="L23" s="14"/>
      <c r="M23" s="14"/>
      <c r="N23" s="14"/>
      <c r="O23" s="14"/>
      <c r="P23" s="14"/>
      <c r="Q23" s="14"/>
      <c r="R23" s="14"/>
      <c r="S23" s="14"/>
      <c r="T23" s="14"/>
      <c r="U23" s="14"/>
      <c r="V23" s="81"/>
      <c r="W23" s="81"/>
      <c r="X23" s="81"/>
      <c r="Y23" s="14"/>
      <c r="Z23" s="81"/>
      <c r="AA23" s="81"/>
      <c r="AB23" s="14"/>
      <c r="AC23" s="14"/>
      <c r="AD23" s="14"/>
      <c r="AE23" s="14"/>
      <c r="AF23" s="14"/>
      <c r="AG23" s="14"/>
      <c r="AH23" s="14"/>
      <c r="AI23" s="14"/>
      <c r="AJ23" s="14"/>
      <c r="AK23" s="14"/>
      <c r="AL23" s="14"/>
      <c r="AM23" s="14"/>
      <c r="AN23" s="15"/>
      <c r="AO23" s="15"/>
      <c r="AP23" s="15"/>
      <c r="AQ23" s="15"/>
      <c r="AR23" s="14"/>
      <c r="AS23" s="14"/>
      <c r="AT23" s="100"/>
      <c r="AU23" s="14"/>
      <c r="AV23" s="14"/>
      <c r="AW23" s="100"/>
      <c r="AX23" s="14"/>
      <c r="AY23" s="14"/>
      <c r="AZ23" s="100"/>
      <c r="BA23" s="14"/>
      <c r="BB23" s="14"/>
      <c r="BC23" s="100"/>
      <c r="BD23" s="14"/>
      <c r="BE23" s="14"/>
      <c r="BF23" s="15"/>
      <c r="BG23" s="14"/>
      <c r="BH23" s="14"/>
      <c r="BI23" s="100"/>
      <c r="BJ23" s="14"/>
      <c r="BK23" s="14"/>
      <c r="BL23" s="100"/>
      <c r="BM23" s="14"/>
      <c r="BN23" s="14"/>
      <c r="BO23" s="100"/>
      <c r="BP23" s="14"/>
      <c r="BQ23" s="14"/>
      <c r="BR23" s="100"/>
      <c r="BS23" s="14"/>
      <c r="BT23" s="14"/>
      <c r="BU23" s="100"/>
      <c r="BV23" s="14"/>
      <c r="BW23" s="14"/>
      <c r="BX23" s="100"/>
      <c r="BY23" s="14"/>
      <c r="BZ23" s="14"/>
      <c r="CA23" s="14"/>
      <c r="CB23" s="14"/>
      <c r="CC23" s="14"/>
      <c r="CD23" s="100"/>
      <c r="CE23" s="14"/>
      <c r="CF23" s="14"/>
      <c r="CG23" s="100"/>
      <c r="CH23" s="14"/>
      <c r="CI23" s="14"/>
      <c r="CJ23" s="50"/>
      <c r="CK23" s="14"/>
      <c r="CL23" s="14"/>
      <c r="CM23" s="100"/>
      <c r="CN23" s="14"/>
      <c r="CO23" s="14"/>
      <c r="CP23" s="181"/>
      <c r="CQ23" s="14"/>
      <c r="CR23" s="14"/>
      <c r="CS23" s="14"/>
      <c r="CT23" s="196"/>
      <c r="CU23" s="14"/>
      <c r="CV23" s="100"/>
      <c r="CW23" s="14"/>
      <c r="CX23" s="14"/>
      <c r="CY23" s="100"/>
      <c r="CZ23" s="15"/>
      <c r="DA23" s="14"/>
      <c r="DB23" s="100"/>
      <c r="DC23" s="15"/>
      <c r="DD23" s="14"/>
      <c r="DE23" s="100"/>
      <c r="DF23" s="15"/>
      <c r="DG23" s="14"/>
      <c r="DH23" s="100"/>
      <c r="DI23" s="15"/>
      <c r="DJ23" s="14"/>
      <c r="DK23" s="15"/>
      <c r="DL23" s="15"/>
      <c r="DM23" s="14"/>
      <c r="DN23" s="15"/>
      <c r="DO23" s="15"/>
      <c r="DP23" s="14"/>
      <c r="DQ23" s="15"/>
      <c r="DR23" s="15"/>
      <c r="DS23" s="14"/>
      <c r="DT23" s="15"/>
      <c r="DU23" s="14"/>
      <c r="DV23" s="14"/>
      <c r="DW23" s="14"/>
      <c r="DX23" s="14"/>
      <c r="DY23" s="14"/>
      <c r="DZ23" s="14"/>
    </row>
    <row r="24" spans="1:130" s="76" customFormat="1" ht="31.5" x14ac:dyDescent="0.25">
      <c r="A24" s="77" t="s">
        <v>312</v>
      </c>
      <c r="B24" s="205">
        <f t="shared" si="85"/>
        <v>57747.090819999998</v>
      </c>
      <c r="C24" s="205">
        <f t="shared" si="86"/>
        <v>33881.647870000001</v>
      </c>
      <c r="D24" s="81">
        <f t="shared" ref="D24" si="108">C24/B24*100</f>
        <v>58.672475771308477</v>
      </c>
      <c r="E24" s="83">
        <f t="shared" ref="E24:AS24" si="109">E25+E26+E27+E28+E29+E30+E31+E32+E33+E34+E35+E36+E37</f>
        <v>0</v>
      </c>
      <c r="F24" s="83">
        <f t="shared" si="109"/>
        <v>0</v>
      </c>
      <c r="G24" s="83">
        <f t="shared" si="109"/>
        <v>0</v>
      </c>
      <c r="H24" s="83">
        <f t="shared" si="109"/>
        <v>0</v>
      </c>
      <c r="I24" s="83">
        <f t="shared" si="109"/>
        <v>0</v>
      </c>
      <c r="J24" s="83">
        <f t="shared" si="109"/>
        <v>0</v>
      </c>
      <c r="K24" s="83">
        <f t="shared" si="109"/>
        <v>396.9</v>
      </c>
      <c r="L24" s="83">
        <f t="shared" si="109"/>
        <v>396.9</v>
      </c>
      <c r="M24" s="83">
        <f>L24/K24*100</f>
        <v>100</v>
      </c>
      <c r="N24" s="83">
        <f t="shared" si="109"/>
        <v>0</v>
      </c>
      <c r="O24" s="83">
        <f t="shared" si="109"/>
        <v>0</v>
      </c>
      <c r="P24" s="83">
        <f t="shared" si="109"/>
        <v>0</v>
      </c>
      <c r="Q24" s="83">
        <f t="shared" si="109"/>
        <v>0</v>
      </c>
      <c r="R24" s="83">
        <f t="shared" si="109"/>
        <v>0</v>
      </c>
      <c r="S24" s="83">
        <f t="shared" si="109"/>
        <v>0</v>
      </c>
      <c r="T24" s="83">
        <f t="shared" si="109"/>
        <v>0</v>
      </c>
      <c r="U24" s="83">
        <f t="shared" si="109"/>
        <v>0</v>
      </c>
      <c r="V24" s="83">
        <f t="shared" si="109"/>
        <v>0</v>
      </c>
      <c r="W24" s="83">
        <f t="shared" si="109"/>
        <v>102.04082</v>
      </c>
      <c r="X24" s="83">
        <f t="shared" si="109"/>
        <v>102.04082000000001</v>
      </c>
      <c r="Y24" s="81">
        <f>X24/W24*100</f>
        <v>100.00000000000003</v>
      </c>
      <c r="Z24" s="83">
        <f t="shared" si="109"/>
        <v>0</v>
      </c>
      <c r="AA24" s="83">
        <f t="shared" si="109"/>
        <v>0</v>
      </c>
      <c r="AB24" s="83">
        <f t="shared" si="109"/>
        <v>0</v>
      </c>
      <c r="AC24" s="83">
        <f t="shared" si="109"/>
        <v>0</v>
      </c>
      <c r="AD24" s="83">
        <f t="shared" si="109"/>
        <v>0</v>
      </c>
      <c r="AE24" s="83">
        <f t="shared" si="109"/>
        <v>0</v>
      </c>
      <c r="AF24" s="83">
        <f>SUM(AF25:AF37)</f>
        <v>2740.95</v>
      </c>
      <c r="AG24" s="83">
        <f t="shared" si="109"/>
        <v>0</v>
      </c>
      <c r="AH24" s="81">
        <f t="shared" si="87"/>
        <v>0</v>
      </c>
      <c r="AI24" s="83">
        <f t="shared" si="109"/>
        <v>3345.7</v>
      </c>
      <c r="AJ24" s="83">
        <f t="shared" si="109"/>
        <v>3345.65</v>
      </c>
      <c r="AK24" s="81">
        <f t="shared" ref="AK24" si="110">AJ24/AI24*100</f>
        <v>99.998505544430174</v>
      </c>
      <c r="AL24" s="83">
        <f t="shared" si="109"/>
        <v>18613.5</v>
      </c>
      <c r="AM24" s="83">
        <f t="shared" si="109"/>
        <v>12032.998710000002</v>
      </c>
      <c r="AN24" s="83">
        <f t="shared" si="93"/>
        <v>64.646620517366443</v>
      </c>
      <c r="AO24" s="83">
        <f t="shared" ref="AO24:AP24" si="111">AO25+AO26+AO27+AO28+AO29+AO30+AO31+AO32+AO33+AO34+AO35+AO36+AO37</f>
        <v>2508.3000000000002</v>
      </c>
      <c r="AP24" s="83">
        <f t="shared" si="111"/>
        <v>334.25001000000003</v>
      </c>
      <c r="AQ24" s="83">
        <f t="shared" ref="AQ24:AQ25" si="112">AP24/AO24*100</f>
        <v>13.325758880516686</v>
      </c>
      <c r="AR24" s="83">
        <f t="shared" si="109"/>
        <v>0</v>
      </c>
      <c r="AS24" s="83">
        <f t="shared" si="109"/>
        <v>0</v>
      </c>
      <c r="AT24" s="83">
        <f t="shared" ref="AT24:CI24" si="113">AT25+AT26+AT27+AT28+AT29+AT30+AT31+AT32+AT33+AT34+AT35+AT36+AT37</f>
        <v>0</v>
      </c>
      <c r="AU24" s="83">
        <f t="shared" si="113"/>
        <v>0</v>
      </c>
      <c r="AV24" s="83">
        <f t="shared" si="113"/>
        <v>0</v>
      </c>
      <c r="AW24" s="83">
        <f t="shared" si="113"/>
        <v>0</v>
      </c>
      <c r="AX24" s="83">
        <f t="shared" si="113"/>
        <v>0</v>
      </c>
      <c r="AY24" s="83">
        <f t="shared" si="113"/>
        <v>0</v>
      </c>
      <c r="AZ24" s="83">
        <f t="shared" si="113"/>
        <v>0</v>
      </c>
      <c r="BA24" s="83">
        <f t="shared" si="113"/>
        <v>0</v>
      </c>
      <c r="BB24" s="83">
        <f t="shared" si="113"/>
        <v>0</v>
      </c>
      <c r="BC24" s="83">
        <f t="shared" si="113"/>
        <v>0</v>
      </c>
      <c r="BD24" s="83">
        <f t="shared" si="113"/>
        <v>6761.7</v>
      </c>
      <c r="BE24" s="83">
        <f t="shared" si="113"/>
        <v>2473.1239599999999</v>
      </c>
      <c r="BF24" s="83">
        <f t="shared" si="70"/>
        <v>36.575475989765884</v>
      </c>
      <c r="BG24" s="83">
        <f t="shared" si="113"/>
        <v>0</v>
      </c>
      <c r="BH24" s="83">
        <f t="shared" si="113"/>
        <v>0</v>
      </c>
      <c r="BI24" s="83">
        <f t="shared" si="113"/>
        <v>0</v>
      </c>
      <c r="BJ24" s="83">
        <f t="shared" si="113"/>
        <v>0</v>
      </c>
      <c r="BK24" s="83">
        <f t="shared" si="113"/>
        <v>0</v>
      </c>
      <c r="BL24" s="83">
        <f t="shared" si="113"/>
        <v>0</v>
      </c>
      <c r="BM24" s="83">
        <f t="shared" si="113"/>
        <v>0</v>
      </c>
      <c r="BN24" s="83">
        <f t="shared" si="113"/>
        <v>0</v>
      </c>
      <c r="BO24" s="83">
        <f t="shared" si="113"/>
        <v>0</v>
      </c>
      <c r="BP24" s="83">
        <f t="shared" si="113"/>
        <v>0</v>
      </c>
      <c r="BQ24" s="83">
        <f t="shared" si="113"/>
        <v>0</v>
      </c>
      <c r="BR24" s="83">
        <f t="shared" si="113"/>
        <v>0</v>
      </c>
      <c r="BS24" s="83">
        <f t="shared" si="113"/>
        <v>0</v>
      </c>
      <c r="BT24" s="83">
        <f t="shared" si="113"/>
        <v>0</v>
      </c>
      <c r="BU24" s="83">
        <f t="shared" si="113"/>
        <v>0</v>
      </c>
      <c r="BV24" s="83">
        <f t="shared" si="113"/>
        <v>0</v>
      </c>
      <c r="BW24" s="83">
        <f t="shared" si="113"/>
        <v>0</v>
      </c>
      <c r="BX24" s="83">
        <f t="shared" si="113"/>
        <v>0</v>
      </c>
      <c r="BY24" s="83">
        <f t="shared" si="113"/>
        <v>1208.3</v>
      </c>
      <c r="BZ24" s="83">
        <f t="shared" si="113"/>
        <v>1208.3</v>
      </c>
      <c r="CA24" s="81">
        <f t="shared" ref="CA24:CA27" si="114">BZ24/BY24*100</f>
        <v>100</v>
      </c>
      <c r="CB24" s="83">
        <f t="shared" si="113"/>
        <v>0</v>
      </c>
      <c r="CC24" s="83">
        <f t="shared" si="113"/>
        <v>0</v>
      </c>
      <c r="CD24" s="83">
        <f t="shared" si="113"/>
        <v>0</v>
      </c>
      <c r="CE24" s="83">
        <f t="shared" si="113"/>
        <v>153.6</v>
      </c>
      <c r="CF24" s="83">
        <f t="shared" si="113"/>
        <v>0</v>
      </c>
      <c r="CG24" s="83">
        <f t="shared" si="113"/>
        <v>0</v>
      </c>
      <c r="CH24" s="83">
        <f t="shared" si="113"/>
        <v>3759.7</v>
      </c>
      <c r="CI24" s="83">
        <f t="shared" si="113"/>
        <v>3626.07665</v>
      </c>
      <c r="CJ24" s="80">
        <f t="shared" si="84"/>
        <v>96.445903928504933</v>
      </c>
      <c r="CK24" s="83">
        <f t="shared" ref="CK24:CY24" si="115">CK25+CK26+CK27+CK28+CK29+CK30+CK31+CK32+CK33+CK34+CK35+CK36+CK37</f>
        <v>0</v>
      </c>
      <c r="CL24" s="83">
        <f t="shared" si="115"/>
        <v>0</v>
      </c>
      <c r="CM24" s="83">
        <f t="shared" si="115"/>
        <v>0</v>
      </c>
      <c r="CN24" s="83">
        <f t="shared" si="115"/>
        <v>0</v>
      </c>
      <c r="CO24" s="83">
        <f t="shared" si="115"/>
        <v>0</v>
      </c>
      <c r="CP24" s="183">
        <f t="shared" si="115"/>
        <v>0</v>
      </c>
      <c r="CQ24" s="83">
        <f t="shared" si="115"/>
        <v>13758.6</v>
      </c>
      <c r="CR24" s="83">
        <f t="shared" si="115"/>
        <v>7920.6936999999998</v>
      </c>
      <c r="CS24" s="83">
        <f t="shared" si="98"/>
        <v>57.569038274243013</v>
      </c>
      <c r="CT24" s="198">
        <f t="shared" si="115"/>
        <v>0</v>
      </c>
      <c r="CU24" s="83">
        <f t="shared" si="115"/>
        <v>0</v>
      </c>
      <c r="CV24" s="83">
        <f t="shared" si="115"/>
        <v>0</v>
      </c>
      <c r="CW24" s="83">
        <f t="shared" si="115"/>
        <v>0</v>
      </c>
      <c r="CX24" s="83">
        <f t="shared" si="115"/>
        <v>0</v>
      </c>
      <c r="CY24" s="83">
        <f t="shared" si="115"/>
        <v>0</v>
      </c>
      <c r="CZ24" s="83"/>
      <c r="DA24" s="83">
        <f t="shared" ref="DA24:DB24" si="116">DA25+DA26+DA27+DA28+DA29+DA30+DA31+DA32+DA33+DA34+DA35+DA36+DA37</f>
        <v>0</v>
      </c>
      <c r="DB24" s="83">
        <f t="shared" si="116"/>
        <v>0</v>
      </c>
      <c r="DC24" s="83">
        <f t="shared" ref="DC24:DE24" si="117">DC25+DC26+DC27+DC28+DC29+DC30+DC31+DC32+DC33+DC34+DC35+DC36+DC37</f>
        <v>0</v>
      </c>
      <c r="DD24" s="83">
        <f t="shared" si="117"/>
        <v>0</v>
      </c>
      <c r="DE24" s="83">
        <f t="shared" si="117"/>
        <v>0</v>
      </c>
      <c r="DF24" s="83">
        <f t="shared" ref="DF24:DH24" si="118">DF25+DF26+DF27+DF28+DF29+DF30+DF31+DF32+DF33+DF34+DF35+DF36+DF37</f>
        <v>1260.3</v>
      </c>
      <c r="DG24" s="83">
        <f t="shared" si="118"/>
        <v>0</v>
      </c>
      <c r="DH24" s="83">
        <f t="shared" si="118"/>
        <v>0</v>
      </c>
      <c r="DI24" s="83">
        <f t="shared" ref="DI24:DJ24" si="119">DI25+DI26+DI27+DI28+DI29+DI30+DI31+DI32+DI33+DI34+DI35+DI36+DI37</f>
        <v>3137.5</v>
      </c>
      <c r="DJ24" s="83">
        <f t="shared" si="119"/>
        <v>2441.61402</v>
      </c>
      <c r="DK24" s="83">
        <f t="shared" si="75"/>
        <v>77.820367171314743</v>
      </c>
      <c r="DL24" s="83">
        <f t="shared" ref="DL24:DM24" si="120">DL25+DL26+DL27+DL28+DL29+DL30+DL31+DL32+DL33+DL34+DL35+DL36+DL37</f>
        <v>0</v>
      </c>
      <c r="DM24" s="83">
        <f t="shared" si="120"/>
        <v>0</v>
      </c>
      <c r="DN24" s="83"/>
      <c r="DO24" s="83">
        <f t="shared" ref="DO24:DP24" si="121">DO25+DO26+DO27+DO28+DO29+DO30+DO31+DO32+DO33+DO34+DO35+DO36+DO37</f>
        <v>0</v>
      </c>
      <c r="DP24" s="83">
        <f t="shared" si="121"/>
        <v>0</v>
      </c>
      <c r="DQ24" s="83"/>
      <c r="DR24" s="83">
        <f t="shared" ref="DR24:DS24" si="122">DR25+DR26+DR27+DR28+DR29+DR30+DR31+DR32+DR33+DR34+DR35+DR36+DR37</f>
        <v>0</v>
      </c>
      <c r="DS24" s="83">
        <f t="shared" si="122"/>
        <v>0</v>
      </c>
      <c r="DT24" s="83"/>
      <c r="DU24" s="83">
        <f t="shared" ref="DU24:DV24" si="123">DU25+DU26+DU27+DU28+DU29+DU30+DU31+DU32+DU33+DU34+DU35+DU36+DU37</f>
        <v>0</v>
      </c>
      <c r="DV24" s="83">
        <f t="shared" si="123"/>
        <v>0</v>
      </c>
      <c r="DW24" s="83"/>
      <c r="DX24" s="83">
        <f t="shared" ref="DX24:DY24" si="124">DX25+DX26+DX27+DX28+DX29+DX30+DX31+DX32+DX33+DX34+DX35+DX36+DX37</f>
        <v>0</v>
      </c>
      <c r="DY24" s="83">
        <f t="shared" si="124"/>
        <v>0</v>
      </c>
      <c r="DZ24" s="83"/>
    </row>
    <row r="25" spans="1:130" s="35" customFormat="1" ht="15.75" x14ac:dyDescent="0.25">
      <c r="A25" s="58" t="s">
        <v>311</v>
      </c>
      <c r="B25" s="206">
        <f t="shared" si="85"/>
        <v>50452.140820000001</v>
      </c>
      <c r="C25" s="206">
        <f t="shared" si="86"/>
        <v>29327.69787</v>
      </c>
      <c r="D25" s="14">
        <f t="shared" si="82"/>
        <v>58.129739181204478</v>
      </c>
      <c r="E25" s="14"/>
      <c r="F25" s="14"/>
      <c r="G25" s="14"/>
      <c r="H25" s="15"/>
      <c r="I25" s="15"/>
      <c r="J25" s="14"/>
      <c r="K25" s="14">
        <v>396.9</v>
      </c>
      <c r="L25" s="14">
        <v>396.9</v>
      </c>
      <c r="M25" s="15">
        <f>L25/K25*100</f>
        <v>100</v>
      </c>
      <c r="N25" s="15"/>
      <c r="O25" s="15"/>
      <c r="P25" s="15"/>
      <c r="Q25" s="15">
        <v>0</v>
      </c>
      <c r="R25" s="15">
        <v>0</v>
      </c>
      <c r="S25" s="14"/>
      <c r="T25" s="15"/>
      <c r="U25" s="15"/>
      <c r="V25" s="14"/>
      <c r="W25" s="15">
        <v>102.04082</v>
      </c>
      <c r="X25" s="15">
        <v>102.04082000000001</v>
      </c>
      <c r="Y25" s="14">
        <f>X25/W25*100</f>
        <v>100.00000000000003</v>
      </c>
      <c r="Z25" s="15"/>
      <c r="AA25" s="15"/>
      <c r="AB25" s="14"/>
      <c r="AC25" s="15"/>
      <c r="AD25" s="15"/>
      <c r="AE25" s="14"/>
      <c r="AF25" s="14"/>
      <c r="AG25" s="14"/>
      <c r="AH25" s="14"/>
      <c r="AI25" s="15">
        <v>0</v>
      </c>
      <c r="AJ25" s="15"/>
      <c r="AK25" s="14"/>
      <c r="AL25" s="14">
        <v>18613.5</v>
      </c>
      <c r="AM25" s="14">
        <v>12032.998710000002</v>
      </c>
      <c r="AN25" s="15">
        <f t="shared" si="93"/>
        <v>64.646620517366443</v>
      </c>
      <c r="AO25" s="172">
        <v>2508.3000000000002</v>
      </c>
      <c r="AP25" s="172">
        <v>334.25001000000003</v>
      </c>
      <c r="AQ25" s="15">
        <f t="shared" si="112"/>
        <v>13.325758880516686</v>
      </c>
      <c r="AR25" s="15"/>
      <c r="AS25" s="99"/>
      <c r="AT25" s="99"/>
      <c r="AU25" s="15"/>
      <c r="AV25" s="15"/>
      <c r="AW25" s="15"/>
      <c r="AX25" s="15"/>
      <c r="AY25" s="99"/>
      <c r="AZ25" s="99"/>
      <c r="BA25" s="15"/>
      <c r="BB25" s="99"/>
      <c r="BC25" s="99"/>
      <c r="BD25" s="15">
        <v>6761.7</v>
      </c>
      <c r="BE25" s="191">
        <v>2473.1239599999999</v>
      </c>
      <c r="BF25" s="15">
        <f t="shared" ref="BF25:BF396" si="125">BE25/BD25*100</f>
        <v>36.575475989765884</v>
      </c>
      <c r="BG25" s="15"/>
      <c r="BH25" s="15"/>
      <c r="BI25" s="15"/>
      <c r="BJ25" s="15"/>
      <c r="BK25" s="15"/>
      <c r="BL25" s="15"/>
      <c r="BM25" s="15"/>
      <c r="BN25" s="15"/>
      <c r="BO25" s="15"/>
      <c r="BP25" s="15"/>
      <c r="BQ25" s="99"/>
      <c r="BR25" s="99"/>
      <c r="BS25" s="15"/>
      <c r="BT25" s="99"/>
      <c r="BU25" s="99"/>
      <c r="BV25" s="15"/>
      <c r="BW25" s="99"/>
      <c r="BX25" s="99"/>
      <c r="BY25" s="15"/>
      <c r="BZ25" s="99"/>
      <c r="CA25" s="14"/>
      <c r="CB25" s="15"/>
      <c r="CC25" s="99"/>
      <c r="CD25" s="15"/>
      <c r="CE25" s="15">
        <v>153.6</v>
      </c>
      <c r="CF25" s="99"/>
      <c r="CG25" s="99"/>
      <c r="CH25" s="15">
        <v>3759.7</v>
      </c>
      <c r="CI25" s="191">
        <v>3626.07665</v>
      </c>
      <c r="CJ25" s="50">
        <f t="shared" si="84"/>
        <v>96.445903928504933</v>
      </c>
      <c r="CK25" s="15"/>
      <c r="CL25" s="99"/>
      <c r="CM25" s="99"/>
      <c r="CN25" s="15"/>
      <c r="CO25" s="99"/>
      <c r="CP25" s="180"/>
      <c r="CQ25" s="15">
        <v>13758.6</v>
      </c>
      <c r="CR25" s="172">
        <v>7920.6936999999998</v>
      </c>
      <c r="CS25" s="15">
        <f t="shared" si="98"/>
        <v>57.569038274243013</v>
      </c>
      <c r="CT25" s="195"/>
      <c r="CU25" s="99"/>
      <c r="CV25" s="99"/>
      <c r="CW25" s="15"/>
      <c r="CX25" s="99"/>
      <c r="CY25" s="99"/>
      <c r="CZ25" s="15"/>
      <c r="DA25" s="99"/>
      <c r="DB25" s="99"/>
      <c r="DC25" s="15"/>
      <c r="DD25" s="99"/>
      <c r="DE25" s="99"/>
      <c r="DF25" s="15">
        <v>1260.3</v>
      </c>
      <c r="DG25" s="99"/>
      <c r="DH25" s="99"/>
      <c r="DI25" s="15">
        <v>3137.5</v>
      </c>
      <c r="DJ25" s="191">
        <v>2441.61402</v>
      </c>
      <c r="DK25" s="15">
        <f t="shared" si="75"/>
        <v>77.820367171314743</v>
      </c>
      <c r="DL25" s="15"/>
      <c r="DM25" s="191"/>
      <c r="DN25" s="15"/>
      <c r="DO25" s="15"/>
      <c r="DP25" s="191"/>
      <c r="DQ25" s="15"/>
      <c r="DR25" s="15"/>
      <c r="DS25" s="191"/>
      <c r="DT25" s="15"/>
      <c r="DU25" s="15"/>
      <c r="DV25" s="172"/>
      <c r="DW25" s="15"/>
      <c r="DX25" s="15"/>
      <c r="DY25" s="172"/>
      <c r="DZ25" s="15"/>
    </row>
    <row r="26" spans="1:130" s="35" customFormat="1" ht="15.75" x14ac:dyDescent="0.25">
      <c r="A26" s="58" t="s">
        <v>496</v>
      </c>
      <c r="B26" s="206">
        <f t="shared" si="85"/>
        <v>3345.7</v>
      </c>
      <c r="C26" s="206">
        <f t="shared" si="86"/>
        <v>3345.65</v>
      </c>
      <c r="D26" s="14">
        <f>C26/B26*100</f>
        <v>99.998505544430174</v>
      </c>
      <c r="E26" s="14"/>
      <c r="F26" s="14"/>
      <c r="G26" s="14"/>
      <c r="H26" s="14"/>
      <c r="I26" s="14"/>
      <c r="J26" s="14"/>
      <c r="K26" s="14"/>
      <c r="L26" s="14"/>
      <c r="M26" s="14"/>
      <c r="N26" s="14"/>
      <c r="O26" s="14"/>
      <c r="P26" s="14"/>
      <c r="Q26" s="14"/>
      <c r="R26" s="14"/>
      <c r="S26" s="14"/>
      <c r="T26" s="14"/>
      <c r="U26" s="14"/>
      <c r="V26" s="81"/>
      <c r="W26" s="81"/>
      <c r="X26" s="81"/>
      <c r="Y26" s="14"/>
      <c r="Z26" s="81"/>
      <c r="AA26" s="81"/>
      <c r="AB26" s="14"/>
      <c r="AC26" s="14"/>
      <c r="AD26" s="14"/>
      <c r="AE26" s="14"/>
      <c r="AF26" s="14"/>
      <c r="AG26" s="14"/>
      <c r="AH26" s="14"/>
      <c r="AI26" s="14">
        <v>3345.7</v>
      </c>
      <c r="AJ26" s="14">
        <v>3345.65</v>
      </c>
      <c r="AK26" s="14">
        <f>AJ26/AI26*100</f>
        <v>99.998505544430174</v>
      </c>
      <c r="AL26" s="14"/>
      <c r="AM26" s="14"/>
      <c r="AN26" s="14"/>
      <c r="AO26" s="14"/>
      <c r="AP26" s="14"/>
      <c r="AQ26" s="14"/>
      <c r="AR26" s="14"/>
      <c r="AS26" s="14"/>
      <c r="AT26" s="100"/>
      <c r="AU26" s="14"/>
      <c r="AV26" s="14"/>
      <c r="AW26" s="100"/>
      <c r="AX26" s="14"/>
      <c r="AY26" s="14"/>
      <c r="AZ26" s="100"/>
      <c r="BA26" s="14"/>
      <c r="BB26" s="14"/>
      <c r="BC26" s="100"/>
      <c r="BD26" s="14"/>
      <c r="BE26" s="14"/>
      <c r="BF26" s="14"/>
      <c r="BG26" s="14"/>
      <c r="BH26" s="14"/>
      <c r="BI26" s="100"/>
      <c r="BJ26" s="14"/>
      <c r="BK26" s="14"/>
      <c r="BL26" s="100"/>
      <c r="BM26" s="14"/>
      <c r="BN26" s="14"/>
      <c r="BO26" s="100"/>
      <c r="BP26" s="14"/>
      <c r="BQ26" s="14"/>
      <c r="BR26" s="100"/>
      <c r="BS26" s="14"/>
      <c r="BT26" s="14"/>
      <c r="BU26" s="100"/>
      <c r="BV26" s="14"/>
      <c r="BW26" s="14"/>
      <c r="BX26" s="100"/>
      <c r="BY26" s="14"/>
      <c r="BZ26" s="14"/>
      <c r="CA26" s="14"/>
      <c r="CB26" s="14"/>
      <c r="CC26" s="14"/>
      <c r="CD26" s="100"/>
      <c r="CE26" s="14"/>
      <c r="CF26" s="14"/>
      <c r="CG26" s="100"/>
      <c r="CH26" s="14"/>
      <c r="CI26" s="14"/>
      <c r="CJ26" s="50"/>
      <c r="CK26" s="14"/>
      <c r="CL26" s="14"/>
      <c r="CM26" s="100"/>
      <c r="CN26" s="15"/>
      <c r="CO26" s="14"/>
      <c r="CP26" s="181"/>
      <c r="CQ26" s="15"/>
      <c r="CR26" s="14"/>
      <c r="CS26" s="14"/>
      <c r="CT26" s="195"/>
      <c r="CU26" s="14"/>
      <c r="CV26" s="100"/>
      <c r="CW26" s="15"/>
      <c r="CX26" s="14"/>
      <c r="CY26" s="100"/>
      <c r="CZ26" s="15"/>
      <c r="DA26" s="14"/>
      <c r="DB26" s="14"/>
      <c r="DC26" s="15"/>
      <c r="DD26" s="14"/>
      <c r="DE26" s="14"/>
      <c r="DF26" s="15"/>
      <c r="DG26" s="14"/>
      <c r="DH26" s="14"/>
      <c r="DI26" s="15"/>
      <c r="DJ26" s="14"/>
      <c r="DK26" s="15"/>
      <c r="DL26" s="15"/>
      <c r="DM26" s="14"/>
      <c r="DN26" s="15"/>
      <c r="DO26" s="15"/>
      <c r="DP26" s="14"/>
      <c r="DQ26" s="15"/>
      <c r="DR26" s="15"/>
      <c r="DS26" s="14"/>
      <c r="DT26" s="15"/>
      <c r="DU26" s="15"/>
      <c r="DV26" s="14"/>
      <c r="DW26" s="14"/>
      <c r="DX26" s="15"/>
      <c r="DY26" s="14"/>
      <c r="DZ26" s="14"/>
    </row>
    <row r="27" spans="1:130" s="35" customFormat="1" ht="15.75" x14ac:dyDescent="0.25">
      <c r="A27" s="58" t="s">
        <v>314</v>
      </c>
      <c r="B27" s="206">
        <f t="shared" si="85"/>
        <v>331.4</v>
      </c>
      <c r="C27" s="206">
        <f t="shared" si="86"/>
        <v>331.41919999999999</v>
      </c>
      <c r="D27" s="14">
        <f>C27/B27*100</f>
        <v>100.0057936028968</v>
      </c>
      <c r="E27" s="14"/>
      <c r="F27" s="14"/>
      <c r="G27" s="14"/>
      <c r="H27" s="14"/>
      <c r="I27" s="14"/>
      <c r="J27" s="14"/>
      <c r="K27" s="14"/>
      <c r="L27" s="14"/>
      <c r="M27" s="14"/>
      <c r="N27" s="14"/>
      <c r="O27" s="14"/>
      <c r="P27" s="14"/>
      <c r="Q27" s="14"/>
      <c r="R27" s="14"/>
      <c r="S27" s="14"/>
      <c r="T27" s="14"/>
      <c r="U27" s="14"/>
      <c r="V27" s="81"/>
      <c r="W27" s="81"/>
      <c r="X27" s="81"/>
      <c r="Y27" s="14"/>
      <c r="Z27" s="81"/>
      <c r="AA27" s="81"/>
      <c r="AB27" s="14"/>
      <c r="AC27" s="14"/>
      <c r="AD27" s="14"/>
      <c r="AE27" s="14"/>
      <c r="AF27" s="14"/>
      <c r="AG27" s="14"/>
      <c r="AH27" s="14"/>
      <c r="AI27" s="14"/>
      <c r="AJ27" s="14"/>
      <c r="AK27" s="14"/>
      <c r="AL27" s="14"/>
      <c r="AM27" s="14"/>
      <c r="AN27" s="14"/>
      <c r="AO27" s="14"/>
      <c r="AP27" s="14"/>
      <c r="AQ27" s="14"/>
      <c r="AR27" s="14"/>
      <c r="AS27" s="14"/>
      <c r="AT27" s="100"/>
      <c r="AU27" s="14"/>
      <c r="AV27" s="14"/>
      <c r="AW27" s="100"/>
      <c r="AX27" s="14"/>
      <c r="AY27" s="14"/>
      <c r="AZ27" s="100"/>
      <c r="BA27" s="14"/>
      <c r="BB27" s="14"/>
      <c r="BC27" s="100"/>
      <c r="BD27" s="14"/>
      <c r="BE27" s="14"/>
      <c r="BF27" s="14"/>
      <c r="BG27" s="14"/>
      <c r="BH27" s="14"/>
      <c r="BI27" s="100"/>
      <c r="BJ27" s="14"/>
      <c r="BK27" s="14"/>
      <c r="BL27" s="100"/>
      <c r="BM27" s="14"/>
      <c r="BN27" s="14"/>
      <c r="BO27" s="100"/>
      <c r="BP27" s="14"/>
      <c r="BQ27" s="14"/>
      <c r="BR27" s="100"/>
      <c r="BS27" s="14"/>
      <c r="BT27" s="14"/>
      <c r="BU27" s="100"/>
      <c r="BV27" s="14"/>
      <c r="BW27" s="14"/>
      <c r="BX27" s="100"/>
      <c r="BY27" s="14">
        <v>331.4</v>
      </c>
      <c r="BZ27" s="14">
        <v>331.41919999999999</v>
      </c>
      <c r="CA27" s="14">
        <f t="shared" si="114"/>
        <v>100.0057936028968</v>
      </c>
      <c r="CB27" s="14"/>
      <c r="CC27" s="14"/>
      <c r="CD27" s="100"/>
      <c r="CE27" s="14"/>
      <c r="CF27" s="14"/>
      <c r="CG27" s="100"/>
      <c r="CH27" s="14"/>
      <c r="CI27" s="14"/>
      <c r="CJ27" s="50"/>
      <c r="CK27" s="14"/>
      <c r="CL27" s="14"/>
      <c r="CM27" s="100"/>
      <c r="CN27" s="15"/>
      <c r="CO27" s="14"/>
      <c r="CP27" s="181"/>
      <c r="CQ27" s="15"/>
      <c r="CR27" s="14"/>
      <c r="CS27" s="14"/>
      <c r="CT27" s="195"/>
      <c r="CU27" s="14"/>
      <c r="CV27" s="100"/>
      <c r="CW27" s="15"/>
      <c r="CX27" s="14"/>
      <c r="CY27" s="100"/>
      <c r="CZ27" s="15"/>
      <c r="DA27" s="14"/>
      <c r="DB27" s="100"/>
      <c r="DC27" s="15"/>
      <c r="DD27" s="14"/>
      <c r="DE27" s="100"/>
      <c r="DF27" s="15"/>
      <c r="DG27" s="14"/>
      <c r="DH27" s="100"/>
      <c r="DI27" s="15"/>
      <c r="DJ27" s="14"/>
      <c r="DK27" s="15"/>
      <c r="DL27" s="15"/>
      <c r="DM27" s="14"/>
      <c r="DN27" s="15"/>
      <c r="DO27" s="15"/>
      <c r="DP27" s="14"/>
      <c r="DQ27" s="15"/>
      <c r="DR27" s="15"/>
      <c r="DS27" s="14"/>
      <c r="DT27" s="15"/>
      <c r="DU27" s="15"/>
      <c r="DV27" s="14"/>
      <c r="DW27" s="14"/>
      <c r="DX27" s="15"/>
      <c r="DY27" s="14"/>
      <c r="DZ27" s="14"/>
    </row>
    <row r="28" spans="1:130" s="35" customFormat="1" ht="15.75" x14ac:dyDescent="0.25">
      <c r="A28" s="58" t="s">
        <v>494</v>
      </c>
      <c r="B28" s="206">
        <f t="shared" si="85"/>
        <v>0</v>
      </c>
      <c r="C28" s="206">
        <f t="shared" si="86"/>
        <v>0</v>
      </c>
      <c r="D28" s="14"/>
      <c r="E28" s="14"/>
      <c r="F28" s="14"/>
      <c r="G28" s="14"/>
      <c r="H28" s="14"/>
      <c r="I28" s="14"/>
      <c r="J28" s="14"/>
      <c r="K28" s="14"/>
      <c r="L28" s="14"/>
      <c r="M28" s="14"/>
      <c r="N28" s="14"/>
      <c r="O28" s="14"/>
      <c r="P28" s="14"/>
      <c r="Q28" s="14"/>
      <c r="R28" s="14"/>
      <c r="S28" s="14"/>
      <c r="T28" s="14"/>
      <c r="U28" s="14"/>
      <c r="V28" s="81"/>
      <c r="W28" s="81"/>
      <c r="X28" s="81"/>
      <c r="Y28" s="14"/>
      <c r="Z28" s="81"/>
      <c r="AA28" s="81"/>
      <c r="AB28" s="14"/>
      <c r="AC28" s="14"/>
      <c r="AD28" s="14"/>
      <c r="AE28" s="14"/>
      <c r="AF28" s="14"/>
      <c r="AG28" s="14"/>
      <c r="AH28" s="14"/>
      <c r="AI28" s="14"/>
      <c r="AJ28" s="14"/>
      <c r="AK28" s="14"/>
      <c r="AL28" s="14"/>
      <c r="AM28" s="14"/>
      <c r="AN28" s="14"/>
      <c r="AO28" s="14"/>
      <c r="AP28" s="14"/>
      <c r="AQ28" s="14"/>
      <c r="AR28" s="14"/>
      <c r="AS28" s="14"/>
      <c r="AT28" s="100"/>
      <c r="AU28" s="14"/>
      <c r="AV28" s="14"/>
      <c r="AW28" s="100"/>
      <c r="AX28" s="14"/>
      <c r="AY28" s="14"/>
      <c r="AZ28" s="100"/>
      <c r="BA28" s="14"/>
      <c r="BB28" s="14"/>
      <c r="BC28" s="100"/>
      <c r="BD28" s="14"/>
      <c r="BE28" s="14"/>
      <c r="BF28" s="14"/>
      <c r="BG28" s="14"/>
      <c r="BH28" s="14"/>
      <c r="BI28" s="100"/>
      <c r="BJ28" s="14"/>
      <c r="BK28" s="14"/>
      <c r="BL28" s="100"/>
      <c r="BM28" s="14"/>
      <c r="BN28" s="14"/>
      <c r="BO28" s="100"/>
      <c r="BP28" s="14"/>
      <c r="BQ28" s="14"/>
      <c r="BR28" s="100"/>
      <c r="BS28" s="14"/>
      <c r="BT28" s="14"/>
      <c r="BU28" s="100"/>
      <c r="BV28" s="14"/>
      <c r="BW28" s="14"/>
      <c r="BX28" s="100"/>
      <c r="BY28" s="14"/>
      <c r="BZ28" s="14"/>
      <c r="CA28" s="14"/>
      <c r="CB28" s="14"/>
      <c r="CC28" s="14"/>
      <c r="CD28" s="100"/>
      <c r="CE28" s="14"/>
      <c r="CF28" s="14"/>
      <c r="CG28" s="100"/>
      <c r="CH28" s="14"/>
      <c r="CI28" s="14"/>
      <c r="CJ28" s="50"/>
      <c r="CK28" s="14"/>
      <c r="CL28" s="14"/>
      <c r="CM28" s="100"/>
      <c r="CN28" s="15"/>
      <c r="CO28" s="14"/>
      <c r="CP28" s="181"/>
      <c r="CQ28" s="15"/>
      <c r="CR28" s="14"/>
      <c r="CS28" s="14"/>
      <c r="CT28" s="195"/>
      <c r="CU28" s="14"/>
      <c r="CV28" s="100"/>
      <c r="CW28" s="15"/>
      <c r="CX28" s="14"/>
      <c r="CY28" s="100"/>
      <c r="CZ28" s="15"/>
      <c r="DA28" s="14"/>
      <c r="DB28" s="100"/>
      <c r="DC28" s="15"/>
      <c r="DD28" s="14"/>
      <c r="DE28" s="100"/>
      <c r="DF28" s="15"/>
      <c r="DG28" s="14"/>
      <c r="DH28" s="100"/>
      <c r="DI28" s="15"/>
      <c r="DJ28" s="14"/>
      <c r="DK28" s="15"/>
      <c r="DL28" s="15"/>
      <c r="DM28" s="14"/>
      <c r="DN28" s="15"/>
      <c r="DO28" s="15"/>
      <c r="DP28" s="14"/>
      <c r="DQ28" s="15"/>
      <c r="DR28" s="15"/>
      <c r="DS28" s="14"/>
      <c r="DT28" s="15"/>
      <c r="DU28" s="15"/>
      <c r="DV28" s="14"/>
      <c r="DW28" s="14"/>
      <c r="DX28" s="15"/>
      <c r="DY28" s="14"/>
      <c r="DZ28" s="14"/>
    </row>
    <row r="29" spans="1:130" s="35" customFormat="1" ht="15.75" x14ac:dyDescent="0.25">
      <c r="A29" s="58" t="s">
        <v>315</v>
      </c>
      <c r="B29" s="206">
        <f t="shared" si="85"/>
        <v>1000</v>
      </c>
      <c r="C29" s="206">
        <f t="shared" si="86"/>
        <v>0</v>
      </c>
      <c r="D29" s="14"/>
      <c r="E29" s="14"/>
      <c r="F29" s="14"/>
      <c r="G29" s="14"/>
      <c r="H29" s="14"/>
      <c r="I29" s="14"/>
      <c r="J29" s="14"/>
      <c r="K29" s="14"/>
      <c r="L29" s="14"/>
      <c r="M29" s="14"/>
      <c r="N29" s="14"/>
      <c r="O29" s="14"/>
      <c r="P29" s="14"/>
      <c r="Q29" s="14"/>
      <c r="R29" s="14"/>
      <c r="S29" s="14"/>
      <c r="T29" s="14"/>
      <c r="U29" s="14"/>
      <c r="V29" s="81"/>
      <c r="W29" s="81"/>
      <c r="X29" s="81"/>
      <c r="Y29" s="14"/>
      <c r="Z29" s="81"/>
      <c r="AA29" s="81"/>
      <c r="AB29" s="14"/>
      <c r="AC29" s="14"/>
      <c r="AD29" s="14"/>
      <c r="AE29" s="14"/>
      <c r="AF29" s="14">
        <v>1000</v>
      </c>
      <c r="AG29" s="14"/>
      <c r="AH29" s="14">
        <f t="shared" si="87"/>
        <v>0</v>
      </c>
      <c r="AI29" s="14"/>
      <c r="AJ29" s="14"/>
      <c r="AK29" s="14"/>
      <c r="AL29" s="14"/>
      <c r="AM29" s="14"/>
      <c r="AN29" s="14"/>
      <c r="AO29" s="14"/>
      <c r="AP29" s="14"/>
      <c r="AQ29" s="14"/>
      <c r="AR29" s="14"/>
      <c r="AS29" s="14"/>
      <c r="AT29" s="100"/>
      <c r="AU29" s="14"/>
      <c r="AV29" s="14"/>
      <c r="AW29" s="100"/>
      <c r="AX29" s="14"/>
      <c r="AY29" s="14"/>
      <c r="AZ29" s="100"/>
      <c r="BA29" s="14"/>
      <c r="BB29" s="14"/>
      <c r="BC29" s="100"/>
      <c r="BD29" s="14"/>
      <c r="BE29" s="14"/>
      <c r="BF29" s="14"/>
      <c r="BG29" s="14"/>
      <c r="BH29" s="14"/>
      <c r="BI29" s="100"/>
      <c r="BJ29" s="14"/>
      <c r="BK29" s="14"/>
      <c r="BL29" s="100"/>
      <c r="BM29" s="14"/>
      <c r="BN29" s="14"/>
      <c r="BO29" s="100"/>
      <c r="BP29" s="14"/>
      <c r="BQ29" s="14"/>
      <c r="BR29" s="100"/>
      <c r="BS29" s="14"/>
      <c r="BT29" s="14"/>
      <c r="BU29" s="100"/>
      <c r="BV29" s="14"/>
      <c r="BW29" s="14"/>
      <c r="BX29" s="100"/>
      <c r="BY29" s="14"/>
      <c r="BZ29" s="14"/>
      <c r="CA29" s="14"/>
      <c r="CB29" s="14"/>
      <c r="CC29" s="14"/>
      <c r="CD29" s="100"/>
      <c r="CE29" s="14"/>
      <c r="CF29" s="14"/>
      <c r="CG29" s="100"/>
      <c r="CH29" s="14"/>
      <c r="CI29" s="14"/>
      <c r="CJ29" s="50"/>
      <c r="CK29" s="14"/>
      <c r="CL29" s="14"/>
      <c r="CM29" s="100"/>
      <c r="CN29" s="15"/>
      <c r="CO29" s="14"/>
      <c r="CP29" s="181"/>
      <c r="CQ29" s="15"/>
      <c r="CR29" s="14"/>
      <c r="CS29" s="14"/>
      <c r="CT29" s="195"/>
      <c r="CU29" s="14"/>
      <c r="CV29" s="100"/>
      <c r="CW29" s="15"/>
      <c r="CX29" s="14"/>
      <c r="CY29" s="100"/>
      <c r="CZ29" s="15"/>
      <c r="DA29" s="14"/>
      <c r="DB29" s="100"/>
      <c r="DC29" s="15"/>
      <c r="DD29" s="14"/>
      <c r="DE29" s="100"/>
      <c r="DF29" s="15"/>
      <c r="DG29" s="14"/>
      <c r="DH29" s="100"/>
      <c r="DI29" s="15"/>
      <c r="DJ29" s="14"/>
      <c r="DK29" s="15"/>
      <c r="DL29" s="15"/>
      <c r="DM29" s="14"/>
      <c r="DN29" s="15"/>
      <c r="DO29" s="15"/>
      <c r="DP29" s="14"/>
      <c r="DQ29" s="15"/>
      <c r="DR29" s="15"/>
      <c r="DS29" s="14"/>
      <c r="DT29" s="15"/>
      <c r="DU29" s="15"/>
      <c r="DV29" s="14"/>
      <c r="DW29" s="14"/>
      <c r="DX29" s="15"/>
      <c r="DY29" s="14"/>
      <c r="DZ29" s="14"/>
    </row>
    <row r="30" spans="1:130" s="35" customFormat="1" ht="15.75" x14ac:dyDescent="0.25">
      <c r="A30" s="58" t="s">
        <v>493</v>
      </c>
      <c r="B30" s="206">
        <f t="shared" si="85"/>
        <v>876.9</v>
      </c>
      <c r="C30" s="206">
        <f t="shared" si="86"/>
        <v>876.88080000000002</v>
      </c>
      <c r="D30" s="14">
        <f>C30/B30*100</f>
        <v>99.997810468696542</v>
      </c>
      <c r="E30" s="14"/>
      <c r="F30" s="14"/>
      <c r="G30" s="14"/>
      <c r="H30" s="14"/>
      <c r="I30" s="14"/>
      <c r="J30" s="14"/>
      <c r="K30" s="14"/>
      <c r="L30" s="14"/>
      <c r="M30" s="14"/>
      <c r="N30" s="14"/>
      <c r="O30" s="14"/>
      <c r="P30" s="14"/>
      <c r="Q30" s="14"/>
      <c r="R30" s="14"/>
      <c r="S30" s="14"/>
      <c r="T30" s="14"/>
      <c r="U30" s="14"/>
      <c r="V30" s="81"/>
      <c r="W30" s="81"/>
      <c r="X30" s="81"/>
      <c r="Y30" s="14"/>
      <c r="Z30" s="81"/>
      <c r="AA30" s="81"/>
      <c r="AB30" s="14"/>
      <c r="AC30" s="14"/>
      <c r="AD30" s="14"/>
      <c r="AE30" s="14"/>
      <c r="AF30" s="14"/>
      <c r="AG30" s="14"/>
      <c r="AH30" s="14"/>
      <c r="AI30" s="14"/>
      <c r="AJ30" s="14"/>
      <c r="AK30" s="14"/>
      <c r="AL30" s="14"/>
      <c r="AM30" s="14"/>
      <c r="AN30" s="14"/>
      <c r="AO30" s="14"/>
      <c r="AP30" s="14"/>
      <c r="AQ30" s="14"/>
      <c r="AR30" s="14"/>
      <c r="AS30" s="14"/>
      <c r="AT30" s="100"/>
      <c r="AU30" s="14"/>
      <c r="AV30" s="14"/>
      <c r="AW30" s="100"/>
      <c r="AX30" s="14"/>
      <c r="AY30" s="14"/>
      <c r="AZ30" s="100"/>
      <c r="BA30" s="14"/>
      <c r="BB30" s="14"/>
      <c r="BC30" s="100"/>
      <c r="BD30" s="14"/>
      <c r="BE30" s="14"/>
      <c r="BF30" s="14"/>
      <c r="BG30" s="14"/>
      <c r="BH30" s="14"/>
      <c r="BI30" s="100"/>
      <c r="BJ30" s="14"/>
      <c r="BK30" s="14"/>
      <c r="BL30" s="100"/>
      <c r="BM30" s="14"/>
      <c r="BN30" s="14"/>
      <c r="BO30" s="100"/>
      <c r="BP30" s="14"/>
      <c r="BQ30" s="14"/>
      <c r="BR30" s="100"/>
      <c r="BS30" s="14"/>
      <c r="BT30" s="14"/>
      <c r="BU30" s="100"/>
      <c r="BV30" s="14"/>
      <c r="BW30" s="14"/>
      <c r="BX30" s="100"/>
      <c r="BY30" s="14">
        <v>876.9</v>
      </c>
      <c r="BZ30" s="14">
        <v>876.88080000000002</v>
      </c>
      <c r="CA30" s="14">
        <f>BZ30/BY30*100</f>
        <v>99.997810468696542</v>
      </c>
      <c r="CB30" s="14"/>
      <c r="CC30" s="14"/>
      <c r="CD30" s="100"/>
      <c r="CE30" s="14"/>
      <c r="CF30" s="14"/>
      <c r="CG30" s="100"/>
      <c r="CH30" s="14"/>
      <c r="CI30" s="14"/>
      <c r="CJ30" s="50"/>
      <c r="CK30" s="14"/>
      <c r="CL30" s="14"/>
      <c r="CM30" s="100"/>
      <c r="CN30" s="15"/>
      <c r="CO30" s="14"/>
      <c r="CP30" s="181"/>
      <c r="CQ30" s="15"/>
      <c r="CR30" s="14"/>
      <c r="CS30" s="14"/>
      <c r="CT30" s="195"/>
      <c r="CU30" s="14"/>
      <c r="CV30" s="100"/>
      <c r="CW30" s="15"/>
      <c r="CX30" s="14"/>
      <c r="CY30" s="100"/>
      <c r="CZ30" s="15"/>
      <c r="DA30" s="14"/>
      <c r="DB30" s="100"/>
      <c r="DC30" s="15"/>
      <c r="DD30" s="14"/>
      <c r="DE30" s="100"/>
      <c r="DF30" s="15"/>
      <c r="DG30" s="14"/>
      <c r="DH30" s="100"/>
      <c r="DI30" s="15"/>
      <c r="DJ30" s="14"/>
      <c r="DK30" s="15"/>
      <c r="DL30" s="15"/>
      <c r="DM30" s="14"/>
      <c r="DN30" s="15"/>
      <c r="DO30" s="15"/>
      <c r="DP30" s="14"/>
      <c r="DQ30" s="15"/>
      <c r="DR30" s="15"/>
      <c r="DS30" s="14"/>
      <c r="DT30" s="15"/>
      <c r="DU30" s="15"/>
      <c r="DV30" s="14"/>
      <c r="DW30" s="14"/>
      <c r="DX30" s="15"/>
      <c r="DY30" s="14"/>
      <c r="DZ30" s="14"/>
    </row>
    <row r="31" spans="1:130" s="35" customFormat="1" ht="15.75" x14ac:dyDescent="0.25">
      <c r="A31" s="58" t="s">
        <v>492</v>
      </c>
      <c r="B31" s="206">
        <f t="shared" si="85"/>
        <v>943.524</v>
      </c>
      <c r="C31" s="206">
        <f t="shared" si="86"/>
        <v>0</v>
      </c>
      <c r="D31" s="14"/>
      <c r="E31" s="14"/>
      <c r="F31" s="14"/>
      <c r="G31" s="14"/>
      <c r="H31" s="14"/>
      <c r="I31" s="14"/>
      <c r="J31" s="14"/>
      <c r="K31" s="14"/>
      <c r="L31" s="14"/>
      <c r="M31" s="14"/>
      <c r="N31" s="14"/>
      <c r="O31" s="14"/>
      <c r="P31" s="14"/>
      <c r="Q31" s="14"/>
      <c r="R31" s="14"/>
      <c r="S31" s="14"/>
      <c r="T31" s="14"/>
      <c r="U31" s="14"/>
      <c r="V31" s="81"/>
      <c r="W31" s="81"/>
      <c r="X31" s="81"/>
      <c r="Y31" s="14"/>
      <c r="Z31" s="81"/>
      <c r="AA31" s="81"/>
      <c r="AB31" s="14"/>
      <c r="AC31" s="14"/>
      <c r="AD31" s="14"/>
      <c r="AE31" s="14"/>
      <c r="AF31" s="14">
        <v>943.524</v>
      </c>
      <c r="AG31" s="14"/>
      <c r="AH31" s="14">
        <f t="shared" si="87"/>
        <v>0</v>
      </c>
      <c r="AI31" s="14"/>
      <c r="AJ31" s="14"/>
      <c r="AK31" s="14"/>
      <c r="AL31" s="14"/>
      <c r="AM31" s="14"/>
      <c r="AN31" s="14"/>
      <c r="AO31" s="14"/>
      <c r="AP31" s="14"/>
      <c r="AQ31" s="14"/>
      <c r="AR31" s="14"/>
      <c r="AS31" s="14"/>
      <c r="AT31" s="100"/>
      <c r="AU31" s="14"/>
      <c r="AV31" s="14"/>
      <c r="AW31" s="100"/>
      <c r="AX31" s="14"/>
      <c r="AY31" s="14"/>
      <c r="AZ31" s="100"/>
      <c r="BA31" s="14"/>
      <c r="BB31" s="14"/>
      <c r="BC31" s="100"/>
      <c r="BD31" s="14"/>
      <c r="BE31" s="14"/>
      <c r="BF31" s="14"/>
      <c r="BG31" s="14"/>
      <c r="BH31" s="14"/>
      <c r="BI31" s="100"/>
      <c r="BJ31" s="14"/>
      <c r="BK31" s="14"/>
      <c r="BL31" s="100"/>
      <c r="BM31" s="14"/>
      <c r="BN31" s="14"/>
      <c r="BO31" s="100"/>
      <c r="BP31" s="14"/>
      <c r="BQ31" s="14"/>
      <c r="BR31" s="100"/>
      <c r="BS31" s="14"/>
      <c r="BT31" s="14"/>
      <c r="BU31" s="100"/>
      <c r="BV31" s="14"/>
      <c r="BW31" s="14"/>
      <c r="BX31" s="100"/>
      <c r="BY31" s="14"/>
      <c r="BZ31" s="14"/>
      <c r="CA31" s="14"/>
      <c r="CB31" s="14"/>
      <c r="CC31" s="14"/>
      <c r="CD31" s="100"/>
      <c r="CE31" s="14"/>
      <c r="CF31" s="14"/>
      <c r="CG31" s="100"/>
      <c r="CH31" s="14"/>
      <c r="CI31" s="14"/>
      <c r="CJ31" s="50"/>
      <c r="CK31" s="14"/>
      <c r="CL31" s="14"/>
      <c r="CM31" s="100"/>
      <c r="CN31" s="15"/>
      <c r="CO31" s="14"/>
      <c r="CP31" s="181"/>
      <c r="CQ31" s="15"/>
      <c r="CR31" s="14"/>
      <c r="CS31" s="14"/>
      <c r="CT31" s="195"/>
      <c r="CU31" s="14"/>
      <c r="CV31" s="100"/>
      <c r="CW31" s="15"/>
      <c r="CX31" s="14"/>
      <c r="CY31" s="100"/>
      <c r="CZ31" s="15"/>
      <c r="DA31" s="14"/>
      <c r="DB31" s="100"/>
      <c r="DC31" s="15"/>
      <c r="DD31" s="14"/>
      <c r="DE31" s="100"/>
      <c r="DF31" s="15"/>
      <c r="DG31" s="14"/>
      <c r="DH31" s="100"/>
      <c r="DI31" s="15"/>
      <c r="DJ31" s="14"/>
      <c r="DK31" s="15"/>
      <c r="DL31" s="15"/>
      <c r="DM31" s="14"/>
      <c r="DN31" s="15"/>
      <c r="DO31" s="15"/>
      <c r="DP31" s="14"/>
      <c r="DQ31" s="15"/>
      <c r="DR31" s="15"/>
      <c r="DS31" s="14"/>
      <c r="DT31" s="15"/>
      <c r="DU31" s="15"/>
      <c r="DV31" s="14"/>
      <c r="DW31" s="14"/>
      <c r="DX31" s="15"/>
      <c r="DY31" s="14"/>
      <c r="DZ31" s="14"/>
    </row>
    <row r="32" spans="1:130" s="35" customFormat="1" ht="15.75" x14ac:dyDescent="0.25">
      <c r="A32" s="58" t="s">
        <v>495</v>
      </c>
      <c r="B32" s="206">
        <f t="shared" si="85"/>
        <v>0</v>
      </c>
      <c r="C32" s="206">
        <f t="shared" si="86"/>
        <v>0</v>
      </c>
      <c r="D32" s="14"/>
      <c r="E32" s="14"/>
      <c r="F32" s="14"/>
      <c r="G32" s="14"/>
      <c r="H32" s="14"/>
      <c r="I32" s="14"/>
      <c r="J32" s="14"/>
      <c r="K32" s="14"/>
      <c r="L32" s="14"/>
      <c r="M32" s="14"/>
      <c r="N32" s="14"/>
      <c r="O32" s="14"/>
      <c r="P32" s="14"/>
      <c r="Q32" s="14"/>
      <c r="R32" s="14"/>
      <c r="S32" s="14"/>
      <c r="T32" s="14"/>
      <c r="U32" s="14"/>
      <c r="V32" s="81"/>
      <c r="W32" s="81"/>
      <c r="X32" s="81"/>
      <c r="Y32" s="14"/>
      <c r="Z32" s="81"/>
      <c r="AA32" s="81"/>
      <c r="AB32" s="14"/>
      <c r="AC32" s="14"/>
      <c r="AD32" s="14"/>
      <c r="AE32" s="14"/>
      <c r="AF32" s="14"/>
      <c r="AG32" s="14"/>
      <c r="AH32" s="14"/>
      <c r="AI32" s="14"/>
      <c r="AJ32" s="14"/>
      <c r="AK32" s="14"/>
      <c r="AL32" s="14"/>
      <c r="AM32" s="14"/>
      <c r="AN32" s="14"/>
      <c r="AO32" s="14"/>
      <c r="AP32" s="14"/>
      <c r="AQ32" s="14"/>
      <c r="AR32" s="14"/>
      <c r="AS32" s="14"/>
      <c r="AT32" s="100"/>
      <c r="AU32" s="14"/>
      <c r="AV32" s="14"/>
      <c r="AW32" s="100"/>
      <c r="AX32" s="14"/>
      <c r="AY32" s="14"/>
      <c r="AZ32" s="100"/>
      <c r="BA32" s="14"/>
      <c r="BB32" s="14"/>
      <c r="BC32" s="100"/>
      <c r="BD32" s="14"/>
      <c r="BE32" s="14"/>
      <c r="BF32" s="14"/>
      <c r="BG32" s="14"/>
      <c r="BH32" s="14"/>
      <c r="BI32" s="100"/>
      <c r="BJ32" s="14"/>
      <c r="BK32" s="14"/>
      <c r="BL32" s="100"/>
      <c r="BM32" s="14"/>
      <c r="BN32" s="14"/>
      <c r="BO32" s="100"/>
      <c r="BP32" s="14"/>
      <c r="BQ32" s="14"/>
      <c r="BR32" s="100"/>
      <c r="BS32" s="14"/>
      <c r="BT32" s="14"/>
      <c r="BU32" s="100"/>
      <c r="BV32" s="14"/>
      <c r="BW32" s="14"/>
      <c r="BX32" s="100"/>
      <c r="BY32" s="14"/>
      <c r="BZ32" s="14"/>
      <c r="CA32" s="14"/>
      <c r="CB32" s="14"/>
      <c r="CC32" s="14"/>
      <c r="CD32" s="100"/>
      <c r="CE32" s="14"/>
      <c r="CF32" s="14"/>
      <c r="CG32" s="100"/>
      <c r="CH32" s="14"/>
      <c r="CI32" s="14"/>
      <c r="CJ32" s="50"/>
      <c r="CK32" s="14"/>
      <c r="CL32" s="14"/>
      <c r="CM32" s="100"/>
      <c r="CN32" s="15"/>
      <c r="CO32" s="14"/>
      <c r="CP32" s="181"/>
      <c r="CQ32" s="15"/>
      <c r="CR32" s="14"/>
      <c r="CS32" s="14"/>
      <c r="CT32" s="195"/>
      <c r="CU32" s="14"/>
      <c r="CV32" s="100"/>
      <c r="CW32" s="15"/>
      <c r="CX32" s="14"/>
      <c r="CY32" s="100"/>
      <c r="CZ32" s="15"/>
      <c r="DA32" s="14"/>
      <c r="DB32" s="100"/>
      <c r="DC32" s="15"/>
      <c r="DD32" s="14"/>
      <c r="DE32" s="100"/>
      <c r="DF32" s="15"/>
      <c r="DG32" s="14"/>
      <c r="DH32" s="100"/>
      <c r="DI32" s="15"/>
      <c r="DJ32" s="14"/>
      <c r="DK32" s="15"/>
      <c r="DL32" s="15"/>
      <c r="DM32" s="14"/>
      <c r="DN32" s="15"/>
      <c r="DO32" s="15"/>
      <c r="DP32" s="14"/>
      <c r="DQ32" s="15"/>
      <c r="DR32" s="15"/>
      <c r="DS32" s="14"/>
      <c r="DT32" s="15"/>
      <c r="DU32" s="15"/>
      <c r="DV32" s="14"/>
      <c r="DW32" s="14"/>
      <c r="DX32" s="15"/>
      <c r="DY32" s="14"/>
      <c r="DZ32" s="14"/>
    </row>
    <row r="33" spans="1:130" s="35" customFormat="1" ht="15.75" x14ac:dyDescent="0.25">
      <c r="A33" s="58" t="s">
        <v>491</v>
      </c>
      <c r="B33" s="206">
        <f t="shared" si="85"/>
        <v>797.42600000000004</v>
      </c>
      <c r="C33" s="206">
        <f t="shared" si="86"/>
        <v>0</v>
      </c>
      <c r="D33" s="14"/>
      <c r="E33" s="14"/>
      <c r="F33" s="14"/>
      <c r="G33" s="14"/>
      <c r="H33" s="14"/>
      <c r="I33" s="14"/>
      <c r="J33" s="14"/>
      <c r="K33" s="14"/>
      <c r="L33" s="14"/>
      <c r="M33" s="14"/>
      <c r="N33" s="14"/>
      <c r="O33" s="14"/>
      <c r="P33" s="14"/>
      <c r="Q33" s="14"/>
      <c r="R33" s="14"/>
      <c r="S33" s="14"/>
      <c r="T33" s="14"/>
      <c r="U33" s="14"/>
      <c r="V33" s="81"/>
      <c r="W33" s="81"/>
      <c r="X33" s="81"/>
      <c r="Y33" s="14"/>
      <c r="Z33" s="81"/>
      <c r="AA33" s="81"/>
      <c r="AB33" s="14"/>
      <c r="AC33" s="14"/>
      <c r="AD33" s="14"/>
      <c r="AE33" s="14"/>
      <c r="AF33" s="14">
        <v>797.42600000000004</v>
      </c>
      <c r="AG33" s="14"/>
      <c r="AH33" s="14">
        <f t="shared" si="87"/>
        <v>0</v>
      </c>
      <c r="AI33" s="14"/>
      <c r="AJ33" s="14"/>
      <c r="AK33" s="14"/>
      <c r="AL33" s="14"/>
      <c r="AM33" s="14"/>
      <c r="AN33" s="14"/>
      <c r="AO33" s="14"/>
      <c r="AP33" s="14"/>
      <c r="AQ33" s="14"/>
      <c r="AR33" s="14"/>
      <c r="AS33" s="14"/>
      <c r="AT33" s="100"/>
      <c r="AU33" s="14"/>
      <c r="AV33" s="14"/>
      <c r="AW33" s="100"/>
      <c r="AX33" s="14"/>
      <c r="AY33" s="14"/>
      <c r="AZ33" s="100"/>
      <c r="BA33" s="14"/>
      <c r="BB33" s="14"/>
      <c r="BC33" s="100"/>
      <c r="BD33" s="14"/>
      <c r="BE33" s="14"/>
      <c r="BF33" s="14"/>
      <c r="BG33" s="14"/>
      <c r="BH33" s="14"/>
      <c r="BI33" s="100"/>
      <c r="BJ33" s="14"/>
      <c r="BK33" s="14"/>
      <c r="BL33" s="100"/>
      <c r="BM33" s="14"/>
      <c r="BN33" s="14"/>
      <c r="BO33" s="100"/>
      <c r="BP33" s="14"/>
      <c r="BQ33" s="14"/>
      <c r="BR33" s="100"/>
      <c r="BS33" s="14"/>
      <c r="BT33" s="14"/>
      <c r="BU33" s="100"/>
      <c r="BV33" s="14"/>
      <c r="BW33" s="14"/>
      <c r="BX33" s="100"/>
      <c r="BY33" s="14"/>
      <c r="BZ33" s="14"/>
      <c r="CA33" s="14"/>
      <c r="CB33" s="14"/>
      <c r="CC33" s="14"/>
      <c r="CD33" s="100"/>
      <c r="CE33" s="14"/>
      <c r="CF33" s="14"/>
      <c r="CG33" s="100"/>
      <c r="CH33" s="14"/>
      <c r="CI33" s="14"/>
      <c r="CJ33" s="50"/>
      <c r="CK33" s="14"/>
      <c r="CL33" s="14"/>
      <c r="CM33" s="100"/>
      <c r="CN33" s="15"/>
      <c r="CO33" s="14"/>
      <c r="CP33" s="181"/>
      <c r="CQ33" s="15"/>
      <c r="CR33" s="14"/>
      <c r="CS33" s="14"/>
      <c r="CT33" s="195"/>
      <c r="CU33" s="14"/>
      <c r="CV33" s="100"/>
      <c r="CW33" s="15"/>
      <c r="CX33" s="14"/>
      <c r="CY33" s="100"/>
      <c r="CZ33" s="15"/>
      <c r="DA33" s="14"/>
      <c r="DB33" s="100"/>
      <c r="DC33" s="15"/>
      <c r="DD33" s="14"/>
      <c r="DE33" s="100"/>
      <c r="DF33" s="15"/>
      <c r="DG33" s="14"/>
      <c r="DH33" s="100"/>
      <c r="DI33" s="15"/>
      <c r="DJ33" s="14"/>
      <c r="DK33" s="15"/>
      <c r="DL33" s="15"/>
      <c r="DM33" s="14"/>
      <c r="DN33" s="15"/>
      <c r="DO33" s="15"/>
      <c r="DP33" s="14"/>
      <c r="DQ33" s="15"/>
      <c r="DR33" s="15"/>
      <c r="DS33" s="14"/>
      <c r="DT33" s="15"/>
      <c r="DU33" s="15"/>
      <c r="DV33" s="14"/>
      <c r="DW33" s="14"/>
      <c r="DX33" s="15"/>
      <c r="DY33" s="14"/>
      <c r="DZ33" s="14"/>
    </row>
    <row r="34" spans="1:130" s="35" customFormat="1" ht="15.75" x14ac:dyDescent="0.25">
      <c r="A34" s="58" t="s">
        <v>490</v>
      </c>
      <c r="B34" s="206">
        <f t="shared" si="85"/>
        <v>0</v>
      </c>
      <c r="C34" s="206">
        <f t="shared" si="86"/>
        <v>0</v>
      </c>
      <c r="D34" s="14"/>
      <c r="E34" s="14"/>
      <c r="F34" s="14"/>
      <c r="G34" s="14"/>
      <c r="H34" s="14"/>
      <c r="I34" s="14"/>
      <c r="J34" s="14"/>
      <c r="K34" s="14"/>
      <c r="L34" s="14"/>
      <c r="M34" s="14"/>
      <c r="N34" s="14"/>
      <c r="O34" s="14"/>
      <c r="P34" s="14"/>
      <c r="Q34" s="14"/>
      <c r="R34" s="14"/>
      <c r="S34" s="14"/>
      <c r="T34" s="14"/>
      <c r="U34" s="14"/>
      <c r="V34" s="81"/>
      <c r="W34" s="81"/>
      <c r="X34" s="81"/>
      <c r="Y34" s="14"/>
      <c r="Z34" s="81"/>
      <c r="AA34" s="81"/>
      <c r="AB34" s="14"/>
      <c r="AC34" s="14"/>
      <c r="AD34" s="14"/>
      <c r="AE34" s="14"/>
      <c r="AF34" s="14"/>
      <c r="AG34" s="14"/>
      <c r="AH34" s="14"/>
      <c r="AI34" s="14"/>
      <c r="AJ34" s="14"/>
      <c r="AK34" s="14"/>
      <c r="AL34" s="14"/>
      <c r="AM34" s="14"/>
      <c r="AN34" s="14"/>
      <c r="AO34" s="14"/>
      <c r="AP34" s="14"/>
      <c r="AQ34" s="14"/>
      <c r="AR34" s="14"/>
      <c r="AS34" s="14"/>
      <c r="AT34" s="100"/>
      <c r="AU34" s="14"/>
      <c r="AV34" s="14"/>
      <c r="AW34" s="100"/>
      <c r="AX34" s="14"/>
      <c r="AY34" s="14"/>
      <c r="AZ34" s="100"/>
      <c r="BA34" s="14"/>
      <c r="BB34" s="14"/>
      <c r="BC34" s="100"/>
      <c r="BD34" s="14"/>
      <c r="BE34" s="14"/>
      <c r="BF34" s="14"/>
      <c r="BG34" s="14"/>
      <c r="BH34" s="14"/>
      <c r="BI34" s="100"/>
      <c r="BJ34" s="14"/>
      <c r="BK34" s="14"/>
      <c r="BL34" s="100"/>
      <c r="BM34" s="14"/>
      <c r="BN34" s="14"/>
      <c r="BO34" s="100"/>
      <c r="BP34" s="14"/>
      <c r="BQ34" s="14"/>
      <c r="BR34" s="100"/>
      <c r="BS34" s="14"/>
      <c r="BT34" s="14"/>
      <c r="BU34" s="100"/>
      <c r="BV34" s="14"/>
      <c r="BW34" s="14"/>
      <c r="BX34" s="100"/>
      <c r="BY34" s="14"/>
      <c r="BZ34" s="14"/>
      <c r="CA34" s="14"/>
      <c r="CB34" s="14"/>
      <c r="CC34" s="14"/>
      <c r="CD34" s="100"/>
      <c r="CE34" s="14"/>
      <c r="CF34" s="14"/>
      <c r="CG34" s="100"/>
      <c r="CH34" s="14"/>
      <c r="CI34" s="14"/>
      <c r="CJ34" s="50"/>
      <c r="CK34" s="14"/>
      <c r="CL34" s="14"/>
      <c r="CM34" s="100"/>
      <c r="CN34" s="15"/>
      <c r="CO34" s="14"/>
      <c r="CP34" s="181"/>
      <c r="CQ34" s="15"/>
      <c r="CR34" s="14"/>
      <c r="CS34" s="14"/>
      <c r="CT34" s="195"/>
      <c r="CU34" s="14"/>
      <c r="CV34" s="100"/>
      <c r="CW34" s="15"/>
      <c r="CX34" s="14"/>
      <c r="CY34" s="100"/>
      <c r="CZ34" s="15"/>
      <c r="DA34" s="14"/>
      <c r="DB34" s="100"/>
      <c r="DC34" s="15"/>
      <c r="DD34" s="14"/>
      <c r="DE34" s="100"/>
      <c r="DF34" s="15"/>
      <c r="DG34" s="14"/>
      <c r="DH34" s="100"/>
      <c r="DI34" s="15"/>
      <c r="DJ34" s="14"/>
      <c r="DK34" s="15"/>
      <c r="DL34" s="15"/>
      <c r="DM34" s="14"/>
      <c r="DN34" s="15"/>
      <c r="DO34" s="15"/>
      <c r="DP34" s="14"/>
      <c r="DQ34" s="15"/>
      <c r="DR34" s="15"/>
      <c r="DS34" s="14"/>
      <c r="DT34" s="15"/>
      <c r="DU34" s="15"/>
      <c r="DV34" s="14"/>
      <c r="DW34" s="14"/>
      <c r="DX34" s="15"/>
      <c r="DY34" s="14"/>
      <c r="DZ34" s="14"/>
    </row>
    <row r="35" spans="1:130" s="35" customFormat="1" ht="15.75" x14ac:dyDescent="0.25">
      <c r="A35" s="58" t="s">
        <v>489</v>
      </c>
      <c r="B35" s="206">
        <f t="shared" si="85"/>
        <v>0</v>
      </c>
      <c r="C35" s="206">
        <f t="shared" si="86"/>
        <v>0</v>
      </c>
      <c r="D35" s="14"/>
      <c r="E35" s="14"/>
      <c r="F35" s="14"/>
      <c r="G35" s="14"/>
      <c r="H35" s="14"/>
      <c r="I35" s="14"/>
      <c r="J35" s="14"/>
      <c r="K35" s="14"/>
      <c r="L35" s="14"/>
      <c r="M35" s="14"/>
      <c r="N35" s="14"/>
      <c r="O35" s="14"/>
      <c r="P35" s="14"/>
      <c r="Q35" s="14"/>
      <c r="R35" s="14"/>
      <c r="S35" s="14"/>
      <c r="T35" s="14"/>
      <c r="U35" s="14"/>
      <c r="V35" s="81"/>
      <c r="W35" s="81"/>
      <c r="X35" s="81"/>
      <c r="Y35" s="14"/>
      <c r="Z35" s="81"/>
      <c r="AA35" s="81"/>
      <c r="AB35" s="14"/>
      <c r="AC35" s="14"/>
      <c r="AD35" s="14"/>
      <c r="AE35" s="14"/>
      <c r="AF35" s="14"/>
      <c r="AG35" s="14"/>
      <c r="AH35" s="14"/>
      <c r="AI35" s="14"/>
      <c r="AJ35" s="14"/>
      <c r="AK35" s="14"/>
      <c r="AL35" s="14"/>
      <c r="AM35" s="14"/>
      <c r="AN35" s="14"/>
      <c r="AO35" s="14"/>
      <c r="AP35" s="14"/>
      <c r="AQ35" s="14"/>
      <c r="AR35" s="14"/>
      <c r="AS35" s="14"/>
      <c r="AT35" s="100"/>
      <c r="AU35" s="14"/>
      <c r="AV35" s="14"/>
      <c r="AW35" s="100"/>
      <c r="AX35" s="14"/>
      <c r="AY35" s="14"/>
      <c r="AZ35" s="100"/>
      <c r="BA35" s="14"/>
      <c r="BB35" s="14"/>
      <c r="BC35" s="100"/>
      <c r="BD35" s="14"/>
      <c r="BE35" s="14"/>
      <c r="BF35" s="14"/>
      <c r="BG35" s="14"/>
      <c r="BH35" s="14"/>
      <c r="BI35" s="100"/>
      <c r="BJ35" s="14"/>
      <c r="BK35" s="14"/>
      <c r="BL35" s="100"/>
      <c r="BM35" s="14"/>
      <c r="BN35" s="14"/>
      <c r="BO35" s="100"/>
      <c r="BP35" s="14"/>
      <c r="BQ35" s="14"/>
      <c r="BR35" s="100"/>
      <c r="BS35" s="14"/>
      <c r="BT35" s="14"/>
      <c r="BU35" s="100"/>
      <c r="BV35" s="14"/>
      <c r="BW35" s="14"/>
      <c r="BX35" s="100"/>
      <c r="BY35" s="14"/>
      <c r="BZ35" s="14"/>
      <c r="CA35" s="14"/>
      <c r="CB35" s="14"/>
      <c r="CC35" s="14"/>
      <c r="CD35" s="100"/>
      <c r="CE35" s="14"/>
      <c r="CF35" s="14"/>
      <c r="CG35" s="100"/>
      <c r="CH35" s="14"/>
      <c r="CI35" s="14"/>
      <c r="CJ35" s="50"/>
      <c r="CK35" s="14"/>
      <c r="CL35" s="14"/>
      <c r="CM35" s="100"/>
      <c r="CN35" s="15"/>
      <c r="CO35" s="14"/>
      <c r="CP35" s="181"/>
      <c r="CQ35" s="15"/>
      <c r="CR35" s="14"/>
      <c r="CS35" s="14"/>
      <c r="CT35" s="195"/>
      <c r="CU35" s="14"/>
      <c r="CV35" s="100"/>
      <c r="CW35" s="15"/>
      <c r="CX35" s="14"/>
      <c r="CY35" s="100"/>
      <c r="CZ35" s="15"/>
      <c r="DA35" s="14"/>
      <c r="DB35" s="100"/>
      <c r="DC35" s="15"/>
      <c r="DD35" s="14"/>
      <c r="DE35" s="100"/>
      <c r="DF35" s="15"/>
      <c r="DG35" s="14"/>
      <c r="DH35" s="100"/>
      <c r="DI35" s="15"/>
      <c r="DJ35" s="14"/>
      <c r="DK35" s="15"/>
      <c r="DL35" s="15"/>
      <c r="DM35" s="14"/>
      <c r="DN35" s="15"/>
      <c r="DO35" s="15"/>
      <c r="DP35" s="14"/>
      <c r="DQ35" s="15"/>
      <c r="DR35" s="15"/>
      <c r="DS35" s="14"/>
      <c r="DT35" s="15"/>
      <c r="DU35" s="15"/>
      <c r="DV35" s="14"/>
      <c r="DW35" s="14"/>
      <c r="DX35" s="15"/>
      <c r="DY35" s="14"/>
      <c r="DZ35" s="14"/>
    </row>
    <row r="36" spans="1:130" s="35" customFormat="1" ht="15.75" x14ac:dyDescent="0.25">
      <c r="A36" s="58" t="s">
        <v>488</v>
      </c>
      <c r="B36" s="206">
        <f t="shared" si="85"/>
        <v>0</v>
      </c>
      <c r="C36" s="206">
        <f t="shared" si="86"/>
        <v>0</v>
      </c>
      <c r="D36" s="14"/>
      <c r="E36" s="14"/>
      <c r="F36" s="14"/>
      <c r="G36" s="14"/>
      <c r="H36" s="14"/>
      <c r="I36" s="14"/>
      <c r="J36" s="14"/>
      <c r="K36" s="14"/>
      <c r="L36" s="14"/>
      <c r="M36" s="14"/>
      <c r="N36" s="14"/>
      <c r="O36" s="14"/>
      <c r="P36" s="15"/>
      <c r="Q36" s="14"/>
      <c r="R36" s="14"/>
      <c r="S36" s="14"/>
      <c r="T36" s="14"/>
      <c r="U36" s="14"/>
      <c r="V36" s="81"/>
      <c r="W36" s="81"/>
      <c r="X36" s="81"/>
      <c r="Y36" s="14"/>
      <c r="Z36" s="81"/>
      <c r="AA36" s="81"/>
      <c r="AB36" s="14"/>
      <c r="AC36" s="14"/>
      <c r="AD36" s="14"/>
      <c r="AE36" s="14"/>
      <c r="AF36" s="14"/>
      <c r="AG36" s="14"/>
      <c r="AH36" s="14"/>
      <c r="AI36" s="14"/>
      <c r="AJ36" s="14"/>
      <c r="AK36" s="14"/>
      <c r="AL36" s="14"/>
      <c r="AM36" s="14"/>
      <c r="AN36" s="14"/>
      <c r="AO36" s="14"/>
      <c r="AP36" s="14"/>
      <c r="AQ36" s="14"/>
      <c r="AR36" s="14"/>
      <c r="AS36" s="14"/>
      <c r="AT36" s="100"/>
      <c r="AU36" s="14"/>
      <c r="AV36" s="14"/>
      <c r="AW36" s="100"/>
      <c r="AX36" s="14"/>
      <c r="AY36" s="14"/>
      <c r="AZ36" s="100"/>
      <c r="BA36" s="14"/>
      <c r="BB36" s="14"/>
      <c r="BC36" s="100"/>
      <c r="BD36" s="14"/>
      <c r="BE36" s="14"/>
      <c r="BF36" s="14"/>
      <c r="BG36" s="14"/>
      <c r="BH36" s="14"/>
      <c r="BI36" s="100"/>
      <c r="BJ36" s="14"/>
      <c r="BK36" s="14"/>
      <c r="BL36" s="100"/>
      <c r="BM36" s="14"/>
      <c r="BN36" s="14"/>
      <c r="BO36" s="100"/>
      <c r="BP36" s="14"/>
      <c r="BQ36" s="14"/>
      <c r="BR36" s="100"/>
      <c r="BS36" s="14"/>
      <c r="BT36" s="14"/>
      <c r="BU36" s="100"/>
      <c r="BV36" s="14"/>
      <c r="BW36" s="14"/>
      <c r="BX36" s="100"/>
      <c r="BY36" s="14"/>
      <c r="BZ36" s="14"/>
      <c r="CA36" s="14"/>
      <c r="CB36" s="14"/>
      <c r="CC36" s="14"/>
      <c r="CD36" s="100"/>
      <c r="CE36" s="14"/>
      <c r="CF36" s="14"/>
      <c r="CG36" s="100"/>
      <c r="CH36" s="14"/>
      <c r="CI36" s="14"/>
      <c r="CJ36" s="50"/>
      <c r="CK36" s="14"/>
      <c r="CL36" s="14"/>
      <c r="CM36" s="100"/>
      <c r="CN36" s="15"/>
      <c r="CO36" s="14"/>
      <c r="CP36" s="181"/>
      <c r="CQ36" s="15"/>
      <c r="CR36" s="14"/>
      <c r="CS36" s="14"/>
      <c r="CT36" s="195"/>
      <c r="CU36" s="14"/>
      <c r="CV36" s="100"/>
      <c r="CW36" s="15"/>
      <c r="CX36" s="14"/>
      <c r="CY36" s="100"/>
      <c r="CZ36" s="15"/>
      <c r="DA36" s="14"/>
      <c r="DB36" s="100"/>
      <c r="DC36" s="15"/>
      <c r="DD36" s="14"/>
      <c r="DE36" s="100"/>
      <c r="DF36" s="15"/>
      <c r="DG36" s="14"/>
      <c r="DH36" s="100"/>
      <c r="DI36" s="15"/>
      <c r="DJ36" s="14"/>
      <c r="DK36" s="15"/>
      <c r="DL36" s="15"/>
      <c r="DM36" s="14"/>
      <c r="DN36" s="15"/>
      <c r="DO36" s="15"/>
      <c r="DP36" s="14"/>
      <c r="DQ36" s="15"/>
      <c r="DR36" s="15"/>
      <c r="DS36" s="14"/>
      <c r="DT36" s="15"/>
      <c r="DU36" s="15"/>
      <c r="DV36" s="14"/>
      <c r="DW36" s="14"/>
      <c r="DX36" s="15"/>
      <c r="DY36" s="14"/>
      <c r="DZ36" s="14"/>
    </row>
    <row r="37" spans="1:130" s="35" customFormat="1" ht="15.75" x14ac:dyDescent="0.25">
      <c r="A37" s="58" t="s">
        <v>487</v>
      </c>
      <c r="B37" s="206">
        <f t="shared" si="85"/>
        <v>0</v>
      </c>
      <c r="C37" s="206">
        <f t="shared" si="86"/>
        <v>0</v>
      </c>
      <c r="D37" s="14"/>
      <c r="E37" s="14"/>
      <c r="F37" s="14"/>
      <c r="G37" s="14"/>
      <c r="H37" s="14"/>
      <c r="I37" s="14"/>
      <c r="J37" s="14"/>
      <c r="K37" s="14"/>
      <c r="L37" s="14"/>
      <c r="M37" s="14"/>
      <c r="N37" s="14"/>
      <c r="O37" s="14"/>
      <c r="P37" s="15"/>
      <c r="Q37" s="14"/>
      <c r="R37" s="14"/>
      <c r="S37" s="14"/>
      <c r="T37" s="14"/>
      <c r="U37" s="14"/>
      <c r="V37" s="81"/>
      <c r="W37" s="81"/>
      <c r="X37" s="81"/>
      <c r="Y37" s="14"/>
      <c r="Z37" s="81"/>
      <c r="AA37" s="81"/>
      <c r="AB37" s="14"/>
      <c r="AC37" s="14"/>
      <c r="AD37" s="14"/>
      <c r="AE37" s="14"/>
      <c r="AF37" s="14"/>
      <c r="AG37" s="14"/>
      <c r="AH37" s="14"/>
      <c r="AI37" s="14"/>
      <c r="AJ37" s="14"/>
      <c r="AK37" s="14"/>
      <c r="AL37" s="14"/>
      <c r="AM37" s="14"/>
      <c r="AN37" s="14"/>
      <c r="AO37" s="14"/>
      <c r="AP37" s="14"/>
      <c r="AQ37" s="14"/>
      <c r="AR37" s="14"/>
      <c r="AS37" s="14"/>
      <c r="AT37" s="100"/>
      <c r="AU37" s="14"/>
      <c r="AV37" s="14"/>
      <c r="AW37" s="100"/>
      <c r="AX37" s="14"/>
      <c r="AY37" s="14"/>
      <c r="AZ37" s="100"/>
      <c r="BA37" s="14"/>
      <c r="BB37" s="14"/>
      <c r="BC37" s="100"/>
      <c r="BD37" s="14"/>
      <c r="BE37" s="14"/>
      <c r="BF37" s="14"/>
      <c r="BG37" s="14"/>
      <c r="BH37" s="14"/>
      <c r="BI37" s="100"/>
      <c r="BJ37" s="14"/>
      <c r="BK37" s="14"/>
      <c r="BL37" s="100"/>
      <c r="BM37" s="14"/>
      <c r="BN37" s="14"/>
      <c r="BO37" s="100"/>
      <c r="BP37" s="14"/>
      <c r="BQ37" s="14"/>
      <c r="BR37" s="100"/>
      <c r="BS37" s="14"/>
      <c r="BT37" s="14"/>
      <c r="BU37" s="100"/>
      <c r="BV37" s="14"/>
      <c r="BW37" s="14"/>
      <c r="BX37" s="100"/>
      <c r="BY37" s="14"/>
      <c r="BZ37" s="14"/>
      <c r="CA37" s="14"/>
      <c r="CB37" s="14"/>
      <c r="CC37" s="14"/>
      <c r="CD37" s="100"/>
      <c r="CE37" s="14"/>
      <c r="CF37" s="14"/>
      <c r="CG37" s="100"/>
      <c r="CH37" s="14"/>
      <c r="CI37" s="14"/>
      <c r="CJ37" s="50"/>
      <c r="CK37" s="14"/>
      <c r="CL37" s="14"/>
      <c r="CM37" s="100"/>
      <c r="CN37" s="15"/>
      <c r="CO37" s="14"/>
      <c r="CP37" s="181"/>
      <c r="CQ37" s="15"/>
      <c r="CR37" s="14"/>
      <c r="CS37" s="14"/>
      <c r="CT37" s="195"/>
      <c r="CU37" s="14"/>
      <c r="CV37" s="100"/>
      <c r="CW37" s="15"/>
      <c r="CX37" s="14"/>
      <c r="CY37" s="100"/>
      <c r="CZ37" s="15"/>
      <c r="DA37" s="14"/>
      <c r="DB37" s="100"/>
      <c r="DC37" s="15"/>
      <c r="DD37" s="14"/>
      <c r="DE37" s="100"/>
      <c r="DF37" s="15"/>
      <c r="DG37" s="14"/>
      <c r="DH37" s="100"/>
      <c r="DI37" s="15"/>
      <c r="DJ37" s="14"/>
      <c r="DK37" s="15"/>
      <c r="DL37" s="15"/>
      <c r="DM37" s="14"/>
      <c r="DN37" s="15"/>
      <c r="DO37" s="15"/>
      <c r="DP37" s="14"/>
      <c r="DQ37" s="15"/>
      <c r="DR37" s="15"/>
      <c r="DS37" s="14"/>
      <c r="DT37" s="15"/>
      <c r="DU37" s="15"/>
      <c r="DV37" s="14"/>
      <c r="DW37" s="14"/>
      <c r="DX37" s="15"/>
      <c r="DY37" s="14"/>
      <c r="DZ37" s="14"/>
    </row>
    <row r="38" spans="1:130" s="76" customFormat="1" ht="31.5" x14ac:dyDescent="0.25">
      <c r="A38" s="77" t="s">
        <v>320</v>
      </c>
      <c r="B38" s="205">
        <f t="shared" si="85"/>
        <v>49763.536840000001</v>
      </c>
      <c r="C38" s="205">
        <f t="shared" si="86"/>
        <v>27419.638539999996</v>
      </c>
      <c r="D38" s="81">
        <f t="shared" si="82"/>
        <v>55.09985881461715</v>
      </c>
      <c r="E38" s="83">
        <f t="shared" ref="E38:AS38" si="126">SUM(E39:E48)</f>
        <v>0</v>
      </c>
      <c r="F38" s="83">
        <f t="shared" si="126"/>
        <v>0</v>
      </c>
      <c r="G38" s="83"/>
      <c r="H38" s="83">
        <f t="shared" si="126"/>
        <v>0</v>
      </c>
      <c r="I38" s="83">
        <f t="shared" si="126"/>
        <v>0</v>
      </c>
      <c r="J38" s="83"/>
      <c r="K38" s="83">
        <f t="shared" si="126"/>
        <v>507.8</v>
      </c>
      <c r="L38" s="83">
        <f t="shared" si="126"/>
        <v>507.8304</v>
      </c>
      <c r="M38" s="83">
        <f t="shared" ref="M38:M39" si="127">L38/K38*100</f>
        <v>100.00598660890114</v>
      </c>
      <c r="N38" s="83">
        <f t="shared" si="126"/>
        <v>0</v>
      </c>
      <c r="O38" s="83">
        <f t="shared" si="126"/>
        <v>0</v>
      </c>
      <c r="P38" s="83"/>
      <c r="Q38" s="83">
        <f t="shared" si="126"/>
        <v>0</v>
      </c>
      <c r="R38" s="83">
        <f t="shared" si="126"/>
        <v>0</v>
      </c>
      <c r="S38" s="83"/>
      <c r="T38" s="83">
        <f t="shared" si="126"/>
        <v>2944.1</v>
      </c>
      <c r="U38" s="83">
        <f t="shared" si="126"/>
        <v>2944.1</v>
      </c>
      <c r="V38" s="80">
        <f t="shared" ref="V38" si="128">U38/T38*100</f>
        <v>100</v>
      </c>
      <c r="W38" s="83">
        <f t="shared" si="126"/>
        <v>102.04082</v>
      </c>
      <c r="X38" s="83">
        <f t="shared" si="126"/>
        <v>102.04082</v>
      </c>
      <c r="Y38" s="81">
        <f t="shared" ref="Y38" si="129">X38/W38*100</f>
        <v>100</v>
      </c>
      <c r="Z38" s="83">
        <f t="shared" si="126"/>
        <v>0</v>
      </c>
      <c r="AA38" s="83">
        <f t="shared" si="126"/>
        <v>0</v>
      </c>
      <c r="AB38" s="81"/>
      <c r="AC38" s="83">
        <f t="shared" si="126"/>
        <v>0</v>
      </c>
      <c r="AD38" s="83">
        <f t="shared" si="126"/>
        <v>0</v>
      </c>
      <c r="AE38" s="83"/>
      <c r="AF38" s="83">
        <f>SUM(AF39:AF48)</f>
        <v>2305.8960200000001</v>
      </c>
      <c r="AG38" s="83">
        <f t="shared" si="126"/>
        <v>992.01910999999996</v>
      </c>
      <c r="AH38" s="83">
        <f t="shared" si="87"/>
        <v>43.020981926149467</v>
      </c>
      <c r="AI38" s="83">
        <f t="shared" si="126"/>
        <v>1993.6</v>
      </c>
      <c r="AJ38" s="83">
        <f t="shared" si="126"/>
        <v>1993.64</v>
      </c>
      <c r="AK38" s="81">
        <f t="shared" ref="AK38:AK54" si="130">AJ38/AI38*100</f>
        <v>100.00200642054575</v>
      </c>
      <c r="AL38" s="83">
        <f t="shared" si="126"/>
        <v>15085.6</v>
      </c>
      <c r="AM38" s="83">
        <f t="shared" si="126"/>
        <v>6828.9465099999998</v>
      </c>
      <c r="AN38" s="83">
        <f t="shared" si="93"/>
        <v>45.267980789627195</v>
      </c>
      <c r="AO38" s="83">
        <f t="shared" ref="AO38:AP38" si="131">SUM(AO39:AO48)</f>
        <v>2286.6999999999998</v>
      </c>
      <c r="AP38" s="83">
        <f t="shared" si="131"/>
        <v>0</v>
      </c>
      <c r="AQ38" s="83">
        <f t="shared" ref="AQ38:AQ39" si="132">AP38/AO38*100</f>
        <v>0</v>
      </c>
      <c r="AR38" s="83">
        <f t="shared" si="126"/>
        <v>0</v>
      </c>
      <c r="AS38" s="83">
        <f t="shared" si="126"/>
        <v>0</v>
      </c>
      <c r="AT38" s="83"/>
      <c r="AU38" s="83">
        <f t="shared" ref="AU38:CI38" si="133">SUM(AU39:AU48)</f>
        <v>0</v>
      </c>
      <c r="AV38" s="83">
        <f t="shared" si="133"/>
        <v>0</v>
      </c>
      <c r="AW38" s="83"/>
      <c r="AX38" s="83">
        <f t="shared" si="133"/>
        <v>0</v>
      </c>
      <c r="AY38" s="83">
        <f t="shared" si="133"/>
        <v>0</v>
      </c>
      <c r="AZ38" s="83"/>
      <c r="BA38" s="83">
        <f t="shared" si="133"/>
        <v>0</v>
      </c>
      <c r="BB38" s="83">
        <f t="shared" si="133"/>
        <v>0</v>
      </c>
      <c r="BC38" s="83"/>
      <c r="BD38" s="83">
        <f t="shared" si="133"/>
        <v>5071.3</v>
      </c>
      <c r="BE38" s="83">
        <f t="shared" si="133"/>
        <v>2486.2870899999998</v>
      </c>
      <c r="BF38" s="83">
        <f t="shared" si="125"/>
        <v>49.02662216788594</v>
      </c>
      <c r="BG38" s="83">
        <f t="shared" si="133"/>
        <v>0</v>
      </c>
      <c r="BH38" s="83">
        <f t="shared" si="133"/>
        <v>0</v>
      </c>
      <c r="BI38" s="83">
        <f t="shared" si="133"/>
        <v>0</v>
      </c>
      <c r="BJ38" s="83">
        <f t="shared" si="133"/>
        <v>0</v>
      </c>
      <c r="BK38" s="83">
        <f t="shared" si="133"/>
        <v>0</v>
      </c>
      <c r="BL38" s="83"/>
      <c r="BM38" s="83">
        <f t="shared" si="133"/>
        <v>0</v>
      </c>
      <c r="BN38" s="83">
        <f t="shared" si="133"/>
        <v>0</v>
      </c>
      <c r="BO38" s="83"/>
      <c r="BP38" s="83">
        <f t="shared" si="133"/>
        <v>0</v>
      </c>
      <c r="BQ38" s="83">
        <f t="shared" si="133"/>
        <v>0</v>
      </c>
      <c r="BR38" s="83"/>
      <c r="BS38" s="83">
        <f t="shared" si="133"/>
        <v>0</v>
      </c>
      <c r="BT38" s="83">
        <f t="shared" si="133"/>
        <v>0</v>
      </c>
      <c r="BU38" s="83"/>
      <c r="BV38" s="83">
        <f t="shared" si="133"/>
        <v>0</v>
      </c>
      <c r="BW38" s="83">
        <f t="shared" si="133"/>
        <v>0</v>
      </c>
      <c r="BX38" s="83"/>
      <c r="BY38" s="83">
        <f t="shared" si="133"/>
        <v>0</v>
      </c>
      <c r="BZ38" s="83">
        <f t="shared" si="133"/>
        <v>0</v>
      </c>
      <c r="CA38" s="83"/>
      <c r="CB38" s="83">
        <f t="shared" si="133"/>
        <v>0</v>
      </c>
      <c r="CC38" s="83">
        <f t="shared" si="133"/>
        <v>0</v>
      </c>
      <c r="CD38" s="83"/>
      <c r="CE38" s="83">
        <f t="shared" si="133"/>
        <v>153.6</v>
      </c>
      <c r="CF38" s="83">
        <f t="shared" si="133"/>
        <v>0</v>
      </c>
      <c r="CG38" s="83"/>
      <c r="CH38" s="83">
        <f t="shared" si="133"/>
        <v>3759.7</v>
      </c>
      <c r="CI38" s="83">
        <f t="shared" si="133"/>
        <v>3746.51388</v>
      </c>
      <c r="CJ38" s="80">
        <f t="shared" si="84"/>
        <v>99.649277335957663</v>
      </c>
      <c r="CK38" s="83">
        <f t="shared" ref="CK38:DD38" si="134">SUM(CK39:CK48)</f>
        <v>0</v>
      </c>
      <c r="CL38" s="83">
        <f t="shared" si="134"/>
        <v>0</v>
      </c>
      <c r="CM38" s="83"/>
      <c r="CN38" s="83">
        <f t="shared" si="134"/>
        <v>0</v>
      </c>
      <c r="CO38" s="83">
        <f t="shared" si="134"/>
        <v>0</v>
      </c>
      <c r="CP38" s="183"/>
      <c r="CQ38" s="83">
        <f t="shared" si="134"/>
        <v>10625.9</v>
      </c>
      <c r="CR38" s="83">
        <f t="shared" si="134"/>
        <v>5862.7139299999999</v>
      </c>
      <c r="CS38" s="83">
        <f t="shared" si="98"/>
        <v>55.173810500757583</v>
      </c>
      <c r="CT38" s="198">
        <f t="shared" si="134"/>
        <v>0</v>
      </c>
      <c r="CU38" s="83">
        <f t="shared" si="134"/>
        <v>0</v>
      </c>
      <c r="CV38" s="83"/>
      <c r="CW38" s="83">
        <f t="shared" si="134"/>
        <v>0</v>
      </c>
      <c r="CX38" s="83">
        <f t="shared" si="134"/>
        <v>0</v>
      </c>
      <c r="CY38" s="83"/>
      <c r="CZ38" s="83"/>
      <c r="DA38" s="83">
        <f t="shared" si="134"/>
        <v>0</v>
      </c>
      <c r="DB38" s="83"/>
      <c r="DC38" s="83">
        <f t="shared" si="134"/>
        <v>0</v>
      </c>
      <c r="DD38" s="83">
        <f t="shared" si="134"/>
        <v>0</v>
      </c>
      <c r="DE38" s="83"/>
      <c r="DF38" s="83">
        <f t="shared" ref="DF38:DG38" si="135">SUM(DF39:DF48)</f>
        <v>1260.3</v>
      </c>
      <c r="DG38" s="83">
        <f t="shared" si="135"/>
        <v>79.2</v>
      </c>
      <c r="DH38" s="83">
        <f>DG38/DF38*100</f>
        <v>6.2842180433230181</v>
      </c>
      <c r="DI38" s="83">
        <f t="shared" ref="DI38:DJ38" si="136">SUM(DI39:DI48)</f>
        <v>3137.5</v>
      </c>
      <c r="DJ38" s="83">
        <f t="shared" si="136"/>
        <v>1876.3468</v>
      </c>
      <c r="DK38" s="83">
        <f t="shared" si="75"/>
        <v>59.803882071713147</v>
      </c>
      <c r="DL38" s="83">
        <f t="shared" ref="DL38:DM38" si="137">SUM(DL39:DL48)</f>
        <v>0</v>
      </c>
      <c r="DM38" s="83">
        <f t="shared" si="137"/>
        <v>0</v>
      </c>
      <c r="DN38" s="83"/>
      <c r="DO38" s="83">
        <f t="shared" ref="DO38:DP38" si="138">SUM(DO39:DO48)</f>
        <v>0</v>
      </c>
      <c r="DP38" s="83">
        <f t="shared" si="138"/>
        <v>0</v>
      </c>
      <c r="DQ38" s="83"/>
      <c r="DR38" s="83">
        <f t="shared" ref="DR38:DS38" si="139">SUM(DR39:DR48)</f>
        <v>0</v>
      </c>
      <c r="DS38" s="83">
        <f t="shared" si="139"/>
        <v>0</v>
      </c>
      <c r="DT38" s="83"/>
      <c r="DU38" s="83">
        <f t="shared" ref="DU38:DV38" si="140">SUM(DU39:DU48)</f>
        <v>529.5</v>
      </c>
      <c r="DV38" s="83">
        <f t="shared" si="140"/>
        <v>0</v>
      </c>
      <c r="DW38" s="83">
        <f t="shared" ref="DW38" si="141">DV38/DU38*100</f>
        <v>0</v>
      </c>
      <c r="DX38" s="83">
        <f t="shared" ref="DX38:DY38" si="142">SUM(DX39:DX48)</f>
        <v>0</v>
      </c>
      <c r="DY38" s="83">
        <f t="shared" si="142"/>
        <v>0</v>
      </c>
      <c r="DZ38" s="83"/>
    </row>
    <row r="39" spans="1:130" s="35" customFormat="1" ht="31.5" x14ac:dyDescent="0.25">
      <c r="A39" s="58" t="s">
        <v>319</v>
      </c>
      <c r="B39" s="206">
        <f t="shared" si="85"/>
        <v>41990.440820000003</v>
      </c>
      <c r="C39" s="206">
        <f t="shared" si="86"/>
        <v>21489.879430000001</v>
      </c>
      <c r="D39" s="14">
        <f t="shared" si="82"/>
        <v>51.178027689969838</v>
      </c>
      <c r="E39" s="14"/>
      <c r="F39" s="14"/>
      <c r="G39" s="14"/>
      <c r="H39" s="15"/>
      <c r="I39" s="15"/>
      <c r="J39" s="14"/>
      <c r="K39" s="14">
        <v>507.8</v>
      </c>
      <c r="L39" s="14">
        <v>507.8304</v>
      </c>
      <c r="M39" s="15">
        <f t="shared" si="127"/>
        <v>100.00598660890114</v>
      </c>
      <c r="N39" s="15"/>
      <c r="O39" s="14"/>
      <c r="P39" s="15"/>
      <c r="Q39" s="15">
        <v>0</v>
      </c>
      <c r="R39" s="15">
        <v>0</v>
      </c>
      <c r="S39" s="14"/>
      <c r="T39" s="15"/>
      <c r="U39" s="15"/>
      <c r="V39" s="50"/>
      <c r="W39" s="15">
        <v>102.04082</v>
      </c>
      <c r="X39" s="15">
        <v>102.04082</v>
      </c>
      <c r="Y39" s="14">
        <f>X39/W39*100</f>
        <v>100</v>
      </c>
      <c r="Z39" s="15"/>
      <c r="AA39" s="15"/>
      <c r="AB39" s="14"/>
      <c r="AC39" s="15"/>
      <c r="AD39" s="15"/>
      <c r="AE39" s="14"/>
      <c r="AF39" s="14"/>
      <c r="AG39" s="14"/>
      <c r="AH39" s="14"/>
      <c r="AI39" s="15">
        <v>0</v>
      </c>
      <c r="AJ39" s="15"/>
      <c r="AK39" s="14"/>
      <c r="AL39" s="172">
        <v>15085.6</v>
      </c>
      <c r="AM39" s="172">
        <v>6828.9465099999998</v>
      </c>
      <c r="AN39" s="15">
        <f t="shared" si="93"/>
        <v>45.267980789627195</v>
      </c>
      <c r="AO39" s="172">
        <v>2286.6999999999998</v>
      </c>
      <c r="AP39" s="172">
        <v>0</v>
      </c>
      <c r="AQ39" s="15">
        <f t="shared" si="132"/>
        <v>0</v>
      </c>
      <c r="AR39" s="15"/>
      <c r="AS39" s="99"/>
      <c r="AT39" s="99"/>
      <c r="AU39" s="15"/>
      <c r="AV39" s="15"/>
      <c r="AW39" s="15"/>
      <c r="AX39" s="15"/>
      <c r="AY39" s="99"/>
      <c r="AZ39" s="99"/>
      <c r="BA39" s="15"/>
      <c r="BB39" s="99"/>
      <c r="BC39" s="99"/>
      <c r="BD39" s="15">
        <v>5071.3</v>
      </c>
      <c r="BE39" s="191">
        <v>2486.2870899999998</v>
      </c>
      <c r="BF39" s="15">
        <f t="shared" si="125"/>
        <v>49.02662216788594</v>
      </c>
      <c r="BG39" s="15"/>
      <c r="BH39" s="99"/>
      <c r="BI39" s="99"/>
      <c r="BJ39" s="15"/>
      <c r="BK39" s="99"/>
      <c r="BL39" s="99"/>
      <c r="BM39" s="15"/>
      <c r="BN39" s="99"/>
      <c r="BO39" s="99"/>
      <c r="BP39" s="15"/>
      <c r="BQ39" s="99"/>
      <c r="BR39" s="99"/>
      <c r="BS39" s="15"/>
      <c r="BT39" s="99"/>
      <c r="BU39" s="99"/>
      <c r="BV39" s="15"/>
      <c r="BW39" s="99"/>
      <c r="BX39" s="99"/>
      <c r="BY39" s="15"/>
      <c r="BZ39" s="99"/>
      <c r="CA39" s="99"/>
      <c r="CB39" s="15"/>
      <c r="CC39" s="99"/>
      <c r="CD39" s="15"/>
      <c r="CE39" s="15">
        <v>153.6</v>
      </c>
      <c r="CF39" s="99"/>
      <c r="CG39" s="99"/>
      <c r="CH39" s="15">
        <v>3759.7</v>
      </c>
      <c r="CI39" s="191">
        <v>3746.51388</v>
      </c>
      <c r="CJ39" s="50">
        <f t="shared" si="84"/>
        <v>99.649277335957663</v>
      </c>
      <c r="CK39" s="15"/>
      <c r="CL39" s="99"/>
      <c r="CM39" s="99"/>
      <c r="CN39" s="15"/>
      <c r="CO39" s="99"/>
      <c r="CP39" s="180"/>
      <c r="CQ39" s="15">
        <v>10625.9</v>
      </c>
      <c r="CR39" s="172">
        <v>5862.7139299999999</v>
      </c>
      <c r="CS39" s="15">
        <f t="shared" si="98"/>
        <v>55.173810500757583</v>
      </c>
      <c r="CT39" s="195"/>
      <c r="CU39" s="99"/>
      <c r="CV39" s="99"/>
      <c r="CW39" s="15"/>
      <c r="CX39" s="99"/>
      <c r="CY39" s="99"/>
      <c r="CZ39" s="15"/>
      <c r="DA39" s="99"/>
      <c r="DB39" s="99"/>
      <c r="DC39" s="15"/>
      <c r="DD39" s="99"/>
      <c r="DE39" s="99"/>
      <c r="DF39" s="15">
        <v>1260.3</v>
      </c>
      <c r="DG39" s="15">
        <v>79.2</v>
      </c>
      <c r="DH39" s="15">
        <f>DG39/DF39*100</f>
        <v>6.2842180433230181</v>
      </c>
      <c r="DI39" s="15">
        <v>3137.5</v>
      </c>
      <c r="DJ39" s="191">
        <v>1876.3468</v>
      </c>
      <c r="DK39" s="15">
        <f t="shared" si="75"/>
        <v>59.803882071713147</v>
      </c>
      <c r="DL39" s="15"/>
      <c r="DM39" s="191"/>
      <c r="DN39" s="15"/>
      <c r="DO39" s="15"/>
      <c r="DP39" s="191"/>
      <c r="DQ39" s="15"/>
      <c r="DR39" s="15"/>
      <c r="DS39" s="191"/>
      <c r="DT39" s="15"/>
      <c r="DU39" s="15"/>
      <c r="DV39" s="172"/>
      <c r="DW39" s="15"/>
      <c r="DX39" s="15"/>
      <c r="DY39" s="172"/>
      <c r="DZ39" s="15"/>
    </row>
    <row r="40" spans="1:130" s="35" customFormat="1" ht="15.75" x14ac:dyDescent="0.25">
      <c r="A40" s="58" t="s">
        <v>497</v>
      </c>
      <c r="B40" s="206">
        <f t="shared" si="85"/>
        <v>644.63231999999994</v>
      </c>
      <c r="C40" s="206">
        <f t="shared" si="86"/>
        <v>0</v>
      </c>
      <c r="D40" s="14"/>
      <c r="E40" s="14"/>
      <c r="F40" s="14"/>
      <c r="G40" s="14"/>
      <c r="H40" s="14"/>
      <c r="I40" s="14"/>
      <c r="J40" s="14"/>
      <c r="K40" s="14"/>
      <c r="L40" s="14"/>
      <c r="M40" s="14"/>
      <c r="N40" s="14"/>
      <c r="O40" s="14"/>
      <c r="P40" s="14"/>
      <c r="Q40" s="14"/>
      <c r="R40" s="14"/>
      <c r="S40" s="14"/>
      <c r="T40" s="14"/>
      <c r="U40" s="14"/>
      <c r="V40" s="50"/>
      <c r="W40" s="15"/>
      <c r="X40" s="15"/>
      <c r="Y40" s="14"/>
      <c r="Z40" s="14"/>
      <c r="AA40" s="14"/>
      <c r="AB40" s="14"/>
      <c r="AC40" s="14"/>
      <c r="AD40" s="14"/>
      <c r="AE40" s="14"/>
      <c r="AF40" s="14">
        <v>644.63231999999994</v>
      </c>
      <c r="AG40" s="14"/>
      <c r="AH40" s="14">
        <f t="shared" si="87"/>
        <v>0</v>
      </c>
      <c r="AI40" s="14"/>
      <c r="AJ40" s="14"/>
      <c r="AK40" s="14"/>
      <c r="AL40" s="14"/>
      <c r="AM40" s="14"/>
      <c r="AN40" s="14"/>
      <c r="AO40" s="14"/>
      <c r="AP40" s="14"/>
      <c r="AQ40" s="14"/>
      <c r="AR40" s="14"/>
      <c r="AS40" s="14"/>
      <c r="AT40" s="100"/>
      <c r="AU40" s="14"/>
      <c r="AV40" s="14"/>
      <c r="AW40" s="100"/>
      <c r="AX40" s="14"/>
      <c r="AY40" s="14"/>
      <c r="AZ40" s="100"/>
      <c r="BA40" s="14"/>
      <c r="BB40" s="14"/>
      <c r="BC40" s="100"/>
      <c r="BD40" s="14"/>
      <c r="BE40" s="14"/>
      <c r="BF40" s="14"/>
      <c r="BG40" s="14"/>
      <c r="BH40" s="14"/>
      <c r="BI40" s="100"/>
      <c r="BJ40" s="14"/>
      <c r="BK40" s="14"/>
      <c r="BL40" s="100"/>
      <c r="BM40" s="14"/>
      <c r="BN40" s="14"/>
      <c r="BO40" s="100"/>
      <c r="BP40" s="14"/>
      <c r="BQ40" s="14"/>
      <c r="BR40" s="100"/>
      <c r="BS40" s="14"/>
      <c r="BT40" s="14"/>
      <c r="BU40" s="100"/>
      <c r="BV40" s="14"/>
      <c r="BW40" s="14"/>
      <c r="BX40" s="100"/>
      <c r="BY40" s="14"/>
      <c r="BZ40" s="14"/>
      <c r="CA40" s="14"/>
      <c r="CB40" s="14"/>
      <c r="CC40" s="14"/>
      <c r="CD40" s="100"/>
      <c r="CE40" s="14"/>
      <c r="CF40" s="14"/>
      <c r="CG40" s="100"/>
      <c r="CH40" s="14"/>
      <c r="CI40" s="14"/>
      <c r="CJ40" s="50"/>
      <c r="CK40" s="14"/>
      <c r="CL40" s="14"/>
      <c r="CM40" s="100"/>
      <c r="CN40" s="15"/>
      <c r="CO40" s="14"/>
      <c r="CP40" s="181"/>
      <c r="CQ40" s="15"/>
      <c r="CR40" s="14"/>
      <c r="CS40" s="14"/>
      <c r="CT40" s="195"/>
      <c r="CU40" s="14"/>
      <c r="CV40" s="100"/>
      <c r="CW40" s="15"/>
      <c r="CX40" s="14"/>
      <c r="CY40" s="100"/>
      <c r="CZ40" s="15"/>
      <c r="DA40" s="14"/>
      <c r="DB40" s="100"/>
      <c r="DC40" s="15"/>
      <c r="DD40" s="14"/>
      <c r="DE40" s="100"/>
      <c r="DF40" s="15"/>
      <c r="DG40" s="14"/>
      <c r="DH40" s="15"/>
      <c r="DI40" s="15"/>
      <c r="DJ40" s="14"/>
      <c r="DK40" s="15"/>
      <c r="DL40" s="15"/>
      <c r="DM40" s="14"/>
      <c r="DN40" s="15"/>
      <c r="DO40" s="15"/>
      <c r="DP40" s="14"/>
      <c r="DQ40" s="15"/>
      <c r="DR40" s="15"/>
      <c r="DS40" s="14"/>
      <c r="DT40" s="15"/>
      <c r="DU40" s="15"/>
      <c r="DV40" s="14"/>
      <c r="DW40" s="14"/>
      <c r="DX40" s="15"/>
      <c r="DY40" s="14"/>
      <c r="DZ40" s="14"/>
    </row>
    <row r="41" spans="1:130" s="35" customFormat="1" ht="15.75" x14ac:dyDescent="0.25">
      <c r="A41" s="58" t="s">
        <v>318</v>
      </c>
      <c r="B41" s="206">
        <f t="shared" si="85"/>
        <v>1993.6</v>
      </c>
      <c r="C41" s="206">
        <f t="shared" si="86"/>
        <v>1993.64</v>
      </c>
      <c r="D41" s="14">
        <f>C41/B41*100</f>
        <v>100.00200642054575</v>
      </c>
      <c r="E41" s="14"/>
      <c r="F41" s="14"/>
      <c r="G41" s="14"/>
      <c r="H41" s="14"/>
      <c r="I41" s="14"/>
      <c r="J41" s="14"/>
      <c r="K41" s="14"/>
      <c r="L41" s="14"/>
      <c r="M41" s="14"/>
      <c r="N41" s="14"/>
      <c r="O41" s="14"/>
      <c r="P41" s="14"/>
      <c r="Q41" s="14"/>
      <c r="R41" s="14"/>
      <c r="S41" s="14"/>
      <c r="T41" s="15"/>
      <c r="U41" s="15"/>
      <c r="V41" s="50"/>
      <c r="W41" s="14"/>
      <c r="X41" s="14"/>
      <c r="Y41" s="14"/>
      <c r="Z41" s="14"/>
      <c r="AA41" s="14"/>
      <c r="AB41" s="14"/>
      <c r="AC41" s="14"/>
      <c r="AD41" s="14"/>
      <c r="AE41" s="14"/>
      <c r="AF41" s="14"/>
      <c r="AG41" s="14"/>
      <c r="AH41" s="14"/>
      <c r="AI41" s="14">
        <v>1993.6</v>
      </c>
      <c r="AJ41" s="14">
        <v>1993.64</v>
      </c>
      <c r="AK41" s="14">
        <f t="shared" si="130"/>
        <v>100.00200642054575</v>
      </c>
      <c r="AL41" s="14"/>
      <c r="AM41" s="14"/>
      <c r="AN41" s="14"/>
      <c r="AO41" s="14"/>
      <c r="AP41" s="14"/>
      <c r="AQ41" s="14"/>
      <c r="AR41" s="14"/>
      <c r="AS41" s="14"/>
      <c r="AT41" s="100"/>
      <c r="AU41" s="14"/>
      <c r="AV41" s="14"/>
      <c r="AW41" s="100"/>
      <c r="AX41" s="14"/>
      <c r="AY41" s="14"/>
      <c r="AZ41" s="100"/>
      <c r="BA41" s="14"/>
      <c r="BB41" s="14"/>
      <c r="BC41" s="100"/>
      <c r="BD41" s="14"/>
      <c r="BE41" s="14"/>
      <c r="BF41" s="14"/>
      <c r="BG41" s="14"/>
      <c r="BH41" s="14"/>
      <c r="BI41" s="14"/>
      <c r="BJ41" s="14"/>
      <c r="BK41" s="14"/>
      <c r="BL41" s="100"/>
      <c r="BM41" s="14"/>
      <c r="BN41" s="14"/>
      <c r="BO41" s="100"/>
      <c r="BP41" s="14"/>
      <c r="BQ41" s="14"/>
      <c r="BR41" s="100"/>
      <c r="BS41" s="14"/>
      <c r="BT41" s="14"/>
      <c r="BU41" s="100"/>
      <c r="BV41" s="14"/>
      <c r="BW41" s="14"/>
      <c r="BX41" s="100"/>
      <c r="BY41" s="14"/>
      <c r="BZ41" s="14"/>
      <c r="CA41" s="100"/>
      <c r="CB41" s="14"/>
      <c r="CC41" s="14"/>
      <c r="CD41" s="100"/>
      <c r="CE41" s="14"/>
      <c r="CF41" s="14"/>
      <c r="CG41" s="100"/>
      <c r="CH41" s="14"/>
      <c r="CI41" s="14"/>
      <c r="CJ41" s="50"/>
      <c r="CK41" s="14"/>
      <c r="CL41" s="14"/>
      <c r="CM41" s="100"/>
      <c r="CN41" s="15"/>
      <c r="CO41" s="14"/>
      <c r="CP41" s="181"/>
      <c r="CQ41" s="15"/>
      <c r="CR41" s="14"/>
      <c r="CS41" s="14"/>
      <c r="CT41" s="195"/>
      <c r="CU41" s="14"/>
      <c r="CV41" s="100"/>
      <c r="CW41" s="15"/>
      <c r="CX41" s="14"/>
      <c r="CY41" s="100"/>
      <c r="CZ41" s="15"/>
      <c r="DA41" s="14"/>
      <c r="DB41" s="100"/>
      <c r="DC41" s="15"/>
      <c r="DD41" s="14"/>
      <c r="DE41" s="100"/>
      <c r="DF41" s="15"/>
      <c r="DG41" s="14"/>
      <c r="DH41" s="15"/>
      <c r="DI41" s="15"/>
      <c r="DJ41" s="14"/>
      <c r="DK41" s="15"/>
      <c r="DL41" s="15"/>
      <c r="DM41" s="14"/>
      <c r="DN41" s="15"/>
      <c r="DO41" s="15"/>
      <c r="DP41" s="14"/>
      <c r="DQ41" s="15"/>
      <c r="DR41" s="15"/>
      <c r="DS41" s="14"/>
      <c r="DT41" s="15"/>
      <c r="DU41" s="15"/>
      <c r="DV41" s="14"/>
      <c r="DW41" s="14"/>
      <c r="DX41" s="15"/>
      <c r="DY41" s="14"/>
      <c r="DZ41" s="14"/>
    </row>
    <row r="42" spans="1:130" s="35" customFormat="1" ht="15.75" x14ac:dyDescent="0.25">
      <c r="A42" s="58" t="s">
        <v>498</v>
      </c>
      <c r="B42" s="206">
        <f t="shared" si="85"/>
        <v>705.2</v>
      </c>
      <c r="C42" s="206">
        <f t="shared" si="86"/>
        <v>705.2</v>
      </c>
      <c r="D42" s="14"/>
      <c r="E42" s="14"/>
      <c r="F42" s="14"/>
      <c r="G42" s="14"/>
      <c r="H42" s="14"/>
      <c r="I42" s="14"/>
      <c r="J42" s="14"/>
      <c r="K42" s="14"/>
      <c r="L42" s="14"/>
      <c r="M42" s="14"/>
      <c r="N42" s="14"/>
      <c r="O42" s="14"/>
      <c r="P42" s="14"/>
      <c r="Q42" s="14"/>
      <c r="R42" s="14"/>
      <c r="S42" s="14"/>
      <c r="T42" s="15"/>
      <c r="U42" s="15"/>
      <c r="V42" s="50"/>
      <c r="W42" s="14"/>
      <c r="X42" s="14"/>
      <c r="Y42" s="14"/>
      <c r="Z42" s="14"/>
      <c r="AA42" s="14"/>
      <c r="AB42" s="14"/>
      <c r="AC42" s="14"/>
      <c r="AD42" s="14"/>
      <c r="AE42" s="14"/>
      <c r="AF42" s="14">
        <v>705.2</v>
      </c>
      <c r="AG42" s="14">
        <v>705.2</v>
      </c>
      <c r="AH42" s="14">
        <f t="shared" si="87"/>
        <v>100</v>
      </c>
      <c r="AI42" s="14"/>
      <c r="AJ42" s="14"/>
      <c r="AK42" s="14"/>
      <c r="AL42" s="14"/>
      <c r="AM42" s="14"/>
      <c r="AN42" s="14"/>
      <c r="AO42" s="14"/>
      <c r="AP42" s="14"/>
      <c r="AQ42" s="14"/>
      <c r="AR42" s="14"/>
      <c r="AS42" s="14"/>
      <c r="AT42" s="100"/>
      <c r="AU42" s="14"/>
      <c r="AV42" s="14"/>
      <c r="AW42" s="100"/>
      <c r="AX42" s="14"/>
      <c r="AY42" s="14"/>
      <c r="AZ42" s="100"/>
      <c r="BA42" s="14"/>
      <c r="BB42" s="14"/>
      <c r="BC42" s="100"/>
      <c r="BD42" s="14"/>
      <c r="BE42" s="14"/>
      <c r="BF42" s="14"/>
      <c r="BG42" s="14"/>
      <c r="BH42" s="14"/>
      <c r="BI42" s="100"/>
      <c r="BJ42" s="14"/>
      <c r="BK42" s="14"/>
      <c r="BL42" s="100"/>
      <c r="BM42" s="14"/>
      <c r="BN42" s="14"/>
      <c r="BO42" s="100"/>
      <c r="BP42" s="14"/>
      <c r="BQ42" s="14"/>
      <c r="BR42" s="100"/>
      <c r="BS42" s="14"/>
      <c r="BT42" s="14"/>
      <c r="BU42" s="100"/>
      <c r="BV42" s="14"/>
      <c r="BW42" s="14"/>
      <c r="BX42" s="100"/>
      <c r="BY42" s="14"/>
      <c r="BZ42" s="14"/>
      <c r="CA42" s="100"/>
      <c r="CB42" s="14"/>
      <c r="CC42" s="14"/>
      <c r="CD42" s="100"/>
      <c r="CE42" s="14"/>
      <c r="CF42" s="14"/>
      <c r="CG42" s="100"/>
      <c r="CH42" s="14"/>
      <c r="CI42" s="14"/>
      <c r="CJ42" s="50"/>
      <c r="CK42" s="14"/>
      <c r="CL42" s="14"/>
      <c r="CM42" s="100"/>
      <c r="CN42" s="15"/>
      <c r="CO42" s="14"/>
      <c r="CP42" s="181"/>
      <c r="CQ42" s="15"/>
      <c r="CR42" s="14"/>
      <c r="CS42" s="14"/>
      <c r="CT42" s="195"/>
      <c r="CU42" s="14"/>
      <c r="CV42" s="100"/>
      <c r="CW42" s="15"/>
      <c r="CX42" s="14"/>
      <c r="CY42" s="100"/>
      <c r="CZ42" s="15"/>
      <c r="DA42" s="14"/>
      <c r="DB42" s="100"/>
      <c r="DC42" s="15"/>
      <c r="DD42" s="14"/>
      <c r="DE42" s="100"/>
      <c r="DF42" s="15"/>
      <c r="DG42" s="14"/>
      <c r="DH42" s="15"/>
      <c r="DI42" s="15"/>
      <c r="DJ42" s="14"/>
      <c r="DK42" s="15"/>
      <c r="DL42" s="15"/>
      <c r="DM42" s="14"/>
      <c r="DN42" s="15"/>
      <c r="DO42" s="15"/>
      <c r="DP42" s="14"/>
      <c r="DQ42" s="15"/>
      <c r="DR42" s="15"/>
      <c r="DS42" s="14"/>
      <c r="DT42" s="15"/>
      <c r="DU42" s="15"/>
      <c r="DV42" s="14"/>
      <c r="DW42" s="14"/>
      <c r="DX42" s="15"/>
      <c r="DY42" s="14"/>
      <c r="DZ42" s="14"/>
    </row>
    <row r="43" spans="1:130" s="118" customFormat="1" ht="15.75" x14ac:dyDescent="0.25">
      <c r="A43" s="59" t="s">
        <v>411</v>
      </c>
      <c r="B43" s="206">
        <f t="shared" si="85"/>
        <v>3473.6</v>
      </c>
      <c r="C43" s="206">
        <f t="shared" si="86"/>
        <v>2944.1</v>
      </c>
      <c r="D43" s="50">
        <f>C43/B43*100</f>
        <v>84.756448641179176</v>
      </c>
      <c r="E43" s="50"/>
      <c r="F43" s="50"/>
      <c r="G43" s="50"/>
      <c r="H43" s="50"/>
      <c r="I43" s="50"/>
      <c r="J43" s="50"/>
      <c r="K43" s="50"/>
      <c r="L43" s="50"/>
      <c r="M43" s="50"/>
      <c r="N43" s="50"/>
      <c r="O43" s="50"/>
      <c r="P43" s="50"/>
      <c r="Q43" s="50"/>
      <c r="R43" s="50"/>
      <c r="S43" s="50"/>
      <c r="T43" s="50">
        <v>2944.1</v>
      </c>
      <c r="U43" s="50">
        <v>2944.1</v>
      </c>
      <c r="V43" s="50">
        <f>U43/T43*100</f>
        <v>100</v>
      </c>
      <c r="W43" s="50"/>
      <c r="X43" s="50"/>
      <c r="Y43" s="50"/>
      <c r="Z43" s="50"/>
      <c r="AA43" s="50"/>
      <c r="AB43" s="50"/>
      <c r="AC43" s="50"/>
      <c r="AD43" s="50"/>
      <c r="AE43" s="50"/>
      <c r="AF43" s="14"/>
      <c r="AG43" s="14"/>
      <c r="AH43" s="14"/>
      <c r="AI43" s="50"/>
      <c r="AJ43" s="50"/>
      <c r="AK43" s="14"/>
      <c r="AL43" s="50"/>
      <c r="AM43" s="50"/>
      <c r="AN43" s="50"/>
      <c r="AO43" s="50"/>
      <c r="AP43" s="50"/>
      <c r="AQ43" s="50"/>
      <c r="AR43" s="50"/>
      <c r="AS43" s="50"/>
      <c r="AT43" s="117"/>
      <c r="AU43" s="50"/>
      <c r="AV43" s="50"/>
      <c r="AW43" s="117"/>
      <c r="AX43" s="50"/>
      <c r="AY43" s="50"/>
      <c r="AZ43" s="117"/>
      <c r="BA43" s="50"/>
      <c r="BB43" s="50"/>
      <c r="BC43" s="117"/>
      <c r="BD43" s="50"/>
      <c r="BE43" s="50"/>
      <c r="BF43" s="50"/>
      <c r="BG43" s="50"/>
      <c r="BH43" s="50"/>
      <c r="BI43" s="117"/>
      <c r="BJ43" s="50"/>
      <c r="BK43" s="50"/>
      <c r="BL43" s="117"/>
      <c r="BM43" s="50"/>
      <c r="BN43" s="50"/>
      <c r="BO43" s="117"/>
      <c r="BP43" s="50"/>
      <c r="BQ43" s="50"/>
      <c r="BR43" s="117"/>
      <c r="BS43" s="50"/>
      <c r="BT43" s="50"/>
      <c r="BU43" s="117"/>
      <c r="BV43" s="50"/>
      <c r="BW43" s="50"/>
      <c r="BX43" s="117"/>
      <c r="BY43" s="50"/>
      <c r="BZ43" s="50"/>
      <c r="CA43" s="117"/>
      <c r="CB43" s="50"/>
      <c r="CC43" s="50"/>
      <c r="CD43" s="117"/>
      <c r="CE43" s="50"/>
      <c r="CF43" s="50"/>
      <c r="CG43" s="117"/>
      <c r="CH43" s="50"/>
      <c r="CI43" s="50"/>
      <c r="CJ43" s="50"/>
      <c r="CK43" s="50"/>
      <c r="CL43" s="50"/>
      <c r="CM43" s="117"/>
      <c r="CN43" s="50"/>
      <c r="CO43" s="50"/>
      <c r="CP43" s="184"/>
      <c r="CQ43" s="50"/>
      <c r="CR43" s="50"/>
      <c r="CS43" s="50"/>
      <c r="CT43" s="199"/>
      <c r="CU43" s="50"/>
      <c r="CV43" s="117"/>
      <c r="CW43" s="50"/>
      <c r="CX43" s="50"/>
      <c r="CY43" s="117"/>
      <c r="CZ43" s="50"/>
      <c r="DA43" s="50"/>
      <c r="DB43" s="117"/>
      <c r="DC43" s="50"/>
      <c r="DD43" s="50"/>
      <c r="DE43" s="117"/>
      <c r="DF43" s="50"/>
      <c r="DG43" s="50"/>
      <c r="DH43" s="15"/>
      <c r="DI43" s="50"/>
      <c r="DJ43" s="50"/>
      <c r="DK43" s="15"/>
      <c r="DL43" s="50"/>
      <c r="DM43" s="50"/>
      <c r="DN43" s="15"/>
      <c r="DO43" s="50"/>
      <c r="DP43" s="50"/>
      <c r="DQ43" s="15"/>
      <c r="DR43" s="50"/>
      <c r="DS43" s="50"/>
      <c r="DT43" s="15"/>
      <c r="DU43" s="50">
        <v>529.5</v>
      </c>
      <c r="DV43" s="50"/>
      <c r="DW43" s="50"/>
      <c r="DX43" s="50"/>
      <c r="DY43" s="50"/>
      <c r="DZ43" s="50"/>
    </row>
    <row r="44" spans="1:130" s="35" customFormat="1" ht="15.75" x14ac:dyDescent="0.25">
      <c r="A44" s="58" t="s">
        <v>499</v>
      </c>
      <c r="B44" s="206">
        <f t="shared" si="85"/>
        <v>956.06369999999993</v>
      </c>
      <c r="C44" s="206">
        <f t="shared" si="86"/>
        <v>286.81910999999997</v>
      </c>
      <c r="D44" s="14"/>
      <c r="E44" s="14"/>
      <c r="F44" s="14"/>
      <c r="G44" s="14"/>
      <c r="H44" s="14"/>
      <c r="I44" s="14"/>
      <c r="J44" s="14"/>
      <c r="K44" s="14"/>
      <c r="L44" s="14"/>
      <c r="M44" s="14"/>
      <c r="N44" s="14"/>
      <c r="O44" s="14"/>
      <c r="P44" s="14"/>
      <c r="Q44" s="14"/>
      <c r="R44" s="14"/>
      <c r="S44" s="14"/>
      <c r="T44" s="15"/>
      <c r="U44" s="14"/>
      <c r="V44" s="14"/>
      <c r="W44" s="15"/>
      <c r="X44" s="15"/>
      <c r="Y44" s="14"/>
      <c r="Z44" s="14"/>
      <c r="AA44" s="14"/>
      <c r="AB44" s="14"/>
      <c r="AC44" s="14"/>
      <c r="AD44" s="14"/>
      <c r="AE44" s="14"/>
      <c r="AF44" s="14">
        <v>956.06369999999993</v>
      </c>
      <c r="AG44" s="14">
        <v>286.81910999999997</v>
      </c>
      <c r="AH44" s="14">
        <f t="shared" si="87"/>
        <v>30</v>
      </c>
      <c r="AI44" s="14"/>
      <c r="AJ44" s="14"/>
      <c r="AK44" s="14"/>
      <c r="AL44" s="14"/>
      <c r="AM44" s="14"/>
      <c r="AN44" s="14"/>
      <c r="AO44" s="14"/>
      <c r="AP44" s="14"/>
      <c r="AQ44" s="14"/>
      <c r="AR44" s="14"/>
      <c r="AS44" s="14"/>
      <c r="AT44" s="100"/>
      <c r="AU44" s="14"/>
      <c r="AV44" s="14"/>
      <c r="AW44" s="100"/>
      <c r="AX44" s="14"/>
      <c r="AY44" s="14"/>
      <c r="AZ44" s="100"/>
      <c r="BA44" s="14"/>
      <c r="BB44" s="14"/>
      <c r="BC44" s="100"/>
      <c r="BD44" s="14"/>
      <c r="BE44" s="14"/>
      <c r="BF44" s="14"/>
      <c r="BG44" s="14"/>
      <c r="BH44" s="14"/>
      <c r="BI44" s="100"/>
      <c r="BJ44" s="14"/>
      <c r="BK44" s="14"/>
      <c r="BL44" s="100"/>
      <c r="BM44" s="14"/>
      <c r="BN44" s="14"/>
      <c r="BO44" s="100"/>
      <c r="BP44" s="14"/>
      <c r="BQ44" s="14"/>
      <c r="BR44" s="100"/>
      <c r="BS44" s="14"/>
      <c r="BT44" s="14"/>
      <c r="BU44" s="100"/>
      <c r="BV44" s="14"/>
      <c r="BW44" s="14"/>
      <c r="BX44" s="100"/>
      <c r="BY44" s="14"/>
      <c r="BZ44" s="14"/>
      <c r="CA44" s="100"/>
      <c r="CB44" s="14"/>
      <c r="CC44" s="14"/>
      <c r="CD44" s="100"/>
      <c r="CE44" s="14"/>
      <c r="CF44" s="14"/>
      <c r="CG44" s="100"/>
      <c r="CH44" s="14"/>
      <c r="CI44" s="14"/>
      <c r="CJ44" s="50"/>
      <c r="CK44" s="14"/>
      <c r="CL44" s="14"/>
      <c r="CM44" s="100"/>
      <c r="CN44" s="15"/>
      <c r="CO44" s="14"/>
      <c r="CP44" s="181"/>
      <c r="CQ44" s="15"/>
      <c r="CR44" s="14"/>
      <c r="CS44" s="14"/>
      <c r="CT44" s="195"/>
      <c r="CU44" s="14"/>
      <c r="CV44" s="100"/>
      <c r="CW44" s="15"/>
      <c r="CX44" s="14"/>
      <c r="CY44" s="100"/>
      <c r="CZ44" s="15"/>
      <c r="DA44" s="14"/>
      <c r="DB44" s="100"/>
      <c r="DC44" s="15"/>
      <c r="DD44" s="14"/>
      <c r="DE44" s="100"/>
      <c r="DF44" s="15"/>
      <c r="DG44" s="14"/>
      <c r="DH44" s="15"/>
      <c r="DI44" s="15"/>
      <c r="DJ44" s="14"/>
      <c r="DK44" s="15"/>
      <c r="DL44" s="15"/>
      <c r="DM44" s="14"/>
      <c r="DN44" s="15"/>
      <c r="DO44" s="15"/>
      <c r="DP44" s="14"/>
      <c r="DQ44" s="15"/>
      <c r="DR44" s="15"/>
      <c r="DS44" s="14"/>
      <c r="DT44" s="15"/>
      <c r="DU44" s="15"/>
      <c r="DV44" s="14"/>
      <c r="DW44" s="14"/>
      <c r="DX44" s="15"/>
      <c r="DY44" s="14"/>
      <c r="DZ44" s="14"/>
    </row>
    <row r="45" spans="1:130" s="35" customFormat="1" ht="15.75" x14ac:dyDescent="0.25">
      <c r="A45" s="58" t="s">
        <v>325</v>
      </c>
      <c r="B45" s="206">
        <f t="shared" si="85"/>
        <v>0</v>
      </c>
      <c r="C45" s="206">
        <f t="shared" si="86"/>
        <v>0</v>
      </c>
      <c r="D45" s="14"/>
      <c r="E45" s="14"/>
      <c r="F45" s="14"/>
      <c r="G45" s="14"/>
      <c r="H45" s="14"/>
      <c r="I45" s="14"/>
      <c r="J45" s="14"/>
      <c r="K45" s="14"/>
      <c r="L45" s="14"/>
      <c r="M45" s="14"/>
      <c r="N45" s="14"/>
      <c r="O45" s="14"/>
      <c r="P45" s="14"/>
      <c r="Q45" s="14"/>
      <c r="R45" s="14"/>
      <c r="S45" s="14"/>
      <c r="T45" s="15"/>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00"/>
      <c r="AU45" s="14"/>
      <c r="AV45" s="14"/>
      <c r="AW45" s="100"/>
      <c r="AX45" s="14"/>
      <c r="AY45" s="14"/>
      <c r="AZ45" s="100"/>
      <c r="BA45" s="14"/>
      <c r="BB45" s="14"/>
      <c r="BC45" s="100"/>
      <c r="BD45" s="14"/>
      <c r="BE45" s="14"/>
      <c r="BF45" s="14"/>
      <c r="BG45" s="14"/>
      <c r="BH45" s="14"/>
      <c r="BI45" s="100"/>
      <c r="BJ45" s="14"/>
      <c r="BK45" s="14"/>
      <c r="BL45" s="100"/>
      <c r="BM45" s="14"/>
      <c r="BN45" s="14"/>
      <c r="BO45" s="100"/>
      <c r="BP45" s="14"/>
      <c r="BQ45" s="14"/>
      <c r="BR45" s="100"/>
      <c r="BS45" s="14"/>
      <c r="BT45" s="14"/>
      <c r="BU45" s="100"/>
      <c r="BV45" s="14"/>
      <c r="BW45" s="14"/>
      <c r="BX45" s="100"/>
      <c r="BY45" s="14"/>
      <c r="BZ45" s="14"/>
      <c r="CA45" s="100"/>
      <c r="CB45" s="14"/>
      <c r="CC45" s="14"/>
      <c r="CD45" s="100"/>
      <c r="CE45" s="14"/>
      <c r="CF45" s="14"/>
      <c r="CG45" s="100"/>
      <c r="CH45" s="14"/>
      <c r="CI45" s="14"/>
      <c r="CJ45" s="50"/>
      <c r="CK45" s="14"/>
      <c r="CL45" s="14"/>
      <c r="CM45" s="100"/>
      <c r="CN45" s="15"/>
      <c r="CO45" s="14"/>
      <c r="CP45" s="181"/>
      <c r="CQ45" s="15"/>
      <c r="CR45" s="14"/>
      <c r="CS45" s="14"/>
      <c r="CT45" s="195"/>
      <c r="CU45" s="14"/>
      <c r="CV45" s="100"/>
      <c r="CW45" s="15"/>
      <c r="CX45" s="14"/>
      <c r="CY45" s="100"/>
      <c r="CZ45" s="15"/>
      <c r="DA45" s="14"/>
      <c r="DB45" s="100"/>
      <c r="DC45" s="15"/>
      <c r="DD45" s="14"/>
      <c r="DE45" s="100"/>
      <c r="DF45" s="15"/>
      <c r="DG45" s="14"/>
      <c r="DH45" s="15"/>
      <c r="DI45" s="15"/>
      <c r="DJ45" s="14"/>
      <c r="DK45" s="15"/>
      <c r="DL45" s="15"/>
      <c r="DM45" s="14"/>
      <c r="DN45" s="15"/>
      <c r="DO45" s="15"/>
      <c r="DP45" s="14"/>
      <c r="DQ45" s="15"/>
      <c r="DR45" s="15"/>
      <c r="DS45" s="14"/>
      <c r="DT45" s="15"/>
      <c r="DU45" s="15"/>
      <c r="DV45" s="14"/>
      <c r="DW45" s="14"/>
      <c r="DX45" s="15"/>
      <c r="DY45" s="14"/>
      <c r="DZ45" s="14"/>
    </row>
    <row r="46" spans="1:130" s="35" customFormat="1" ht="15.75" x14ac:dyDescent="0.25">
      <c r="A46" s="58" t="s">
        <v>500</v>
      </c>
      <c r="B46" s="206">
        <f t="shared" si="85"/>
        <v>0</v>
      </c>
      <c r="C46" s="206">
        <f t="shared" si="86"/>
        <v>0</v>
      </c>
      <c r="D46" s="14"/>
      <c r="E46" s="14"/>
      <c r="F46" s="14"/>
      <c r="G46" s="14"/>
      <c r="H46" s="14"/>
      <c r="I46" s="14"/>
      <c r="J46" s="14"/>
      <c r="K46" s="14"/>
      <c r="L46" s="14"/>
      <c r="M46" s="14"/>
      <c r="N46" s="14"/>
      <c r="O46" s="14"/>
      <c r="P46" s="14"/>
      <c r="Q46" s="14"/>
      <c r="R46" s="14"/>
      <c r="S46" s="14"/>
      <c r="T46" s="15"/>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00"/>
      <c r="AU46" s="14"/>
      <c r="AV46" s="14"/>
      <c r="AW46" s="100"/>
      <c r="AX46" s="14"/>
      <c r="AY46" s="14"/>
      <c r="AZ46" s="100"/>
      <c r="BA46" s="14"/>
      <c r="BB46" s="14"/>
      <c r="BC46" s="100"/>
      <c r="BD46" s="14"/>
      <c r="BE46" s="14"/>
      <c r="BF46" s="14"/>
      <c r="BG46" s="14"/>
      <c r="BH46" s="14"/>
      <c r="BI46" s="100"/>
      <c r="BJ46" s="14"/>
      <c r="BK46" s="14"/>
      <c r="BL46" s="100"/>
      <c r="BM46" s="14"/>
      <c r="BN46" s="14"/>
      <c r="BO46" s="100"/>
      <c r="BP46" s="14"/>
      <c r="BQ46" s="14"/>
      <c r="BR46" s="100"/>
      <c r="BS46" s="14"/>
      <c r="BT46" s="14"/>
      <c r="BU46" s="100"/>
      <c r="BV46" s="14"/>
      <c r="BW46" s="14"/>
      <c r="BX46" s="100"/>
      <c r="BY46" s="14"/>
      <c r="BZ46" s="14"/>
      <c r="CA46" s="100"/>
      <c r="CB46" s="14"/>
      <c r="CC46" s="14"/>
      <c r="CD46" s="100"/>
      <c r="CE46" s="14"/>
      <c r="CF46" s="14"/>
      <c r="CG46" s="100"/>
      <c r="CH46" s="14"/>
      <c r="CI46" s="14"/>
      <c r="CJ46" s="50"/>
      <c r="CK46" s="14"/>
      <c r="CL46" s="14"/>
      <c r="CM46" s="100"/>
      <c r="CN46" s="15"/>
      <c r="CO46" s="14"/>
      <c r="CP46" s="181"/>
      <c r="CQ46" s="15"/>
      <c r="CR46" s="14"/>
      <c r="CS46" s="14"/>
      <c r="CT46" s="195"/>
      <c r="CU46" s="14"/>
      <c r="CV46" s="100"/>
      <c r="CW46" s="15"/>
      <c r="CX46" s="14"/>
      <c r="CY46" s="100"/>
      <c r="CZ46" s="15"/>
      <c r="DA46" s="14"/>
      <c r="DB46" s="100"/>
      <c r="DC46" s="15"/>
      <c r="DD46" s="14"/>
      <c r="DE46" s="100"/>
      <c r="DF46" s="15"/>
      <c r="DG46" s="14"/>
      <c r="DH46" s="15"/>
      <c r="DI46" s="15"/>
      <c r="DJ46" s="14"/>
      <c r="DK46" s="15"/>
      <c r="DL46" s="15"/>
      <c r="DM46" s="14"/>
      <c r="DN46" s="15"/>
      <c r="DO46" s="15"/>
      <c r="DP46" s="14"/>
      <c r="DQ46" s="15"/>
      <c r="DR46" s="15"/>
      <c r="DS46" s="14"/>
      <c r="DT46" s="15"/>
      <c r="DU46" s="15"/>
      <c r="DV46" s="14"/>
      <c r="DW46" s="14"/>
      <c r="DX46" s="15"/>
      <c r="DY46" s="14"/>
      <c r="DZ46" s="14"/>
    </row>
    <row r="47" spans="1:130" s="35" customFormat="1" ht="15.75" x14ac:dyDescent="0.25">
      <c r="A47" s="58" t="s">
        <v>501</v>
      </c>
      <c r="B47" s="206">
        <f t="shared" si="85"/>
        <v>0</v>
      </c>
      <c r="C47" s="206">
        <f t="shared" si="86"/>
        <v>0</v>
      </c>
      <c r="D47" s="14"/>
      <c r="E47" s="14"/>
      <c r="F47" s="14"/>
      <c r="G47" s="14"/>
      <c r="H47" s="14"/>
      <c r="I47" s="14"/>
      <c r="J47" s="14"/>
      <c r="K47" s="14"/>
      <c r="L47" s="14"/>
      <c r="M47" s="14"/>
      <c r="N47" s="14"/>
      <c r="O47" s="14"/>
      <c r="P47" s="14"/>
      <c r="Q47" s="14"/>
      <c r="R47" s="14"/>
      <c r="S47" s="14"/>
      <c r="T47" s="15"/>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00"/>
      <c r="AU47" s="14"/>
      <c r="AV47" s="14"/>
      <c r="AW47" s="100"/>
      <c r="AX47" s="14"/>
      <c r="AY47" s="14"/>
      <c r="AZ47" s="100"/>
      <c r="BA47" s="14"/>
      <c r="BB47" s="14"/>
      <c r="BC47" s="100"/>
      <c r="BD47" s="14"/>
      <c r="BE47" s="14"/>
      <c r="BF47" s="14"/>
      <c r="BG47" s="14"/>
      <c r="BH47" s="14"/>
      <c r="BI47" s="100"/>
      <c r="BJ47" s="14"/>
      <c r="BK47" s="14"/>
      <c r="BL47" s="100"/>
      <c r="BM47" s="14"/>
      <c r="BN47" s="14"/>
      <c r="BO47" s="100"/>
      <c r="BP47" s="14"/>
      <c r="BQ47" s="14"/>
      <c r="BR47" s="100"/>
      <c r="BS47" s="14"/>
      <c r="BT47" s="14"/>
      <c r="BU47" s="100"/>
      <c r="BV47" s="14"/>
      <c r="BW47" s="14"/>
      <c r="BX47" s="100"/>
      <c r="BY47" s="14"/>
      <c r="BZ47" s="14"/>
      <c r="CA47" s="100"/>
      <c r="CB47" s="14"/>
      <c r="CC47" s="14"/>
      <c r="CD47" s="100"/>
      <c r="CE47" s="14"/>
      <c r="CF47" s="14"/>
      <c r="CG47" s="100"/>
      <c r="CH47" s="14"/>
      <c r="CI47" s="14"/>
      <c r="CJ47" s="50"/>
      <c r="CK47" s="14"/>
      <c r="CL47" s="14"/>
      <c r="CM47" s="100"/>
      <c r="CN47" s="15"/>
      <c r="CO47" s="14"/>
      <c r="CP47" s="181"/>
      <c r="CQ47" s="15"/>
      <c r="CR47" s="14"/>
      <c r="CS47" s="14"/>
      <c r="CT47" s="195"/>
      <c r="CU47" s="14"/>
      <c r="CV47" s="100"/>
      <c r="CW47" s="15"/>
      <c r="CX47" s="14"/>
      <c r="CY47" s="100"/>
      <c r="CZ47" s="15"/>
      <c r="DA47" s="14"/>
      <c r="DB47" s="100"/>
      <c r="DC47" s="15"/>
      <c r="DD47" s="14"/>
      <c r="DE47" s="100"/>
      <c r="DF47" s="15"/>
      <c r="DG47" s="14"/>
      <c r="DH47" s="15"/>
      <c r="DI47" s="15"/>
      <c r="DJ47" s="14"/>
      <c r="DK47" s="15"/>
      <c r="DL47" s="15"/>
      <c r="DM47" s="14"/>
      <c r="DN47" s="15"/>
      <c r="DO47" s="15"/>
      <c r="DP47" s="14"/>
      <c r="DQ47" s="15"/>
      <c r="DR47" s="15"/>
      <c r="DS47" s="14"/>
      <c r="DT47" s="15"/>
      <c r="DU47" s="15"/>
      <c r="DV47" s="14"/>
      <c r="DW47" s="14"/>
      <c r="DX47" s="15"/>
      <c r="DY47" s="14"/>
      <c r="DZ47" s="14"/>
    </row>
    <row r="48" spans="1:130" s="35" customFormat="1" ht="15.75" x14ac:dyDescent="0.25">
      <c r="A48" s="58" t="s">
        <v>502</v>
      </c>
      <c r="B48" s="206">
        <f t="shared" si="85"/>
        <v>0</v>
      </c>
      <c r="C48" s="206">
        <f t="shared" si="86"/>
        <v>0</v>
      </c>
      <c r="D48" s="14"/>
      <c r="E48" s="14"/>
      <c r="F48" s="14"/>
      <c r="G48" s="14"/>
      <c r="H48" s="14"/>
      <c r="I48" s="14"/>
      <c r="J48" s="14"/>
      <c r="K48" s="14"/>
      <c r="L48" s="14"/>
      <c r="M48" s="14"/>
      <c r="N48" s="14"/>
      <c r="O48" s="14"/>
      <c r="P48" s="14"/>
      <c r="Q48" s="14"/>
      <c r="R48" s="14"/>
      <c r="S48" s="14"/>
      <c r="T48" s="15"/>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00"/>
      <c r="AU48" s="14"/>
      <c r="AV48" s="14"/>
      <c r="AW48" s="100"/>
      <c r="AX48" s="14"/>
      <c r="AY48" s="14"/>
      <c r="AZ48" s="100"/>
      <c r="BA48" s="14"/>
      <c r="BB48" s="14"/>
      <c r="BC48" s="100"/>
      <c r="BD48" s="14"/>
      <c r="BE48" s="14"/>
      <c r="BF48" s="14"/>
      <c r="BG48" s="14"/>
      <c r="BH48" s="14"/>
      <c r="BI48" s="100"/>
      <c r="BJ48" s="14"/>
      <c r="BK48" s="14"/>
      <c r="BL48" s="100"/>
      <c r="BM48" s="14"/>
      <c r="BN48" s="14"/>
      <c r="BO48" s="100"/>
      <c r="BP48" s="14"/>
      <c r="BQ48" s="14"/>
      <c r="BR48" s="100"/>
      <c r="BS48" s="14"/>
      <c r="BT48" s="14"/>
      <c r="BU48" s="100"/>
      <c r="BV48" s="14"/>
      <c r="BW48" s="14"/>
      <c r="BX48" s="100"/>
      <c r="BY48" s="14"/>
      <c r="BZ48" s="14"/>
      <c r="CA48" s="14"/>
      <c r="CB48" s="14"/>
      <c r="CC48" s="14"/>
      <c r="CD48" s="100"/>
      <c r="CE48" s="14"/>
      <c r="CF48" s="14"/>
      <c r="CG48" s="100"/>
      <c r="CH48" s="14"/>
      <c r="CI48" s="14"/>
      <c r="CJ48" s="50"/>
      <c r="CK48" s="14"/>
      <c r="CL48" s="14"/>
      <c r="CM48" s="100"/>
      <c r="CN48" s="15"/>
      <c r="CO48" s="14"/>
      <c r="CP48" s="181"/>
      <c r="CQ48" s="15"/>
      <c r="CR48" s="14"/>
      <c r="CS48" s="14"/>
      <c r="CT48" s="195"/>
      <c r="CU48" s="14"/>
      <c r="CV48" s="100"/>
      <c r="CW48" s="15"/>
      <c r="CX48" s="14"/>
      <c r="CY48" s="100"/>
      <c r="CZ48" s="15"/>
      <c r="DA48" s="14"/>
      <c r="DB48" s="100"/>
      <c r="DC48" s="15"/>
      <c r="DD48" s="14"/>
      <c r="DE48" s="100"/>
      <c r="DF48" s="15"/>
      <c r="DG48" s="14"/>
      <c r="DH48" s="15"/>
      <c r="DI48" s="15"/>
      <c r="DJ48" s="14"/>
      <c r="DK48" s="15"/>
      <c r="DL48" s="15"/>
      <c r="DM48" s="14"/>
      <c r="DN48" s="15"/>
      <c r="DO48" s="15"/>
      <c r="DP48" s="14"/>
      <c r="DQ48" s="15"/>
      <c r="DR48" s="15"/>
      <c r="DS48" s="14"/>
      <c r="DT48" s="15"/>
      <c r="DU48" s="15"/>
      <c r="DV48" s="14"/>
      <c r="DW48" s="14"/>
      <c r="DX48" s="15"/>
      <c r="DY48" s="14"/>
      <c r="DZ48" s="14"/>
    </row>
    <row r="49" spans="1:130" s="76" customFormat="1" ht="31.5" x14ac:dyDescent="0.25">
      <c r="A49" s="77" t="s">
        <v>505</v>
      </c>
      <c r="B49" s="205">
        <f t="shared" si="85"/>
        <v>617230.35642000008</v>
      </c>
      <c r="C49" s="205">
        <f t="shared" si="86"/>
        <v>288112.83483000001</v>
      </c>
      <c r="D49" s="81">
        <f t="shared" ref="D49" si="143">C49/B49*100</f>
        <v>46.678331976587195</v>
      </c>
      <c r="E49" s="83">
        <f t="shared" ref="E49:AS49" si="144">E50+E51+E52+E53</f>
        <v>1187.5</v>
      </c>
      <c r="F49" s="83">
        <f t="shared" si="144"/>
        <v>1187.4966999999999</v>
      </c>
      <c r="G49" s="81">
        <f t="shared" ref="G49:G50" si="145">F49/E49*100</f>
        <v>99.99972210526316</v>
      </c>
      <c r="H49" s="83">
        <f t="shared" si="144"/>
        <v>0</v>
      </c>
      <c r="I49" s="83">
        <f t="shared" si="144"/>
        <v>0</v>
      </c>
      <c r="J49" s="83">
        <f t="shared" si="144"/>
        <v>0</v>
      </c>
      <c r="K49" s="83">
        <f t="shared" si="144"/>
        <v>6208.7</v>
      </c>
      <c r="L49" s="83">
        <f t="shared" si="144"/>
        <v>6208.6940999999997</v>
      </c>
      <c r="M49" s="83">
        <f t="shared" ref="M49:M54" si="146">L49/K49*100</f>
        <v>99.999904972055347</v>
      </c>
      <c r="N49" s="83">
        <f t="shared" si="144"/>
        <v>0</v>
      </c>
      <c r="O49" s="83">
        <f t="shared" si="144"/>
        <v>0</v>
      </c>
      <c r="P49" s="83">
        <f t="shared" si="144"/>
        <v>0</v>
      </c>
      <c r="Q49" s="83">
        <f t="shared" si="144"/>
        <v>5029.2</v>
      </c>
      <c r="R49" s="83">
        <f t="shared" si="144"/>
        <v>5029.2</v>
      </c>
      <c r="S49" s="83">
        <f t="shared" ref="S49:S54" si="147">R49/Q49*100</f>
        <v>100</v>
      </c>
      <c r="T49" s="83">
        <f t="shared" si="144"/>
        <v>2416.4</v>
      </c>
      <c r="U49" s="83">
        <f t="shared" si="144"/>
        <v>2416.4</v>
      </c>
      <c r="V49" s="81">
        <f>U49/T49*100</f>
        <v>100</v>
      </c>
      <c r="W49" s="83">
        <f t="shared" si="144"/>
        <v>0</v>
      </c>
      <c r="X49" s="83">
        <f t="shared" si="144"/>
        <v>0</v>
      </c>
      <c r="Y49" s="83">
        <f t="shared" si="144"/>
        <v>0</v>
      </c>
      <c r="Z49" s="83">
        <f t="shared" si="144"/>
        <v>51.020420000000001</v>
      </c>
      <c r="AA49" s="83">
        <f t="shared" si="144"/>
        <v>51.020420000000001</v>
      </c>
      <c r="AB49" s="81">
        <f t="shared" ref="AB49" si="148">AA49/Z49*100</f>
        <v>100</v>
      </c>
      <c r="AC49" s="83">
        <f t="shared" si="144"/>
        <v>5300</v>
      </c>
      <c r="AD49" s="83">
        <f t="shared" si="144"/>
        <v>3975</v>
      </c>
      <c r="AE49" s="81">
        <f>AD49/AC49*100</f>
        <v>75</v>
      </c>
      <c r="AF49" s="83">
        <f>SUM(AF50:AF53)</f>
        <v>6655.1759999999995</v>
      </c>
      <c r="AG49" s="83">
        <f t="shared" si="144"/>
        <v>619.0093700000001</v>
      </c>
      <c r="AH49" s="81">
        <f t="shared" si="87"/>
        <v>9.3011720501456328</v>
      </c>
      <c r="AI49" s="83">
        <f t="shared" si="144"/>
        <v>26259</v>
      </c>
      <c r="AJ49" s="83">
        <f t="shared" si="144"/>
        <v>12879.816869999999</v>
      </c>
      <c r="AK49" s="81">
        <f t="shared" si="130"/>
        <v>49.04915217639666</v>
      </c>
      <c r="AL49" s="83">
        <f t="shared" si="144"/>
        <v>68742.7</v>
      </c>
      <c r="AM49" s="83">
        <f t="shared" si="144"/>
        <v>45828.464</v>
      </c>
      <c r="AN49" s="83">
        <f t="shared" si="93"/>
        <v>66.66666278746689</v>
      </c>
      <c r="AO49" s="83">
        <f t="shared" ref="AO49:AP49" si="149">AO50+AO51+AO52+AO53</f>
        <v>9938.4</v>
      </c>
      <c r="AP49" s="83">
        <f t="shared" si="149"/>
        <v>1656.4</v>
      </c>
      <c r="AQ49" s="83">
        <f t="shared" ref="AQ49:AQ50" si="150">AP49/AO49*100</f>
        <v>16.666666666666668</v>
      </c>
      <c r="AR49" s="83">
        <f t="shared" si="144"/>
        <v>0</v>
      </c>
      <c r="AS49" s="83">
        <f t="shared" si="144"/>
        <v>0</v>
      </c>
      <c r="AT49" s="83">
        <f t="shared" ref="AT49:CI49" si="151">AT50+AT51+AT52+AT53</f>
        <v>0</v>
      </c>
      <c r="AU49" s="83">
        <f t="shared" si="151"/>
        <v>0</v>
      </c>
      <c r="AV49" s="83">
        <f t="shared" si="151"/>
        <v>0</v>
      </c>
      <c r="AW49" s="83">
        <f t="shared" si="151"/>
        <v>0</v>
      </c>
      <c r="AX49" s="83">
        <f t="shared" si="151"/>
        <v>3938.7</v>
      </c>
      <c r="AY49" s="83">
        <f t="shared" si="151"/>
        <v>125.6298</v>
      </c>
      <c r="AZ49" s="83">
        <f>AY49/AX49*100</f>
        <v>3.189626018737147</v>
      </c>
      <c r="BA49" s="83">
        <f t="shared" si="151"/>
        <v>168.9</v>
      </c>
      <c r="BB49" s="83">
        <f t="shared" si="151"/>
        <v>0</v>
      </c>
      <c r="BC49" s="83">
        <f t="shared" si="151"/>
        <v>0</v>
      </c>
      <c r="BD49" s="83">
        <f t="shared" si="151"/>
        <v>6761.7</v>
      </c>
      <c r="BE49" s="83">
        <f t="shared" si="151"/>
        <v>3501.26062</v>
      </c>
      <c r="BF49" s="83">
        <f t="shared" si="125"/>
        <v>51.780774361477143</v>
      </c>
      <c r="BG49" s="83">
        <f t="shared" si="151"/>
        <v>96979.7</v>
      </c>
      <c r="BH49" s="83">
        <f t="shared" si="151"/>
        <v>39900.31295</v>
      </c>
      <c r="BI49" s="81">
        <f t="shared" ref="BI49" si="152">BH49/BG49*100</f>
        <v>41.142953576882583</v>
      </c>
      <c r="BJ49" s="83">
        <f t="shared" si="151"/>
        <v>0</v>
      </c>
      <c r="BK49" s="83">
        <f t="shared" si="151"/>
        <v>0</v>
      </c>
      <c r="BL49" s="83">
        <f t="shared" si="151"/>
        <v>0</v>
      </c>
      <c r="BM49" s="83">
        <f t="shared" si="151"/>
        <v>0</v>
      </c>
      <c r="BN49" s="83">
        <f t="shared" si="151"/>
        <v>0</v>
      </c>
      <c r="BO49" s="83">
        <f t="shared" si="151"/>
        <v>0</v>
      </c>
      <c r="BP49" s="83">
        <f t="shared" si="151"/>
        <v>0</v>
      </c>
      <c r="BQ49" s="83">
        <f t="shared" si="151"/>
        <v>0</v>
      </c>
      <c r="BR49" s="83">
        <f t="shared" si="151"/>
        <v>0</v>
      </c>
      <c r="BS49" s="83">
        <f t="shared" si="151"/>
        <v>14800</v>
      </c>
      <c r="BT49" s="83">
        <f t="shared" si="151"/>
        <v>8055.8625899999997</v>
      </c>
      <c r="BU49" s="83">
        <f t="shared" si="151"/>
        <v>54.431503986486483</v>
      </c>
      <c r="BV49" s="83">
        <f t="shared" si="151"/>
        <v>65541.5</v>
      </c>
      <c r="BW49" s="83">
        <f t="shared" si="151"/>
        <v>21586.49511</v>
      </c>
      <c r="BX49" s="81">
        <f t="shared" ref="BX49" si="153">BW49/BV49*100</f>
        <v>32.935613481534595</v>
      </c>
      <c r="BY49" s="83">
        <f t="shared" si="151"/>
        <v>0</v>
      </c>
      <c r="BZ49" s="83">
        <f t="shared" si="151"/>
        <v>0</v>
      </c>
      <c r="CA49" s="83">
        <f t="shared" si="151"/>
        <v>0</v>
      </c>
      <c r="CB49" s="83">
        <f t="shared" si="151"/>
        <v>32977.4</v>
      </c>
      <c r="CC49" s="83">
        <f t="shared" si="151"/>
        <v>0</v>
      </c>
      <c r="CD49" s="83">
        <f t="shared" si="151"/>
        <v>0</v>
      </c>
      <c r="CE49" s="83">
        <f t="shared" si="151"/>
        <v>921.4</v>
      </c>
      <c r="CF49" s="83">
        <f t="shared" si="151"/>
        <v>0</v>
      </c>
      <c r="CG49" s="83">
        <f t="shared" si="151"/>
        <v>0</v>
      </c>
      <c r="CH49" s="83">
        <f t="shared" si="151"/>
        <v>22557.9</v>
      </c>
      <c r="CI49" s="83">
        <f t="shared" si="151"/>
        <v>21503.901579999998</v>
      </c>
      <c r="CJ49" s="80">
        <f t="shared" si="84"/>
        <v>95.327586255812804</v>
      </c>
      <c r="CK49" s="83">
        <f t="shared" ref="CK49:CY49" si="154">CK50+CK51+CK52+CK53</f>
        <v>0</v>
      </c>
      <c r="CL49" s="83">
        <f t="shared" si="154"/>
        <v>0</v>
      </c>
      <c r="CM49" s="83">
        <f t="shared" si="154"/>
        <v>0</v>
      </c>
      <c r="CN49" s="83">
        <f t="shared" si="154"/>
        <v>0</v>
      </c>
      <c r="CO49" s="83">
        <f t="shared" si="154"/>
        <v>0</v>
      </c>
      <c r="CP49" s="183">
        <f t="shared" si="154"/>
        <v>0</v>
      </c>
      <c r="CQ49" s="83">
        <f t="shared" si="154"/>
        <v>77459.100000000006</v>
      </c>
      <c r="CR49" s="83">
        <f t="shared" si="154"/>
        <v>37707.626400000001</v>
      </c>
      <c r="CS49" s="83">
        <f t="shared" si="98"/>
        <v>48.680692649411107</v>
      </c>
      <c r="CT49" s="198">
        <f t="shared" si="154"/>
        <v>120000</v>
      </c>
      <c r="CU49" s="83">
        <f t="shared" si="154"/>
        <v>74117.969649999999</v>
      </c>
      <c r="CV49" s="198">
        <f t="shared" ref="CV49" si="155">CU49/CT49*100</f>
        <v>61.764974708333334</v>
      </c>
      <c r="CW49" s="83">
        <f t="shared" si="154"/>
        <v>0</v>
      </c>
      <c r="CX49" s="83">
        <f t="shared" si="154"/>
        <v>0</v>
      </c>
      <c r="CY49" s="83">
        <f t="shared" si="154"/>
        <v>0</v>
      </c>
      <c r="CZ49" s="83"/>
      <c r="DA49" s="83">
        <f t="shared" ref="DA49:DB49" si="156">DA50+DA51+DA52+DA53</f>
        <v>0</v>
      </c>
      <c r="DB49" s="83">
        <f t="shared" si="156"/>
        <v>0</v>
      </c>
      <c r="DC49" s="83">
        <f t="shared" ref="DC49:DE49" si="157">DC50+DC51+DC52+DC53</f>
        <v>0</v>
      </c>
      <c r="DD49" s="83">
        <f t="shared" si="157"/>
        <v>0</v>
      </c>
      <c r="DE49" s="83">
        <f t="shared" si="157"/>
        <v>0</v>
      </c>
      <c r="DF49" s="83">
        <f t="shared" ref="DF49:DG49" si="158">DF50+DF51+DF52+DF53</f>
        <v>1260.3</v>
      </c>
      <c r="DG49" s="83">
        <f t="shared" si="158"/>
        <v>12</v>
      </c>
      <c r="DH49" s="83">
        <f t="shared" ref="DH49:DH50" si="159">DG49/DF49*100</f>
        <v>0.95215424898833623</v>
      </c>
      <c r="DI49" s="83">
        <f t="shared" ref="DI49:DJ49" si="160">DI50+DI51+DI52+DI53</f>
        <v>3137.5</v>
      </c>
      <c r="DJ49" s="83">
        <f t="shared" si="160"/>
        <v>1750.27467</v>
      </c>
      <c r="DK49" s="83">
        <f>DJ49/DI49*100</f>
        <v>55.785646852589643</v>
      </c>
      <c r="DL49" s="83">
        <f t="shared" ref="DL49:DM49" si="161">DL50+DL51+DL52+DL53</f>
        <v>0</v>
      </c>
      <c r="DM49" s="83">
        <f t="shared" si="161"/>
        <v>0</v>
      </c>
      <c r="DN49" s="83"/>
      <c r="DO49" s="83">
        <f t="shared" ref="DO49:DP49" si="162">DO50+DO51+DO52+DO53</f>
        <v>0</v>
      </c>
      <c r="DP49" s="83">
        <f t="shared" si="162"/>
        <v>0</v>
      </c>
      <c r="DQ49" s="83"/>
      <c r="DR49" s="83">
        <f t="shared" ref="DR49:DS49" si="163">DR50+DR51+DR52+DR53</f>
        <v>0</v>
      </c>
      <c r="DS49" s="83">
        <f t="shared" si="163"/>
        <v>0</v>
      </c>
      <c r="DT49" s="83"/>
      <c r="DU49" s="83">
        <f t="shared" ref="DU49:DV49" si="164">DU50+DU51+DU52+DU53</f>
        <v>3437.7</v>
      </c>
      <c r="DV49" s="83">
        <f t="shared" si="164"/>
        <v>0</v>
      </c>
      <c r="DW49" s="83">
        <f t="shared" ref="DW49" si="165">DV49/DU49*100</f>
        <v>0</v>
      </c>
      <c r="DX49" s="83">
        <f t="shared" ref="DX49:DY49" si="166">DX50+DX51+DX52+DX53</f>
        <v>35500.46</v>
      </c>
      <c r="DY49" s="83">
        <f t="shared" si="166"/>
        <v>0</v>
      </c>
      <c r="DZ49" s="83">
        <f t="shared" ref="DZ49:DZ50" si="167">DY49/DX49*100</f>
        <v>0</v>
      </c>
    </row>
    <row r="50" spans="1:130" s="35" customFormat="1" ht="15.75" x14ac:dyDescent="0.25">
      <c r="A50" s="58" t="s">
        <v>323</v>
      </c>
      <c r="B50" s="206">
        <f t="shared" si="85"/>
        <v>278477.06</v>
      </c>
      <c r="C50" s="206">
        <f t="shared" si="86"/>
        <v>125873.14787</v>
      </c>
      <c r="D50" s="14">
        <f t="shared" si="82"/>
        <v>45.200544658867052</v>
      </c>
      <c r="E50" s="14">
        <v>1187.5</v>
      </c>
      <c r="F50" s="14">
        <v>1187.4966999999999</v>
      </c>
      <c r="G50" s="14">
        <f t="shared" si="145"/>
        <v>99.99972210526316</v>
      </c>
      <c r="H50" s="15"/>
      <c r="I50" s="15"/>
      <c r="J50" s="14"/>
      <c r="K50" s="14">
        <v>6208.7</v>
      </c>
      <c r="L50" s="14">
        <v>6208.6940999999997</v>
      </c>
      <c r="M50" s="15">
        <f t="shared" si="146"/>
        <v>99.999904972055347</v>
      </c>
      <c r="N50" s="15"/>
      <c r="O50" s="14"/>
      <c r="P50" s="15"/>
      <c r="Q50" s="15">
        <v>0</v>
      </c>
      <c r="R50" s="15">
        <v>0</v>
      </c>
      <c r="S50" s="15"/>
      <c r="T50" s="15">
        <v>2416.4</v>
      </c>
      <c r="U50" s="15">
        <v>2416.4</v>
      </c>
      <c r="V50" s="14">
        <f>U50/T50*100</f>
        <v>100</v>
      </c>
      <c r="W50" s="15"/>
      <c r="X50" s="15"/>
      <c r="Y50" s="14"/>
      <c r="Z50" s="15"/>
      <c r="AA50" s="15"/>
      <c r="AB50" s="14"/>
      <c r="AC50" s="15">
        <v>5300</v>
      </c>
      <c r="AD50" s="15">
        <v>3975</v>
      </c>
      <c r="AE50" s="14">
        <f>AD50/AC50*100</f>
        <v>75</v>
      </c>
      <c r="AF50" s="14"/>
      <c r="AG50" s="14"/>
      <c r="AH50" s="14"/>
      <c r="AI50" s="15">
        <v>0</v>
      </c>
      <c r="AJ50" s="15"/>
      <c r="AK50" s="14"/>
      <c r="AL50" s="172">
        <v>68742.7</v>
      </c>
      <c r="AM50" s="172">
        <v>45828.464</v>
      </c>
      <c r="AN50" s="15">
        <f t="shared" si="93"/>
        <v>66.66666278746689</v>
      </c>
      <c r="AO50" s="172">
        <v>9938.4</v>
      </c>
      <c r="AP50" s="172">
        <v>1656.4</v>
      </c>
      <c r="AQ50" s="15">
        <f t="shared" si="150"/>
        <v>16.666666666666668</v>
      </c>
      <c r="AR50" s="15"/>
      <c r="AS50" s="15"/>
      <c r="AT50" s="15"/>
      <c r="AU50" s="15"/>
      <c r="AV50" s="15"/>
      <c r="AW50" s="15"/>
      <c r="AX50" s="15">
        <v>3938.7</v>
      </c>
      <c r="AY50" s="15">
        <v>125.6298</v>
      </c>
      <c r="AZ50" s="15">
        <f>AY50/AX50*100</f>
        <v>3.189626018737147</v>
      </c>
      <c r="BA50" s="15">
        <v>168.9</v>
      </c>
      <c r="BB50" s="15"/>
      <c r="BC50" s="15"/>
      <c r="BD50" s="15">
        <v>6761.7</v>
      </c>
      <c r="BE50" s="191">
        <v>3501.26062</v>
      </c>
      <c r="BF50" s="15">
        <f t="shared" si="125"/>
        <v>51.780774361477143</v>
      </c>
      <c r="BG50" s="15"/>
      <c r="BH50" s="99"/>
      <c r="BI50" s="14"/>
      <c r="BJ50" s="15"/>
      <c r="BK50" s="99"/>
      <c r="BL50" s="99"/>
      <c r="BM50" s="15"/>
      <c r="BN50" s="99"/>
      <c r="BO50" s="99"/>
      <c r="BP50" s="15"/>
      <c r="BQ50" s="99"/>
      <c r="BR50" s="99"/>
      <c r="BS50" s="15"/>
      <c r="BT50" s="99"/>
      <c r="BU50" s="99"/>
      <c r="BV50" s="15"/>
      <c r="BW50" s="99"/>
      <c r="BX50" s="14"/>
      <c r="BY50" s="15"/>
      <c r="BZ50" s="99"/>
      <c r="CA50" s="99"/>
      <c r="CB50" s="15">
        <v>32977.4</v>
      </c>
      <c r="CC50" s="15"/>
      <c r="CD50" s="15"/>
      <c r="CE50" s="15">
        <v>921.4</v>
      </c>
      <c r="CF50" s="99"/>
      <c r="CG50" s="99"/>
      <c r="CH50" s="15">
        <v>22557.9</v>
      </c>
      <c r="CI50" s="191">
        <v>21503.901579999998</v>
      </c>
      <c r="CJ50" s="50">
        <f t="shared" si="84"/>
        <v>95.327586255812804</v>
      </c>
      <c r="CK50" s="15"/>
      <c r="CL50" s="99"/>
      <c r="CM50" s="99"/>
      <c r="CN50" s="15"/>
      <c r="CO50" s="99"/>
      <c r="CP50" s="180"/>
      <c r="CQ50" s="15">
        <v>77459.100000000006</v>
      </c>
      <c r="CR50" s="172">
        <v>37707.626400000001</v>
      </c>
      <c r="CS50" s="15">
        <f t="shared" si="98"/>
        <v>48.680692649411107</v>
      </c>
      <c r="CT50" s="195"/>
      <c r="CU50" s="99"/>
      <c r="CV50" s="195"/>
      <c r="CW50" s="15"/>
      <c r="CX50" s="99"/>
      <c r="CY50" s="99"/>
      <c r="CZ50" s="15"/>
      <c r="DA50" s="99"/>
      <c r="DB50" s="99"/>
      <c r="DC50" s="15"/>
      <c r="DD50" s="99"/>
      <c r="DE50" s="99"/>
      <c r="DF50" s="15">
        <v>1260.3</v>
      </c>
      <c r="DG50" s="15">
        <v>12</v>
      </c>
      <c r="DH50" s="15">
        <f t="shared" si="159"/>
        <v>0.95215424898833623</v>
      </c>
      <c r="DI50" s="15">
        <v>3137.5</v>
      </c>
      <c r="DJ50" s="191">
        <v>1750.27467</v>
      </c>
      <c r="DK50" s="15">
        <f>DJ50/DI50*100</f>
        <v>55.785646852589643</v>
      </c>
      <c r="DL50" s="15"/>
      <c r="DM50" s="191"/>
      <c r="DN50" s="15"/>
      <c r="DO50" s="15"/>
      <c r="DP50" s="191"/>
      <c r="DQ50" s="15"/>
      <c r="DR50" s="15"/>
      <c r="DS50" s="191"/>
      <c r="DT50" s="15"/>
      <c r="DU50" s="15"/>
      <c r="DV50" s="172"/>
      <c r="DW50" s="15"/>
      <c r="DX50" s="15">
        <v>35500.46</v>
      </c>
      <c r="DY50" s="172"/>
      <c r="DZ50" s="15">
        <f t="shared" si="167"/>
        <v>0</v>
      </c>
    </row>
    <row r="51" spans="1:130" s="35" customFormat="1" ht="15.75" x14ac:dyDescent="0.25">
      <c r="A51" s="58" t="s">
        <v>504</v>
      </c>
      <c r="B51" s="206">
        <f t="shared" si="85"/>
        <v>154288.20000000001</v>
      </c>
      <c r="C51" s="206">
        <f t="shared" si="86"/>
        <v>92026.986520000006</v>
      </c>
      <c r="D51" s="14">
        <f>C51/B51*100</f>
        <v>59.646159926682664</v>
      </c>
      <c r="E51" s="14"/>
      <c r="F51" s="14"/>
      <c r="G51" s="14"/>
      <c r="H51" s="14"/>
      <c r="I51" s="14"/>
      <c r="J51" s="14"/>
      <c r="K51" s="14"/>
      <c r="L51" s="14"/>
      <c r="M51" s="15"/>
      <c r="N51" s="14"/>
      <c r="O51" s="14"/>
      <c r="P51" s="14"/>
      <c r="Q51" s="15">
        <v>5029.2</v>
      </c>
      <c r="R51" s="15">
        <v>5029.2</v>
      </c>
      <c r="S51" s="15">
        <f t="shared" si="147"/>
        <v>100</v>
      </c>
      <c r="T51" s="15"/>
      <c r="U51" s="14"/>
      <c r="V51" s="14"/>
      <c r="W51" s="14"/>
      <c r="X51" s="14"/>
      <c r="Y51" s="14"/>
      <c r="Z51" s="14"/>
      <c r="AA51" s="14"/>
      <c r="AB51" s="14"/>
      <c r="AC51" s="14"/>
      <c r="AD51" s="14"/>
      <c r="AE51" s="14"/>
      <c r="AF51" s="14">
        <v>3000</v>
      </c>
      <c r="AG51" s="14"/>
      <c r="AH51" s="14">
        <f t="shared" si="87"/>
        <v>0</v>
      </c>
      <c r="AI51" s="14">
        <v>26259</v>
      </c>
      <c r="AJ51" s="14">
        <v>12879.816869999999</v>
      </c>
      <c r="AK51" s="14">
        <f t="shared" si="130"/>
        <v>49.04915217639666</v>
      </c>
      <c r="AL51" s="14"/>
      <c r="AM51" s="14"/>
      <c r="AN51" s="15"/>
      <c r="AO51" s="15"/>
      <c r="AP51" s="15"/>
      <c r="AQ51" s="15"/>
      <c r="AR51" s="14"/>
      <c r="AS51" s="14"/>
      <c r="AT51" s="100"/>
      <c r="AU51" s="14"/>
      <c r="AV51" s="14"/>
      <c r="AW51" s="100"/>
      <c r="AX51" s="14"/>
      <c r="AY51" s="14"/>
      <c r="AZ51" s="100"/>
      <c r="BA51" s="14"/>
      <c r="BB51" s="14"/>
      <c r="BC51" s="100"/>
      <c r="BD51" s="14"/>
      <c r="BE51" s="14"/>
      <c r="BF51" s="15"/>
      <c r="BG51" s="14"/>
      <c r="BH51" s="14"/>
      <c r="BI51" s="14"/>
      <c r="BJ51" s="14"/>
      <c r="BK51" s="14"/>
      <c r="BL51" s="100"/>
      <c r="BM51" s="14"/>
      <c r="BN51" s="14"/>
      <c r="BO51" s="100"/>
      <c r="BP51" s="14"/>
      <c r="BQ51" s="14"/>
      <c r="BR51" s="100"/>
      <c r="BS51" s="14"/>
      <c r="BT51" s="14"/>
      <c r="BU51" s="100"/>
      <c r="BV51" s="14"/>
      <c r="BW51" s="14"/>
      <c r="BX51" s="14"/>
      <c r="BY51" s="14"/>
      <c r="BZ51" s="14"/>
      <c r="CA51" s="14"/>
      <c r="CB51" s="14"/>
      <c r="CC51" s="14"/>
      <c r="CD51" s="100"/>
      <c r="CE51" s="14"/>
      <c r="CF51" s="14"/>
      <c r="CG51" s="100"/>
      <c r="CH51" s="14"/>
      <c r="CI51" s="14"/>
      <c r="CJ51" s="50"/>
      <c r="CK51" s="14"/>
      <c r="CL51" s="14"/>
      <c r="CM51" s="100"/>
      <c r="CN51" s="15"/>
      <c r="CO51" s="14"/>
      <c r="CP51" s="181"/>
      <c r="CQ51" s="15"/>
      <c r="CR51" s="14"/>
      <c r="CS51" s="14"/>
      <c r="CT51" s="195">
        <v>120000</v>
      </c>
      <c r="CU51" s="195">
        <v>74117.969649999999</v>
      </c>
      <c r="CV51" s="195">
        <f>CU51/CT51*100</f>
        <v>61.764974708333334</v>
      </c>
      <c r="CW51" s="15"/>
      <c r="CX51" s="14"/>
      <c r="CY51" s="100"/>
      <c r="CZ51" s="15"/>
      <c r="DA51" s="14"/>
      <c r="DB51" s="100"/>
      <c r="DC51" s="15"/>
      <c r="DD51" s="14"/>
      <c r="DE51" s="100"/>
      <c r="DF51" s="15"/>
      <c r="DG51" s="14"/>
      <c r="DH51" s="100"/>
      <c r="DI51" s="15"/>
      <c r="DJ51" s="14"/>
      <c r="DK51" s="15"/>
      <c r="DL51" s="15"/>
      <c r="DM51" s="14"/>
      <c r="DN51" s="15"/>
      <c r="DO51" s="15"/>
      <c r="DP51" s="14"/>
      <c r="DQ51" s="15"/>
      <c r="DR51" s="15"/>
      <c r="DS51" s="14"/>
      <c r="DT51" s="15"/>
      <c r="DU51" s="15"/>
      <c r="DV51" s="14"/>
      <c r="DW51" s="14"/>
      <c r="DX51" s="15"/>
      <c r="DY51" s="14"/>
      <c r="DZ51" s="14"/>
    </row>
    <row r="52" spans="1:130" s="35" customFormat="1" ht="15.75" x14ac:dyDescent="0.25">
      <c r="A52" s="58" t="s">
        <v>322</v>
      </c>
      <c r="B52" s="206">
        <f t="shared" si="85"/>
        <v>179316.39642</v>
      </c>
      <c r="C52" s="206">
        <f t="shared" si="86"/>
        <v>70176.943870000003</v>
      </c>
      <c r="D52" s="14">
        <f>C52/B52*100</f>
        <v>39.135820968445941</v>
      </c>
      <c r="E52" s="14"/>
      <c r="F52" s="14"/>
      <c r="G52" s="14"/>
      <c r="H52" s="14"/>
      <c r="I52" s="14"/>
      <c r="J52" s="14"/>
      <c r="K52" s="14"/>
      <c r="L52" s="14"/>
      <c r="M52" s="15"/>
      <c r="N52" s="14"/>
      <c r="O52" s="14"/>
      <c r="P52" s="14"/>
      <c r="Q52" s="14"/>
      <c r="R52" s="14"/>
      <c r="S52" s="15"/>
      <c r="T52" s="15"/>
      <c r="U52" s="15"/>
      <c r="V52" s="14"/>
      <c r="W52" s="14"/>
      <c r="X52" s="14"/>
      <c r="Y52" s="14"/>
      <c r="Z52" s="14">
        <v>51.020420000000001</v>
      </c>
      <c r="AA52" s="14">
        <v>51.020420000000001</v>
      </c>
      <c r="AB52" s="14">
        <f>AA52/Z52*100</f>
        <v>100</v>
      </c>
      <c r="AC52" s="14"/>
      <c r="AD52" s="14"/>
      <c r="AE52" s="14"/>
      <c r="AF52" s="14">
        <v>1944.1759999999999</v>
      </c>
      <c r="AG52" s="14">
        <v>583.25280000000009</v>
      </c>
      <c r="AH52" s="14">
        <f t="shared" si="87"/>
        <v>30.000000000000004</v>
      </c>
      <c r="AI52" s="14"/>
      <c r="AJ52" s="14"/>
      <c r="AK52" s="14"/>
      <c r="AL52" s="14"/>
      <c r="AM52" s="14"/>
      <c r="AN52" s="15"/>
      <c r="AO52" s="15"/>
      <c r="AP52" s="15"/>
      <c r="AQ52" s="15"/>
      <c r="AR52" s="14"/>
      <c r="AS52" s="14"/>
      <c r="AT52" s="100"/>
      <c r="AU52" s="15"/>
      <c r="AV52" s="15"/>
      <c r="AW52" s="15"/>
      <c r="AX52" s="14"/>
      <c r="AY52" s="14"/>
      <c r="AZ52" s="100"/>
      <c r="BA52" s="14"/>
      <c r="BB52" s="14"/>
      <c r="BC52" s="100"/>
      <c r="BD52" s="14"/>
      <c r="BE52" s="14"/>
      <c r="BF52" s="15"/>
      <c r="BG52" s="14">
        <v>96979.7</v>
      </c>
      <c r="BH52" s="14">
        <v>39900.31295</v>
      </c>
      <c r="BI52" s="14">
        <f>BH52/BG52*100</f>
        <v>41.142953576882583</v>
      </c>
      <c r="BJ52" s="14"/>
      <c r="BK52" s="14"/>
      <c r="BL52" s="100"/>
      <c r="BM52" s="14"/>
      <c r="BN52" s="14"/>
      <c r="BO52" s="100"/>
      <c r="BP52" s="14"/>
      <c r="BQ52" s="14"/>
      <c r="BR52" s="100"/>
      <c r="BS52" s="14">
        <v>14800</v>
      </c>
      <c r="BT52" s="14">
        <v>8055.8625899999997</v>
      </c>
      <c r="BU52" s="14">
        <f>BT52/BS52*100</f>
        <v>54.431503986486483</v>
      </c>
      <c r="BV52" s="14">
        <v>65541.5</v>
      </c>
      <c r="BW52" s="14">
        <v>21586.49511</v>
      </c>
      <c r="BX52" s="14">
        <f>BW52/BV52*100</f>
        <v>32.935613481534595</v>
      </c>
      <c r="BY52" s="14"/>
      <c r="BZ52" s="14"/>
      <c r="CA52" s="14"/>
      <c r="CB52" s="14"/>
      <c r="CC52" s="14"/>
      <c r="CD52" s="100"/>
      <c r="CE52" s="14"/>
      <c r="CF52" s="14"/>
      <c r="CG52" s="100"/>
      <c r="CH52" s="14"/>
      <c r="CI52" s="14"/>
      <c r="CJ52" s="50"/>
      <c r="CK52" s="14"/>
      <c r="CL52" s="14"/>
      <c r="CM52" s="100"/>
      <c r="CN52" s="15"/>
      <c r="CO52" s="14"/>
      <c r="CP52" s="181"/>
      <c r="CQ52" s="15"/>
      <c r="CR52" s="14"/>
      <c r="CS52" s="14"/>
      <c r="CT52" s="195"/>
      <c r="CU52" s="14"/>
      <c r="CV52" s="100"/>
      <c r="CW52" s="15"/>
      <c r="CX52" s="14"/>
      <c r="CY52" s="100"/>
      <c r="CZ52" s="15"/>
      <c r="DA52" s="14"/>
      <c r="DB52" s="100"/>
      <c r="DC52" s="15"/>
      <c r="DD52" s="14"/>
      <c r="DE52" s="100"/>
      <c r="DF52" s="15"/>
      <c r="DG52" s="14"/>
      <c r="DH52" s="100"/>
      <c r="DI52" s="15"/>
      <c r="DJ52" s="14"/>
      <c r="DK52" s="15"/>
      <c r="DL52" s="15"/>
      <c r="DM52" s="14"/>
      <c r="DN52" s="15"/>
      <c r="DO52" s="15"/>
      <c r="DP52" s="14"/>
      <c r="DQ52" s="15"/>
      <c r="DR52" s="15"/>
      <c r="DS52" s="14"/>
      <c r="DT52" s="15"/>
      <c r="DU52" s="15"/>
      <c r="DV52" s="14"/>
      <c r="DW52" s="14"/>
      <c r="DX52" s="15"/>
      <c r="DY52" s="14"/>
      <c r="DZ52" s="14"/>
    </row>
    <row r="53" spans="1:130" s="35" customFormat="1" ht="15.75" x14ac:dyDescent="0.25">
      <c r="A53" s="58" t="s">
        <v>503</v>
      </c>
      <c r="B53" s="206">
        <f t="shared" si="85"/>
        <v>5148.7</v>
      </c>
      <c r="C53" s="206">
        <f t="shared" si="86"/>
        <v>35.756569999999996</v>
      </c>
      <c r="D53" s="14"/>
      <c r="E53" s="14"/>
      <c r="F53" s="14"/>
      <c r="G53" s="14"/>
      <c r="H53" s="14"/>
      <c r="I53" s="14"/>
      <c r="J53" s="14"/>
      <c r="K53" s="14"/>
      <c r="L53" s="14"/>
      <c r="M53" s="15"/>
      <c r="N53" s="14"/>
      <c r="O53" s="14"/>
      <c r="P53" s="14"/>
      <c r="Q53" s="14"/>
      <c r="R53" s="14"/>
      <c r="S53" s="15"/>
      <c r="T53" s="14"/>
      <c r="U53" s="14"/>
      <c r="V53" s="14"/>
      <c r="W53" s="14"/>
      <c r="X53" s="14"/>
      <c r="Y53" s="14"/>
      <c r="Z53" s="14"/>
      <c r="AA53" s="14"/>
      <c r="AB53" s="14"/>
      <c r="AC53" s="14"/>
      <c r="AD53" s="14"/>
      <c r="AE53" s="14"/>
      <c r="AF53" s="14">
        <v>1711</v>
      </c>
      <c r="AG53" s="14">
        <v>35.756569999999996</v>
      </c>
      <c r="AH53" s="14">
        <f t="shared" si="87"/>
        <v>2.0898053769725302</v>
      </c>
      <c r="AI53" s="14"/>
      <c r="AJ53" s="14"/>
      <c r="AK53" s="14"/>
      <c r="AL53" s="14"/>
      <c r="AM53" s="14"/>
      <c r="AN53" s="15"/>
      <c r="AO53" s="15"/>
      <c r="AP53" s="15"/>
      <c r="AQ53" s="15"/>
      <c r="AR53" s="14"/>
      <c r="AS53" s="14"/>
      <c r="AT53" s="100"/>
      <c r="AU53" s="14"/>
      <c r="AV53" s="14"/>
      <c r="AW53" s="100"/>
      <c r="AX53" s="14"/>
      <c r="AY53" s="14"/>
      <c r="AZ53" s="100"/>
      <c r="BA53" s="14"/>
      <c r="BB53" s="14"/>
      <c r="BC53" s="100"/>
      <c r="BD53" s="14"/>
      <c r="BE53" s="14"/>
      <c r="BF53" s="15"/>
      <c r="BG53" s="14"/>
      <c r="BH53" s="14"/>
      <c r="BI53" s="100"/>
      <c r="BJ53" s="14"/>
      <c r="BK53" s="14"/>
      <c r="BL53" s="100"/>
      <c r="BM53" s="14"/>
      <c r="BN53" s="14"/>
      <c r="BO53" s="100"/>
      <c r="BP53" s="14"/>
      <c r="BQ53" s="14"/>
      <c r="BR53" s="100"/>
      <c r="BS53" s="14"/>
      <c r="BT53" s="14"/>
      <c r="BU53" s="14"/>
      <c r="BV53" s="14"/>
      <c r="BW53" s="14"/>
      <c r="BX53" s="100"/>
      <c r="BY53" s="14"/>
      <c r="BZ53" s="14"/>
      <c r="CA53" s="14"/>
      <c r="CB53" s="14"/>
      <c r="CC53" s="14"/>
      <c r="CD53" s="100"/>
      <c r="CE53" s="14"/>
      <c r="CF53" s="14"/>
      <c r="CG53" s="100"/>
      <c r="CH53" s="14"/>
      <c r="CI53" s="14"/>
      <c r="CJ53" s="50"/>
      <c r="CK53" s="14"/>
      <c r="CL53" s="14"/>
      <c r="CM53" s="100"/>
      <c r="CN53" s="15"/>
      <c r="CO53" s="14"/>
      <c r="CP53" s="181"/>
      <c r="CQ53" s="15"/>
      <c r="CR53" s="14"/>
      <c r="CS53" s="14"/>
      <c r="CT53" s="195"/>
      <c r="CU53" s="14"/>
      <c r="CV53" s="100"/>
      <c r="CW53" s="15"/>
      <c r="CX53" s="14"/>
      <c r="CY53" s="100"/>
      <c r="CZ53" s="15"/>
      <c r="DA53" s="14"/>
      <c r="DB53" s="100"/>
      <c r="DC53" s="15"/>
      <c r="DD53" s="14"/>
      <c r="DE53" s="100"/>
      <c r="DF53" s="15"/>
      <c r="DG53" s="14"/>
      <c r="DH53" s="100"/>
      <c r="DI53" s="15"/>
      <c r="DJ53" s="14"/>
      <c r="DK53" s="15"/>
      <c r="DL53" s="15"/>
      <c r="DM53" s="14"/>
      <c r="DN53" s="15"/>
      <c r="DO53" s="15"/>
      <c r="DP53" s="14"/>
      <c r="DQ53" s="15"/>
      <c r="DR53" s="15"/>
      <c r="DS53" s="14"/>
      <c r="DT53" s="15"/>
      <c r="DU53" s="15">
        <v>3437.7</v>
      </c>
      <c r="DV53" s="14"/>
      <c r="DW53" s="14"/>
      <c r="DX53" s="15"/>
      <c r="DY53" s="14"/>
      <c r="DZ53" s="14"/>
    </row>
    <row r="54" spans="1:130" s="76" customFormat="1" ht="31.5" x14ac:dyDescent="0.25">
      <c r="A54" s="77" t="s">
        <v>333</v>
      </c>
      <c r="B54" s="205">
        <f t="shared" si="85"/>
        <v>337549.86123999994</v>
      </c>
      <c r="C54" s="205">
        <f t="shared" si="86"/>
        <v>150988.45997999999</v>
      </c>
      <c r="D54" s="81">
        <f t="shared" ref="D54" si="168">C54/B54*100</f>
        <v>44.730713093863869</v>
      </c>
      <c r="E54" s="83">
        <f t="shared" ref="E54:AS54" si="169">E55+E56+E57+E58+E59+E60+E61+E62+E63+E64+E65+E66+E67+E68+E69+E70</f>
        <v>0</v>
      </c>
      <c r="F54" s="83">
        <f t="shared" si="169"/>
        <v>0</v>
      </c>
      <c r="G54" s="83">
        <f t="shared" si="169"/>
        <v>0</v>
      </c>
      <c r="H54" s="83">
        <f t="shared" si="169"/>
        <v>0</v>
      </c>
      <c r="I54" s="83">
        <f t="shared" si="169"/>
        <v>0</v>
      </c>
      <c r="J54" s="83">
        <f t="shared" si="169"/>
        <v>0</v>
      </c>
      <c r="K54" s="83">
        <f t="shared" si="169"/>
        <v>8635.1</v>
      </c>
      <c r="L54" s="83">
        <f t="shared" si="169"/>
        <v>8292.1866399999999</v>
      </c>
      <c r="M54" s="83">
        <f t="shared" si="146"/>
        <v>96.028843209690677</v>
      </c>
      <c r="N54" s="83">
        <f t="shared" si="169"/>
        <v>0</v>
      </c>
      <c r="O54" s="83">
        <f t="shared" si="169"/>
        <v>0</v>
      </c>
      <c r="P54" s="83">
        <f t="shared" si="169"/>
        <v>0</v>
      </c>
      <c r="Q54" s="83">
        <f t="shared" si="169"/>
        <v>5029.2</v>
      </c>
      <c r="R54" s="83">
        <f t="shared" si="169"/>
        <v>5029.2</v>
      </c>
      <c r="S54" s="83">
        <f t="shared" si="147"/>
        <v>100</v>
      </c>
      <c r="T54" s="83">
        <f t="shared" si="169"/>
        <v>0</v>
      </c>
      <c r="U54" s="83">
        <f t="shared" si="169"/>
        <v>0</v>
      </c>
      <c r="V54" s="83">
        <f t="shared" si="169"/>
        <v>0</v>
      </c>
      <c r="W54" s="83">
        <f t="shared" si="169"/>
        <v>102.04082</v>
      </c>
      <c r="X54" s="83">
        <f t="shared" si="169"/>
        <v>102.04082</v>
      </c>
      <c r="Y54" s="81">
        <f>X54/W54*100</f>
        <v>100</v>
      </c>
      <c r="Z54" s="83">
        <f t="shared" si="169"/>
        <v>51.020420000000001</v>
      </c>
      <c r="AA54" s="83">
        <f t="shared" si="169"/>
        <v>51.020420000000001</v>
      </c>
      <c r="AB54" s="81">
        <f t="shared" ref="AB54:AB55" si="170">AA54/Z54*100</f>
        <v>100</v>
      </c>
      <c r="AC54" s="83">
        <f t="shared" si="169"/>
        <v>0</v>
      </c>
      <c r="AD54" s="83">
        <f t="shared" si="169"/>
        <v>0</v>
      </c>
      <c r="AE54" s="83">
        <f t="shared" si="169"/>
        <v>0</v>
      </c>
      <c r="AF54" s="83">
        <f>SUM(AF55:AF70)</f>
        <v>5000</v>
      </c>
      <c r="AG54" s="83">
        <f t="shared" si="169"/>
        <v>600</v>
      </c>
      <c r="AH54" s="81">
        <f t="shared" si="87"/>
        <v>12</v>
      </c>
      <c r="AI54" s="83">
        <f t="shared" si="169"/>
        <v>5000</v>
      </c>
      <c r="AJ54" s="83">
        <f t="shared" si="169"/>
        <v>5000</v>
      </c>
      <c r="AK54" s="81">
        <f t="shared" si="130"/>
        <v>100</v>
      </c>
      <c r="AL54" s="83">
        <f t="shared" si="169"/>
        <v>51468.7</v>
      </c>
      <c r="AM54" s="83">
        <f t="shared" si="169"/>
        <v>31991.882369999999</v>
      </c>
      <c r="AN54" s="83">
        <f t="shared" si="93"/>
        <v>62.157937484335143</v>
      </c>
      <c r="AO54" s="83">
        <f t="shared" ref="AO54:AP54" si="171">AO55+AO56+AO57+AO58+AO59+AO60+AO61+AO62+AO63+AO64+AO65+AO66+AO67+AO68+AO69+AO70</f>
        <v>7515.8</v>
      </c>
      <c r="AP54" s="83">
        <f t="shared" si="171"/>
        <v>326.66003999999998</v>
      </c>
      <c r="AQ54" s="83">
        <f t="shared" ref="AQ54:AQ55" si="172">AP54/AO54*100</f>
        <v>4.3463109715532608</v>
      </c>
      <c r="AR54" s="83">
        <f t="shared" si="169"/>
        <v>114271.1</v>
      </c>
      <c r="AS54" s="83">
        <f t="shared" si="169"/>
        <v>40398.384590000001</v>
      </c>
      <c r="AT54" s="83">
        <f>AS54/AR54*100</f>
        <v>35.353107294845323</v>
      </c>
      <c r="AU54" s="83">
        <f t="shared" ref="AU54:CI54" si="173">AU55+AU56+AU57+AU58+AU59+AU60+AU61+AU62+AU63+AU64+AU65+AU66+AU67+AU68+AU69+AU70</f>
        <v>0</v>
      </c>
      <c r="AV54" s="83">
        <f t="shared" si="173"/>
        <v>0</v>
      </c>
      <c r="AW54" s="83">
        <f t="shared" si="173"/>
        <v>0</v>
      </c>
      <c r="AX54" s="83">
        <f t="shared" si="173"/>
        <v>1.9</v>
      </c>
      <c r="AY54" s="83">
        <f t="shared" si="173"/>
        <v>1.8772899999999999</v>
      </c>
      <c r="AZ54" s="83">
        <f t="shared" ref="AZ54" si="174">AY54/AX54*100</f>
        <v>98.804736842105271</v>
      </c>
      <c r="BA54" s="83">
        <f t="shared" si="173"/>
        <v>0</v>
      </c>
      <c r="BB54" s="83">
        <f t="shared" si="173"/>
        <v>0</v>
      </c>
      <c r="BC54" s="83">
        <f t="shared" si="173"/>
        <v>0</v>
      </c>
      <c r="BD54" s="83">
        <f t="shared" si="173"/>
        <v>5071.3</v>
      </c>
      <c r="BE54" s="83">
        <f t="shared" si="173"/>
        <v>2702.2214399999998</v>
      </c>
      <c r="BF54" s="83">
        <f t="shared" si="125"/>
        <v>53.284590538915069</v>
      </c>
      <c r="BG54" s="83">
        <f t="shared" si="173"/>
        <v>0</v>
      </c>
      <c r="BH54" s="83">
        <f t="shared" si="173"/>
        <v>0</v>
      </c>
      <c r="BI54" s="83">
        <f t="shared" si="173"/>
        <v>0</v>
      </c>
      <c r="BJ54" s="83">
        <f t="shared" si="173"/>
        <v>0</v>
      </c>
      <c r="BK54" s="83">
        <f t="shared" si="173"/>
        <v>0</v>
      </c>
      <c r="BL54" s="83">
        <f t="shared" si="173"/>
        <v>0</v>
      </c>
      <c r="BM54" s="83">
        <f t="shared" si="173"/>
        <v>14283.9</v>
      </c>
      <c r="BN54" s="83">
        <f t="shared" si="173"/>
        <v>14283.9</v>
      </c>
      <c r="BO54" s="81">
        <f t="shared" ref="BO54" si="175">BN54/BM54*100</f>
        <v>100</v>
      </c>
      <c r="BP54" s="83">
        <f t="shared" si="173"/>
        <v>0</v>
      </c>
      <c r="BQ54" s="83">
        <f t="shared" si="173"/>
        <v>0</v>
      </c>
      <c r="BR54" s="83">
        <f t="shared" si="173"/>
        <v>0</v>
      </c>
      <c r="BS54" s="83">
        <f t="shared" si="173"/>
        <v>0</v>
      </c>
      <c r="BT54" s="83">
        <f t="shared" si="173"/>
        <v>0</v>
      </c>
      <c r="BU54" s="83">
        <f t="shared" si="173"/>
        <v>0</v>
      </c>
      <c r="BV54" s="83">
        <f t="shared" si="173"/>
        <v>0</v>
      </c>
      <c r="BW54" s="83">
        <f t="shared" si="173"/>
        <v>0</v>
      </c>
      <c r="BX54" s="83">
        <f t="shared" si="173"/>
        <v>0</v>
      </c>
      <c r="BY54" s="83">
        <f t="shared" si="173"/>
        <v>0</v>
      </c>
      <c r="BZ54" s="83">
        <f t="shared" si="173"/>
        <v>0</v>
      </c>
      <c r="CA54" s="83">
        <f t="shared" si="173"/>
        <v>0</v>
      </c>
      <c r="CB54" s="83">
        <f t="shared" si="173"/>
        <v>0</v>
      </c>
      <c r="CC54" s="83">
        <f t="shared" si="173"/>
        <v>0</v>
      </c>
      <c r="CD54" s="83">
        <f t="shared" si="173"/>
        <v>0</v>
      </c>
      <c r="CE54" s="83">
        <f t="shared" si="173"/>
        <v>767.8</v>
      </c>
      <c r="CF54" s="83">
        <f t="shared" si="173"/>
        <v>0</v>
      </c>
      <c r="CG54" s="83">
        <f t="shared" si="173"/>
        <v>0</v>
      </c>
      <c r="CH54" s="83">
        <f t="shared" si="173"/>
        <v>18798.2</v>
      </c>
      <c r="CI54" s="83">
        <f t="shared" si="173"/>
        <v>160.70579000000001</v>
      </c>
      <c r="CJ54" s="80">
        <f t="shared" si="84"/>
        <v>0.8548998840314499</v>
      </c>
      <c r="CK54" s="83">
        <f t="shared" ref="CK54:CY54" si="176">CK55+CK56+CK57+CK58+CK59+CK60+CK61+CK62+CK63+CK64+CK65+CK66+CK67+CK68+CK69+CK70</f>
        <v>0</v>
      </c>
      <c r="CL54" s="83">
        <f t="shared" si="176"/>
        <v>0</v>
      </c>
      <c r="CM54" s="83">
        <f t="shared" si="176"/>
        <v>0</v>
      </c>
      <c r="CN54" s="83">
        <f t="shared" si="176"/>
        <v>16618.3</v>
      </c>
      <c r="CO54" s="83">
        <f t="shared" si="176"/>
        <v>6794.6203299999997</v>
      </c>
      <c r="CP54" s="183">
        <f>CO54/CN54*100</f>
        <v>40.886374238038783</v>
      </c>
      <c r="CQ54" s="83">
        <f t="shared" si="176"/>
        <v>34729.599999999999</v>
      </c>
      <c r="CR54" s="83">
        <f t="shared" si="176"/>
        <v>14902.46752</v>
      </c>
      <c r="CS54" s="83">
        <f t="shared" si="98"/>
        <v>42.909988943149365</v>
      </c>
      <c r="CT54" s="198">
        <f t="shared" si="176"/>
        <v>0</v>
      </c>
      <c r="CU54" s="83">
        <f t="shared" si="176"/>
        <v>0</v>
      </c>
      <c r="CV54" s="83">
        <f t="shared" si="176"/>
        <v>0</v>
      </c>
      <c r="CW54" s="83">
        <f t="shared" si="176"/>
        <v>0</v>
      </c>
      <c r="CX54" s="83">
        <f t="shared" si="176"/>
        <v>0</v>
      </c>
      <c r="CY54" s="83">
        <f t="shared" si="176"/>
        <v>0</v>
      </c>
      <c r="CZ54" s="83"/>
      <c r="DA54" s="83">
        <f t="shared" ref="DA54:DB54" si="177">DA55+DA56+DA57+DA58+DA59+DA60+DA61+DA62+DA63+DA64+DA65+DA66+DA67+DA68+DA69+DA70</f>
        <v>0</v>
      </c>
      <c r="DB54" s="83">
        <f t="shared" si="177"/>
        <v>0</v>
      </c>
      <c r="DC54" s="83">
        <f t="shared" ref="DC54:DD54" si="178">DC55+DC56+DC57+DC58+DC59+DC60+DC61+DC62+DC63+DC64+DC65+DC66+DC67+DC68+DC69+DC70</f>
        <v>48007.1</v>
      </c>
      <c r="DD54" s="83">
        <f t="shared" si="178"/>
        <v>19142.95392</v>
      </c>
      <c r="DE54" s="83">
        <f>DD54/DC54*100</f>
        <v>39.875255785081791</v>
      </c>
      <c r="DF54" s="83">
        <f t="shared" ref="DF54:DH54" si="179">DF55+DF56+DF57+DF58+DF59+DF60+DF61+DF62+DF63+DF64+DF65+DF66+DF67+DF68+DF69+DF70</f>
        <v>630.1</v>
      </c>
      <c r="DG54" s="83">
        <f t="shared" si="179"/>
        <v>0</v>
      </c>
      <c r="DH54" s="83">
        <f t="shared" si="179"/>
        <v>0</v>
      </c>
      <c r="DI54" s="83">
        <f t="shared" ref="DI54:DJ54" si="180">DI55+DI56+DI57+DI58+DI59+DI60+DI61+DI62+DI63+DI64+DI65+DI66+DI67+DI68+DI69+DI70</f>
        <v>1568.7</v>
      </c>
      <c r="DJ54" s="83">
        <f t="shared" si="180"/>
        <v>1208.33881</v>
      </c>
      <c r="DK54" s="83">
        <f t="shared" ref="DK54:DK55" si="181">DJ54/DI54*100</f>
        <v>77.028036590807673</v>
      </c>
      <c r="DL54" s="83">
        <f t="shared" ref="DL54:DM54" si="182">DL55+DL56+DL57+DL58+DL59+DL60+DL61+DL62+DL63+DL64+DL65+DL66+DL67+DL68+DL69+DL70</f>
        <v>0</v>
      </c>
      <c r="DM54" s="83">
        <f t="shared" si="182"/>
        <v>0</v>
      </c>
      <c r="DN54" s="83"/>
      <c r="DO54" s="83">
        <f t="shared" ref="DO54:DP54" si="183">DO55+DO56+DO57+DO58+DO59+DO60+DO61+DO62+DO63+DO64+DO65+DO66+DO67+DO68+DO69+DO70</f>
        <v>0</v>
      </c>
      <c r="DP54" s="83">
        <f t="shared" si="183"/>
        <v>0</v>
      </c>
      <c r="DQ54" s="83"/>
      <c r="DR54" s="83">
        <f t="shared" ref="DR54:DS54" si="184">DR55+DR56+DR57+DR58+DR59+DR60+DR61+DR62+DR63+DR64+DR65+DR66+DR67+DR68+DR69+DR70</f>
        <v>0</v>
      </c>
      <c r="DS54" s="83">
        <f t="shared" si="184"/>
        <v>0</v>
      </c>
      <c r="DT54" s="83"/>
      <c r="DU54" s="83">
        <f t="shared" ref="DU54:DV54" si="185">DU55+DU56+DU57+DU58+DU59+DU60+DU61+DU62+DU63+DU64+DU65+DU66+DU67+DU68+DU69+DU70</f>
        <v>0</v>
      </c>
      <c r="DV54" s="83">
        <f t="shared" si="185"/>
        <v>0</v>
      </c>
      <c r="DW54" s="83"/>
      <c r="DX54" s="83">
        <f t="shared" ref="DX54:DY54" si="186">DX55+DX56+DX57+DX58+DX59+DX60+DX61+DX62+DX63+DX64+DX65+DX66+DX67+DX68+DX69+DX70</f>
        <v>0</v>
      </c>
      <c r="DY54" s="83">
        <f t="shared" si="186"/>
        <v>0</v>
      </c>
      <c r="DZ54" s="83"/>
    </row>
    <row r="55" spans="1:130" s="35" customFormat="1" ht="15.75" customHeight="1" x14ac:dyDescent="0.25">
      <c r="A55" s="58" t="s">
        <v>332</v>
      </c>
      <c r="B55" s="206">
        <f t="shared" si="85"/>
        <v>265256.96123999998</v>
      </c>
      <c r="C55" s="206">
        <f t="shared" si="86"/>
        <v>111959.72877000002</v>
      </c>
      <c r="D55" s="14">
        <f t="shared" si="82"/>
        <v>42.208026604323784</v>
      </c>
      <c r="E55" s="15"/>
      <c r="F55" s="14"/>
      <c r="G55" s="14"/>
      <c r="H55" s="15"/>
      <c r="I55" s="15"/>
      <c r="J55" s="14"/>
      <c r="K55" s="14">
        <v>8635.1</v>
      </c>
      <c r="L55" s="14">
        <v>8292.1866399999999</v>
      </c>
      <c r="M55" s="15">
        <f>L55/K55*100</f>
        <v>96.028843209690677</v>
      </c>
      <c r="N55" s="15"/>
      <c r="O55" s="14"/>
      <c r="P55" s="15"/>
      <c r="Q55" s="15">
        <v>5029.2</v>
      </c>
      <c r="R55" s="15">
        <v>5029.2</v>
      </c>
      <c r="S55" s="15">
        <f>R55/Q55*100</f>
        <v>100</v>
      </c>
      <c r="T55" s="15"/>
      <c r="U55" s="15"/>
      <c r="V55" s="14"/>
      <c r="W55" s="15">
        <v>102.04082</v>
      </c>
      <c r="X55" s="15">
        <v>102.04082</v>
      </c>
      <c r="Y55" s="14">
        <f>X55/W55*100</f>
        <v>100</v>
      </c>
      <c r="Z55" s="14">
        <v>51.020420000000001</v>
      </c>
      <c r="AA55" s="14">
        <v>51.020420000000001</v>
      </c>
      <c r="AB55" s="14">
        <f t="shared" si="170"/>
        <v>100</v>
      </c>
      <c r="AC55" s="15"/>
      <c r="AD55" s="15"/>
      <c r="AE55" s="14"/>
      <c r="AF55" s="14"/>
      <c r="AG55" s="14"/>
      <c r="AH55" s="14"/>
      <c r="AI55" s="15">
        <v>0</v>
      </c>
      <c r="AJ55" s="15"/>
      <c r="AK55" s="14"/>
      <c r="AL55" s="172">
        <v>51468.7</v>
      </c>
      <c r="AM55" s="172">
        <v>31991.882369999999</v>
      </c>
      <c r="AN55" s="15">
        <f t="shared" si="93"/>
        <v>62.157937484335143</v>
      </c>
      <c r="AO55" s="172">
        <v>7515.8</v>
      </c>
      <c r="AP55" s="172">
        <v>326.66003999999998</v>
      </c>
      <c r="AQ55" s="15">
        <f t="shared" si="172"/>
        <v>4.3463109715532608</v>
      </c>
      <c r="AR55" s="15">
        <v>114271.1</v>
      </c>
      <c r="AS55" s="15">
        <v>40398.384590000001</v>
      </c>
      <c r="AT55" s="15">
        <f>AS55/AR55*100</f>
        <v>35.353107294845323</v>
      </c>
      <c r="AU55" s="15"/>
      <c r="AV55" s="15"/>
      <c r="AW55" s="15"/>
      <c r="AX55" s="15"/>
      <c r="AY55" s="15"/>
      <c r="AZ55" s="15"/>
      <c r="BA55" s="15"/>
      <c r="BB55" s="15"/>
      <c r="BC55" s="99"/>
      <c r="BD55" s="15">
        <v>5071.3</v>
      </c>
      <c r="BE55" s="191">
        <v>2702.2214399999998</v>
      </c>
      <c r="BF55" s="15">
        <f t="shared" si="125"/>
        <v>53.284590538915069</v>
      </c>
      <c r="BG55" s="15"/>
      <c r="BH55" s="99"/>
      <c r="BI55" s="99"/>
      <c r="BJ55" s="15"/>
      <c r="BK55" s="99"/>
      <c r="BL55" s="99"/>
      <c r="BM55" s="15"/>
      <c r="BN55" s="99"/>
      <c r="BO55" s="14"/>
      <c r="BP55" s="15"/>
      <c r="BQ55" s="99"/>
      <c r="BR55" s="99"/>
      <c r="BS55" s="15"/>
      <c r="BT55" s="99"/>
      <c r="BU55" s="99"/>
      <c r="BV55" s="15"/>
      <c r="BW55" s="99"/>
      <c r="BX55" s="99"/>
      <c r="BY55" s="15"/>
      <c r="BZ55" s="99"/>
      <c r="CA55" s="99"/>
      <c r="CB55" s="15"/>
      <c r="CC55" s="99"/>
      <c r="CD55" s="99"/>
      <c r="CE55" s="15">
        <v>767.8</v>
      </c>
      <c r="CF55" s="99"/>
      <c r="CG55" s="99"/>
      <c r="CH55" s="15">
        <v>18798.2</v>
      </c>
      <c r="CI55" s="191">
        <v>160.70579000000001</v>
      </c>
      <c r="CJ55" s="50">
        <f t="shared" si="84"/>
        <v>0.8548998840314499</v>
      </c>
      <c r="CK55" s="15"/>
      <c r="CL55" s="99"/>
      <c r="CM55" s="99"/>
      <c r="CN55" s="15">
        <v>16618.3</v>
      </c>
      <c r="CO55" s="15">
        <v>6794.6203299999997</v>
      </c>
      <c r="CP55" s="180">
        <f>CO55/CN55*100</f>
        <v>40.886374238038783</v>
      </c>
      <c r="CQ55" s="15">
        <v>34729.599999999999</v>
      </c>
      <c r="CR55" s="172">
        <v>14902.46752</v>
      </c>
      <c r="CS55" s="15">
        <f t="shared" si="98"/>
        <v>42.909988943149365</v>
      </c>
      <c r="CT55" s="195"/>
      <c r="CU55" s="99"/>
      <c r="CV55" s="99"/>
      <c r="CW55" s="15"/>
      <c r="CX55" s="99"/>
      <c r="CY55" s="99"/>
      <c r="CZ55" s="15"/>
      <c r="DA55" s="99"/>
      <c r="DB55" s="99"/>
      <c r="DC55" s="15"/>
      <c r="DD55" s="99"/>
      <c r="DE55" s="99"/>
      <c r="DF55" s="15">
        <v>630.1</v>
      </c>
      <c r="DG55" s="99"/>
      <c r="DH55" s="99"/>
      <c r="DI55" s="15">
        <v>1568.7</v>
      </c>
      <c r="DJ55" s="191">
        <v>1208.33881</v>
      </c>
      <c r="DK55" s="15">
        <f t="shared" si="181"/>
        <v>77.028036590807673</v>
      </c>
      <c r="DL55" s="15"/>
      <c r="DM55" s="191"/>
      <c r="DN55" s="15"/>
      <c r="DO55" s="15"/>
      <c r="DP55" s="191"/>
      <c r="DQ55" s="15"/>
      <c r="DR55" s="15"/>
      <c r="DS55" s="191"/>
      <c r="DT55" s="15"/>
      <c r="DU55" s="15"/>
      <c r="DV55" s="172"/>
      <c r="DW55" s="15"/>
      <c r="DX55" s="15"/>
      <c r="DY55" s="172"/>
      <c r="DZ55" s="15"/>
    </row>
    <row r="56" spans="1:130" s="35" customFormat="1" ht="15.75" x14ac:dyDescent="0.25">
      <c r="A56" s="58" t="s">
        <v>514</v>
      </c>
      <c r="B56" s="206">
        <f t="shared" si="85"/>
        <v>21001.9</v>
      </c>
      <c r="C56" s="206">
        <f t="shared" si="86"/>
        <v>18001.87729</v>
      </c>
      <c r="D56" s="14">
        <f>C56/B56*100</f>
        <v>85.715469981287413</v>
      </c>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v>3000</v>
      </c>
      <c r="AG56" s="14"/>
      <c r="AH56" s="14">
        <f t="shared" si="87"/>
        <v>0</v>
      </c>
      <c r="AI56" s="14">
        <v>5000</v>
      </c>
      <c r="AJ56" s="14">
        <v>5000</v>
      </c>
      <c r="AK56" s="14">
        <f>AJ56/AI56*100</f>
        <v>100</v>
      </c>
      <c r="AL56" s="14"/>
      <c r="AM56" s="14"/>
      <c r="AN56" s="14"/>
      <c r="AO56" s="14"/>
      <c r="AP56" s="14"/>
      <c r="AQ56" s="14"/>
      <c r="AR56" s="14"/>
      <c r="AS56" s="14"/>
      <c r="AT56" s="100"/>
      <c r="AU56" s="14"/>
      <c r="AV56" s="14"/>
      <c r="AW56" s="100"/>
      <c r="AX56" s="15">
        <v>1.9</v>
      </c>
      <c r="AY56" s="15">
        <v>1.8772899999999999</v>
      </c>
      <c r="AZ56" s="15">
        <f>AY56/AX56*100</f>
        <v>98.804736842105271</v>
      </c>
      <c r="BA56" s="15"/>
      <c r="BB56" s="15"/>
      <c r="BC56" s="15"/>
      <c r="BD56" s="14"/>
      <c r="BE56" s="14"/>
      <c r="BF56" s="14"/>
      <c r="BG56" s="14"/>
      <c r="BH56" s="14"/>
      <c r="BI56" s="100"/>
      <c r="BJ56" s="14"/>
      <c r="BK56" s="14"/>
      <c r="BL56" s="100"/>
      <c r="BM56" s="14">
        <v>13000</v>
      </c>
      <c r="BN56" s="14">
        <v>13000</v>
      </c>
      <c r="BO56" s="14">
        <f>BN56/BM56*100</f>
        <v>100</v>
      </c>
      <c r="BP56" s="14"/>
      <c r="BQ56" s="14"/>
      <c r="BR56" s="100"/>
      <c r="BS56" s="14"/>
      <c r="BT56" s="14"/>
      <c r="BU56" s="100"/>
      <c r="BV56" s="14"/>
      <c r="BW56" s="14"/>
      <c r="BX56" s="100"/>
      <c r="BY56" s="14"/>
      <c r="BZ56" s="14"/>
      <c r="CA56" s="14"/>
      <c r="CB56" s="14"/>
      <c r="CC56" s="14"/>
      <c r="CD56" s="100"/>
      <c r="CE56" s="14"/>
      <c r="CF56" s="14"/>
      <c r="CG56" s="100"/>
      <c r="CH56" s="14"/>
      <c r="CI56" s="14"/>
      <c r="CJ56" s="50"/>
      <c r="CK56" s="14"/>
      <c r="CL56" s="14"/>
      <c r="CM56" s="100"/>
      <c r="CN56" s="15"/>
      <c r="CO56" s="14"/>
      <c r="CP56" s="181"/>
      <c r="CQ56" s="15"/>
      <c r="CR56" s="14"/>
      <c r="CS56" s="14"/>
      <c r="CT56" s="195"/>
      <c r="CU56" s="14"/>
      <c r="CV56" s="100"/>
      <c r="CW56" s="15"/>
      <c r="CX56" s="14"/>
      <c r="CY56" s="100"/>
      <c r="CZ56" s="15"/>
      <c r="DA56" s="14"/>
      <c r="DB56" s="100"/>
      <c r="DC56" s="15"/>
      <c r="DD56" s="14"/>
      <c r="DE56" s="100"/>
      <c r="DF56" s="15"/>
      <c r="DG56" s="14"/>
      <c r="DH56" s="100"/>
      <c r="DI56" s="15"/>
      <c r="DJ56" s="14"/>
      <c r="DK56" s="14"/>
      <c r="DL56" s="15"/>
      <c r="DM56" s="14"/>
      <c r="DN56" s="14"/>
      <c r="DO56" s="15"/>
      <c r="DP56" s="14"/>
      <c r="DQ56" s="14"/>
      <c r="DR56" s="15"/>
      <c r="DS56" s="14"/>
      <c r="DT56" s="14"/>
      <c r="DU56" s="15"/>
      <c r="DV56" s="14"/>
      <c r="DW56" s="14"/>
      <c r="DX56" s="15"/>
      <c r="DY56" s="14"/>
      <c r="DZ56" s="14"/>
    </row>
    <row r="57" spans="1:130" s="35" customFormat="1" ht="15.75" x14ac:dyDescent="0.25">
      <c r="A57" s="58" t="s">
        <v>506</v>
      </c>
      <c r="B57" s="206">
        <f t="shared" si="85"/>
        <v>0</v>
      </c>
      <c r="C57" s="206">
        <f t="shared" si="86"/>
        <v>0</v>
      </c>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00"/>
      <c r="AU57" s="14"/>
      <c r="AV57" s="14"/>
      <c r="AW57" s="100"/>
      <c r="AX57" s="15"/>
      <c r="AY57" s="14"/>
      <c r="AZ57" s="15"/>
      <c r="BA57" s="15"/>
      <c r="BB57" s="14"/>
      <c r="BC57" s="15"/>
      <c r="BD57" s="14"/>
      <c r="BE57" s="14"/>
      <c r="BF57" s="14"/>
      <c r="BG57" s="14"/>
      <c r="BH57" s="14"/>
      <c r="BI57" s="100"/>
      <c r="BJ57" s="14"/>
      <c r="BK57" s="14"/>
      <c r="BL57" s="100"/>
      <c r="BM57" s="14"/>
      <c r="BN57" s="14"/>
      <c r="BO57" s="14"/>
      <c r="BP57" s="14"/>
      <c r="BQ57" s="14"/>
      <c r="BR57" s="100"/>
      <c r="BS57" s="14"/>
      <c r="BT57" s="14"/>
      <c r="BU57" s="100"/>
      <c r="BV57" s="14"/>
      <c r="BW57" s="14"/>
      <c r="BX57" s="100"/>
      <c r="BY57" s="14"/>
      <c r="BZ57" s="14"/>
      <c r="CA57" s="14"/>
      <c r="CB57" s="14"/>
      <c r="CC57" s="14"/>
      <c r="CD57" s="100"/>
      <c r="CE57" s="14"/>
      <c r="CF57" s="14"/>
      <c r="CG57" s="100"/>
      <c r="CH57" s="14"/>
      <c r="CI57" s="14"/>
      <c r="CJ57" s="50"/>
      <c r="CK57" s="14"/>
      <c r="CL57" s="14"/>
      <c r="CM57" s="100"/>
      <c r="CN57" s="15"/>
      <c r="CO57" s="14"/>
      <c r="CP57" s="181"/>
      <c r="CQ57" s="15"/>
      <c r="CR57" s="14"/>
      <c r="CS57" s="14"/>
      <c r="CT57" s="195"/>
      <c r="CU57" s="14"/>
      <c r="CV57" s="100"/>
      <c r="CW57" s="15"/>
      <c r="CX57" s="14"/>
      <c r="CY57" s="100"/>
      <c r="CZ57" s="15"/>
      <c r="DA57" s="14"/>
      <c r="DB57" s="100"/>
      <c r="DC57" s="15"/>
      <c r="DD57" s="14"/>
      <c r="DE57" s="100"/>
      <c r="DF57" s="15"/>
      <c r="DG57" s="14"/>
      <c r="DH57" s="100"/>
      <c r="DI57" s="15"/>
      <c r="DJ57" s="14"/>
      <c r="DK57" s="14"/>
      <c r="DL57" s="15"/>
      <c r="DM57" s="14"/>
      <c r="DN57" s="14"/>
      <c r="DO57" s="15"/>
      <c r="DP57" s="14"/>
      <c r="DQ57" s="14"/>
      <c r="DR57" s="15"/>
      <c r="DS57" s="14"/>
      <c r="DT57" s="14"/>
      <c r="DU57" s="15"/>
      <c r="DV57" s="14"/>
      <c r="DW57" s="14"/>
      <c r="DX57" s="15"/>
      <c r="DY57" s="14"/>
      <c r="DZ57" s="14"/>
    </row>
    <row r="58" spans="1:130" s="35" customFormat="1" ht="15.75" x14ac:dyDescent="0.25">
      <c r="A58" s="58" t="s">
        <v>507</v>
      </c>
      <c r="B58" s="206">
        <f t="shared" si="85"/>
        <v>0</v>
      </c>
      <c r="C58" s="206">
        <f t="shared" si="86"/>
        <v>0</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00"/>
      <c r="AU58" s="14"/>
      <c r="AV58" s="14"/>
      <c r="AW58" s="100"/>
      <c r="AX58" s="15"/>
      <c r="AY58" s="14"/>
      <c r="AZ58" s="15"/>
      <c r="BA58" s="15"/>
      <c r="BB58" s="14"/>
      <c r="BC58" s="15"/>
      <c r="BD58" s="14"/>
      <c r="BE58" s="14"/>
      <c r="BF58" s="14"/>
      <c r="BG58" s="14"/>
      <c r="BH58" s="14"/>
      <c r="BI58" s="100"/>
      <c r="BJ58" s="14"/>
      <c r="BK58" s="14"/>
      <c r="BL58" s="100"/>
      <c r="BM58" s="14"/>
      <c r="BN58" s="14"/>
      <c r="BO58" s="14"/>
      <c r="BP58" s="14"/>
      <c r="BQ58" s="14"/>
      <c r="BR58" s="100"/>
      <c r="BS58" s="14"/>
      <c r="BT58" s="14"/>
      <c r="BU58" s="100"/>
      <c r="BV58" s="14"/>
      <c r="BW58" s="14"/>
      <c r="BX58" s="100"/>
      <c r="BY58" s="14"/>
      <c r="BZ58" s="14"/>
      <c r="CA58" s="14"/>
      <c r="CB58" s="14"/>
      <c r="CC58" s="14"/>
      <c r="CD58" s="100"/>
      <c r="CE58" s="14"/>
      <c r="CF58" s="14"/>
      <c r="CG58" s="100"/>
      <c r="CH58" s="14"/>
      <c r="CI58" s="14"/>
      <c r="CJ58" s="50"/>
      <c r="CK58" s="14"/>
      <c r="CL58" s="14"/>
      <c r="CM58" s="100"/>
      <c r="CN58" s="15"/>
      <c r="CO58" s="14"/>
      <c r="CP58" s="181"/>
      <c r="CQ58" s="15"/>
      <c r="CR58" s="14"/>
      <c r="CS58" s="14"/>
      <c r="CT58" s="195"/>
      <c r="CU58" s="14"/>
      <c r="CV58" s="100"/>
      <c r="CW58" s="15"/>
      <c r="CX58" s="14"/>
      <c r="CY58" s="100"/>
      <c r="CZ58" s="15"/>
      <c r="DA58" s="14"/>
      <c r="DB58" s="100"/>
      <c r="DC58" s="15"/>
      <c r="DD58" s="14"/>
      <c r="DE58" s="100"/>
      <c r="DF58" s="15"/>
      <c r="DG58" s="14"/>
      <c r="DH58" s="100"/>
      <c r="DI58" s="15"/>
      <c r="DJ58" s="14"/>
      <c r="DK58" s="14"/>
      <c r="DL58" s="15"/>
      <c r="DM58" s="14"/>
      <c r="DN58" s="14"/>
      <c r="DO58" s="15"/>
      <c r="DP58" s="14"/>
      <c r="DQ58" s="14"/>
      <c r="DR58" s="15"/>
      <c r="DS58" s="14"/>
      <c r="DT58" s="14"/>
      <c r="DU58" s="15"/>
      <c r="DV58" s="14"/>
      <c r="DW58" s="14"/>
      <c r="DX58" s="15"/>
      <c r="DY58" s="14"/>
      <c r="DZ58" s="14"/>
    </row>
    <row r="59" spans="1:130" s="35" customFormat="1" ht="15.75" x14ac:dyDescent="0.25">
      <c r="A59" s="58" t="s">
        <v>508</v>
      </c>
      <c r="B59" s="206">
        <f t="shared" si="85"/>
        <v>0</v>
      </c>
      <c r="C59" s="206">
        <f t="shared" si="86"/>
        <v>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00"/>
      <c r="AU59" s="14"/>
      <c r="AV59" s="14"/>
      <c r="AW59" s="100"/>
      <c r="AX59" s="14"/>
      <c r="AY59" s="14"/>
      <c r="AZ59" s="15"/>
      <c r="BA59" s="14"/>
      <c r="BB59" s="14"/>
      <c r="BC59" s="15"/>
      <c r="BD59" s="14"/>
      <c r="BE59" s="14"/>
      <c r="BF59" s="14"/>
      <c r="BG59" s="14"/>
      <c r="BH59" s="14"/>
      <c r="BI59" s="100"/>
      <c r="BJ59" s="14"/>
      <c r="BK59" s="14"/>
      <c r="BL59" s="100"/>
      <c r="BM59" s="14"/>
      <c r="BN59" s="14"/>
      <c r="BO59" s="14"/>
      <c r="BP59" s="14"/>
      <c r="BQ59" s="14"/>
      <c r="BR59" s="100"/>
      <c r="BS59" s="14"/>
      <c r="BT59" s="14"/>
      <c r="BU59" s="100"/>
      <c r="BV59" s="14"/>
      <c r="BW59" s="14"/>
      <c r="BX59" s="100"/>
      <c r="BY59" s="14"/>
      <c r="BZ59" s="14"/>
      <c r="CA59" s="14"/>
      <c r="CB59" s="14"/>
      <c r="CC59" s="14"/>
      <c r="CD59" s="100"/>
      <c r="CE59" s="14"/>
      <c r="CF59" s="14"/>
      <c r="CG59" s="100"/>
      <c r="CH59" s="14"/>
      <c r="CI59" s="14"/>
      <c r="CJ59" s="50"/>
      <c r="CK59" s="14"/>
      <c r="CL59" s="14"/>
      <c r="CM59" s="100"/>
      <c r="CN59" s="15"/>
      <c r="CO59" s="14"/>
      <c r="CP59" s="181"/>
      <c r="CQ59" s="15"/>
      <c r="CR59" s="14"/>
      <c r="CS59" s="14"/>
      <c r="CT59" s="195"/>
      <c r="CU59" s="14"/>
      <c r="CV59" s="100"/>
      <c r="CW59" s="15"/>
      <c r="CX59" s="14"/>
      <c r="CY59" s="100"/>
      <c r="CZ59" s="15"/>
      <c r="DA59" s="14"/>
      <c r="DB59" s="100"/>
      <c r="DC59" s="15"/>
      <c r="DD59" s="14"/>
      <c r="DE59" s="100"/>
      <c r="DF59" s="15"/>
      <c r="DG59" s="14"/>
      <c r="DH59" s="100"/>
      <c r="DI59" s="15"/>
      <c r="DJ59" s="14"/>
      <c r="DK59" s="14"/>
      <c r="DL59" s="15"/>
      <c r="DM59" s="14"/>
      <c r="DN59" s="14"/>
      <c r="DO59" s="15"/>
      <c r="DP59" s="14"/>
      <c r="DQ59" s="14"/>
      <c r="DR59" s="15"/>
      <c r="DS59" s="14"/>
      <c r="DT59" s="14"/>
      <c r="DU59" s="15"/>
      <c r="DV59" s="14"/>
      <c r="DW59" s="14"/>
      <c r="DX59" s="15"/>
      <c r="DY59" s="14"/>
      <c r="DZ59" s="14"/>
    </row>
    <row r="60" spans="1:130" s="35" customFormat="1" ht="15.75" x14ac:dyDescent="0.25">
      <c r="A60" s="58" t="s">
        <v>509</v>
      </c>
      <c r="B60" s="206">
        <f t="shared" si="85"/>
        <v>0</v>
      </c>
      <c r="C60" s="206">
        <f t="shared" si="86"/>
        <v>0</v>
      </c>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00"/>
      <c r="AU60" s="14"/>
      <c r="AV60" s="14"/>
      <c r="AW60" s="100"/>
      <c r="AX60" s="14"/>
      <c r="AY60" s="14"/>
      <c r="AZ60" s="15"/>
      <c r="BA60" s="14"/>
      <c r="BB60" s="14"/>
      <c r="BC60" s="15"/>
      <c r="BD60" s="14"/>
      <c r="BE60" s="14"/>
      <c r="BF60" s="14"/>
      <c r="BG60" s="14"/>
      <c r="BH60" s="14"/>
      <c r="BI60" s="100"/>
      <c r="BJ60" s="14"/>
      <c r="BK60" s="14"/>
      <c r="BL60" s="100"/>
      <c r="BM60" s="14"/>
      <c r="BN60" s="14"/>
      <c r="BO60" s="14"/>
      <c r="BP60" s="14"/>
      <c r="BQ60" s="14"/>
      <c r="BR60" s="100"/>
      <c r="BS60" s="14"/>
      <c r="BT60" s="14"/>
      <c r="BU60" s="100"/>
      <c r="BV60" s="14"/>
      <c r="BW60" s="14"/>
      <c r="BX60" s="100"/>
      <c r="BY60" s="14"/>
      <c r="BZ60" s="14"/>
      <c r="CA60" s="14"/>
      <c r="CB60" s="14"/>
      <c r="CC60" s="14"/>
      <c r="CD60" s="100"/>
      <c r="CE60" s="14"/>
      <c r="CF60" s="14"/>
      <c r="CG60" s="100"/>
      <c r="CH60" s="14"/>
      <c r="CI60" s="14"/>
      <c r="CJ60" s="50"/>
      <c r="CK60" s="14"/>
      <c r="CL60" s="14"/>
      <c r="CM60" s="100"/>
      <c r="CN60" s="15"/>
      <c r="CO60" s="14"/>
      <c r="CP60" s="181"/>
      <c r="CQ60" s="15"/>
      <c r="CR60" s="14"/>
      <c r="CS60" s="14"/>
      <c r="CT60" s="195"/>
      <c r="CU60" s="14"/>
      <c r="CV60" s="100"/>
      <c r="CW60" s="15"/>
      <c r="CX60" s="14"/>
      <c r="CY60" s="100"/>
      <c r="CZ60" s="15"/>
      <c r="DA60" s="14"/>
      <c r="DB60" s="100"/>
      <c r="DC60" s="15"/>
      <c r="DD60" s="14"/>
      <c r="DE60" s="100"/>
      <c r="DF60" s="15"/>
      <c r="DG60" s="14"/>
      <c r="DH60" s="100"/>
      <c r="DI60" s="15"/>
      <c r="DJ60" s="14"/>
      <c r="DK60" s="14"/>
      <c r="DL60" s="15"/>
      <c r="DM60" s="14"/>
      <c r="DN60" s="14"/>
      <c r="DO60" s="15"/>
      <c r="DP60" s="14"/>
      <c r="DQ60" s="14"/>
      <c r="DR60" s="15"/>
      <c r="DS60" s="14"/>
      <c r="DT60" s="14"/>
      <c r="DU60" s="15"/>
      <c r="DV60" s="14"/>
      <c r="DW60" s="14"/>
      <c r="DX60" s="15"/>
      <c r="DY60" s="14"/>
      <c r="DZ60" s="14"/>
    </row>
    <row r="61" spans="1:130" s="35" customFormat="1" ht="15.75" x14ac:dyDescent="0.25">
      <c r="A61" s="58" t="s">
        <v>331</v>
      </c>
      <c r="B61" s="206">
        <f t="shared" si="85"/>
        <v>0</v>
      </c>
      <c r="C61" s="206">
        <f t="shared" si="86"/>
        <v>0</v>
      </c>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00"/>
      <c r="AU61" s="14"/>
      <c r="AV61" s="14"/>
      <c r="AW61" s="100"/>
      <c r="AX61" s="14"/>
      <c r="AY61" s="14"/>
      <c r="AZ61" s="15"/>
      <c r="BA61" s="14"/>
      <c r="BB61" s="14"/>
      <c r="BC61" s="15"/>
      <c r="BD61" s="14"/>
      <c r="BE61" s="14"/>
      <c r="BF61" s="14"/>
      <c r="BG61" s="14"/>
      <c r="BH61" s="14"/>
      <c r="BI61" s="100"/>
      <c r="BJ61" s="14"/>
      <c r="BK61" s="14"/>
      <c r="BL61" s="100"/>
      <c r="BM61" s="14"/>
      <c r="BN61" s="14"/>
      <c r="BO61" s="14"/>
      <c r="BP61" s="14"/>
      <c r="BQ61" s="14"/>
      <c r="BR61" s="100"/>
      <c r="BS61" s="14"/>
      <c r="BT61" s="14"/>
      <c r="BU61" s="100"/>
      <c r="BV61" s="14"/>
      <c r="BW61" s="14"/>
      <c r="BX61" s="100"/>
      <c r="BY61" s="14"/>
      <c r="BZ61" s="14"/>
      <c r="CA61" s="14"/>
      <c r="CB61" s="14"/>
      <c r="CC61" s="14"/>
      <c r="CD61" s="100"/>
      <c r="CE61" s="14"/>
      <c r="CF61" s="14"/>
      <c r="CG61" s="100"/>
      <c r="CH61" s="14"/>
      <c r="CI61" s="14"/>
      <c r="CJ61" s="50"/>
      <c r="CK61" s="14"/>
      <c r="CL61" s="14"/>
      <c r="CM61" s="100"/>
      <c r="CN61" s="15"/>
      <c r="CO61" s="14"/>
      <c r="CP61" s="181"/>
      <c r="CQ61" s="15"/>
      <c r="CR61" s="14"/>
      <c r="CS61" s="14"/>
      <c r="CT61" s="195"/>
      <c r="CU61" s="14"/>
      <c r="CV61" s="100"/>
      <c r="CW61" s="15"/>
      <c r="CX61" s="14"/>
      <c r="CY61" s="100"/>
      <c r="CZ61" s="15"/>
      <c r="DA61" s="14"/>
      <c r="DB61" s="100"/>
      <c r="DC61" s="15"/>
      <c r="DD61" s="14"/>
      <c r="DE61" s="100"/>
      <c r="DF61" s="15"/>
      <c r="DG61" s="14"/>
      <c r="DH61" s="100"/>
      <c r="DI61" s="15"/>
      <c r="DJ61" s="14"/>
      <c r="DK61" s="14"/>
      <c r="DL61" s="15"/>
      <c r="DM61" s="14"/>
      <c r="DN61" s="14"/>
      <c r="DO61" s="15"/>
      <c r="DP61" s="14"/>
      <c r="DQ61" s="14"/>
      <c r="DR61" s="15"/>
      <c r="DS61" s="14"/>
      <c r="DT61" s="14"/>
      <c r="DU61" s="15"/>
      <c r="DV61" s="14"/>
      <c r="DW61" s="14"/>
      <c r="DX61" s="15"/>
      <c r="DY61" s="14"/>
      <c r="DZ61" s="14"/>
    </row>
    <row r="62" spans="1:130" s="35" customFormat="1" ht="15.75" x14ac:dyDescent="0.25">
      <c r="A62" s="58" t="s">
        <v>429</v>
      </c>
      <c r="B62" s="206">
        <f t="shared" si="85"/>
        <v>0</v>
      </c>
      <c r="C62" s="206">
        <f t="shared" si="86"/>
        <v>0</v>
      </c>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00"/>
      <c r="AU62" s="14"/>
      <c r="AV62" s="14"/>
      <c r="AW62" s="100"/>
      <c r="AX62" s="14"/>
      <c r="AY62" s="14"/>
      <c r="AZ62" s="15"/>
      <c r="BA62" s="14"/>
      <c r="BB62" s="14"/>
      <c r="BC62" s="15"/>
      <c r="BD62" s="14"/>
      <c r="BE62" s="14"/>
      <c r="BF62" s="14"/>
      <c r="BG62" s="14"/>
      <c r="BH62" s="14"/>
      <c r="BI62" s="100"/>
      <c r="BJ62" s="14"/>
      <c r="BK62" s="14"/>
      <c r="BL62" s="100"/>
      <c r="BM62" s="14"/>
      <c r="BN62" s="14"/>
      <c r="BO62" s="14"/>
      <c r="BP62" s="14"/>
      <c r="BQ62" s="14"/>
      <c r="BR62" s="100"/>
      <c r="BS62" s="14"/>
      <c r="BT62" s="14"/>
      <c r="BU62" s="100"/>
      <c r="BV62" s="14"/>
      <c r="BW62" s="14"/>
      <c r="BX62" s="100"/>
      <c r="BY62" s="14"/>
      <c r="BZ62" s="14"/>
      <c r="CA62" s="14"/>
      <c r="CB62" s="14"/>
      <c r="CC62" s="14"/>
      <c r="CD62" s="100"/>
      <c r="CE62" s="14"/>
      <c r="CF62" s="14"/>
      <c r="CG62" s="100"/>
      <c r="CH62" s="14"/>
      <c r="CI62" s="14"/>
      <c r="CJ62" s="50"/>
      <c r="CK62" s="14"/>
      <c r="CL62" s="14"/>
      <c r="CM62" s="100"/>
      <c r="CN62" s="15"/>
      <c r="CO62" s="14"/>
      <c r="CP62" s="181"/>
      <c r="CQ62" s="15"/>
      <c r="CR62" s="14"/>
      <c r="CS62" s="14"/>
      <c r="CT62" s="195"/>
      <c r="CU62" s="14"/>
      <c r="CV62" s="100"/>
      <c r="CW62" s="15"/>
      <c r="CX62" s="14"/>
      <c r="CY62" s="100"/>
      <c r="CZ62" s="15"/>
      <c r="DA62" s="14"/>
      <c r="DB62" s="100"/>
      <c r="DC62" s="15"/>
      <c r="DD62" s="14"/>
      <c r="DE62" s="100"/>
      <c r="DF62" s="15"/>
      <c r="DG62" s="14"/>
      <c r="DH62" s="100"/>
      <c r="DI62" s="15"/>
      <c r="DJ62" s="14"/>
      <c r="DK62" s="14"/>
      <c r="DL62" s="15"/>
      <c r="DM62" s="14"/>
      <c r="DN62" s="14"/>
      <c r="DO62" s="15"/>
      <c r="DP62" s="14"/>
      <c r="DQ62" s="14"/>
      <c r="DR62" s="15"/>
      <c r="DS62" s="14"/>
      <c r="DT62" s="14"/>
      <c r="DU62" s="15"/>
      <c r="DV62" s="14"/>
      <c r="DW62" s="14"/>
      <c r="DX62" s="15"/>
      <c r="DY62" s="14"/>
      <c r="DZ62" s="14"/>
    </row>
    <row r="63" spans="1:130" s="35" customFormat="1" ht="15.75" x14ac:dyDescent="0.25">
      <c r="A63" s="58" t="s">
        <v>328</v>
      </c>
      <c r="B63" s="206">
        <f t="shared" si="85"/>
        <v>0</v>
      </c>
      <c r="C63" s="206">
        <f t="shared" si="86"/>
        <v>0</v>
      </c>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00"/>
      <c r="AU63" s="14"/>
      <c r="AV63" s="14"/>
      <c r="AW63" s="100"/>
      <c r="AX63" s="14"/>
      <c r="AY63" s="14"/>
      <c r="AZ63" s="15"/>
      <c r="BA63" s="14"/>
      <c r="BB63" s="14"/>
      <c r="BC63" s="15"/>
      <c r="BD63" s="14"/>
      <c r="BE63" s="14"/>
      <c r="BF63" s="14"/>
      <c r="BG63" s="14"/>
      <c r="BH63" s="14"/>
      <c r="BI63" s="100"/>
      <c r="BJ63" s="14"/>
      <c r="BK63" s="14"/>
      <c r="BL63" s="100"/>
      <c r="BM63" s="14"/>
      <c r="BN63" s="14"/>
      <c r="BO63" s="14"/>
      <c r="BP63" s="14"/>
      <c r="BQ63" s="14"/>
      <c r="BR63" s="100"/>
      <c r="BS63" s="14"/>
      <c r="BT63" s="14"/>
      <c r="BU63" s="100"/>
      <c r="BV63" s="14"/>
      <c r="BW63" s="14"/>
      <c r="BX63" s="100"/>
      <c r="BY63" s="14"/>
      <c r="BZ63" s="14"/>
      <c r="CA63" s="14"/>
      <c r="CB63" s="14"/>
      <c r="CC63" s="14"/>
      <c r="CD63" s="100"/>
      <c r="CE63" s="14"/>
      <c r="CF63" s="14"/>
      <c r="CG63" s="100"/>
      <c r="CH63" s="14"/>
      <c r="CI63" s="14"/>
      <c r="CJ63" s="50"/>
      <c r="CK63" s="14"/>
      <c r="CL63" s="14"/>
      <c r="CM63" s="100"/>
      <c r="CN63" s="15"/>
      <c r="CO63" s="14"/>
      <c r="CP63" s="181"/>
      <c r="CQ63" s="15"/>
      <c r="CR63" s="14"/>
      <c r="CS63" s="14"/>
      <c r="CT63" s="195"/>
      <c r="CU63" s="14"/>
      <c r="CV63" s="100"/>
      <c r="CW63" s="15"/>
      <c r="CX63" s="14"/>
      <c r="CY63" s="100"/>
      <c r="CZ63" s="15"/>
      <c r="DA63" s="14"/>
      <c r="DB63" s="100"/>
      <c r="DC63" s="15"/>
      <c r="DD63" s="14"/>
      <c r="DE63" s="100"/>
      <c r="DF63" s="15"/>
      <c r="DG63" s="14"/>
      <c r="DH63" s="100"/>
      <c r="DI63" s="15"/>
      <c r="DJ63" s="14"/>
      <c r="DK63" s="14"/>
      <c r="DL63" s="15"/>
      <c r="DM63" s="14"/>
      <c r="DN63" s="14"/>
      <c r="DO63" s="15"/>
      <c r="DP63" s="14"/>
      <c r="DQ63" s="14"/>
      <c r="DR63" s="15"/>
      <c r="DS63" s="14"/>
      <c r="DT63" s="14"/>
      <c r="DU63" s="15"/>
      <c r="DV63" s="14"/>
      <c r="DW63" s="14"/>
      <c r="DX63" s="15"/>
      <c r="DY63" s="14"/>
      <c r="DZ63" s="14"/>
    </row>
    <row r="64" spans="1:130" s="35" customFormat="1" ht="15.75" x14ac:dyDescent="0.25">
      <c r="A64" s="58" t="s">
        <v>327</v>
      </c>
      <c r="B64" s="206">
        <f t="shared" si="85"/>
        <v>49291</v>
      </c>
      <c r="C64" s="206">
        <f t="shared" si="86"/>
        <v>20426.853920000001</v>
      </c>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00"/>
      <c r="AU64" s="14"/>
      <c r="AV64" s="14"/>
      <c r="AW64" s="100"/>
      <c r="AX64" s="14"/>
      <c r="AY64" s="14"/>
      <c r="AZ64" s="15"/>
      <c r="BA64" s="14"/>
      <c r="BB64" s="14"/>
      <c r="BC64" s="15"/>
      <c r="BD64" s="14"/>
      <c r="BE64" s="14"/>
      <c r="BF64" s="14"/>
      <c r="BG64" s="14"/>
      <c r="BH64" s="14"/>
      <c r="BI64" s="14"/>
      <c r="BJ64" s="14"/>
      <c r="BK64" s="14"/>
      <c r="BL64" s="14"/>
      <c r="BM64" s="14">
        <v>1283.9000000000001</v>
      </c>
      <c r="BN64" s="14">
        <v>1283.9000000000001</v>
      </c>
      <c r="BO64" s="14">
        <f t="shared" ref="BO64" si="187">BN64/BM64*100</f>
        <v>100</v>
      </c>
      <c r="BP64" s="14"/>
      <c r="BQ64" s="14"/>
      <c r="BR64" s="100"/>
      <c r="BS64" s="14"/>
      <c r="BT64" s="14"/>
      <c r="BU64" s="100"/>
      <c r="BV64" s="14"/>
      <c r="BW64" s="14"/>
      <c r="BX64" s="100"/>
      <c r="BY64" s="14"/>
      <c r="BZ64" s="14"/>
      <c r="CA64" s="100"/>
      <c r="CB64" s="14"/>
      <c r="CC64" s="14"/>
      <c r="CD64" s="100"/>
      <c r="CE64" s="14"/>
      <c r="CF64" s="14"/>
      <c r="CG64" s="100"/>
      <c r="CH64" s="14"/>
      <c r="CI64" s="14"/>
      <c r="CJ64" s="50"/>
      <c r="CK64" s="14"/>
      <c r="CL64" s="14"/>
      <c r="CM64" s="100"/>
      <c r="CN64" s="15"/>
      <c r="CO64" s="14"/>
      <c r="CP64" s="181"/>
      <c r="CQ64" s="15"/>
      <c r="CR64" s="14"/>
      <c r="CS64" s="14"/>
      <c r="CT64" s="195"/>
      <c r="CU64" s="14"/>
      <c r="CV64" s="100"/>
      <c r="CW64" s="15"/>
      <c r="CX64" s="14"/>
      <c r="CY64" s="100"/>
      <c r="CZ64" s="15"/>
      <c r="DA64" s="14"/>
      <c r="DB64" s="100"/>
      <c r="DC64" s="15">
        <v>48007.1</v>
      </c>
      <c r="DD64" s="15">
        <v>19142.95392</v>
      </c>
      <c r="DE64" s="15">
        <f>DD64/DC64*100</f>
        <v>39.875255785081791</v>
      </c>
      <c r="DF64" s="15"/>
      <c r="DG64" s="14"/>
      <c r="DH64" s="100"/>
      <c r="DI64" s="15"/>
      <c r="DJ64" s="14"/>
      <c r="DK64" s="14"/>
      <c r="DL64" s="15"/>
      <c r="DM64" s="14"/>
      <c r="DN64" s="14"/>
      <c r="DO64" s="15"/>
      <c r="DP64" s="14"/>
      <c r="DQ64" s="14"/>
      <c r="DR64" s="15"/>
      <c r="DS64" s="14"/>
      <c r="DT64" s="14"/>
      <c r="DU64" s="15"/>
      <c r="DV64" s="14"/>
      <c r="DW64" s="14"/>
      <c r="DX64" s="15"/>
      <c r="DY64" s="14"/>
      <c r="DZ64" s="14"/>
    </row>
    <row r="65" spans="1:130" s="35" customFormat="1" ht="15.75" x14ac:dyDescent="0.25">
      <c r="A65" s="58" t="s">
        <v>329</v>
      </c>
      <c r="B65" s="206">
        <f t="shared" si="85"/>
        <v>0</v>
      </c>
      <c r="C65" s="206">
        <f t="shared" si="86"/>
        <v>0</v>
      </c>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00"/>
      <c r="AU65" s="14"/>
      <c r="AV65" s="14"/>
      <c r="AW65" s="100"/>
      <c r="AX65" s="14"/>
      <c r="AY65" s="14"/>
      <c r="AZ65" s="15"/>
      <c r="BA65" s="14"/>
      <c r="BB65" s="14"/>
      <c r="BC65" s="15"/>
      <c r="BD65" s="14"/>
      <c r="BE65" s="14"/>
      <c r="BF65" s="14"/>
      <c r="BG65" s="14"/>
      <c r="BH65" s="14"/>
      <c r="BI65" s="100"/>
      <c r="BJ65" s="14"/>
      <c r="BK65" s="14"/>
      <c r="BL65" s="100"/>
      <c r="BM65" s="14"/>
      <c r="BN65" s="14"/>
      <c r="BO65" s="100"/>
      <c r="BP65" s="14"/>
      <c r="BQ65" s="14"/>
      <c r="BR65" s="100"/>
      <c r="BS65" s="14"/>
      <c r="BT65" s="14"/>
      <c r="BU65" s="100"/>
      <c r="BV65" s="14"/>
      <c r="BW65" s="14"/>
      <c r="BX65" s="100"/>
      <c r="BY65" s="14"/>
      <c r="BZ65" s="14"/>
      <c r="CA65" s="100"/>
      <c r="CB65" s="14"/>
      <c r="CC65" s="14"/>
      <c r="CD65" s="100"/>
      <c r="CE65" s="14"/>
      <c r="CF65" s="14"/>
      <c r="CG65" s="100"/>
      <c r="CH65" s="14"/>
      <c r="CI65" s="14"/>
      <c r="CJ65" s="50"/>
      <c r="CK65" s="14"/>
      <c r="CL65" s="14"/>
      <c r="CM65" s="100"/>
      <c r="CN65" s="15"/>
      <c r="CO65" s="14"/>
      <c r="CP65" s="181"/>
      <c r="CQ65" s="15"/>
      <c r="CR65" s="14"/>
      <c r="CS65" s="14"/>
      <c r="CT65" s="195"/>
      <c r="CU65" s="14"/>
      <c r="CV65" s="100"/>
      <c r="CW65" s="15"/>
      <c r="CX65" s="14"/>
      <c r="CY65" s="100"/>
      <c r="CZ65" s="15"/>
      <c r="DA65" s="14"/>
      <c r="DB65" s="100"/>
      <c r="DC65" s="15"/>
      <c r="DD65" s="14"/>
      <c r="DE65" s="100"/>
      <c r="DF65" s="15"/>
      <c r="DG65" s="14"/>
      <c r="DH65" s="100"/>
      <c r="DI65" s="15"/>
      <c r="DJ65" s="14"/>
      <c r="DK65" s="14"/>
      <c r="DL65" s="15"/>
      <c r="DM65" s="14"/>
      <c r="DN65" s="14"/>
      <c r="DO65" s="15"/>
      <c r="DP65" s="14"/>
      <c r="DQ65" s="14"/>
      <c r="DR65" s="15"/>
      <c r="DS65" s="14"/>
      <c r="DT65" s="14"/>
      <c r="DU65" s="15"/>
      <c r="DV65" s="14"/>
      <c r="DW65" s="14"/>
      <c r="DX65" s="15"/>
      <c r="DY65" s="14"/>
      <c r="DZ65" s="14"/>
    </row>
    <row r="66" spans="1:130" s="35" customFormat="1" ht="15.75" x14ac:dyDescent="0.25">
      <c r="A66" s="58" t="s">
        <v>510</v>
      </c>
      <c r="B66" s="206">
        <f t="shared" si="85"/>
        <v>0</v>
      </c>
      <c r="C66" s="206">
        <f t="shared" si="86"/>
        <v>0</v>
      </c>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00"/>
      <c r="AU66" s="14"/>
      <c r="AV66" s="14"/>
      <c r="AW66" s="100"/>
      <c r="AX66" s="14"/>
      <c r="AY66" s="14"/>
      <c r="AZ66" s="15"/>
      <c r="BA66" s="14"/>
      <c r="BB66" s="14"/>
      <c r="BC66" s="15"/>
      <c r="BD66" s="14"/>
      <c r="BE66" s="14"/>
      <c r="BF66" s="14"/>
      <c r="BG66" s="14"/>
      <c r="BH66" s="14"/>
      <c r="BI66" s="100"/>
      <c r="BJ66" s="14"/>
      <c r="BK66" s="14"/>
      <c r="BL66" s="100"/>
      <c r="BM66" s="14"/>
      <c r="BN66" s="14"/>
      <c r="BO66" s="100"/>
      <c r="BP66" s="14"/>
      <c r="BQ66" s="14"/>
      <c r="BR66" s="100"/>
      <c r="BS66" s="14"/>
      <c r="BT66" s="14"/>
      <c r="BU66" s="100"/>
      <c r="BV66" s="14"/>
      <c r="BW66" s="14"/>
      <c r="BX66" s="100"/>
      <c r="BY66" s="14"/>
      <c r="BZ66" s="14"/>
      <c r="CA66" s="100"/>
      <c r="CB66" s="14"/>
      <c r="CC66" s="14"/>
      <c r="CD66" s="100"/>
      <c r="CE66" s="14"/>
      <c r="CF66" s="14"/>
      <c r="CG66" s="100"/>
      <c r="CH66" s="14"/>
      <c r="CI66" s="14"/>
      <c r="CJ66" s="50"/>
      <c r="CK66" s="14"/>
      <c r="CL66" s="14"/>
      <c r="CM66" s="100"/>
      <c r="CN66" s="15"/>
      <c r="CO66" s="14"/>
      <c r="CP66" s="181"/>
      <c r="CQ66" s="15"/>
      <c r="CR66" s="14"/>
      <c r="CS66" s="14"/>
      <c r="CT66" s="195"/>
      <c r="CU66" s="14"/>
      <c r="CV66" s="100"/>
      <c r="CW66" s="15"/>
      <c r="CX66" s="14"/>
      <c r="CY66" s="100"/>
      <c r="CZ66" s="15"/>
      <c r="DA66" s="14"/>
      <c r="DB66" s="100"/>
      <c r="DC66" s="15"/>
      <c r="DD66" s="14"/>
      <c r="DE66" s="100"/>
      <c r="DF66" s="15"/>
      <c r="DG66" s="14"/>
      <c r="DH66" s="100"/>
      <c r="DI66" s="15"/>
      <c r="DJ66" s="14"/>
      <c r="DK66" s="14"/>
      <c r="DL66" s="15"/>
      <c r="DM66" s="14"/>
      <c r="DN66" s="14"/>
      <c r="DO66" s="15"/>
      <c r="DP66" s="14"/>
      <c r="DQ66" s="14"/>
      <c r="DR66" s="15"/>
      <c r="DS66" s="14"/>
      <c r="DT66" s="14"/>
      <c r="DU66" s="15"/>
      <c r="DV66" s="14"/>
      <c r="DW66" s="14"/>
      <c r="DX66" s="15"/>
      <c r="DY66" s="14"/>
      <c r="DZ66" s="14"/>
    </row>
    <row r="67" spans="1:130" s="35" customFormat="1" ht="15.75" x14ac:dyDescent="0.25">
      <c r="A67" s="58" t="s">
        <v>513</v>
      </c>
      <c r="B67" s="206">
        <f t="shared" si="85"/>
        <v>0</v>
      </c>
      <c r="C67" s="206">
        <f t="shared" si="86"/>
        <v>0</v>
      </c>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00"/>
      <c r="AU67" s="14"/>
      <c r="AV67" s="14"/>
      <c r="AW67" s="100"/>
      <c r="AX67" s="14"/>
      <c r="AY67" s="14"/>
      <c r="AZ67" s="15"/>
      <c r="BA67" s="14"/>
      <c r="BB67" s="14"/>
      <c r="BC67" s="15"/>
      <c r="BD67" s="14"/>
      <c r="BE67" s="14"/>
      <c r="BF67" s="14"/>
      <c r="BG67" s="14"/>
      <c r="BH67" s="14"/>
      <c r="BI67" s="100"/>
      <c r="BJ67" s="14"/>
      <c r="BK67" s="14"/>
      <c r="BL67" s="100"/>
      <c r="BM67" s="14"/>
      <c r="BN67" s="14"/>
      <c r="BO67" s="100"/>
      <c r="BP67" s="14"/>
      <c r="BQ67" s="14"/>
      <c r="BR67" s="100"/>
      <c r="BS67" s="14"/>
      <c r="BT67" s="14"/>
      <c r="BU67" s="100"/>
      <c r="BV67" s="14"/>
      <c r="BW67" s="14"/>
      <c r="BX67" s="100"/>
      <c r="BY67" s="14"/>
      <c r="BZ67" s="14"/>
      <c r="CA67" s="100"/>
      <c r="CB67" s="14"/>
      <c r="CC67" s="14"/>
      <c r="CD67" s="100"/>
      <c r="CE67" s="14"/>
      <c r="CF67" s="14"/>
      <c r="CG67" s="100"/>
      <c r="CH67" s="14"/>
      <c r="CI67" s="14"/>
      <c r="CJ67" s="50"/>
      <c r="CK67" s="14"/>
      <c r="CL67" s="14"/>
      <c r="CM67" s="100"/>
      <c r="CN67" s="15"/>
      <c r="CO67" s="14"/>
      <c r="CP67" s="181"/>
      <c r="CQ67" s="15"/>
      <c r="CR67" s="14"/>
      <c r="CS67" s="14"/>
      <c r="CT67" s="195"/>
      <c r="CU67" s="14"/>
      <c r="CV67" s="100"/>
      <c r="CW67" s="15"/>
      <c r="CX67" s="14"/>
      <c r="CY67" s="100"/>
      <c r="CZ67" s="15"/>
      <c r="DA67" s="14"/>
      <c r="DB67" s="100"/>
      <c r="DC67" s="15"/>
      <c r="DD67" s="14"/>
      <c r="DE67" s="100"/>
      <c r="DF67" s="15"/>
      <c r="DG67" s="14"/>
      <c r="DH67" s="100"/>
      <c r="DI67" s="15"/>
      <c r="DJ67" s="14"/>
      <c r="DK67" s="14"/>
      <c r="DL67" s="15"/>
      <c r="DM67" s="14"/>
      <c r="DN67" s="14"/>
      <c r="DO67" s="15"/>
      <c r="DP67" s="14"/>
      <c r="DQ67" s="14"/>
      <c r="DR67" s="15"/>
      <c r="DS67" s="14"/>
      <c r="DT67" s="14"/>
      <c r="DU67" s="15"/>
      <c r="DV67" s="14"/>
      <c r="DW67" s="14"/>
      <c r="DX67" s="15"/>
      <c r="DY67" s="14"/>
      <c r="DZ67" s="14"/>
    </row>
    <row r="68" spans="1:130" s="35" customFormat="1" ht="15.75" x14ac:dyDescent="0.25">
      <c r="A68" s="58" t="s">
        <v>330</v>
      </c>
      <c r="B68" s="206">
        <f t="shared" si="85"/>
        <v>1000</v>
      </c>
      <c r="C68" s="206">
        <f t="shared" si="86"/>
        <v>300</v>
      </c>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v>1000</v>
      </c>
      <c r="AG68" s="14">
        <v>300</v>
      </c>
      <c r="AH68" s="14">
        <f t="shared" si="87"/>
        <v>30</v>
      </c>
      <c r="AI68" s="14"/>
      <c r="AJ68" s="14"/>
      <c r="AK68" s="14"/>
      <c r="AL68" s="14"/>
      <c r="AM68" s="14"/>
      <c r="AN68" s="14"/>
      <c r="AO68" s="14"/>
      <c r="AP68" s="14"/>
      <c r="AQ68" s="14"/>
      <c r="AR68" s="14"/>
      <c r="AS68" s="14"/>
      <c r="AT68" s="100"/>
      <c r="AU68" s="14"/>
      <c r="AV68" s="14"/>
      <c r="AW68" s="100"/>
      <c r="AX68" s="14"/>
      <c r="AY68" s="14"/>
      <c r="AZ68" s="15"/>
      <c r="BA68" s="14"/>
      <c r="BB68" s="14"/>
      <c r="BC68" s="15"/>
      <c r="BD68" s="14"/>
      <c r="BE68" s="14"/>
      <c r="BF68" s="14"/>
      <c r="BG68" s="14"/>
      <c r="BH68" s="14"/>
      <c r="BI68" s="100"/>
      <c r="BJ68" s="14"/>
      <c r="BK68" s="14"/>
      <c r="BL68" s="100"/>
      <c r="BM68" s="14"/>
      <c r="BN68" s="14"/>
      <c r="BO68" s="100"/>
      <c r="BP68" s="14"/>
      <c r="BQ68" s="14"/>
      <c r="BR68" s="100"/>
      <c r="BS68" s="14"/>
      <c r="BT68" s="14"/>
      <c r="BU68" s="100"/>
      <c r="BV68" s="14"/>
      <c r="BW68" s="14"/>
      <c r="BX68" s="100"/>
      <c r="BY68" s="14"/>
      <c r="BZ68" s="14"/>
      <c r="CA68" s="100"/>
      <c r="CB68" s="14"/>
      <c r="CC68" s="14"/>
      <c r="CD68" s="100"/>
      <c r="CE68" s="14"/>
      <c r="CF68" s="14"/>
      <c r="CG68" s="100"/>
      <c r="CH68" s="14"/>
      <c r="CI68" s="14"/>
      <c r="CJ68" s="50"/>
      <c r="CK68" s="14"/>
      <c r="CL68" s="14"/>
      <c r="CM68" s="100"/>
      <c r="CN68" s="15"/>
      <c r="CO68" s="14"/>
      <c r="CP68" s="181"/>
      <c r="CQ68" s="15"/>
      <c r="CR68" s="14"/>
      <c r="CS68" s="14"/>
      <c r="CT68" s="195"/>
      <c r="CU68" s="14"/>
      <c r="CV68" s="100"/>
      <c r="CW68" s="15"/>
      <c r="CX68" s="14"/>
      <c r="CY68" s="100"/>
      <c r="CZ68" s="15"/>
      <c r="DA68" s="14"/>
      <c r="DB68" s="100"/>
      <c r="DC68" s="15"/>
      <c r="DD68" s="14"/>
      <c r="DE68" s="100"/>
      <c r="DF68" s="15"/>
      <c r="DG68" s="14"/>
      <c r="DH68" s="100"/>
      <c r="DI68" s="15"/>
      <c r="DJ68" s="14"/>
      <c r="DK68" s="14"/>
      <c r="DL68" s="15"/>
      <c r="DM68" s="14"/>
      <c r="DN68" s="14"/>
      <c r="DO68" s="15"/>
      <c r="DP68" s="14"/>
      <c r="DQ68" s="14"/>
      <c r="DR68" s="15"/>
      <c r="DS68" s="14"/>
      <c r="DT68" s="14"/>
      <c r="DU68" s="15"/>
      <c r="DV68" s="14"/>
      <c r="DW68" s="14"/>
      <c r="DX68" s="15"/>
      <c r="DY68" s="14"/>
      <c r="DZ68" s="14"/>
    </row>
    <row r="69" spans="1:130" s="35" customFormat="1" ht="15.75" x14ac:dyDescent="0.25">
      <c r="A69" s="58" t="s">
        <v>512</v>
      </c>
      <c r="B69" s="206">
        <f t="shared" si="85"/>
        <v>0</v>
      </c>
      <c r="C69" s="206">
        <f t="shared" si="86"/>
        <v>0</v>
      </c>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00"/>
      <c r="AU69" s="14"/>
      <c r="AV69" s="14"/>
      <c r="AW69" s="100"/>
      <c r="AX69" s="14"/>
      <c r="AY69" s="14"/>
      <c r="AZ69" s="15"/>
      <c r="BA69" s="14"/>
      <c r="BB69" s="14"/>
      <c r="BC69" s="15"/>
      <c r="BD69" s="14"/>
      <c r="BE69" s="14"/>
      <c r="BF69" s="14"/>
      <c r="BG69" s="14"/>
      <c r="BH69" s="14"/>
      <c r="BI69" s="100"/>
      <c r="BJ69" s="14"/>
      <c r="BK69" s="14"/>
      <c r="BL69" s="100"/>
      <c r="BM69" s="14"/>
      <c r="BN69" s="14"/>
      <c r="BO69" s="100"/>
      <c r="BP69" s="14"/>
      <c r="BQ69" s="14"/>
      <c r="BR69" s="100"/>
      <c r="BS69" s="14"/>
      <c r="BT69" s="14"/>
      <c r="BU69" s="100"/>
      <c r="BV69" s="14"/>
      <c r="BW69" s="14"/>
      <c r="BX69" s="100"/>
      <c r="BY69" s="14"/>
      <c r="BZ69" s="14"/>
      <c r="CA69" s="100"/>
      <c r="CB69" s="14"/>
      <c r="CC69" s="14"/>
      <c r="CD69" s="100"/>
      <c r="CE69" s="14"/>
      <c r="CF69" s="14"/>
      <c r="CG69" s="100"/>
      <c r="CH69" s="14"/>
      <c r="CI69" s="14"/>
      <c r="CJ69" s="50"/>
      <c r="CK69" s="14"/>
      <c r="CL69" s="14"/>
      <c r="CM69" s="100"/>
      <c r="CN69" s="15"/>
      <c r="CO69" s="14"/>
      <c r="CP69" s="181"/>
      <c r="CQ69" s="15"/>
      <c r="CR69" s="14"/>
      <c r="CS69" s="14"/>
      <c r="CT69" s="195"/>
      <c r="CU69" s="14"/>
      <c r="CV69" s="100"/>
      <c r="CW69" s="15"/>
      <c r="CX69" s="14"/>
      <c r="CY69" s="100"/>
      <c r="CZ69" s="15"/>
      <c r="DA69" s="14"/>
      <c r="DB69" s="100"/>
      <c r="DC69" s="15"/>
      <c r="DD69" s="14"/>
      <c r="DE69" s="100"/>
      <c r="DF69" s="15"/>
      <c r="DG69" s="14"/>
      <c r="DH69" s="100"/>
      <c r="DI69" s="15"/>
      <c r="DJ69" s="14"/>
      <c r="DK69" s="14"/>
      <c r="DL69" s="15"/>
      <c r="DM69" s="14"/>
      <c r="DN69" s="14"/>
      <c r="DO69" s="15"/>
      <c r="DP69" s="14"/>
      <c r="DQ69" s="14"/>
      <c r="DR69" s="15"/>
      <c r="DS69" s="14"/>
      <c r="DT69" s="14"/>
      <c r="DU69" s="15"/>
      <c r="DV69" s="14"/>
      <c r="DW69" s="14"/>
      <c r="DX69" s="15"/>
      <c r="DY69" s="14"/>
      <c r="DZ69" s="14"/>
    </row>
    <row r="70" spans="1:130" s="35" customFormat="1" ht="15.75" x14ac:dyDescent="0.25">
      <c r="A70" s="58" t="s">
        <v>511</v>
      </c>
      <c r="B70" s="206">
        <f t="shared" si="85"/>
        <v>1000</v>
      </c>
      <c r="C70" s="206">
        <f t="shared" si="86"/>
        <v>300</v>
      </c>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v>1000</v>
      </c>
      <c r="AG70" s="14">
        <v>300</v>
      </c>
      <c r="AH70" s="14">
        <f t="shared" si="87"/>
        <v>30</v>
      </c>
      <c r="AI70" s="14"/>
      <c r="AJ70" s="14"/>
      <c r="AK70" s="14"/>
      <c r="AL70" s="14"/>
      <c r="AM70" s="14"/>
      <c r="AN70" s="14"/>
      <c r="AO70" s="14"/>
      <c r="AP70" s="14"/>
      <c r="AQ70" s="14"/>
      <c r="AR70" s="14"/>
      <c r="AS70" s="14"/>
      <c r="AT70" s="100"/>
      <c r="AU70" s="14"/>
      <c r="AV70" s="14"/>
      <c r="AW70" s="100"/>
      <c r="AX70" s="14"/>
      <c r="AY70" s="14"/>
      <c r="AZ70" s="15"/>
      <c r="BA70" s="14"/>
      <c r="BB70" s="14"/>
      <c r="BC70" s="15"/>
      <c r="BD70" s="14"/>
      <c r="BE70" s="14"/>
      <c r="BF70" s="14"/>
      <c r="BG70" s="14"/>
      <c r="BH70" s="14"/>
      <c r="BI70" s="100"/>
      <c r="BJ70" s="14"/>
      <c r="BK70" s="14"/>
      <c r="BL70" s="100"/>
      <c r="BM70" s="14"/>
      <c r="BN70" s="14"/>
      <c r="BO70" s="100"/>
      <c r="BP70" s="14"/>
      <c r="BQ70" s="14"/>
      <c r="BR70" s="100"/>
      <c r="BS70" s="14"/>
      <c r="BT70" s="14"/>
      <c r="BU70" s="100"/>
      <c r="BV70" s="14"/>
      <c r="BW70" s="14"/>
      <c r="BX70" s="100"/>
      <c r="BY70" s="14"/>
      <c r="BZ70" s="14"/>
      <c r="CA70" s="100"/>
      <c r="CB70" s="14"/>
      <c r="CC70" s="14"/>
      <c r="CD70" s="100"/>
      <c r="CE70" s="14"/>
      <c r="CF70" s="14"/>
      <c r="CG70" s="100"/>
      <c r="CH70" s="14"/>
      <c r="CI70" s="14"/>
      <c r="CJ70" s="50"/>
      <c r="CK70" s="14"/>
      <c r="CL70" s="14"/>
      <c r="CM70" s="100"/>
      <c r="CN70" s="15"/>
      <c r="CO70" s="14"/>
      <c r="CP70" s="181"/>
      <c r="CQ70" s="15"/>
      <c r="CR70" s="14"/>
      <c r="CS70" s="14"/>
      <c r="CT70" s="195"/>
      <c r="CU70" s="14"/>
      <c r="CV70" s="100"/>
      <c r="CW70" s="15"/>
      <c r="CX70" s="14"/>
      <c r="CY70" s="100"/>
      <c r="CZ70" s="15"/>
      <c r="DA70" s="14"/>
      <c r="DB70" s="100"/>
      <c r="DC70" s="15"/>
      <c r="DD70" s="14"/>
      <c r="DE70" s="100"/>
      <c r="DF70" s="15"/>
      <c r="DG70" s="14"/>
      <c r="DH70" s="100"/>
      <c r="DI70" s="15"/>
      <c r="DJ70" s="14"/>
      <c r="DK70" s="14"/>
      <c r="DL70" s="15"/>
      <c r="DM70" s="14"/>
      <c r="DN70" s="14"/>
      <c r="DO70" s="15"/>
      <c r="DP70" s="14"/>
      <c r="DQ70" s="14"/>
      <c r="DR70" s="15"/>
      <c r="DS70" s="14"/>
      <c r="DT70" s="14"/>
      <c r="DU70" s="15"/>
      <c r="DV70" s="14"/>
      <c r="DW70" s="14"/>
      <c r="DX70" s="15"/>
      <c r="DY70" s="14"/>
      <c r="DZ70" s="14"/>
    </row>
    <row r="71" spans="1:130" s="76" customFormat="1" ht="31.5" x14ac:dyDescent="0.25">
      <c r="A71" s="77" t="s">
        <v>337</v>
      </c>
      <c r="B71" s="205">
        <f t="shared" si="85"/>
        <v>27228.452509999999</v>
      </c>
      <c r="C71" s="205">
        <f t="shared" si="86"/>
        <v>15820.22179</v>
      </c>
      <c r="D71" s="81">
        <f t="shared" ref="D71" si="188">C71/B71*100</f>
        <v>58.101802826252502</v>
      </c>
      <c r="E71" s="83">
        <f t="shared" ref="E71:AS71" si="189">E72+E73+E74+E75+E76</f>
        <v>0</v>
      </c>
      <c r="F71" s="83">
        <f t="shared" si="189"/>
        <v>0</v>
      </c>
      <c r="G71" s="83">
        <f t="shared" si="189"/>
        <v>0</v>
      </c>
      <c r="H71" s="83">
        <f t="shared" si="189"/>
        <v>0</v>
      </c>
      <c r="I71" s="83">
        <f t="shared" si="189"/>
        <v>0</v>
      </c>
      <c r="J71" s="83">
        <f t="shared" si="189"/>
        <v>0</v>
      </c>
      <c r="K71" s="83">
        <f t="shared" si="189"/>
        <v>0</v>
      </c>
      <c r="L71" s="83">
        <f t="shared" si="189"/>
        <v>0</v>
      </c>
      <c r="M71" s="83">
        <f t="shared" si="189"/>
        <v>0</v>
      </c>
      <c r="N71" s="83">
        <f t="shared" si="189"/>
        <v>0</v>
      </c>
      <c r="O71" s="83">
        <f t="shared" si="189"/>
        <v>0</v>
      </c>
      <c r="P71" s="83">
        <f t="shared" si="189"/>
        <v>0</v>
      </c>
      <c r="Q71" s="83">
        <f t="shared" si="189"/>
        <v>0</v>
      </c>
      <c r="R71" s="83">
        <f t="shared" si="189"/>
        <v>0</v>
      </c>
      <c r="S71" s="83">
        <f t="shared" si="189"/>
        <v>0</v>
      </c>
      <c r="T71" s="83">
        <f t="shared" si="189"/>
        <v>2898</v>
      </c>
      <c r="U71" s="83">
        <f t="shared" si="189"/>
        <v>2898</v>
      </c>
      <c r="V71" s="81">
        <f t="shared" ref="V71:V77" si="190">U71/T71*100</f>
        <v>100</v>
      </c>
      <c r="W71" s="83">
        <f t="shared" si="189"/>
        <v>0</v>
      </c>
      <c r="X71" s="83">
        <f t="shared" si="189"/>
        <v>0</v>
      </c>
      <c r="Y71" s="83">
        <f t="shared" si="189"/>
        <v>0</v>
      </c>
      <c r="Z71" s="83">
        <f t="shared" si="189"/>
        <v>0</v>
      </c>
      <c r="AA71" s="83">
        <f t="shared" si="189"/>
        <v>0</v>
      </c>
      <c r="AB71" s="83">
        <f t="shared" si="189"/>
        <v>0</v>
      </c>
      <c r="AC71" s="83">
        <f t="shared" si="189"/>
        <v>0</v>
      </c>
      <c r="AD71" s="83">
        <f t="shared" si="189"/>
        <v>0</v>
      </c>
      <c r="AE71" s="83">
        <f t="shared" si="189"/>
        <v>0</v>
      </c>
      <c r="AF71" s="83">
        <f>SUM(AF72:AF76)</f>
        <v>987.25251000000003</v>
      </c>
      <c r="AG71" s="83">
        <f t="shared" si="189"/>
        <v>296.17574999999999</v>
      </c>
      <c r="AH71" s="81">
        <f t="shared" si="87"/>
        <v>29.999999696126373</v>
      </c>
      <c r="AI71" s="83">
        <f t="shared" si="189"/>
        <v>741.3</v>
      </c>
      <c r="AJ71" s="83">
        <f t="shared" si="189"/>
        <v>741.29368999999997</v>
      </c>
      <c r="AK71" s="81">
        <f t="shared" ref="AK71:AK77" si="191">AJ71/AI71*100</f>
        <v>99.999148792661543</v>
      </c>
      <c r="AL71" s="83">
        <f t="shared" si="189"/>
        <v>9703.9</v>
      </c>
      <c r="AM71" s="83">
        <f t="shared" si="189"/>
        <v>6468.32647</v>
      </c>
      <c r="AN71" s="83">
        <f t="shared" si="93"/>
        <v>66.656977813044236</v>
      </c>
      <c r="AO71" s="83">
        <f t="shared" ref="AO71:AP71" si="192">AO72+AO73+AO74+AO75+AO76</f>
        <v>1309.4000000000001</v>
      </c>
      <c r="AP71" s="83">
        <f t="shared" si="192"/>
        <v>0</v>
      </c>
      <c r="AQ71" s="83">
        <f t="shared" ref="AQ71:AQ72" si="193">AP71/AO71*100</f>
        <v>0</v>
      </c>
      <c r="AR71" s="83">
        <f t="shared" si="189"/>
        <v>0</v>
      </c>
      <c r="AS71" s="83">
        <f t="shared" si="189"/>
        <v>0</v>
      </c>
      <c r="AT71" s="83">
        <f t="shared" ref="AT71:CI71" si="194">AT72+AT73+AT74+AT75+AT76</f>
        <v>0</v>
      </c>
      <c r="AU71" s="83">
        <f t="shared" si="194"/>
        <v>0</v>
      </c>
      <c r="AV71" s="83">
        <f t="shared" si="194"/>
        <v>0</v>
      </c>
      <c r="AW71" s="83">
        <f t="shared" si="194"/>
        <v>0</v>
      </c>
      <c r="AX71" s="83">
        <f t="shared" si="194"/>
        <v>0</v>
      </c>
      <c r="AY71" s="83">
        <f t="shared" si="194"/>
        <v>0</v>
      </c>
      <c r="AZ71" s="83">
        <f t="shared" si="194"/>
        <v>0</v>
      </c>
      <c r="BA71" s="83">
        <f t="shared" si="194"/>
        <v>0</v>
      </c>
      <c r="BB71" s="83">
        <f t="shared" si="194"/>
        <v>0</v>
      </c>
      <c r="BC71" s="83">
        <f t="shared" si="194"/>
        <v>0</v>
      </c>
      <c r="BD71" s="83">
        <f t="shared" si="194"/>
        <v>3380.9</v>
      </c>
      <c r="BE71" s="83">
        <f t="shared" si="194"/>
        <v>1541.62</v>
      </c>
      <c r="BF71" s="83">
        <f t="shared" si="125"/>
        <v>45.597917714218106</v>
      </c>
      <c r="BG71" s="83">
        <f t="shared" si="194"/>
        <v>0</v>
      </c>
      <c r="BH71" s="83">
        <f t="shared" si="194"/>
        <v>0</v>
      </c>
      <c r="BI71" s="83">
        <f t="shared" si="194"/>
        <v>0</v>
      </c>
      <c r="BJ71" s="83">
        <f t="shared" si="194"/>
        <v>0</v>
      </c>
      <c r="BK71" s="83">
        <f t="shared" si="194"/>
        <v>0</v>
      </c>
      <c r="BL71" s="83">
        <f t="shared" si="194"/>
        <v>0</v>
      </c>
      <c r="BM71" s="83">
        <f t="shared" si="194"/>
        <v>0</v>
      </c>
      <c r="BN71" s="83">
        <f t="shared" si="194"/>
        <v>0</v>
      </c>
      <c r="BO71" s="83">
        <f t="shared" si="194"/>
        <v>0</v>
      </c>
      <c r="BP71" s="83">
        <f t="shared" si="194"/>
        <v>0</v>
      </c>
      <c r="BQ71" s="83">
        <f t="shared" si="194"/>
        <v>0</v>
      </c>
      <c r="BR71" s="83">
        <f t="shared" si="194"/>
        <v>0</v>
      </c>
      <c r="BS71" s="83">
        <f t="shared" si="194"/>
        <v>0</v>
      </c>
      <c r="BT71" s="83">
        <f t="shared" si="194"/>
        <v>0</v>
      </c>
      <c r="BU71" s="83">
        <f t="shared" si="194"/>
        <v>0</v>
      </c>
      <c r="BV71" s="83">
        <f t="shared" si="194"/>
        <v>0</v>
      </c>
      <c r="BW71" s="83">
        <f t="shared" si="194"/>
        <v>0</v>
      </c>
      <c r="BX71" s="83">
        <f t="shared" si="194"/>
        <v>0</v>
      </c>
      <c r="BY71" s="83">
        <f t="shared" si="194"/>
        <v>0</v>
      </c>
      <c r="BZ71" s="83">
        <f t="shared" si="194"/>
        <v>0</v>
      </c>
      <c r="CA71" s="83">
        <f t="shared" si="194"/>
        <v>0</v>
      </c>
      <c r="CB71" s="83">
        <f t="shared" si="194"/>
        <v>0</v>
      </c>
      <c r="CC71" s="83">
        <f t="shared" si="194"/>
        <v>0</v>
      </c>
      <c r="CD71" s="83">
        <f t="shared" si="194"/>
        <v>0</v>
      </c>
      <c r="CE71" s="83">
        <f t="shared" si="194"/>
        <v>0</v>
      </c>
      <c r="CF71" s="83">
        <f t="shared" si="194"/>
        <v>0</v>
      </c>
      <c r="CG71" s="83">
        <f t="shared" si="194"/>
        <v>0</v>
      </c>
      <c r="CH71" s="83">
        <f t="shared" si="194"/>
        <v>0</v>
      </c>
      <c r="CI71" s="83">
        <f t="shared" si="194"/>
        <v>0</v>
      </c>
      <c r="CJ71" s="80"/>
      <c r="CK71" s="83">
        <f t="shared" ref="CK71:CY71" si="195">CK72+CK73+CK74+CK75+CK76</f>
        <v>0</v>
      </c>
      <c r="CL71" s="83">
        <f t="shared" si="195"/>
        <v>0</v>
      </c>
      <c r="CM71" s="83">
        <f t="shared" si="195"/>
        <v>0</v>
      </c>
      <c r="CN71" s="83">
        <f t="shared" si="195"/>
        <v>0</v>
      </c>
      <c r="CO71" s="83">
        <f t="shared" si="195"/>
        <v>0</v>
      </c>
      <c r="CP71" s="183">
        <f t="shared" si="195"/>
        <v>0</v>
      </c>
      <c r="CQ71" s="83">
        <f t="shared" si="195"/>
        <v>3410.5</v>
      </c>
      <c r="CR71" s="83">
        <f t="shared" si="195"/>
        <v>1785.2467300000001</v>
      </c>
      <c r="CS71" s="83">
        <f t="shared" si="98"/>
        <v>52.345601231490988</v>
      </c>
      <c r="CT71" s="198">
        <f t="shared" si="195"/>
        <v>0</v>
      </c>
      <c r="CU71" s="83">
        <f t="shared" si="195"/>
        <v>0</v>
      </c>
      <c r="CV71" s="83">
        <f t="shared" si="195"/>
        <v>0</v>
      </c>
      <c r="CW71" s="83">
        <f t="shared" si="195"/>
        <v>0</v>
      </c>
      <c r="CX71" s="83">
        <f t="shared" si="195"/>
        <v>0</v>
      </c>
      <c r="CY71" s="83">
        <f t="shared" si="195"/>
        <v>0</v>
      </c>
      <c r="CZ71" s="83"/>
      <c r="DA71" s="83">
        <f t="shared" ref="DA71:DB71" si="196">DA72+DA73+DA74+DA75+DA76</f>
        <v>0</v>
      </c>
      <c r="DB71" s="83">
        <f t="shared" si="196"/>
        <v>0</v>
      </c>
      <c r="DC71" s="83">
        <f t="shared" ref="DC71:DE71" si="197">DC72+DC73+DC74+DC75+DC76</f>
        <v>0</v>
      </c>
      <c r="DD71" s="83">
        <f t="shared" si="197"/>
        <v>0</v>
      </c>
      <c r="DE71" s="83">
        <f t="shared" si="197"/>
        <v>0</v>
      </c>
      <c r="DF71" s="83">
        <f t="shared" ref="DF71:DG71" si="198">DF72+DF73+DF74+DF75+DF76</f>
        <v>1260.3</v>
      </c>
      <c r="DG71" s="83">
        <f t="shared" si="198"/>
        <v>260</v>
      </c>
      <c r="DH71" s="83">
        <f>DG71/DF71*100</f>
        <v>20.630008728080618</v>
      </c>
      <c r="DI71" s="83">
        <f t="shared" ref="DI71:DJ71" si="199">DI72+DI73+DI74+DI75+DI76</f>
        <v>3137.5</v>
      </c>
      <c r="DJ71" s="83">
        <f t="shared" si="199"/>
        <v>1829.5591499999998</v>
      </c>
      <c r="DK71" s="83">
        <f t="shared" ref="DK71:DK72" si="200">DJ71/DI71*100</f>
        <v>58.312642231075692</v>
      </c>
      <c r="DL71" s="83">
        <f t="shared" ref="DL71:DM71" si="201">DL72+DL73+DL74+DL75+DL76</f>
        <v>0</v>
      </c>
      <c r="DM71" s="83">
        <f t="shared" si="201"/>
        <v>0</v>
      </c>
      <c r="DN71" s="83"/>
      <c r="DO71" s="83">
        <f t="shared" ref="DO71:DP71" si="202">DO72+DO73+DO74+DO75+DO76</f>
        <v>0</v>
      </c>
      <c r="DP71" s="83">
        <f t="shared" si="202"/>
        <v>0</v>
      </c>
      <c r="DQ71" s="83"/>
      <c r="DR71" s="83">
        <f t="shared" ref="DR71:DS71" si="203">DR72+DR73+DR74+DR75+DR76</f>
        <v>0</v>
      </c>
      <c r="DS71" s="83">
        <f t="shared" si="203"/>
        <v>0</v>
      </c>
      <c r="DT71" s="83"/>
      <c r="DU71" s="83">
        <f t="shared" ref="DU71:DV71" si="204">DU72+DU73+DU74+DU75+DU76</f>
        <v>399.4</v>
      </c>
      <c r="DV71" s="83">
        <f t="shared" si="204"/>
        <v>0</v>
      </c>
      <c r="DW71" s="83">
        <f t="shared" ref="DW71" si="205">DV71/DU71*100</f>
        <v>0</v>
      </c>
      <c r="DX71" s="83"/>
      <c r="DY71" s="83">
        <f t="shared" ref="DY71" si="206">DY72+DY73+DY74+DY75+DY76</f>
        <v>0</v>
      </c>
      <c r="DZ71" s="83"/>
    </row>
    <row r="72" spans="1:130" s="35" customFormat="1" ht="15.75" x14ac:dyDescent="0.25">
      <c r="A72" s="58" t="s">
        <v>336</v>
      </c>
      <c r="B72" s="206">
        <f t="shared" si="85"/>
        <v>25100.5</v>
      </c>
      <c r="C72" s="206">
        <f t="shared" si="86"/>
        <v>14782.752349999999</v>
      </c>
      <c r="D72" s="14">
        <f t="shared" si="82"/>
        <v>58.894254496922372</v>
      </c>
      <c r="E72" s="15"/>
      <c r="F72" s="14"/>
      <c r="G72" s="14"/>
      <c r="H72" s="15"/>
      <c r="I72" s="15"/>
      <c r="J72" s="14"/>
      <c r="K72" s="14"/>
      <c r="L72" s="14"/>
      <c r="M72" s="15"/>
      <c r="N72" s="15"/>
      <c r="O72" s="14"/>
      <c r="P72" s="15"/>
      <c r="Q72" s="15">
        <v>0</v>
      </c>
      <c r="R72" s="15">
        <v>0</v>
      </c>
      <c r="S72" s="14"/>
      <c r="T72" s="15">
        <v>2898</v>
      </c>
      <c r="U72" s="15">
        <v>2898</v>
      </c>
      <c r="V72" s="14">
        <f t="shared" si="190"/>
        <v>100</v>
      </c>
      <c r="W72" s="15"/>
      <c r="X72" s="15"/>
      <c r="Y72" s="14"/>
      <c r="Z72" s="15"/>
      <c r="AA72" s="15"/>
      <c r="AB72" s="14"/>
      <c r="AC72" s="15"/>
      <c r="AD72" s="15"/>
      <c r="AE72" s="14"/>
      <c r="AF72" s="14"/>
      <c r="AG72" s="14"/>
      <c r="AH72" s="14"/>
      <c r="AI72" s="15">
        <v>0</v>
      </c>
      <c r="AJ72" s="15"/>
      <c r="AK72" s="14"/>
      <c r="AL72" s="172">
        <v>9703.9</v>
      </c>
      <c r="AM72" s="172">
        <v>6468.32647</v>
      </c>
      <c r="AN72" s="15">
        <f t="shared" si="93"/>
        <v>66.656977813044236</v>
      </c>
      <c r="AO72" s="172">
        <v>1309.4000000000001</v>
      </c>
      <c r="AP72" s="15"/>
      <c r="AQ72" s="15">
        <f t="shared" si="193"/>
        <v>0</v>
      </c>
      <c r="AR72" s="15"/>
      <c r="AS72" s="15"/>
      <c r="AT72" s="15"/>
      <c r="AU72" s="15"/>
      <c r="AV72" s="15"/>
      <c r="AW72" s="15"/>
      <c r="AX72" s="15"/>
      <c r="AY72" s="15"/>
      <c r="AZ72" s="99"/>
      <c r="BA72" s="15"/>
      <c r="BB72" s="15"/>
      <c r="BC72" s="99"/>
      <c r="BD72" s="15">
        <v>3380.9</v>
      </c>
      <c r="BE72" s="191">
        <v>1541.62</v>
      </c>
      <c r="BF72" s="15">
        <f t="shared" si="125"/>
        <v>45.597917714218106</v>
      </c>
      <c r="BG72" s="15"/>
      <c r="BH72" s="99"/>
      <c r="BI72" s="99"/>
      <c r="BJ72" s="15"/>
      <c r="BK72" s="99"/>
      <c r="BL72" s="99"/>
      <c r="BM72" s="15"/>
      <c r="BN72" s="99"/>
      <c r="BO72" s="99"/>
      <c r="BP72" s="15"/>
      <c r="BQ72" s="99"/>
      <c r="BR72" s="99"/>
      <c r="BS72" s="15"/>
      <c r="BT72" s="99"/>
      <c r="BU72" s="99"/>
      <c r="BV72" s="15"/>
      <c r="BW72" s="99"/>
      <c r="BX72" s="99"/>
      <c r="BY72" s="15"/>
      <c r="BZ72" s="99"/>
      <c r="CA72" s="99"/>
      <c r="CB72" s="15"/>
      <c r="CC72" s="99"/>
      <c r="CD72" s="99"/>
      <c r="CE72" s="15"/>
      <c r="CF72" s="99"/>
      <c r="CG72" s="99"/>
      <c r="CH72" s="15"/>
      <c r="CI72" s="15"/>
      <c r="CJ72" s="50"/>
      <c r="CK72" s="15"/>
      <c r="CL72" s="99"/>
      <c r="CM72" s="99"/>
      <c r="CN72" s="15"/>
      <c r="CO72" s="99"/>
      <c r="CP72" s="185"/>
      <c r="CQ72" s="15">
        <v>3410.5</v>
      </c>
      <c r="CR72" s="172">
        <v>1785.2467300000001</v>
      </c>
      <c r="CS72" s="15">
        <f t="shared" si="98"/>
        <v>52.345601231490988</v>
      </c>
      <c r="CT72" s="195"/>
      <c r="CU72" s="99"/>
      <c r="CV72" s="99"/>
      <c r="CW72" s="15"/>
      <c r="CX72" s="99"/>
      <c r="CY72" s="99"/>
      <c r="CZ72" s="15"/>
      <c r="DA72" s="99"/>
      <c r="DB72" s="99"/>
      <c r="DC72" s="15"/>
      <c r="DD72" s="99"/>
      <c r="DE72" s="99"/>
      <c r="DF72" s="15">
        <v>1260.3</v>
      </c>
      <c r="DG72" s="15">
        <v>260</v>
      </c>
      <c r="DH72" s="15">
        <f>DG72/DF72*100</f>
        <v>20.630008728080618</v>
      </c>
      <c r="DI72" s="15">
        <v>3137.5</v>
      </c>
      <c r="DJ72" s="191">
        <v>1829.5591499999998</v>
      </c>
      <c r="DK72" s="15">
        <f t="shared" si="200"/>
        <v>58.312642231075692</v>
      </c>
      <c r="DL72" s="15"/>
      <c r="DM72" s="191"/>
      <c r="DN72" s="15"/>
      <c r="DO72" s="15"/>
      <c r="DP72" s="191"/>
      <c r="DQ72" s="15"/>
      <c r="DR72" s="15"/>
      <c r="DS72" s="191"/>
      <c r="DT72" s="15"/>
      <c r="DU72" s="15"/>
      <c r="DV72" s="172"/>
      <c r="DW72" s="15"/>
      <c r="DX72" s="15"/>
      <c r="DY72" s="172"/>
      <c r="DZ72" s="15"/>
    </row>
    <row r="73" spans="1:130" s="35" customFormat="1" ht="15.75" x14ac:dyDescent="0.25">
      <c r="A73" s="58" t="s">
        <v>334</v>
      </c>
      <c r="B73" s="206">
        <f t="shared" si="85"/>
        <v>2127.9525100000001</v>
      </c>
      <c r="C73" s="206">
        <f t="shared" si="86"/>
        <v>1037.4694399999998</v>
      </c>
      <c r="D73" s="14">
        <f>C73/B73*100</f>
        <v>48.754351195553689</v>
      </c>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v>987.25251000000003</v>
      </c>
      <c r="AG73" s="14">
        <v>296.17574999999999</v>
      </c>
      <c r="AH73" s="14">
        <f t="shared" si="87"/>
        <v>29.999999696126373</v>
      </c>
      <c r="AI73" s="14">
        <v>741.3</v>
      </c>
      <c r="AJ73" s="14">
        <v>741.29368999999997</v>
      </c>
      <c r="AK73" s="14">
        <f t="shared" si="191"/>
        <v>99.999148792661543</v>
      </c>
      <c r="AL73" s="14"/>
      <c r="AM73" s="14"/>
      <c r="AN73" s="15"/>
      <c r="AO73" s="15"/>
      <c r="AP73" s="15"/>
      <c r="AQ73" s="15"/>
      <c r="AR73" s="14"/>
      <c r="AS73" s="14"/>
      <c r="AT73" s="100"/>
      <c r="AU73" s="14"/>
      <c r="AV73" s="14"/>
      <c r="AW73" s="100"/>
      <c r="AX73" s="14"/>
      <c r="AY73" s="14"/>
      <c r="AZ73" s="15"/>
      <c r="BA73" s="14"/>
      <c r="BB73" s="14"/>
      <c r="BC73" s="15"/>
      <c r="BD73" s="14"/>
      <c r="BE73" s="14"/>
      <c r="BF73" s="15"/>
      <c r="BG73" s="14"/>
      <c r="BH73" s="14"/>
      <c r="BI73" s="100"/>
      <c r="BJ73" s="14"/>
      <c r="BK73" s="14"/>
      <c r="BL73" s="100"/>
      <c r="BM73" s="14"/>
      <c r="BN73" s="14"/>
      <c r="BO73" s="100"/>
      <c r="BP73" s="14"/>
      <c r="BQ73" s="14"/>
      <c r="BR73" s="100"/>
      <c r="BS73" s="14"/>
      <c r="BT73" s="14"/>
      <c r="BU73" s="100"/>
      <c r="BV73" s="14"/>
      <c r="BW73" s="14"/>
      <c r="BX73" s="100"/>
      <c r="BY73" s="14"/>
      <c r="BZ73" s="14"/>
      <c r="CA73" s="100"/>
      <c r="CB73" s="14"/>
      <c r="CC73" s="14"/>
      <c r="CD73" s="100"/>
      <c r="CE73" s="14"/>
      <c r="CF73" s="14"/>
      <c r="CG73" s="100"/>
      <c r="CH73" s="14"/>
      <c r="CI73" s="14"/>
      <c r="CJ73" s="50"/>
      <c r="CK73" s="14"/>
      <c r="CL73" s="14"/>
      <c r="CM73" s="100"/>
      <c r="CN73" s="15"/>
      <c r="CO73" s="14"/>
      <c r="CP73" s="181"/>
      <c r="CQ73" s="15"/>
      <c r="CR73" s="14"/>
      <c r="CS73" s="14"/>
      <c r="CT73" s="195"/>
      <c r="CU73" s="14"/>
      <c r="CV73" s="100"/>
      <c r="CW73" s="15"/>
      <c r="CX73" s="14"/>
      <c r="CY73" s="100"/>
      <c r="CZ73" s="15"/>
      <c r="DA73" s="14"/>
      <c r="DB73" s="100"/>
      <c r="DC73" s="15"/>
      <c r="DD73" s="14"/>
      <c r="DE73" s="100"/>
      <c r="DF73" s="15"/>
      <c r="DG73" s="14"/>
      <c r="DH73" s="15"/>
      <c r="DI73" s="15"/>
      <c r="DJ73" s="14"/>
      <c r="DK73" s="15"/>
      <c r="DL73" s="15"/>
      <c r="DM73" s="14"/>
      <c r="DN73" s="15"/>
      <c r="DO73" s="15"/>
      <c r="DP73" s="14"/>
      <c r="DQ73" s="15"/>
      <c r="DR73" s="15"/>
      <c r="DS73" s="14"/>
      <c r="DT73" s="15"/>
      <c r="DU73" s="15">
        <v>399.4</v>
      </c>
      <c r="DV73" s="14"/>
      <c r="DW73" s="14"/>
      <c r="DX73" s="15"/>
      <c r="DY73" s="14"/>
      <c r="DZ73" s="14"/>
    </row>
    <row r="74" spans="1:130" s="35" customFormat="1" ht="15.75" x14ac:dyDescent="0.25">
      <c r="A74" s="58" t="s">
        <v>516</v>
      </c>
      <c r="B74" s="206">
        <f t="shared" si="85"/>
        <v>0</v>
      </c>
      <c r="C74" s="206">
        <f t="shared" si="86"/>
        <v>0</v>
      </c>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5"/>
      <c r="AO74" s="15"/>
      <c r="AP74" s="15"/>
      <c r="AQ74" s="15"/>
      <c r="AR74" s="14"/>
      <c r="AS74" s="14"/>
      <c r="AT74" s="100"/>
      <c r="AU74" s="14"/>
      <c r="AV74" s="14"/>
      <c r="AW74" s="100"/>
      <c r="AX74" s="14"/>
      <c r="AY74" s="14"/>
      <c r="AZ74" s="15"/>
      <c r="BA74" s="14"/>
      <c r="BB74" s="14"/>
      <c r="BC74" s="15"/>
      <c r="BD74" s="14"/>
      <c r="BE74" s="14"/>
      <c r="BF74" s="15"/>
      <c r="BG74" s="14"/>
      <c r="BH74" s="14"/>
      <c r="BI74" s="100"/>
      <c r="BJ74" s="14"/>
      <c r="BK74" s="14"/>
      <c r="BL74" s="100"/>
      <c r="BM74" s="14"/>
      <c r="BN74" s="14"/>
      <c r="BO74" s="100"/>
      <c r="BP74" s="14"/>
      <c r="BQ74" s="14"/>
      <c r="BR74" s="100"/>
      <c r="BS74" s="14"/>
      <c r="BT74" s="14"/>
      <c r="BU74" s="100"/>
      <c r="BV74" s="14"/>
      <c r="BW74" s="14"/>
      <c r="BX74" s="100"/>
      <c r="BY74" s="14"/>
      <c r="BZ74" s="14"/>
      <c r="CA74" s="100"/>
      <c r="CB74" s="14"/>
      <c r="CC74" s="14"/>
      <c r="CD74" s="100"/>
      <c r="CE74" s="14"/>
      <c r="CF74" s="14"/>
      <c r="CG74" s="100"/>
      <c r="CH74" s="14"/>
      <c r="CI74" s="14"/>
      <c r="CJ74" s="50"/>
      <c r="CK74" s="14"/>
      <c r="CL74" s="14"/>
      <c r="CM74" s="100"/>
      <c r="CN74" s="15"/>
      <c r="CO74" s="14"/>
      <c r="CP74" s="181"/>
      <c r="CQ74" s="15"/>
      <c r="CR74" s="14"/>
      <c r="CS74" s="14"/>
      <c r="CT74" s="195"/>
      <c r="CU74" s="14"/>
      <c r="CV74" s="100"/>
      <c r="CW74" s="15"/>
      <c r="CX74" s="14"/>
      <c r="CY74" s="100"/>
      <c r="CZ74" s="15"/>
      <c r="DA74" s="14"/>
      <c r="DB74" s="100"/>
      <c r="DC74" s="15"/>
      <c r="DD74" s="14"/>
      <c r="DE74" s="100"/>
      <c r="DF74" s="15"/>
      <c r="DG74" s="14"/>
      <c r="DH74" s="15"/>
      <c r="DI74" s="15"/>
      <c r="DJ74" s="14"/>
      <c r="DK74" s="15"/>
      <c r="DL74" s="15"/>
      <c r="DM74" s="14"/>
      <c r="DN74" s="15"/>
      <c r="DO74" s="15"/>
      <c r="DP74" s="14"/>
      <c r="DQ74" s="15"/>
      <c r="DR74" s="15"/>
      <c r="DS74" s="14"/>
      <c r="DT74" s="15"/>
      <c r="DU74" s="15"/>
      <c r="DV74" s="14"/>
      <c r="DW74" s="14"/>
      <c r="DX74" s="15"/>
      <c r="DY74" s="14"/>
      <c r="DZ74" s="14"/>
    </row>
    <row r="75" spans="1:130" s="35" customFormat="1" ht="15.75" x14ac:dyDescent="0.25">
      <c r="A75" s="58" t="s">
        <v>515</v>
      </c>
      <c r="B75" s="206">
        <f t="shared" si="85"/>
        <v>0</v>
      </c>
      <c r="C75" s="206">
        <f t="shared" si="86"/>
        <v>0</v>
      </c>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5"/>
      <c r="AO75" s="15"/>
      <c r="AP75" s="15"/>
      <c r="AQ75" s="15"/>
      <c r="AR75" s="14"/>
      <c r="AS75" s="14"/>
      <c r="AT75" s="100"/>
      <c r="AU75" s="14"/>
      <c r="AV75" s="14"/>
      <c r="AW75" s="100"/>
      <c r="AX75" s="14"/>
      <c r="AY75" s="14"/>
      <c r="AZ75" s="15"/>
      <c r="BA75" s="14"/>
      <c r="BB75" s="14"/>
      <c r="BC75" s="15"/>
      <c r="BD75" s="14"/>
      <c r="BE75" s="14"/>
      <c r="BF75" s="15"/>
      <c r="BG75" s="14"/>
      <c r="BH75" s="14"/>
      <c r="BI75" s="100"/>
      <c r="BJ75" s="14"/>
      <c r="BK75" s="14"/>
      <c r="BL75" s="100"/>
      <c r="BM75" s="14"/>
      <c r="BN75" s="14"/>
      <c r="BO75" s="100"/>
      <c r="BP75" s="14"/>
      <c r="BQ75" s="14"/>
      <c r="BR75" s="100"/>
      <c r="BS75" s="14"/>
      <c r="BT75" s="14"/>
      <c r="BU75" s="100"/>
      <c r="BV75" s="14"/>
      <c r="BW75" s="14"/>
      <c r="BX75" s="100"/>
      <c r="BY75" s="14"/>
      <c r="BZ75" s="14"/>
      <c r="CA75" s="100"/>
      <c r="CB75" s="14"/>
      <c r="CC75" s="14"/>
      <c r="CD75" s="100"/>
      <c r="CE75" s="14"/>
      <c r="CF75" s="14"/>
      <c r="CG75" s="100"/>
      <c r="CH75" s="14"/>
      <c r="CI75" s="14"/>
      <c r="CJ75" s="50"/>
      <c r="CK75" s="14"/>
      <c r="CL75" s="14"/>
      <c r="CM75" s="100"/>
      <c r="CN75" s="15"/>
      <c r="CO75" s="14"/>
      <c r="CP75" s="181"/>
      <c r="CQ75" s="15"/>
      <c r="CR75" s="14"/>
      <c r="CS75" s="14"/>
      <c r="CT75" s="195"/>
      <c r="CU75" s="14"/>
      <c r="CV75" s="100"/>
      <c r="CW75" s="15"/>
      <c r="CX75" s="14"/>
      <c r="CY75" s="100"/>
      <c r="CZ75" s="15"/>
      <c r="DA75" s="14"/>
      <c r="DB75" s="100"/>
      <c r="DC75" s="15"/>
      <c r="DD75" s="14"/>
      <c r="DE75" s="100"/>
      <c r="DF75" s="15"/>
      <c r="DG75" s="14"/>
      <c r="DH75" s="15"/>
      <c r="DI75" s="15"/>
      <c r="DJ75" s="14"/>
      <c r="DK75" s="15"/>
      <c r="DL75" s="15"/>
      <c r="DM75" s="14"/>
      <c r="DN75" s="15"/>
      <c r="DO75" s="15"/>
      <c r="DP75" s="14"/>
      <c r="DQ75" s="15"/>
      <c r="DR75" s="15"/>
      <c r="DS75" s="14"/>
      <c r="DT75" s="15"/>
      <c r="DU75" s="15"/>
      <c r="DV75" s="14"/>
      <c r="DW75" s="14"/>
      <c r="DX75" s="15"/>
      <c r="DY75" s="14"/>
      <c r="DZ75" s="14"/>
    </row>
    <row r="76" spans="1:130" s="35" customFormat="1" ht="15.75" x14ac:dyDescent="0.25">
      <c r="A76" s="58" t="s">
        <v>335</v>
      </c>
      <c r="B76" s="206">
        <f t="shared" si="85"/>
        <v>0</v>
      </c>
      <c r="C76" s="206">
        <f t="shared" si="86"/>
        <v>0</v>
      </c>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5"/>
      <c r="AO76" s="15"/>
      <c r="AP76" s="15"/>
      <c r="AQ76" s="15"/>
      <c r="AR76" s="14"/>
      <c r="AS76" s="14"/>
      <c r="AT76" s="100"/>
      <c r="AU76" s="14"/>
      <c r="AV76" s="14"/>
      <c r="AW76" s="100"/>
      <c r="AX76" s="14"/>
      <c r="AY76" s="14"/>
      <c r="AZ76" s="15"/>
      <c r="BA76" s="14"/>
      <c r="BB76" s="14"/>
      <c r="BC76" s="15"/>
      <c r="BD76" s="14"/>
      <c r="BE76" s="14"/>
      <c r="BF76" s="15"/>
      <c r="BG76" s="14"/>
      <c r="BH76" s="14"/>
      <c r="BI76" s="100"/>
      <c r="BJ76" s="14"/>
      <c r="BK76" s="14"/>
      <c r="BL76" s="100"/>
      <c r="BM76" s="14"/>
      <c r="BN76" s="14"/>
      <c r="BO76" s="100"/>
      <c r="BP76" s="14"/>
      <c r="BQ76" s="14"/>
      <c r="BR76" s="100"/>
      <c r="BS76" s="14"/>
      <c r="BT76" s="14"/>
      <c r="BU76" s="100"/>
      <c r="BV76" s="14"/>
      <c r="BW76" s="14"/>
      <c r="BX76" s="100"/>
      <c r="BY76" s="14"/>
      <c r="BZ76" s="14"/>
      <c r="CA76" s="100"/>
      <c r="CB76" s="14"/>
      <c r="CC76" s="14"/>
      <c r="CD76" s="100"/>
      <c r="CE76" s="14"/>
      <c r="CF76" s="14"/>
      <c r="CG76" s="100"/>
      <c r="CH76" s="14"/>
      <c r="CI76" s="14"/>
      <c r="CJ76" s="50"/>
      <c r="CK76" s="14"/>
      <c r="CL76" s="14"/>
      <c r="CM76" s="100"/>
      <c r="CN76" s="15"/>
      <c r="CO76" s="14"/>
      <c r="CP76" s="181"/>
      <c r="CQ76" s="15"/>
      <c r="CR76" s="14"/>
      <c r="CS76" s="14"/>
      <c r="CT76" s="195"/>
      <c r="CU76" s="14"/>
      <c r="CV76" s="100"/>
      <c r="CW76" s="15"/>
      <c r="CX76" s="14"/>
      <c r="CY76" s="100"/>
      <c r="CZ76" s="15"/>
      <c r="DA76" s="14"/>
      <c r="DB76" s="100"/>
      <c r="DC76" s="15"/>
      <c r="DD76" s="14"/>
      <c r="DE76" s="100"/>
      <c r="DF76" s="15"/>
      <c r="DG76" s="14"/>
      <c r="DH76" s="15"/>
      <c r="DI76" s="15"/>
      <c r="DJ76" s="14"/>
      <c r="DK76" s="15"/>
      <c r="DL76" s="15"/>
      <c r="DM76" s="14"/>
      <c r="DN76" s="15"/>
      <c r="DO76" s="15"/>
      <c r="DP76" s="14"/>
      <c r="DQ76" s="15"/>
      <c r="DR76" s="15"/>
      <c r="DS76" s="14"/>
      <c r="DT76" s="15"/>
      <c r="DU76" s="15"/>
      <c r="DV76" s="14"/>
      <c r="DW76" s="14"/>
      <c r="DX76" s="15"/>
      <c r="DY76" s="14"/>
      <c r="DZ76" s="14"/>
    </row>
    <row r="77" spans="1:130" s="76" customFormat="1" ht="31.5" x14ac:dyDescent="0.25">
      <c r="A77" s="77" t="s">
        <v>528</v>
      </c>
      <c r="B77" s="205">
        <f t="shared" ref="B77:B140" si="207">E77+H77+K77+N77+Q77+T77+W77+Z77+AC77+AF77+AI77+AL77+AO77+AR77+AU77+AX77+BA77+BD77+BG77+BJ77+BM77+BP77+BS77+BV77+BY77+CB77+CE77+CH77+CK77+CN77+CQ77+CT77+CW77+CZ77+DC77+DF77+DI77+DL77+DO77+DR77+DU77+DX77</f>
        <v>208841.53963999997</v>
      </c>
      <c r="C77" s="205">
        <f t="shared" ref="C77:C140" si="208">F77+I77+L77+O77+R77+U77+X77+AA77+AD77+AG77+AJ77+AM77+AP77+AS77+AV77+AY77+BB77+BE77+BH77+BK77+BN77+BQ77+BT77+BW77+BZ77+CC77+CF77+CI77+CL77+CO77+CR77+CU77+CX77+DA77+DD77+DG77+DJ77+DM77+DP77+DS77+DV77+DY77</f>
        <v>127658.95983000001</v>
      </c>
      <c r="D77" s="81">
        <f t="shared" ref="D77" si="209">C77/B77*100</f>
        <v>61.127187651488256</v>
      </c>
      <c r="E77" s="83">
        <f t="shared" ref="E77:AS77" si="210">E78+E79+E80+E81+E82+E83+E84+E85+E86+E87+E88+E89+E90+E91+E92+E93</f>
        <v>0</v>
      </c>
      <c r="F77" s="83">
        <f t="shared" si="210"/>
        <v>0</v>
      </c>
      <c r="G77" s="83">
        <f t="shared" si="210"/>
        <v>0</v>
      </c>
      <c r="H77" s="83">
        <f t="shared" si="210"/>
        <v>0</v>
      </c>
      <c r="I77" s="83">
        <f t="shared" si="210"/>
        <v>0</v>
      </c>
      <c r="J77" s="83">
        <f t="shared" si="210"/>
        <v>0</v>
      </c>
      <c r="K77" s="83">
        <f t="shared" si="210"/>
        <v>1943.9</v>
      </c>
      <c r="L77" s="83">
        <f t="shared" si="210"/>
        <v>1943.8965000000001</v>
      </c>
      <c r="M77" s="83">
        <f>L77/K77*100</f>
        <v>99.999819949585884</v>
      </c>
      <c r="N77" s="83">
        <f t="shared" si="210"/>
        <v>0</v>
      </c>
      <c r="O77" s="83">
        <f t="shared" si="210"/>
        <v>0</v>
      </c>
      <c r="P77" s="83">
        <f t="shared" si="210"/>
        <v>0</v>
      </c>
      <c r="Q77" s="83">
        <f t="shared" si="210"/>
        <v>0</v>
      </c>
      <c r="R77" s="83">
        <f t="shared" si="210"/>
        <v>0</v>
      </c>
      <c r="S77" s="83">
        <f t="shared" si="210"/>
        <v>0</v>
      </c>
      <c r="T77" s="83">
        <f t="shared" si="210"/>
        <v>3467.4</v>
      </c>
      <c r="U77" s="83">
        <f t="shared" si="210"/>
        <v>3467.4</v>
      </c>
      <c r="V77" s="81">
        <f t="shared" si="190"/>
        <v>100</v>
      </c>
      <c r="W77" s="83">
        <f t="shared" si="210"/>
        <v>102.04082</v>
      </c>
      <c r="X77" s="83">
        <f t="shared" si="210"/>
        <v>102.04082000000001</v>
      </c>
      <c r="Y77" s="81">
        <f>X77/W77*100</f>
        <v>100.00000000000003</v>
      </c>
      <c r="Z77" s="83">
        <f t="shared" si="210"/>
        <v>51.020420000000001</v>
      </c>
      <c r="AA77" s="83">
        <f t="shared" si="210"/>
        <v>51.020420000000001</v>
      </c>
      <c r="AB77" s="81">
        <f>AA77/Z77*100</f>
        <v>100</v>
      </c>
      <c r="AC77" s="83">
        <f t="shared" si="210"/>
        <v>0</v>
      </c>
      <c r="AD77" s="83">
        <f t="shared" si="210"/>
        <v>0</v>
      </c>
      <c r="AE77" s="83">
        <f t="shared" si="210"/>
        <v>0</v>
      </c>
      <c r="AF77" s="83">
        <f>SUM(AF78:AF93)</f>
        <v>5300.8783999999996</v>
      </c>
      <c r="AG77" s="83">
        <f t="shared" si="210"/>
        <v>1260.578</v>
      </c>
      <c r="AH77" s="81">
        <f t="shared" ref="AH77:AH139" si="211">AG77/AF77*100</f>
        <v>23.78054927651236</v>
      </c>
      <c r="AI77" s="83">
        <f t="shared" si="210"/>
        <v>15720</v>
      </c>
      <c r="AJ77" s="83">
        <f t="shared" si="210"/>
        <v>15719.983890000001</v>
      </c>
      <c r="AK77" s="81">
        <f t="shared" si="191"/>
        <v>99.999897519083987</v>
      </c>
      <c r="AL77" s="83">
        <f t="shared" si="210"/>
        <v>30939.599999999999</v>
      </c>
      <c r="AM77" s="83">
        <f t="shared" si="210"/>
        <v>19895.879629999999</v>
      </c>
      <c r="AN77" s="83">
        <f t="shared" si="93"/>
        <v>64.3055489728374</v>
      </c>
      <c r="AO77" s="83">
        <f t="shared" ref="AO77:AP77" si="212">AO78+AO79+AO80+AO81+AO82+AO83+AO84+AO85+AO86+AO87+AO88+AO89+AO90+AO91+AO92+AO93</f>
        <v>4180.1000000000004</v>
      </c>
      <c r="AP77" s="83">
        <f t="shared" si="212"/>
        <v>466.46979999999996</v>
      </c>
      <c r="AQ77" s="83">
        <f t="shared" ref="AQ77:AQ78" si="213">AP77/AO77*100</f>
        <v>11.159297624458743</v>
      </c>
      <c r="AR77" s="83">
        <f t="shared" si="210"/>
        <v>0</v>
      </c>
      <c r="AS77" s="83">
        <f t="shared" si="210"/>
        <v>0</v>
      </c>
      <c r="AT77" s="83">
        <f t="shared" ref="AT77:CI77" si="214">AT78+AT79+AT80+AT81+AT82+AT83+AT84+AT85+AT86+AT87+AT88+AT89+AT90+AT91+AT92+AT93</f>
        <v>0</v>
      </c>
      <c r="AU77" s="83">
        <f t="shared" si="214"/>
        <v>0</v>
      </c>
      <c r="AV77" s="83">
        <f t="shared" si="214"/>
        <v>0</v>
      </c>
      <c r="AW77" s="83">
        <f t="shared" si="214"/>
        <v>0</v>
      </c>
      <c r="AX77" s="83">
        <f t="shared" si="214"/>
        <v>3011</v>
      </c>
      <c r="AY77" s="83">
        <f t="shared" si="214"/>
        <v>1307.1612399999999</v>
      </c>
      <c r="AZ77" s="83">
        <f t="shared" ref="AZ77" si="215">AY77/AX77*100</f>
        <v>43.412860843573561</v>
      </c>
      <c r="BA77" s="83">
        <f t="shared" si="214"/>
        <v>61.5</v>
      </c>
      <c r="BB77" s="83">
        <f t="shared" si="214"/>
        <v>26.676759999999998</v>
      </c>
      <c r="BC77" s="83">
        <f t="shared" ref="BC77" si="216">BB77/BA77*100</f>
        <v>43.376845528455284</v>
      </c>
      <c r="BD77" s="83">
        <f t="shared" si="214"/>
        <v>5071.3</v>
      </c>
      <c r="BE77" s="83">
        <f t="shared" si="214"/>
        <v>2850.2828399999999</v>
      </c>
      <c r="BF77" s="83">
        <f t="shared" si="125"/>
        <v>56.204185120186146</v>
      </c>
      <c r="BG77" s="83">
        <f t="shared" si="214"/>
        <v>29768.6</v>
      </c>
      <c r="BH77" s="83">
        <f t="shared" si="214"/>
        <v>434.96434999999997</v>
      </c>
      <c r="BI77" s="81">
        <f t="shared" ref="BI77" si="217">BH77/BG77*100</f>
        <v>1.4611515153551058</v>
      </c>
      <c r="BJ77" s="83">
        <f t="shared" si="214"/>
        <v>0</v>
      </c>
      <c r="BK77" s="83">
        <f t="shared" si="214"/>
        <v>0</v>
      </c>
      <c r="BL77" s="83">
        <f t="shared" si="214"/>
        <v>0</v>
      </c>
      <c r="BM77" s="83">
        <f t="shared" si="214"/>
        <v>0</v>
      </c>
      <c r="BN77" s="83">
        <f t="shared" si="214"/>
        <v>0</v>
      </c>
      <c r="BO77" s="83">
        <f t="shared" si="214"/>
        <v>0</v>
      </c>
      <c r="BP77" s="83">
        <f t="shared" si="214"/>
        <v>0</v>
      </c>
      <c r="BQ77" s="83">
        <f t="shared" si="214"/>
        <v>0</v>
      </c>
      <c r="BR77" s="83">
        <f t="shared" si="214"/>
        <v>0</v>
      </c>
      <c r="BS77" s="83">
        <f t="shared" si="214"/>
        <v>0</v>
      </c>
      <c r="BT77" s="83">
        <f t="shared" si="214"/>
        <v>0</v>
      </c>
      <c r="BU77" s="83">
        <f t="shared" si="214"/>
        <v>0</v>
      </c>
      <c r="BV77" s="83">
        <f t="shared" si="214"/>
        <v>0</v>
      </c>
      <c r="BW77" s="83">
        <f t="shared" si="214"/>
        <v>0</v>
      </c>
      <c r="BX77" s="83">
        <f t="shared" si="214"/>
        <v>0</v>
      </c>
      <c r="BY77" s="83">
        <f t="shared" si="214"/>
        <v>1208.3</v>
      </c>
      <c r="BZ77" s="83">
        <f t="shared" si="214"/>
        <v>1208.2999500000001</v>
      </c>
      <c r="CA77" s="83">
        <f>BZ77/BY77*100</f>
        <v>99.999995861954829</v>
      </c>
      <c r="CB77" s="83">
        <f t="shared" si="214"/>
        <v>0</v>
      </c>
      <c r="CC77" s="83">
        <f t="shared" si="214"/>
        <v>0</v>
      </c>
      <c r="CD77" s="83">
        <f t="shared" si="214"/>
        <v>0</v>
      </c>
      <c r="CE77" s="83">
        <f t="shared" si="214"/>
        <v>460.7</v>
      </c>
      <c r="CF77" s="83">
        <f t="shared" si="214"/>
        <v>0</v>
      </c>
      <c r="CG77" s="83">
        <f t="shared" si="214"/>
        <v>0</v>
      </c>
      <c r="CH77" s="83">
        <f t="shared" si="214"/>
        <v>11278.9</v>
      </c>
      <c r="CI77" s="83">
        <f t="shared" si="214"/>
        <v>161.43403000000001</v>
      </c>
      <c r="CJ77" s="80">
        <f t="shared" ref="CJ77:CJ121" si="218">CI77/CH77*100</f>
        <v>1.4312923246061231</v>
      </c>
      <c r="CK77" s="83">
        <f t="shared" ref="CK77:CY77" si="219">CK78+CK79+CK80+CK81+CK82+CK83+CK84+CK85+CK86+CK87+CK88+CK89+CK90+CK91+CK92+CK93</f>
        <v>0</v>
      </c>
      <c r="CL77" s="83">
        <f t="shared" si="219"/>
        <v>0</v>
      </c>
      <c r="CM77" s="83">
        <f t="shared" si="219"/>
        <v>0</v>
      </c>
      <c r="CN77" s="83">
        <f t="shared" si="219"/>
        <v>0</v>
      </c>
      <c r="CO77" s="83">
        <f t="shared" si="219"/>
        <v>0</v>
      </c>
      <c r="CP77" s="183">
        <f t="shared" si="219"/>
        <v>0</v>
      </c>
      <c r="CQ77" s="83">
        <f t="shared" si="219"/>
        <v>30456.3</v>
      </c>
      <c r="CR77" s="83">
        <f t="shared" si="219"/>
        <v>17011.068600000002</v>
      </c>
      <c r="CS77" s="83">
        <f t="shared" si="98"/>
        <v>55.854022320505123</v>
      </c>
      <c r="CT77" s="198">
        <f t="shared" si="219"/>
        <v>60000</v>
      </c>
      <c r="CU77" s="83">
        <f t="shared" si="219"/>
        <v>59999.999990000004</v>
      </c>
      <c r="CV77" s="83">
        <f t="shared" ref="CV77" si="220">CU77/CT77*100</f>
        <v>99.999999983333339</v>
      </c>
      <c r="CW77" s="83">
        <f t="shared" si="219"/>
        <v>0</v>
      </c>
      <c r="CX77" s="83">
        <f t="shared" si="219"/>
        <v>0</v>
      </c>
      <c r="CY77" s="83">
        <f t="shared" si="219"/>
        <v>0</v>
      </c>
      <c r="CZ77" s="83"/>
      <c r="DA77" s="83">
        <f t="shared" ref="DA77:DB77" si="221">DA78+DA79+DA80+DA81+DA82+DA83+DA84+DA85+DA86+DA87+DA88+DA89+DA90+DA91+DA92+DA93</f>
        <v>0</v>
      </c>
      <c r="DB77" s="83">
        <f t="shared" si="221"/>
        <v>0</v>
      </c>
      <c r="DC77" s="83">
        <f t="shared" ref="DC77:DE77" si="222">DC78+DC79+DC80+DC81+DC82+DC83+DC84+DC85+DC86+DC87+DC88+DC89+DC90+DC91+DC92+DC93</f>
        <v>0</v>
      </c>
      <c r="DD77" s="83">
        <f t="shared" si="222"/>
        <v>0</v>
      </c>
      <c r="DE77" s="83">
        <f t="shared" si="222"/>
        <v>0</v>
      </c>
      <c r="DF77" s="83">
        <f t="shared" ref="DF77:DG77" si="223">DF78+DF79+DF80+DF81+DF82+DF83+DF84+DF85+DF86+DF87+DF88+DF89+DF90+DF91+DF92+DF93</f>
        <v>1260.3</v>
      </c>
      <c r="DG77" s="83">
        <f t="shared" si="223"/>
        <v>20.992000000000001</v>
      </c>
      <c r="DH77" s="83">
        <f t="shared" ref="DH77:DH78" si="224">DG77/DF77*100</f>
        <v>1.6656351662302629</v>
      </c>
      <c r="DI77" s="83">
        <f t="shared" ref="DI77:DJ77" si="225">DI78+DI79+DI80+DI81+DI82+DI83+DI84+DI85+DI86+DI87+DI88+DI89+DI90+DI91+DI92+DI93</f>
        <v>3137.5</v>
      </c>
      <c r="DJ77" s="83">
        <f t="shared" si="225"/>
        <v>1730.8110099999999</v>
      </c>
      <c r="DK77" s="83">
        <f t="shared" ref="DK77:DK94" si="226">DJ77/DI77*100</f>
        <v>55.165291155378483</v>
      </c>
      <c r="DL77" s="83">
        <f t="shared" ref="DL77:DM77" si="227">DL78+DL79+DL80+DL81+DL82+DL83+DL84+DL85+DL86+DL87+DL88+DL89+DL90+DL91+DL92+DL93</f>
        <v>0</v>
      </c>
      <c r="DM77" s="83">
        <f t="shared" si="227"/>
        <v>0</v>
      </c>
      <c r="DN77" s="83"/>
      <c r="DO77" s="83">
        <f t="shared" ref="DO77:DP77" si="228">DO78+DO79+DO80+DO81+DO82+DO83+DO84+DO85+DO86+DO87+DO88+DO89+DO90+DO91+DO92+DO93</f>
        <v>0</v>
      </c>
      <c r="DP77" s="83">
        <f t="shared" si="228"/>
        <v>0</v>
      </c>
      <c r="DQ77" s="83"/>
      <c r="DR77" s="83">
        <f t="shared" ref="DR77:DS77" si="229">DR78+DR79+DR80+DR81+DR82+DR83+DR84+DR85+DR86+DR87+DR88+DR89+DR90+DR91+DR92+DR93</f>
        <v>0</v>
      </c>
      <c r="DS77" s="83">
        <f t="shared" si="229"/>
        <v>0</v>
      </c>
      <c r="DT77" s="83"/>
      <c r="DU77" s="83">
        <f t="shared" ref="DU77:DV77" si="230">DU78+DU79+DU80+DU81+DU82+DU83+DU84+DU85+DU86+DU87+DU88+DU89+DU90+DU91+DU92+DU93</f>
        <v>1422.2</v>
      </c>
      <c r="DV77" s="83">
        <f t="shared" si="230"/>
        <v>0</v>
      </c>
      <c r="DW77" s="83">
        <f t="shared" ref="DW77" si="231">DV77/DU77*100</f>
        <v>0</v>
      </c>
      <c r="DX77" s="83"/>
      <c r="DY77" s="83"/>
      <c r="DZ77" s="83"/>
    </row>
    <row r="78" spans="1:130" s="35" customFormat="1" ht="15.75" x14ac:dyDescent="0.25">
      <c r="A78" s="58" t="s">
        <v>340</v>
      </c>
      <c r="B78" s="206">
        <f t="shared" si="207"/>
        <v>92349.061239999995</v>
      </c>
      <c r="C78" s="206">
        <f t="shared" si="208"/>
        <v>47701.295649999993</v>
      </c>
      <c r="D78" s="14">
        <f t="shared" si="82"/>
        <v>51.65325452094438</v>
      </c>
      <c r="E78" s="15"/>
      <c r="F78" s="14"/>
      <c r="G78" s="14"/>
      <c r="H78" s="15"/>
      <c r="I78" s="15"/>
      <c r="J78" s="14"/>
      <c r="K78" s="14">
        <v>1943.9</v>
      </c>
      <c r="L78" s="14">
        <v>1943.8965000000001</v>
      </c>
      <c r="M78" s="15">
        <f>L78/K78*100</f>
        <v>99.999819949585884</v>
      </c>
      <c r="N78" s="15"/>
      <c r="O78" s="14"/>
      <c r="P78" s="15"/>
      <c r="Q78" s="15">
        <v>0</v>
      </c>
      <c r="R78" s="15">
        <v>0</v>
      </c>
      <c r="S78" s="14"/>
      <c r="T78" s="15">
        <v>3467.4</v>
      </c>
      <c r="U78" s="15">
        <v>3467.4</v>
      </c>
      <c r="V78" s="14">
        <f>U78/T78*100</f>
        <v>100</v>
      </c>
      <c r="W78" s="15">
        <v>102.04082</v>
      </c>
      <c r="X78" s="15">
        <v>102.04082000000001</v>
      </c>
      <c r="Y78" s="14">
        <f>X78/W78*100</f>
        <v>100.00000000000003</v>
      </c>
      <c r="Z78" s="14">
        <v>51.020420000000001</v>
      </c>
      <c r="AA78" s="14">
        <v>51.020420000000001</v>
      </c>
      <c r="AB78" s="14">
        <f>AA78/Z78*100</f>
        <v>100</v>
      </c>
      <c r="AC78" s="15"/>
      <c r="AD78" s="15"/>
      <c r="AE78" s="14"/>
      <c r="AF78" s="14"/>
      <c r="AG78" s="14"/>
      <c r="AH78" s="14"/>
      <c r="AI78" s="15">
        <v>0</v>
      </c>
      <c r="AJ78" s="15"/>
      <c r="AK78" s="14"/>
      <c r="AL78" s="172">
        <v>30939.599999999999</v>
      </c>
      <c r="AM78" s="172">
        <v>19895.879629999999</v>
      </c>
      <c r="AN78" s="15">
        <f t="shared" si="93"/>
        <v>64.3055489728374</v>
      </c>
      <c r="AO78" s="172">
        <v>4180.1000000000004</v>
      </c>
      <c r="AP78" s="172">
        <v>466.46979999999996</v>
      </c>
      <c r="AQ78" s="15">
        <f t="shared" si="213"/>
        <v>11.159297624458743</v>
      </c>
      <c r="AR78" s="15"/>
      <c r="AS78" s="15"/>
      <c r="AT78" s="15"/>
      <c r="AU78" s="15"/>
      <c r="AV78" s="15"/>
      <c r="AW78" s="15"/>
      <c r="AX78" s="15"/>
      <c r="AY78" s="15"/>
      <c r="AZ78" s="15"/>
      <c r="BA78" s="15"/>
      <c r="BB78" s="15"/>
      <c r="BC78" s="15"/>
      <c r="BD78" s="15">
        <v>5071.3</v>
      </c>
      <c r="BE78" s="191">
        <v>2850.2828399999999</v>
      </c>
      <c r="BF78" s="15">
        <f t="shared" si="125"/>
        <v>56.204185120186146</v>
      </c>
      <c r="BG78" s="15"/>
      <c r="BH78" s="99"/>
      <c r="BI78" s="14"/>
      <c r="BJ78" s="15"/>
      <c r="BK78" s="99"/>
      <c r="BL78" s="99"/>
      <c r="BM78" s="15"/>
      <c r="BN78" s="99"/>
      <c r="BO78" s="99"/>
      <c r="BP78" s="15"/>
      <c r="BQ78" s="99"/>
      <c r="BR78" s="99"/>
      <c r="BS78" s="15"/>
      <c r="BT78" s="99"/>
      <c r="BU78" s="99"/>
      <c r="BV78" s="15"/>
      <c r="BW78" s="99"/>
      <c r="BX78" s="99"/>
      <c r="BY78" s="15"/>
      <c r="BZ78" s="99"/>
      <c r="CA78" s="15"/>
      <c r="CB78" s="15"/>
      <c r="CC78" s="99"/>
      <c r="CD78" s="99"/>
      <c r="CE78" s="15">
        <v>460.7</v>
      </c>
      <c r="CF78" s="99"/>
      <c r="CG78" s="99"/>
      <c r="CH78" s="15">
        <v>11278.9</v>
      </c>
      <c r="CI78" s="191">
        <v>161.43403000000001</v>
      </c>
      <c r="CJ78" s="50">
        <f t="shared" si="218"/>
        <v>1.4312923246061231</v>
      </c>
      <c r="CK78" s="15"/>
      <c r="CL78" s="15"/>
      <c r="CM78" s="15"/>
      <c r="CN78" s="15"/>
      <c r="CO78" s="99"/>
      <c r="CP78" s="185"/>
      <c r="CQ78" s="15">
        <v>30456.3</v>
      </c>
      <c r="CR78" s="172">
        <v>17011.068600000002</v>
      </c>
      <c r="CS78" s="15">
        <f t="shared" si="98"/>
        <v>55.854022320505123</v>
      </c>
      <c r="CT78" s="195"/>
      <c r="CU78" s="99"/>
      <c r="CV78" s="15"/>
      <c r="CW78" s="15"/>
      <c r="CX78" s="99"/>
      <c r="CY78" s="99"/>
      <c r="CZ78" s="15"/>
      <c r="DA78" s="99"/>
      <c r="DB78" s="99"/>
      <c r="DC78" s="15"/>
      <c r="DD78" s="99"/>
      <c r="DE78" s="99"/>
      <c r="DF78" s="15">
        <v>1260.3</v>
      </c>
      <c r="DG78" s="15">
        <v>20.992000000000001</v>
      </c>
      <c r="DH78" s="15">
        <f t="shared" si="224"/>
        <v>1.6656351662302629</v>
      </c>
      <c r="DI78" s="15">
        <v>3137.5</v>
      </c>
      <c r="DJ78" s="191">
        <v>1730.8110099999999</v>
      </c>
      <c r="DK78" s="15">
        <f t="shared" si="226"/>
        <v>55.165291155378483</v>
      </c>
      <c r="DL78" s="15"/>
      <c r="DM78" s="191"/>
      <c r="DN78" s="15"/>
      <c r="DO78" s="15"/>
      <c r="DP78" s="191"/>
      <c r="DQ78" s="15"/>
      <c r="DR78" s="15"/>
      <c r="DS78" s="191"/>
      <c r="DT78" s="15"/>
      <c r="DU78" s="15"/>
      <c r="DV78" s="172"/>
      <c r="DW78" s="15"/>
      <c r="DX78" s="15"/>
      <c r="DY78" s="172"/>
      <c r="DZ78" s="15"/>
    </row>
    <row r="79" spans="1:130" s="35" customFormat="1" ht="15.75" x14ac:dyDescent="0.25">
      <c r="A79" s="58" t="s">
        <v>339</v>
      </c>
      <c r="B79" s="206">
        <f t="shared" si="207"/>
        <v>78792.5</v>
      </c>
      <c r="C79" s="206">
        <f t="shared" si="208"/>
        <v>77053.821880000003</v>
      </c>
      <c r="D79" s="14">
        <f>C79/B79*100</f>
        <v>97.793345661071811</v>
      </c>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v>15720</v>
      </c>
      <c r="AJ79" s="14">
        <v>15719.983890000001</v>
      </c>
      <c r="AK79" s="14">
        <f>AJ79/AI79*100</f>
        <v>99.999897519083987</v>
      </c>
      <c r="AL79" s="14"/>
      <c r="AM79" s="14"/>
      <c r="AN79" s="14"/>
      <c r="AO79" s="14"/>
      <c r="AP79" s="14"/>
      <c r="AQ79" s="14"/>
      <c r="AR79" s="14"/>
      <c r="AS79" s="14"/>
      <c r="AT79" s="100"/>
      <c r="AU79" s="14"/>
      <c r="AV79" s="14"/>
      <c r="AW79" s="100"/>
      <c r="AX79" s="15">
        <v>3011</v>
      </c>
      <c r="AY79" s="15">
        <v>1307.1612399999999</v>
      </c>
      <c r="AZ79" s="15">
        <f>AY79/AX79*100</f>
        <v>43.412860843573561</v>
      </c>
      <c r="BA79" s="15">
        <v>61.5</v>
      </c>
      <c r="BB79" s="15">
        <v>26.676759999999998</v>
      </c>
      <c r="BC79" s="15">
        <f>BB79/BA79*100</f>
        <v>43.376845528455284</v>
      </c>
      <c r="BD79" s="14"/>
      <c r="BE79" s="14"/>
      <c r="BF79" s="14"/>
      <c r="BG79" s="14"/>
      <c r="BH79" s="14"/>
      <c r="BI79" s="14"/>
      <c r="BJ79" s="14"/>
      <c r="BK79" s="14"/>
      <c r="BL79" s="100"/>
      <c r="BM79" s="14"/>
      <c r="BN79" s="14"/>
      <c r="BO79" s="100"/>
      <c r="BP79" s="14"/>
      <c r="BQ79" s="14"/>
      <c r="BR79" s="100"/>
      <c r="BS79" s="14"/>
      <c r="BT79" s="14"/>
      <c r="BU79" s="100"/>
      <c r="BV79" s="14"/>
      <c r="BW79" s="14"/>
      <c r="BX79" s="100"/>
      <c r="BY79" s="14"/>
      <c r="BZ79" s="14"/>
      <c r="CA79" s="15"/>
      <c r="CB79" s="14"/>
      <c r="CC79" s="14"/>
      <c r="CD79" s="100"/>
      <c r="CE79" s="14"/>
      <c r="CF79" s="14"/>
      <c r="CG79" s="100"/>
      <c r="CH79" s="14"/>
      <c r="CI79" s="14"/>
      <c r="CJ79" s="50"/>
      <c r="CK79" s="14"/>
      <c r="CL79" s="14"/>
      <c r="CM79" s="100"/>
      <c r="CN79" s="15"/>
      <c r="CO79" s="14"/>
      <c r="CP79" s="181"/>
      <c r="CQ79" s="15"/>
      <c r="CR79" s="14"/>
      <c r="CS79" s="14"/>
      <c r="CT79" s="195">
        <v>60000</v>
      </c>
      <c r="CU79" s="195">
        <v>59999.999990000004</v>
      </c>
      <c r="CV79" s="15">
        <f>CU79/CT79*100</f>
        <v>99.999999983333339</v>
      </c>
      <c r="CW79" s="15"/>
      <c r="CX79" s="14"/>
      <c r="CY79" s="100"/>
      <c r="CZ79" s="15"/>
      <c r="DA79" s="14"/>
      <c r="DB79" s="100"/>
      <c r="DC79" s="15"/>
      <c r="DD79" s="14"/>
      <c r="DE79" s="100"/>
      <c r="DF79" s="15"/>
      <c r="DG79" s="14"/>
      <c r="DH79" s="100"/>
      <c r="DI79" s="15"/>
      <c r="DJ79" s="14"/>
      <c r="DK79" s="15"/>
      <c r="DL79" s="15"/>
      <c r="DM79" s="14"/>
      <c r="DN79" s="15"/>
      <c r="DO79" s="15"/>
      <c r="DP79" s="14"/>
      <c r="DQ79" s="15"/>
      <c r="DR79" s="15"/>
      <c r="DS79" s="14"/>
      <c r="DT79" s="15"/>
      <c r="DU79" s="15"/>
      <c r="DV79" s="14"/>
      <c r="DW79" s="14"/>
      <c r="DX79" s="15"/>
      <c r="DY79" s="14"/>
      <c r="DZ79" s="14"/>
    </row>
    <row r="80" spans="1:130" s="35" customFormat="1" ht="15.75" x14ac:dyDescent="0.25">
      <c r="A80" s="58" t="s">
        <v>314</v>
      </c>
      <c r="B80" s="206">
        <f t="shared" si="207"/>
        <v>886.78499999999997</v>
      </c>
      <c r="C80" s="206">
        <f t="shared" si="208"/>
        <v>0</v>
      </c>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v>886.78499999999997</v>
      </c>
      <c r="AG80" s="14"/>
      <c r="AH80" s="14">
        <f t="shared" si="211"/>
        <v>0</v>
      </c>
      <c r="AI80" s="14"/>
      <c r="AJ80" s="14"/>
      <c r="AK80" s="14"/>
      <c r="AL80" s="14"/>
      <c r="AM80" s="14"/>
      <c r="AN80" s="14"/>
      <c r="AO80" s="14"/>
      <c r="AP80" s="14"/>
      <c r="AQ80" s="14"/>
      <c r="AR80" s="14"/>
      <c r="AS80" s="14"/>
      <c r="AT80" s="100"/>
      <c r="AU80" s="14"/>
      <c r="AV80" s="14"/>
      <c r="AW80" s="100"/>
      <c r="AX80" s="14"/>
      <c r="AY80" s="14"/>
      <c r="AZ80" s="100"/>
      <c r="BA80" s="14"/>
      <c r="BB80" s="14"/>
      <c r="BC80" s="100"/>
      <c r="BD80" s="14"/>
      <c r="BE80" s="14"/>
      <c r="BF80" s="14"/>
      <c r="BG80" s="14"/>
      <c r="BH80" s="14"/>
      <c r="BI80" s="14"/>
      <c r="BJ80" s="14"/>
      <c r="BK80" s="14"/>
      <c r="BL80" s="100"/>
      <c r="BM80" s="14"/>
      <c r="BN80" s="14"/>
      <c r="BO80" s="100"/>
      <c r="BP80" s="14"/>
      <c r="BQ80" s="14"/>
      <c r="BR80" s="100"/>
      <c r="BS80" s="14"/>
      <c r="BT80" s="14"/>
      <c r="BU80" s="100"/>
      <c r="BV80" s="14"/>
      <c r="BW80" s="14"/>
      <c r="BX80" s="100"/>
      <c r="BY80" s="14"/>
      <c r="BZ80" s="14"/>
      <c r="CA80" s="15"/>
      <c r="CB80" s="14"/>
      <c r="CC80" s="14"/>
      <c r="CD80" s="100"/>
      <c r="CE80" s="14"/>
      <c r="CF80" s="14"/>
      <c r="CG80" s="100"/>
      <c r="CH80" s="14"/>
      <c r="CI80" s="14"/>
      <c r="CJ80" s="50"/>
      <c r="CK80" s="14"/>
      <c r="CL80" s="14"/>
      <c r="CM80" s="100"/>
      <c r="CN80" s="15"/>
      <c r="CO80" s="14"/>
      <c r="CP80" s="181"/>
      <c r="CQ80" s="15"/>
      <c r="CR80" s="14"/>
      <c r="CS80" s="14"/>
      <c r="CT80" s="195"/>
      <c r="CU80" s="14"/>
      <c r="CV80" s="100"/>
      <c r="CW80" s="15"/>
      <c r="CX80" s="14"/>
      <c r="CY80" s="100"/>
      <c r="CZ80" s="15"/>
      <c r="DA80" s="14"/>
      <c r="DB80" s="100"/>
      <c r="DC80" s="15"/>
      <c r="DD80" s="14"/>
      <c r="DE80" s="100"/>
      <c r="DF80" s="15"/>
      <c r="DG80" s="14"/>
      <c r="DH80" s="100"/>
      <c r="DI80" s="15"/>
      <c r="DJ80" s="14"/>
      <c r="DK80" s="15"/>
      <c r="DL80" s="15"/>
      <c r="DM80" s="14"/>
      <c r="DN80" s="15"/>
      <c r="DO80" s="15"/>
      <c r="DP80" s="14"/>
      <c r="DQ80" s="15"/>
      <c r="DR80" s="15"/>
      <c r="DS80" s="14"/>
      <c r="DT80" s="15"/>
      <c r="DU80" s="15"/>
      <c r="DV80" s="14"/>
      <c r="DW80" s="14"/>
      <c r="DX80" s="15"/>
      <c r="DY80" s="14"/>
      <c r="DZ80" s="14"/>
    </row>
    <row r="81" spans="1:130" s="35" customFormat="1" ht="15.75" x14ac:dyDescent="0.25">
      <c r="A81" s="58" t="s">
        <v>517</v>
      </c>
      <c r="B81" s="206">
        <f t="shared" si="207"/>
        <v>0</v>
      </c>
      <c r="C81" s="206">
        <f t="shared" si="208"/>
        <v>0</v>
      </c>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00"/>
      <c r="AU81" s="14"/>
      <c r="AV81" s="14"/>
      <c r="AW81" s="100"/>
      <c r="AX81" s="14"/>
      <c r="AY81" s="14"/>
      <c r="AZ81" s="100"/>
      <c r="BA81" s="14"/>
      <c r="BB81" s="14"/>
      <c r="BC81" s="100"/>
      <c r="BD81" s="14"/>
      <c r="BE81" s="14"/>
      <c r="BF81" s="14"/>
      <c r="BG81" s="14"/>
      <c r="BH81" s="14"/>
      <c r="BI81" s="14"/>
      <c r="BJ81" s="14"/>
      <c r="BK81" s="14"/>
      <c r="BL81" s="100"/>
      <c r="BM81" s="14"/>
      <c r="BN81" s="14"/>
      <c r="BO81" s="100"/>
      <c r="BP81" s="14"/>
      <c r="BQ81" s="14"/>
      <c r="BR81" s="100"/>
      <c r="BS81" s="14"/>
      <c r="BT81" s="14"/>
      <c r="BU81" s="100"/>
      <c r="BV81" s="14"/>
      <c r="BW81" s="14"/>
      <c r="BX81" s="100"/>
      <c r="BY81" s="14"/>
      <c r="BZ81" s="14"/>
      <c r="CA81" s="15"/>
      <c r="CB81" s="14"/>
      <c r="CC81" s="14"/>
      <c r="CD81" s="100"/>
      <c r="CE81" s="14"/>
      <c r="CF81" s="14"/>
      <c r="CG81" s="100"/>
      <c r="CH81" s="14"/>
      <c r="CI81" s="14"/>
      <c r="CJ81" s="50"/>
      <c r="CK81" s="14"/>
      <c r="CL81" s="14"/>
      <c r="CM81" s="100"/>
      <c r="CN81" s="15"/>
      <c r="CO81" s="14"/>
      <c r="CP81" s="181"/>
      <c r="CQ81" s="15"/>
      <c r="CR81" s="14"/>
      <c r="CS81" s="14"/>
      <c r="CT81" s="195"/>
      <c r="CU81" s="14"/>
      <c r="CV81" s="100"/>
      <c r="CW81" s="15"/>
      <c r="CX81" s="14"/>
      <c r="CY81" s="100"/>
      <c r="CZ81" s="15"/>
      <c r="DA81" s="14"/>
      <c r="DB81" s="100"/>
      <c r="DC81" s="15"/>
      <c r="DD81" s="14"/>
      <c r="DE81" s="100"/>
      <c r="DF81" s="15"/>
      <c r="DG81" s="14"/>
      <c r="DH81" s="100"/>
      <c r="DI81" s="15"/>
      <c r="DJ81" s="14"/>
      <c r="DK81" s="15"/>
      <c r="DL81" s="15"/>
      <c r="DM81" s="14"/>
      <c r="DN81" s="15"/>
      <c r="DO81" s="15"/>
      <c r="DP81" s="14"/>
      <c r="DQ81" s="15"/>
      <c r="DR81" s="15"/>
      <c r="DS81" s="14"/>
      <c r="DT81" s="15"/>
      <c r="DU81" s="15"/>
      <c r="DV81" s="14"/>
      <c r="DW81" s="14"/>
      <c r="DX81" s="15"/>
      <c r="DY81" s="14"/>
      <c r="DZ81" s="14"/>
    </row>
    <row r="82" spans="1:130" s="35" customFormat="1" ht="15.75" x14ac:dyDescent="0.25">
      <c r="A82" s="58" t="s">
        <v>518</v>
      </c>
      <c r="B82" s="206">
        <f t="shared" si="207"/>
        <v>0</v>
      </c>
      <c r="C82" s="206">
        <f t="shared" si="208"/>
        <v>0</v>
      </c>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00"/>
      <c r="AU82" s="14"/>
      <c r="AV82" s="14"/>
      <c r="AW82" s="100"/>
      <c r="AX82" s="14"/>
      <c r="AY82" s="14"/>
      <c r="AZ82" s="100"/>
      <c r="BA82" s="14"/>
      <c r="BB82" s="14"/>
      <c r="BC82" s="100"/>
      <c r="BD82" s="14"/>
      <c r="BE82" s="14"/>
      <c r="BF82" s="14"/>
      <c r="BG82" s="14"/>
      <c r="BH82" s="14"/>
      <c r="BI82" s="14"/>
      <c r="BJ82" s="14"/>
      <c r="BK82" s="14"/>
      <c r="BL82" s="100"/>
      <c r="BM82" s="14"/>
      <c r="BN82" s="14"/>
      <c r="BO82" s="100"/>
      <c r="BP82" s="14"/>
      <c r="BQ82" s="14"/>
      <c r="BR82" s="100"/>
      <c r="BS82" s="14"/>
      <c r="BT82" s="14"/>
      <c r="BU82" s="100"/>
      <c r="BV82" s="14"/>
      <c r="BW82" s="14"/>
      <c r="BX82" s="100"/>
      <c r="BY82" s="14"/>
      <c r="BZ82" s="14"/>
      <c r="CA82" s="15"/>
      <c r="CB82" s="14"/>
      <c r="CC82" s="14"/>
      <c r="CD82" s="100"/>
      <c r="CE82" s="14"/>
      <c r="CF82" s="14"/>
      <c r="CG82" s="100"/>
      <c r="CH82" s="14"/>
      <c r="CI82" s="14"/>
      <c r="CJ82" s="50"/>
      <c r="CK82" s="14"/>
      <c r="CL82" s="14"/>
      <c r="CM82" s="100"/>
      <c r="CN82" s="15"/>
      <c r="CO82" s="14"/>
      <c r="CP82" s="181"/>
      <c r="CQ82" s="15"/>
      <c r="CR82" s="14"/>
      <c r="CS82" s="14"/>
      <c r="CT82" s="195"/>
      <c r="CU82" s="14"/>
      <c r="CV82" s="100"/>
      <c r="CW82" s="15"/>
      <c r="CX82" s="14"/>
      <c r="CY82" s="100"/>
      <c r="CZ82" s="15"/>
      <c r="DA82" s="14"/>
      <c r="DB82" s="100"/>
      <c r="DC82" s="15"/>
      <c r="DD82" s="14"/>
      <c r="DE82" s="100"/>
      <c r="DF82" s="15"/>
      <c r="DG82" s="14"/>
      <c r="DH82" s="100"/>
      <c r="DI82" s="15"/>
      <c r="DJ82" s="14"/>
      <c r="DK82" s="15"/>
      <c r="DL82" s="15"/>
      <c r="DM82" s="14"/>
      <c r="DN82" s="15"/>
      <c r="DO82" s="15"/>
      <c r="DP82" s="14"/>
      <c r="DQ82" s="15"/>
      <c r="DR82" s="15"/>
      <c r="DS82" s="14"/>
      <c r="DT82" s="15"/>
      <c r="DU82" s="15"/>
      <c r="DV82" s="14"/>
      <c r="DW82" s="14"/>
      <c r="DX82" s="15"/>
      <c r="DY82" s="14"/>
      <c r="DZ82" s="14"/>
    </row>
    <row r="83" spans="1:130" s="35" customFormat="1" ht="15.75" x14ac:dyDescent="0.25">
      <c r="A83" s="58" t="s">
        <v>520</v>
      </c>
      <c r="B83" s="206">
        <f t="shared" si="207"/>
        <v>823.10199999999998</v>
      </c>
      <c r="C83" s="206">
        <f t="shared" si="208"/>
        <v>0</v>
      </c>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v>823.10199999999998</v>
      </c>
      <c r="AG83" s="14"/>
      <c r="AH83" s="14">
        <f t="shared" si="211"/>
        <v>0</v>
      </c>
      <c r="AI83" s="14"/>
      <c r="AJ83" s="14"/>
      <c r="AK83" s="14"/>
      <c r="AL83" s="14"/>
      <c r="AM83" s="14"/>
      <c r="AN83" s="14"/>
      <c r="AO83" s="14"/>
      <c r="AP83" s="14"/>
      <c r="AQ83" s="14"/>
      <c r="AR83" s="14"/>
      <c r="AS83" s="14"/>
      <c r="AT83" s="100"/>
      <c r="AU83" s="14"/>
      <c r="AV83" s="14"/>
      <c r="AW83" s="100"/>
      <c r="AX83" s="14"/>
      <c r="AY83" s="14"/>
      <c r="AZ83" s="100"/>
      <c r="BA83" s="14"/>
      <c r="BB83" s="14"/>
      <c r="BC83" s="100"/>
      <c r="BD83" s="14"/>
      <c r="BE83" s="14"/>
      <c r="BF83" s="14"/>
      <c r="BG83" s="14"/>
      <c r="BH83" s="14"/>
      <c r="BI83" s="14"/>
      <c r="BJ83" s="14"/>
      <c r="BK83" s="14"/>
      <c r="BL83" s="100"/>
      <c r="BM83" s="14"/>
      <c r="BN83" s="14"/>
      <c r="BO83" s="100"/>
      <c r="BP83" s="14"/>
      <c r="BQ83" s="14"/>
      <c r="BR83" s="100"/>
      <c r="BS83" s="14"/>
      <c r="BT83" s="14"/>
      <c r="BU83" s="100"/>
      <c r="BV83" s="14"/>
      <c r="BW83" s="14"/>
      <c r="BX83" s="100"/>
      <c r="BY83" s="14"/>
      <c r="BZ83" s="14"/>
      <c r="CA83" s="15"/>
      <c r="CB83" s="14"/>
      <c r="CC83" s="14"/>
      <c r="CD83" s="100"/>
      <c r="CE83" s="14"/>
      <c r="CF83" s="14"/>
      <c r="CG83" s="100"/>
      <c r="CH83" s="14"/>
      <c r="CI83" s="14"/>
      <c r="CJ83" s="50"/>
      <c r="CK83" s="14"/>
      <c r="CL83" s="14"/>
      <c r="CM83" s="100"/>
      <c r="CN83" s="15"/>
      <c r="CO83" s="14"/>
      <c r="CP83" s="181"/>
      <c r="CQ83" s="15"/>
      <c r="CR83" s="14"/>
      <c r="CS83" s="14"/>
      <c r="CT83" s="195"/>
      <c r="CU83" s="14"/>
      <c r="CV83" s="100"/>
      <c r="CW83" s="15"/>
      <c r="CX83" s="14"/>
      <c r="CY83" s="100"/>
      <c r="CZ83" s="15"/>
      <c r="DA83" s="14"/>
      <c r="DB83" s="100"/>
      <c r="DC83" s="15"/>
      <c r="DD83" s="14"/>
      <c r="DE83" s="100"/>
      <c r="DF83" s="15"/>
      <c r="DG83" s="14"/>
      <c r="DH83" s="100"/>
      <c r="DI83" s="15"/>
      <c r="DJ83" s="14"/>
      <c r="DK83" s="15"/>
      <c r="DL83" s="15"/>
      <c r="DM83" s="14"/>
      <c r="DN83" s="15"/>
      <c r="DO83" s="15"/>
      <c r="DP83" s="14"/>
      <c r="DQ83" s="15"/>
      <c r="DR83" s="15"/>
      <c r="DS83" s="14"/>
      <c r="DT83" s="15"/>
      <c r="DU83" s="15"/>
      <c r="DV83" s="14"/>
      <c r="DW83" s="14"/>
      <c r="DX83" s="15"/>
      <c r="DY83" s="14"/>
      <c r="DZ83" s="14"/>
    </row>
    <row r="84" spans="1:130" s="35" customFormat="1" ht="15.75" x14ac:dyDescent="0.25">
      <c r="A84" s="58" t="s">
        <v>519</v>
      </c>
      <c r="B84" s="206">
        <f t="shared" si="207"/>
        <v>870</v>
      </c>
      <c r="C84" s="206">
        <f t="shared" si="208"/>
        <v>261</v>
      </c>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v>870</v>
      </c>
      <c r="AG84" s="14">
        <v>261</v>
      </c>
      <c r="AH84" s="14">
        <f t="shared" si="211"/>
        <v>30</v>
      </c>
      <c r="AI84" s="14"/>
      <c r="AJ84" s="14"/>
      <c r="AK84" s="14"/>
      <c r="AL84" s="14"/>
      <c r="AM84" s="14"/>
      <c r="AN84" s="14"/>
      <c r="AO84" s="14"/>
      <c r="AP84" s="14"/>
      <c r="AQ84" s="14"/>
      <c r="AR84" s="14"/>
      <c r="AS84" s="14"/>
      <c r="AT84" s="100"/>
      <c r="AU84" s="14"/>
      <c r="AV84" s="14"/>
      <c r="AW84" s="100"/>
      <c r="AX84" s="14"/>
      <c r="AY84" s="14"/>
      <c r="AZ84" s="100"/>
      <c r="BA84" s="14"/>
      <c r="BB84" s="14"/>
      <c r="BC84" s="100"/>
      <c r="BD84" s="14"/>
      <c r="BE84" s="14"/>
      <c r="BF84" s="14"/>
      <c r="BG84" s="14"/>
      <c r="BH84" s="14"/>
      <c r="BI84" s="14"/>
      <c r="BJ84" s="14"/>
      <c r="BK84" s="14"/>
      <c r="BL84" s="100"/>
      <c r="BM84" s="14"/>
      <c r="BN84" s="14"/>
      <c r="BO84" s="100"/>
      <c r="BP84" s="14"/>
      <c r="BQ84" s="14"/>
      <c r="BR84" s="100"/>
      <c r="BS84" s="14"/>
      <c r="BT84" s="14"/>
      <c r="BU84" s="100"/>
      <c r="BV84" s="14"/>
      <c r="BW84" s="14"/>
      <c r="BX84" s="100"/>
      <c r="BY84" s="14"/>
      <c r="BZ84" s="14"/>
      <c r="CA84" s="15"/>
      <c r="CB84" s="14"/>
      <c r="CC84" s="14"/>
      <c r="CD84" s="100"/>
      <c r="CE84" s="14"/>
      <c r="CF84" s="14"/>
      <c r="CG84" s="100"/>
      <c r="CH84" s="14"/>
      <c r="CI84" s="14"/>
      <c r="CJ84" s="50"/>
      <c r="CK84" s="14"/>
      <c r="CL84" s="14"/>
      <c r="CM84" s="100"/>
      <c r="CN84" s="15"/>
      <c r="CO84" s="14"/>
      <c r="CP84" s="181"/>
      <c r="CQ84" s="15"/>
      <c r="CR84" s="14"/>
      <c r="CS84" s="14"/>
      <c r="CT84" s="195"/>
      <c r="CU84" s="14"/>
      <c r="CV84" s="100"/>
      <c r="CW84" s="15"/>
      <c r="CX84" s="14"/>
      <c r="CY84" s="100"/>
      <c r="CZ84" s="15"/>
      <c r="DA84" s="14"/>
      <c r="DB84" s="100"/>
      <c r="DC84" s="15"/>
      <c r="DD84" s="14"/>
      <c r="DE84" s="100"/>
      <c r="DF84" s="15"/>
      <c r="DG84" s="14"/>
      <c r="DH84" s="100"/>
      <c r="DI84" s="15"/>
      <c r="DJ84" s="14"/>
      <c r="DK84" s="15"/>
      <c r="DL84" s="15"/>
      <c r="DM84" s="14"/>
      <c r="DN84" s="15"/>
      <c r="DO84" s="15"/>
      <c r="DP84" s="14"/>
      <c r="DQ84" s="15"/>
      <c r="DR84" s="15"/>
      <c r="DS84" s="14"/>
      <c r="DT84" s="15"/>
      <c r="DU84" s="15"/>
      <c r="DV84" s="14"/>
      <c r="DW84" s="14"/>
      <c r="DX84" s="15"/>
      <c r="DY84" s="14"/>
      <c r="DZ84" s="14"/>
    </row>
    <row r="85" spans="1:130" s="35" customFormat="1" ht="15.75" x14ac:dyDescent="0.25">
      <c r="A85" s="58" t="s">
        <v>418</v>
      </c>
      <c r="B85" s="206">
        <f t="shared" si="207"/>
        <v>456.7</v>
      </c>
      <c r="C85" s="206">
        <f t="shared" si="208"/>
        <v>456.6576</v>
      </c>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00"/>
      <c r="AU85" s="14"/>
      <c r="AV85" s="14"/>
      <c r="AW85" s="100"/>
      <c r="AX85" s="14"/>
      <c r="AY85" s="14"/>
      <c r="AZ85" s="100"/>
      <c r="BA85" s="14"/>
      <c r="BB85" s="14"/>
      <c r="BC85" s="100"/>
      <c r="BD85" s="14"/>
      <c r="BE85" s="14"/>
      <c r="BF85" s="14"/>
      <c r="BG85" s="14"/>
      <c r="BH85" s="14"/>
      <c r="BI85" s="14"/>
      <c r="BJ85" s="14"/>
      <c r="BK85" s="14"/>
      <c r="BL85" s="100"/>
      <c r="BM85" s="14"/>
      <c r="BN85" s="14"/>
      <c r="BO85" s="100"/>
      <c r="BP85" s="14"/>
      <c r="BQ85" s="14"/>
      <c r="BR85" s="100"/>
      <c r="BS85" s="14"/>
      <c r="BT85" s="14"/>
      <c r="BU85" s="100"/>
      <c r="BV85" s="14"/>
      <c r="BW85" s="14"/>
      <c r="BX85" s="100"/>
      <c r="BY85" s="14">
        <v>456.7</v>
      </c>
      <c r="BZ85" s="14">
        <v>456.6576</v>
      </c>
      <c r="CA85" s="15">
        <f t="shared" ref="CA85:CA97" si="232">BZ85/BY85*100</f>
        <v>99.990716006130938</v>
      </c>
      <c r="CB85" s="14"/>
      <c r="CC85" s="14"/>
      <c r="CD85" s="100"/>
      <c r="CE85" s="14"/>
      <c r="CF85" s="14"/>
      <c r="CG85" s="100"/>
      <c r="CH85" s="14"/>
      <c r="CI85" s="14"/>
      <c r="CJ85" s="50"/>
      <c r="CK85" s="14"/>
      <c r="CL85" s="14"/>
      <c r="CM85" s="100"/>
      <c r="CN85" s="15"/>
      <c r="CO85" s="14"/>
      <c r="CP85" s="181"/>
      <c r="CQ85" s="15"/>
      <c r="CR85" s="14"/>
      <c r="CS85" s="14"/>
      <c r="CT85" s="195"/>
      <c r="CU85" s="14"/>
      <c r="CV85" s="100"/>
      <c r="CW85" s="15"/>
      <c r="CX85" s="14"/>
      <c r="CY85" s="100"/>
      <c r="CZ85" s="15"/>
      <c r="DA85" s="14"/>
      <c r="DB85" s="100"/>
      <c r="DC85" s="15"/>
      <c r="DD85" s="14"/>
      <c r="DE85" s="100"/>
      <c r="DF85" s="15"/>
      <c r="DG85" s="14"/>
      <c r="DH85" s="100"/>
      <c r="DI85" s="15"/>
      <c r="DJ85" s="14"/>
      <c r="DK85" s="15"/>
      <c r="DL85" s="15"/>
      <c r="DM85" s="14"/>
      <c r="DN85" s="15"/>
      <c r="DO85" s="15"/>
      <c r="DP85" s="14"/>
      <c r="DQ85" s="15"/>
      <c r="DR85" s="15"/>
      <c r="DS85" s="14"/>
      <c r="DT85" s="15"/>
      <c r="DU85" s="15"/>
      <c r="DV85" s="14"/>
      <c r="DW85" s="14"/>
      <c r="DX85" s="15"/>
      <c r="DY85" s="14"/>
      <c r="DZ85" s="14"/>
    </row>
    <row r="86" spans="1:130" s="35" customFormat="1" ht="15.75" x14ac:dyDescent="0.25">
      <c r="A86" s="58" t="s">
        <v>521</v>
      </c>
      <c r="B86" s="206">
        <f t="shared" si="207"/>
        <v>999.57799999999997</v>
      </c>
      <c r="C86" s="206">
        <f t="shared" si="208"/>
        <v>999.57799999999997</v>
      </c>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v>999.57799999999997</v>
      </c>
      <c r="AG86" s="14">
        <v>999.57799999999997</v>
      </c>
      <c r="AH86" s="14">
        <f t="shared" si="211"/>
        <v>100</v>
      </c>
      <c r="AI86" s="14"/>
      <c r="AJ86" s="14"/>
      <c r="AK86" s="14"/>
      <c r="AL86" s="14"/>
      <c r="AM86" s="14"/>
      <c r="AN86" s="14"/>
      <c r="AO86" s="14"/>
      <c r="AP86" s="14"/>
      <c r="AQ86" s="14"/>
      <c r="AR86" s="14"/>
      <c r="AS86" s="14"/>
      <c r="AT86" s="100"/>
      <c r="AU86" s="14"/>
      <c r="AV86" s="14"/>
      <c r="AW86" s="100"/>
      <c r="AX86" s="14"/>
      <c r="AY86" s="14"/>
      <c r="AZ86" s="100"/>
      <c r="BA86" s="14"/>
      <c r="BB86" s="14"/>
      <c r="BC86" s="100"/>
      <c r="BD86" s="14"/>
      <c r="BE86" s="14"/>
      <c r="BF86" s="14"/>
      <c r="BG86" s="14"/>
      <c r="BH86" s="14"/>
      <c r="BI86" s="14"/>
      <c r="BJ86" s="14"/>
      <c r="BK86" s="14"/>
      <c r="BL86" s="100"/>
      <c r="BM86" s="14"/>
      <c r="BN86" s="14"/>
      <c r="BO86" s="100"/>
      <c r="BP86" s="14"/>
      <c r="BQ86" s="14"/>
      <c r="BR86" s="100"/>
      <c r="BS86" s="14"/>
      <c r="BT86" s="14"/>
      <c r="BU86" s="100"/>
      <c r="BV86" s="14"/>
      <c r="BW86" s="14"/>
      <c r="BX86" s="100"/>
      <c r="BY86" s="14"/>
      <c r="BZ86" s="14"/>
      <c r="CA86" s="15"/>
      <c r="CB86" s="14"/>
      <c r="CC86" s="14"/>
      <c r="CD86" s="100"/>
      <c r="CE86" s="14"/>
      <c r="CF86" s="14"/>
      <c r="CG86" s="100"/>
      <c r="CH86" s="14"/>
      <c r="CI86" s="14"/>
      <c r="CJ86" s="50"/>
      <c r="CK86" s="14"/>
      <c r="CL86" s="14"/>
      <c r="CM86" s="100"/>
      <c r="CN86" s="15"/>
      <c r="CO86" s="14"/>
      <c r="CP86" s="181"/>
      <c r="CQ86" s="15"/>
      <c r="CR86" s="14"/>
      <c r="CS86" s="14"/>
      <c r="CT86" s="195"/>
      <c r="CU86" s="14"/>
      <c r="CV86" s="100"/>
      <c r="CW86" s="15"/>
      <c r="CX86" s="14"/>
      <c r="CY86" s="100"/>
      <c r="CZ86" s="15"/>
      <c r="DA86" s="14"/>
      <c r="DB86" s="100"/>
      <c r="DC86" s="15"/>
      <c r="DD86" s="14"/>
      <c r="DE86" s="100"/>
      <c r="DF86" s="15"/>
      <c r="DG86" s="14"/>
      <c r="DH86" s="100"/>
      <c r="DI86" s="15"/>
      <c r="DJ86" s="14"/>
      <c r="DK86" s="15"/>
      <c r="DL86" s="15"/>
      <c r="DM86" s="14"/>
      <c r="DN86" s="15"/>
      <c r="DO86" s="15"/>
      <c r="DP86" s="14"/>
      <c r="DQ86" s="15"/>
      <c r="DR86" s="15"/>
      <c r="DS86" s="14"/>
      <c r="DT86" s="15"/>
      <c r="DU86" s="15"/>
      <c r="DV86" s="14"/>
      <c r="DW86" s="14"/>
      <c r="DX86" s="15"/>
      <c r="DY86" s="14"/>
      <c r="DZ86" s="14"/>
    </row>
    <row r="87" spans="1:130" s="35" customFormat="1" ht="15.75" x14ac:dyDescent="0.25">
      <c r="A87" s="58" t="s">
        <v>522</v>
      </c>
      <c r="B87" s="206">
        <f t="shared" si="207"/>
        <v>751.41340000000002</v>
      </c>
      <c r="C87" s="206">
        <f t="shared" si="208"/>
        <v>0</v>
      </c>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v>751.41340000000002</v>
      </c>
      <c r="AG87" s="14"/>
      <c r="AH87" s="14">
        <f t="shared" si="211"/>
        <v>0</v>
      </c>
      <c r="AI87" s="14"/>
      <c r="AJ87" s="14"/>
      <c r="AK87" s="14"/>
      <c r="AL87" s="14"/>
      <c r="AM87" s="14"/>
      <c r="AN87" s="14"/>
      <c r="AO87" s="14"/>
      <c r="AP87" s="14"/>
      <c r="AQ87" s="14"/>
      <c r="AR87" s="14"/>
      <c r="AS87" s="14"/>
      <c r="AT87" s="100"/>
      <c r="AU87" s="14"/>
      <c r="AV87" s="14"/>
      <c r="AW87" s="100"/>
      <c r="AX87" s="14"/>
      <c r="AY87" s="14"/>
      <c r="AZ87" s="100"/>
      <c r="BA87" s="14"/>
      <c r="BB87" s="14"/>
      <c r="BC87" s="100"/>
      <c r="BD87" s="14"/>
      <c r="BE87" s="14"/>
      <c r="BF87" s="14"/>
      <c r="BG87" s="14"/>
      <c r="BH87" s="14"/>
      <c r="BI87" s="14"/>
      <c r="BJ87" s="14"/>
      <c r="BK87" s="14"/>
      <c r="BL87" s="100"/>
      <c r="BM87" s="14"/>
      <c r="BN87" s="14"/>
      <c r="BO87" s="100"/>
      <c r="BP87" s="14"/>
      <c r="BQ87" s="14"/>
      <c r="BR87" s="100"/>
      <c r="BS87" s="14"/>
      <c r="BT87" s="14"/>
      <c r="BU87" s="100"/>
      <c r="BV87" s="14"/>
      <c r="BW87" s="14"/>
      <c r="BX87" s="100"/>
      <c r="BY87" s="14"/>
      <c r="BZ87" s="14"/>
      <c r="CA87" s="15"/>
      <c r="CB87" s="14"/>
      <c r="CC87" s="14"/>
      <c r="CD87" s="100"/>
      <c r="CE87" s="14"/>
      <c r="CF87" s="14"/>
      <c r="CG87" s="100"/>
      <c r="CH87" s="14"/>
      <c r="CI87" s="14"/>
      <c r="CJ87" s="50"/>
      <c r="CK87" s="14"/>
      <c r="CL87" s="14"/>
      <c r="CM87" s="100"/>
      <c r="CN87" s="15"/>
      <c r="CO87" s="14"/>
      <c r="CP87" s="181"/>
      <c r="CQ87" s="15"/>
      <c r="CR87" s="14"/>
      <c r="CS87" s="14"/>
      <c r="CT87" s="195"/>
      <c r="CU87" s="14"/>
      <c r="CV87" s="100"/>
      <c r="CW87" s="15"/>
      <c r="CX87" s="14"/>
      <c r="CY87" s="100"/>
      <c r="CZ87" s="15"/>
      <c r="DA87" s="14"/>
      <c r="DB87" s="100"/>
      <c r="DC87" s="15"/>
      <c r="DD87" s="14"/>
      <c r="DE87" s="100"/>
      <c r="DF87" s="15"/>
      <c r="DG87" s="14"/>
      <c r="DH87" s="100"/>
      <c r="DI87" s="15"/>
      <c r="DJ87" s="14"/>
      <c r="DK87" s="15"/>
      <c r="DL87" s="15"/>
      <c r="DM87" s="14"/>
      <c r="DN87" s="15"/>
      <c r="DO87" s="15"/>
      <c r="DP87" s="14"/>
      <c r="DQ87" s="15"/>
      <c r="DR87" s="15"/>
      <c r="DS87" s="14"/>
      <c r="DT87" s="15"/>
      <c r="DU87" s="15"/>
      <c r="DV87" s="14"/>
      <c r="DW87" s="14"/>
      <c r="DX87" s="15"/>
      <c r="DY87" s="14"/>
      <c r="DZ87" s="14"/>
    </row>
    <row r="88" spans="1:130" s="35" customFormat="1" ht="15.75" x14ac:dyDescent="0.25">
      <c r="A88" s="58" t="s">
        <v>527</v>
      </c>
      <c r="B88" s="206">
        <f t="shared" si="207"/>
        <v>0</v>
      </c>
      <c r="C88" s="206">
        <f t="shared" si="208"/>
        <v>0</v>
      </c>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00"/>
      <c r="AU88" s="14"/>
      <c r="AV88" s="14"/>
      <c r="AW88" s="100"/>
      <c r="AX88" s="14"/>
      <c r="AY88" s="14"/>
      <c r="AZ88" s="100"/>
      <c r="BA88" s="14"/>
      <c r="BB88" s="14"/>
      <c r="BC88" s="100"/>
      <c r="BD88" s="14"/>
      <c r="BE88" s="14"/>
      <c r="BF88" s="14"/>
      <c r="BG88" s="14"/>
      <c r="BH88" s="14"/>
      <c r="BI88" s="14"/>
      <c r="BJ88" s="14"/>
      <c r="BK88" s="14"/>
      <c r="BL88" s="100"/>
      <c r="BM88" s="14"/>
      <c r="BN88" s="14"/>
      <c r="BO88" s="100"/>
      <c r="BP88" s="14"/>
      <c r="BQ88" s="14"/>
      <c r="BR88" s="100"/>
      <c r="BS88" s="14"/>
      <c r="BT88" s="14"/>
      <c r="BU88" s="100"/>
      <c r="BV88" s="14"/>
      <c r="BW88" s="14"/>
      <c r="BX88" s="100"/>
      <c r="BY88" s="14"/>
      <c r="BZ88" s="14"/>
      <c r="CA88" s="15"/>
      <c r="CB88" s="14"/>
      <c r="CC88" s="14"/>
      <c r="CD88" s="100"/>
      <c r="CE88" s="14"/>
      <c r="CF88" s="14"/>
      <c r="CG88" s="100"/>
      <c r="CH88" s="14"/>
      <c r="CI88" s="14"/>
      <c r="CJ88" s="50"/>
      <c r="CK88" s="14"/>
      <c r="CL88" s="14"/>
      <c r="CM88" s="100"/>
      <c r="CN88" s="15"/>
      <c r="CO88" s="14"/>
      <c r="CP88" s="181"/>
      <c r="CQ88" s="15"/>
      <c r="CR88" s="14"/>
      <c r="CS88" s="14"/>
      <c r="CT88" s="195"/>
      <c r="CU88" s="14"/>
      <c r="CV88" s="100"/>
      <c r="CW88" s="15"/>
      <c r="CX88" s="14"/>
      <c r="CY88" s="100"/>
      <c r="CZ88" s="15"/>
      <c r="DA88" s="14"/>
      <c r="DB88" s="100"/>
      <c r="DC88" s="15"/>
      <c r="DD88" s="14"/>
      <c r="DE88" s="100"/>
      <c r="DF88" s="15"/>
      <c r="DG88" s="14"/>
      <c r="DH88" s="100"/>
      <c r="DI88" s="15"/>
      <c r="DJ88" s="14"/>
      <c r="DK88" s="15"/>
      <c r="DL88" s="15"/>
      <c r="DM88" s="14"/>
      <c r="DN88" s="15"/>
      <c r="DO88" s="15"/>
      <c r="DP88" s="14"/>
      <c r="DQ88" s="15"/>
      <c r="DR88" s="15"/>
      <c r="DS88" s="14"/>
      <c r="DT88" s="15"/>
      <c r="DU88" s="15"/>
      <c r="DV88" s="14"/>
      <c r="DW88" s="14"/>
      <c r="DX88" s="15"/>
      <c r="DY88" s="14"/>
      <c r="DZ88" s="14"/>
    </row>
    <row r="89" spans="1:130" s="35" customFormat="1" ht="15.75" x14ac:dyDescent="0.25">
      <c r="A89" s="58" t="s">
        <v>338</v>
      </c>
      <c r="B89" s="206">
        <f t="shared" si="207"/>
        <v>970</v>
      </c>
      <c r="C89" s="206">
        <f t="shared" si="208"/>
        <v>0</v>
      </c>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v>970</v>
      </c>
      <c r="AG89" s="14"/>
      <c r="AH89" s="14">
        <f t="shared" si="211"/>
        <v>0</v>
      </c>
      <c r="AI89" s="14"/>
      <c r="AJ89" s="14"/>
      <c r="AK89" s="14"/>
      <c r="AL89" s="14"/>
      <c r="AM89" s="14"/>
      <c r="AN89" s="14"/>
      <c r="AO89" s="14"/>
      <c r="AP89" s="14"/>
      <c r="AQ89" s="14"/>
      <c r="AR89" s="14"/>
      <c r="AS89" s="14"/>
      <c r="AT89" s="100"/>
      <c r="AU89" s="14"/>
      <c r="AV89" s="14"/>
      <c r="AW89" s="100"/>
      <c r="AX89" s="14"/>
      <c r="AY89" s="14"/>
      <c r="AZ89" s="100"/>
      <c r="BA89" s="14"/>
      <c r="BB89" s="14"/>
      <c r="BC89" s="100"/>
      <c r="BD89" s="14"/>
      <c r="BE89" s="14"/>
      <c r="BF89" s="14"/>
      <c r="BG89" s="14"/>
      <c r="BH89" s="14"/>
      <c r="BI89" s="14"/>
      <c r="BJ89" s="14"/>
      <c r="BK89" s="14"/>
      <c r="BL89" s="100"/>
      <c r="BM89" s="14"/>
      <c r="BN89" s="14"/>
      <c r="BO89" s="100"/>
      <c r="BP89" s="14"/>
      <c r="BQ89" s="14"/>
      <c r="BR89" s="100"/>
      <c r="BS89" s="14"/>
      <c r="BT89" s="14"/>
      <c r="BU89" s="100"/>
      <c r="BV89" s="14"/>
      <c r="BW89" s="14"/>
      <c r="BX89" s="100"/>
      <c r="BY89" s="14"/>
      <c r="BZ89" s="14"/>
      <c r="CA89" s="15"/>
      <c r="CB89" s="14"/>
      <c r="CC89" s="14"/>
      <c r="CD89" s="100"/>
      <c r="CE89" s="14"/>
      <c r="CF89" s="14"/>
      <c r="CG89" s="100"/>
      <c r="CH89" s="14"/>
      <c r="CI89" s="14"/>
      <c r="CJ89" s="50"/>
      <c r="CK89" s="14"/>
      <c r="CL89" s="14"/>
      <c r="CM89" s="100"/>
      <c r="CN89" s="15"/>
      <c r="CO89" s="14"/>
      <c r="CP89" s="181"/>
      <c r="CQ89" s="15"/>
      <c r="CR89" s="14"/>
      <c r="CS89" s="14"/>
      <c r="CT89" s="195"/>
      <c r="CU89" s="14"/>
      <c r="CV89" s="100"/>
      <c r="CW89" s="15"/>
      <c r="CX89" s="14"/>
      <c r="CY89" s="100"/>
      <c r="CZ89" s="15"/>
      <c r="DA89" s="14"/>
      <c r="DB89" s="100"/>
      <c r="DC89" s="15"/>
      <c r="DD89" s="14"/>
      <c r="DE89" s="100"/>
      <c r="DF89" s="15"/>
      <c r="DG89" s="14"/>
      <c r="DH89" s="100"/>
      <c r="DI89" s="15"/>
      <c r="DJ89" s="14"/>
      <c r="DK89" s="15"/>
      <c r="DL89" s="15"/>
      <c r="DM89" s="14"/>
      <c r="DN89" s="15"/>
      <c r="DO89" s="15"/>
      <c r="DP89" s="14"/>
      <c r="DQ89" s="15"/>
      <c r="DR89" s="15"/>
      <c r="DS89" s="14"/>
      <c r="DT89" s="15"/>
      <c r="DU89" s="15"/>
      <c r="DV89" s="14"/>
      <c r="DW89" s="14"/>
      <c r="DX89" s="15"/>
      <c r="DY89" s="14"/>
      <c r="DZ89" s="14"/>
    </row>
    <row r="90" spans="1:130" s="35" customFormat="1" ht="15.75" x14ac:dyDescent="0.25">
      <c r="A90" s="58" t="s">
        <v>523</v>
      </c>
      <c r="B90" s="206">
        <f t="shared" si="207"/>
        <v>1422.2</v>
      </c>
      <c r="C90" s="206">
        <f t="shared" si="208"/>
        <v>0</v>
      </c>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00"/>
      <c r="AU90" s="14"/>
      <c r="AV90" s="14"/>
      <c r="AW90" s="100"/>
      <c r="AX90" s="14"/>
      <c r="AY90" s="14"/>
      <c r="AZ90" s="100"/>
      <c r="BA90" s="14"/>
      <c r="BB90" s="14"/>
      <c r="BC90" s="100"/>
      <c r="BD90" s="14"/>
      <c r="BE90" s="14"/>
      <c r="BF90" s="14"/>
      <c r="BG90" s="14"/>
      <c r="BH90" s="14"/>
      <c r="BI90" s="14"/>
      <c r="BJ90" s="14"/>
      <c r="BK90" s="14"/>
      <c r="BL90" s="100"/>
      <c r="BM90" s="14"/>
      <c r="BN90" s="14"/>
      <c r="BO90" s="100"/>
      <c r="BP90" s="14"/>
      <c r="BQ90" s="14"/>
      <c r="BR90" s="100"/>
      <c r="BS90" s="14"/>
      <c r="BT90" s="14"/>
      <c r="BU90" s="100"/>
      <c r="BV90" s="14"/>
      <c r="BW90" s="14"/>
      <c r="BX90" s="100"/>
      <c r="BY90" s="14"/>
      <c r="BZ90" s="14"/>
      <c r="CA90" s="15"/>
      <c r="CB90" s="14"/>
      <c r="CC90" s="14"/>
      <c r="CD90" s="100"/>
      <c r="CE90" s="14"/>
      <c r="CF90" s="14"/>
      <c r="CG90" s="100"/>
      <c r="CH90" s="14"/>
      <c r="CI90" s="14"/>
      <c r="CJ90" s="50"/>
      <c r="CK90" s="14"/>
      <c r="CL90" s="14"/>
      <c r="CM90" s="100"/>
      <c r="CN90" s="15"/>
      <c r="CO90" s="14"/>
      <c r="CP90" s="181"/>
      <c r="CQ90" s="15"/>
      <c r="CR90" s="14"/>
      <c r="CS90" s="14"/>
      <c r="CT90" s="195"/>
      <c r="CU90" s="14"/>
      <c r="CV90" s="100"/>
      <c r="CW90" s="15"/>
      <c r="CX90" s="14"/>
      <c r="CY90" s="100"/>
      <c r="CZ90" s="15"/>
      <c r="DA90" s="14"/>
      <c r="DB90" s="100"/>
      <c r="DC90" s="15"/>
      <c r="DD90" s="14"/>
      <c r="DE90" s="100"/>
      <c r="DF90" s="15"/>
      <c r="DG90" s="14"/>
      <c r="DH90" s="100"/>
      <c r="DI90" s="15"/>
      <c r="DJ90" s="14"/>
      <c r="DK90" s="15"/>
      <c r="DL90" s="15"/>
      <c r="DM90" s="14"/>
      <c r="DN90" s="15"/>
      <c r="DO90" s="15"/>
      <c r="DP90" s="14"/>
      <c r="DQ90" s="15"/>
      <c r="DR90" s="15"/>
      <c r="DS90" s="14"/>
      <c r="DT90" s="15"/>
      <c r="DU90" s="15">
        <v>1422.2</v>
      </c>
      <c r="DV90" s="14"/>
      <c r="DW90" s="14"/>
      <c r="DX90" s="15"/>
      <c r="DY90" s="14"/>
      <c r="DZ90" s="14"/>
    </row>
    <row r="91" spans="1:130" s="35" customFormat="1" ht="15.75" x14ac:dyDescent="0.25">
      <c r="A91" s="58" t="s">
        <v>524</v>
      </c>
      <c r="B91" s="206">
        <f t="shared" si="207"/>
        <v>29768.6</v>
      </c>
      <c r="C91" s="206">
        <f t="shared" si="208"/>
        <v>434.96434999999997</v>
      </c>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00"/>
      <c r="AU91" s="14"/>
      <c r="AV91" s="14"/>
      <c r="AW91" s="100"/>
      <c r="AX91" s="14"/>
      <c r="AY91" s="14"/>
      <c r="AZ91" s="100"/>
      <c r="BA91" s="14"/>
      <c r="BB91" s="14"/>
      <c r="BC91" s="100"/>
      <c r="BD91" s="14"/>
      <c r="BE91" s="14"/>
      <c r="BF91" s="14"/>
      <c r="BG91" s="14">
        <v>29768.6</v>
      </c>
      <c r="BH91" s="14">
        <v>434.96434999999997</v>
      </c>
      <c r="BI91" s="14">
        <f>BH91/BG91*100</f>
        <v>1.4611515153551058</v>
      </c>
      <c r="BJ91" s="14"/>
      <c r="BK91" s="14"/>
      <c r="BL91" s="100"/>
      <c r="BM91" s="14"/>
      <c r="BN91" s="14"/>
      <c r="BO91" s="100"/>
      <c r="BP91" s="14"/>
      <c r="BQ91" s="14"/>
      <c r="BR91" s="100"/>
      <c r="BS91" s="14"/>
      <c r="BT91" s="14"/>
      <c r="BU91" s="100"/>
      <c r="BV91" s="14"/>
      <c r="BW91" s="14"/>
      <c r="BX91" s="100"/>
      <c r="BY91" s="14"/>
      <c r="BZ91" s="14"/>
      <c r="CA91" s="15"/>
      <c r="CB91" s="14"/>
      <c r="CC91" s="14"/>
      <c r="CD91" s="100"/>
      <c r="CE91" s="14"/>
      <c r="CF91" s="14"/>
      <c r="CG91" s="100"/>
      <c r="CH91" s="14"/>
      <c r="CI91" s="14"/>
      <c r="CJ91" s="50"/>
      <c r="CK91" s="14"/>
      <c r="CL91" s="14"/>
      <c r="CM91" s="100"/>
      <c r="CN91" s="15"/>
      <c r="CO91" s="14"/>
      <c r="CP91" s="181"/>
      <c r="CQ91" s="15"/>
      <c r="CR91" s="14"/>
      <c r="CS91" s="14"/>
      <c r="CT91" s="195"/>
      <c r="CU91" s="14"/>
      <c r="CV91" s="100"/>
      <c r="CW91" s="15"/>
      <c r="CX91" s="14"/>
      <c r="CY91" s="100"/>
      <c r="CZ91" s="15"/>
      <c r="DA91" s="14"/>
      <c r="DB91" s="100"/>
      <c r="DC91" s="15"/>
      <c r="DD91" s="14"/>
      <c r="DE91" s="100"/>
      <c r="DF91" s="15"/>
      <c r="DG91" s="14"/>
      <c r="DH91" s="100"/>
      <c r="DI91" s="15"/>
      <c r="DJ91" s="14"/>
      <c r="DK91" s="15"/>
      <c r="DL91" s="15"/>
      <c r="DM91" s="14"/>
      <c r="DN91" s="15"/>
      <c r="DO91" s="15"/>
      <c r="DP91" s="14"/>
      <c r="DQ91" s="15"/>
      <c r="DR91" s="15"/>
      <c r="DS91" s="14"/>
      <c r="DT91" s="15"/>
      <c r="DU91" s="15"/>
      <c r="DV91" s="14"/>
      <c r="DW91" s="14"/>
      <c r="DX91" s="15"/>
      <c r="DY91" s="14"/>
      <c r="DZ91" s="14"/>
    </row>
    <row r="92" spans="1:130" s="35" customFormat="1" ht="15.75" x14ac:dyDescent="0.25">
      <c r="A92" s="58" t="s">
        <v>525</v>
      </c>
      <c r="B92" s="206">
        <f t="shared" si="207"/>
        <v>751.6</v>
      </c>
      <c r="C92" s="206">
        <f t="shared" si="208"/>
        <v>751.64234999999996</v>
      </c>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00"/>
      <c r="AU92" s="14"/>
      <c r="AV92" s="14"/>
      <c r="AW92" s="100"/>
      <c r="AX92" s="14"/>
      <c r="AY92" s="14"/>
      <c r="AZ92" s="100"/>
      <c r="BA92" s="14"/>
      <c r="BB92" s="14"/>
      <c r="BC92" s="100"/>
      <c r="BD92" s="14"/>
      <c r="BE92" s="14"/>
      <c r="BF92" s="14"/>
      <c r="BG92" s="14"/>
      <c r="BH92" s="14"/>
      <c r="BI92" s="100"/>
      <c r="BJ92" s="14"/>
      <c r="BK92" s="14"/>
      <c r="BL92" s="100"/>
      <c r="BM92" s="14"/>
      <c r="BN92" s="14"/>
      <c r="BO92" s="100"/>
      <c r="BP92" s="14"/>
      <c r="BQ92" s="14"/>
      <c r="BR92" s="100"/>
      <c r="BS92" s="14"/>
      <c r="BT92" s="14"/>
      <c r="BU92" s="100"/>
      <c r="BV92" s="14"/>
      <c r="BW92" s="14"/>
      <c r="BX92" s="100"/>
      <c r="BY92" s="14">
        <v>751.6</v>
      </c>
      <c r="BZ92" s="14">
        <v>751.64234999999996</v>
      </c>
      <c r="CA92" s="15">
        <f t="shared" si="232"/>
        <v>100.00563464608834</v>
      </c>
      <c r="CB92" s="14"/>
      <c r="CC92" s="14"/>
      <c r="CD92" s="100"/>
      <c r="CE92" s="14"/>
      <c r="CF92" s="14"/>
      <c r="CG92" s="100"/>
      <c r="CH92" s="14"/>
      <c r="CI92" s="14"/>
      <c r="CJ92" s="50"/>
      <c r="CK92" s="14"/>
      <c r="CL92" s="14"/>
      <c r="CM92" s="100"/>
      <c r="CN92" s="15"/>
      <c r="CO92" s="14"/>
      <c r="CP92" s="181"/>
      <c r="CQ92" s="15"/>
      <c r="CR92" s="14"/>
      <c r="CS92" s="14"/>
      <c r="CT92" s="195"/>
      <c r="CU92" s="14"/>
      <c r="CV92" s="100"/>
      <c r="CW92" s="15"/>
      <c r="CX92" s="14"/>
      <c r="CY92" s="100"/>
      <c r="CZ92" s="15"/>
      <c r="DA92" s="14"/>
      <c r="DB92" s="100"/>
      <c r="DC92" s="15"/>
      <c r="DD92" s="14"/>
      <c r="DE92" s="100"/>
      <c r="DF92" s="15"/>
      <c r="DG92" s="14"/>
      <c r="DH92" s="100"/>
      <c r="DI92" s="15"/>
      <c r="DJ92" s="14"/>
      <c r="DK92" s="15"/>
      <c r="DL92" s="15"/>
      <c r="DM92" s="14"/>
      <c r="DN92" s="15"/>
      <c r="DO92" s="15"/>
      <c r="DP92" s="14"/>
      <c r="DQ92" s="15"/>
      <c r="DR92" s="15"/>
      <c r="DS92" s="14"/>
      <c r="DT92" s="15"/>
      <c r="DU92" s="15"/>
      <c r="DV92" s="14"/>
      <c r="DW92" s="14"/>
      <c r="DX92" s="15"/>
      <c r="DY92" s="14"/>
      <c r="DZ92" s="14"/>
    </row>
    <row r="93" spans="1:130" s="35" customFormat="1" ht="15.75" x14ac:dyDescent="0.25">
      <c r="A93" s="58" t="s">
        <v>526</v>
      </c>
      <c r="B93" s="206">
        <f t="shared" si="207"/>
        <v>0</v>
      </c>
      <c r="C93" s="206">
        <f t="shared" si="208"/>
        <v>0</v>
      </c>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00"/>
      <c r="AU93" s="14"/>
      <c r="AV93" s="14"/>
      <c r="AW93" s="100"/>
      <c r="AX93" s="14"/>
      <c r="AY93" s="14"/>
      <c r="AZ93" s="100"/>
      <c r="BA93" s="14"/>
      <c r="BB93" s="14"/>
      <c r="BC93" s="100"/>
      <c r="BD93" s="14"/>
      <c r="BE93" s="14"/>
      <c r="BF93" s="14"/>
      <c r="BG93" s="14"/>
      <c r="BH93" s="14"/>
      <c r="BI93" s="100"/>
      <c r="BJ93" s="14"/>
      <c r="BK93" s="14"/>
      <c r="BL93" s="100"/>
      <c r="BM93" s="14"/>
      <c r="BN93" s="14"/>
      <c r="BO93" s="100"/>
      <c r="BP93" s="14"/>
      <c r="BQ93" s="14"/>
      <c r="BR93" s="100"/>
      <c r="BS93" s="14"/>
      <c r="BT93" s="14"/>
      <c r="BU93" s="100"/>
      <c r="BV93" s="14"/>
      <c r="BW93" s="14"/>
      <c r="BX93" s="100"/>
      <c r="BY93" s="14"/>
      <c r="BZ93" s="14"/>
      <c r="CA93" s="15"/>
      <c r="CB93" s="14"/>
      <c r="CC93" s="14"/>
      <c r="CD93" s="100"/>
      <c r="CE93" s="14"/>
      <c r="CF93" s="14"/>
      <c r="CG93" s="100"/>
      <c r="CH93" s="14"/>
      <c r="CI93" s="14"/>
      <c r="CJ93" s="50"/>
      <c r="CK93" s="14"/>
      <c r="CL93" s="14"/>
      <c r="CM93" s="100"/>
      <c r="CN93" s="15"/>
      <c r="CO93" s="14"/>
      <c r="CP93" s="181"/>
      <c r="CQ93" s="15"/>
      <c r="CR93" s="14"/>
      <c r="CS93" s="14"/>
      <c r="CT93" s="195"/>
      <c r="CU93" s="14"/>
      <c r="CV93" s="100"/>
      <c r="CW93" s="15"/>
      <c r="CX93" s="14"/>
      <c r="CY93" s="100"/>
      <c r="CZ93" s="15"/>
      <c r="DA93" s="14"/>
      <c r="DB93" s="100"/>
      <c r="DC93" s="15"/>
      <c r="DD93" s="14"/>
      <c r="DE93" s="100"/>
      <c r="DF93" s="15"/>
      <c r="DG93" s="14"/>
      <c r="DH93" s="100"/>
      <c r="DI93" s="15"/>
      <c r="DJ93" s="14"/>
      <c r="DK93" s="15"/>
      <c r="DL93" s="15"/>
      <c r="DM93" s="14"/>
      <c r="DN93" s="15"/>
      <c r="DO93" s="15"/>
      <c r="DP93" s="14"/>
      <c r="DQ93" s="15"/>
      <c r="DR93" s="15"/>
      <c r="DS93" s="14"/>
      <c r="DT93" s="15"/>
      <c r="DU93" s="15"/>
      <c r="DV93" s="14"/>
      <c r="DW93" s="14"/>
      <c r="DX93" s="15"/>
      <c r="DY93" s="14"/>
      <c r="DZ93" s="14"/>
    </row>
    <row r="94" spans="1:130" s="76" customFormat="1" ht="31.5" x14ac:dyDescent="0.25">
      <c r="A94" s="77" t="s">
        <v>344</v>
      </c>
      <c r="B94" s="205">
        <f t="shared" si="207"/>
        <v>23747.647000000001</v>
      </c>
      <c r="C94" s="205">
        <f t="shared" si="208"/>
        <v>12376.370410000001</v>
      </c>
      <c r="D94" s="81">
        <f t="shared" ref="D94" si="233">C94/B94*100</f>
        <v>52.116196648872204</v>
      </c>
      <c r="E94" s="83">
        <f t="shared" ref="E94:AS94" si="234">E95+E96+E97+E98</f>
        <v>0</v>
      </c>
      <c r="F94" s="83">
        <f t="shared" si="234"/>
        <v>0</v>
      </c>
      <c r="G94" s="83">
        <f t="shared" si="234"/>
        <v>0</v>
      </c>
      <c r="H94" s="83">
        <f t="shared" si="234"/>
        <v>0</v>
      </c>
      <c r="I94" s="83">
        <f t="shared" si="234"/>
        <v>0</v>
      </c>
      <c r="J94" s="83">
        <f t="shared" si="234"/>
        <v>0</v>
      </c>
      <c r="K94" s="83">
        <f t="shared" si="234"/>
        <v>0</v>
      </c>
      <c r="L94" s="83">
        <f t="shared" si="234"/>
        <v>0</v>
      </c>
      <c r="M94" s="83">
        <f t="shared" si="234"/>
        <v>0</v>
      </c>
      <c r="N94" s="83">
        <f t="shared" si="234"/>
        <v>0</v>
      </c>
      <c r="O94" s="83">
        <f t="shared" si="234"/>
        <v>0</v>
      </c>
      <c r="P94" s="83">
        <f t="shared" si="234"/>
        <v>0</v>
      </c>
      <c r="Q94" s="83">
        <f t="shared" si="234"/>
        <v>0</v>
      </c>
      <c r="R94" s="83">
        <f t="shared" si="234"/>
        <v>0</v>
      </c>
      <c r="S94" s="83">
        <f t="shared" si="234"/>
        <v>0</v>
      </c>
      <c r="T94" s="83">
        <f t="shared" si="234"/>
        <v>0</v>
      </c>
      <c r="U94" s="83">
        <f t="shared" si="234"/>
        <v>0</v>
      </c>
      <c r="V94" s="83">
        <f t="shared" si="234"/>
        <v>0</v>
      </c>
      <c r="W94" s="83">
        <f t="shared" si="234"/>
        <v>0</v>
      </c>
      <c r="X94" s="83">
        <f t="shared" si="234"/>
        <v>0</v>
      </c>
      <c r="Y94" s="83">
        <f t="shared" si="234"/>
        <v>0</v>
      </c>
      <c r="Z94" s="83">
        <f t="shared" si="234"/>
        <v>0</v>
      </c>
      <c r="AA94" s="83">
        <f t="shared" si="234"/>
        <v>0</v>
      </c>
      <c r="AB94" s="83">
        <f t="shared" si="234"/>
        <v>0</v>
      </c>
      <c r="AC94" s="83">
        <f t="shared" si="234"/>
        <v>0</v>
      </c>
      <c r="AD94" s="83">
        <f t="shared" si="234"/>
        <v>0</v>
      </c>
      <c r="AE94" s="83">
        <f t="shared" si="234"/>
        <v>0</v>
      </c>
      <c r="AF94" s="83">
        <f>SUM(AF95:AF98)</f>
        <v>2349.6469999999999</v>
      </c>
      <c r="AG94" s="83">
        <f t="shared" si="234"/>
        <v>191.55932000000001</v>
      </c>
      <c r="AH94" s="81">
        <f t="shared" si="211"/>
        <v>8.1526850629051939</v>
      </c>
      <c r="AI94" s="83">
        <f t="shared" si="234"/>
        <v>764.2</v>
      </c>
      <c r="AJ94" s="83">
        <f t="shared" si="234"/>
        <v>764.20911999999998</v>
      </c>
      <c r="AK94" s="81">
        <f t="shared" ref="AK94" si="235">AJ94/AI94*100</f>
        <v>100.00119340486783</v>
      </c>
      <c r="AL94" s="83">
        <f t="shared" si="234"/>
        <v>8992.2000000000007</v>
      </c>
      <c r="AM94" s="83">
        <f t="shared" si="234"/>
        <v>5467.134</v>
      </c>
      <c r="AN94" s="83">
        <f t="shared" si="93"/>
        <v>60.798625475412017</v>
      </c>
      <c r="AO94" s="83">
        <f t="shared" ref="AO94:AP94" si="236">AO95+AO96+AO97+AO98</f>
        <v>1237.5</v>
      </c>
      <c r="AP94" s="83">
        <f t="shared" si="236"/>
        <v>0</v>
      </c>
      <c r="AQ94" s="83">
        <f t="shared" ref="AQ94:AQ95" si="237">AP94/AO94*100</f>
        <v>0</v>
      </c>
      <c r="AR94" s="83">
        <f t="shared" si="234"/>
        <v>0</v>
      </c>
      <c r="AS94" s="83">
        <f t="shared" si="234"/>
        <v>0</v>
      </c>
      <c r="AT94" s="83">
        <f t="shared" ref="AT94:CI94" si="238">AT95+AT96+AT97+AT98</f>
        <v>0</v>
      </c>
      <c r="AU94" s="83">
        <f t="shared" si="238"/>
        <v>0</v>
      </c>
      <c r="AV94" s="83">
        <f t="shared" si="238"/>
        <v>0</v>
      </c>
      <c r="AW94" s="83">
        <f t="shared" si="238"/>
        <v>0</v>
      </c>
      <c r="AX94" s="83">
        <f t="shared" si="238"/>
        <v>0</v>
      </c>
      <c r="AY94" s="83">
        <f t="shared" si="238"/>
        <v>0</v>
      </c>
      <c r="AZ94" s="83">
        <f t="shared" si="238"/>
        <v>0</v>
      </c>
      <c r="BA94" s="83">
        <f t="shared" si="238"/>
        <v>0</v>
      </c>
      <c r="BB94" s="83">
        <f t="shared" si="238"/>
        <v>0</v>
      </c>
      <c r="BC94" s="83">
        <f t="shared" si="238"/>
        <v>0</v>
      </c>
      <c r="BD94" s="83">
        <f t="shared" si="238"/>
        <v>3380.9</v>
      </c>
      <c r="BE94" s="83">
        <f t="shared" si="238"/>
        <v>1953.0539199999998</v>
      </c>
      <c r="BF94" s="83">
        <f t="shared" si="125"/>
        <v>57.767278535301244</v>
      </c>
      <c r="BG94" s="83">
        <f t="shared" si="238"/>
        <v>0</v>
      </c>
      <c r="BH94" s="83">
        <f t="shared" si="238"/>
        <v>0</v>
      </c>
      <c r="BI94" s="83">
        <f t="shared" si="238"/>
        <v>0</v>
      </c>
      <c r="BJ94" s="83">
        <f t="shared" si="238"/>
        <v>0</v>
      </c>
      <c r="BK94" s="83">
        <f t="shared" si="238"/>
        <v>0</v>
      </c>
      <c r="BL94" s="83">
        <f t="shared" si="238"/>
        <v>0</v>
      </c>
      <c r="BM94" s="83">
        <f t="shared" si="238"/>
        <v>0</v>
      </c>
      <c r="BN94" s="83">
        <f t="shared" si="238"/>
        <v>0</v>
      </c>
      <c r="BO94" s="83">
        <f t="shared" si="238"/>
        <v>0</v>
      </c>
      <c r="BP94" s="83">
        <f t="shared" si="238"/>
        <v>0</v>
      </c>
      <c r="BQ94" s="83">
        <f t="shared" si="238"/>
        <v>0</v>
      </c>
      <c r="BR94" s="83">
        <f t="shared" si="238"/>
        <v>0</v>
      </c>
      <c r="BS94" s="83">
        <f t="shared" si="238"/>
        <v>0</v>
      </c>
      <c r="BT94" s="83">
        <f t="shared" si="238"/>
        <v>0</v>
      </c>
      <c r="BU94" s="83">
        <f t="shared" si="238"/>
        <v>0</v>
      </c>
      <c r="BV94" s="83">
        <f t="shared" si="238"/>
        <v>0</v>
      </c>
      <c r="BW94" s="83">
        <f t="shared" si="238"/>
        <v>0</v>
      </c>
      <c r="BX94" s="83">
        <f t="shared" si="238"/>
        <v>0</v>
      </c>
      <c r="BY94" s="83">
        <f t="shared" si="238"/>
        <v>1024.5</v>
      </c>
      <c r="BZ94" s="83">
        <f t="shared" si="238"/>
        <v>1024.5</v>
      </c>
      <c r="CA94" s="83">
        <f t="shared" si="232"/>
        <v>100</v>
      </c>
      <c r="CB94" s="83">
        <f t="shared" si="238"/>
        <v>0</v>
      </c>
      <c r="CC94" s="83">
        <f t="shared" si="238"/>
        <v>0</v>
      </c>
      <c r="CD94" s="83">
        <f t="shared" si="238"/>
        <v>0</v>
      </c>
      <c r="CE94" s="83">
        <f t="shared" si="238"/>
        <v>0</v>
      </c>
      <c r="CF94" s="83">
        <f t="shared" si="238"/>
        <v>0</v>
      </c>
      <c r="CG94" s="83">
        <f t="shared" si="238"/>
        <v>0</v>
      </c>
      <c r="CH94" s="83">
        <f t="shared" si="238"/>
        <v>0</v>
      </c>
      <c r="CI94" s="83">
        <f t="shared" si="238"/>
        <v>0</v>
      </c>
      <c r="CJ94" s="80"/>
      <c r="CK94" s="83">
        <f t="shared" ref="CK94:CY94" si="239">CK95+CK96+CK97+CK98</f>
        <v>0</v>
      </c>
      <c r="CL94" s="83">
        <f t="shared" si="239"/>
        <v>0</v>
      </c>
      <c r="CM94" s="83">
        <f t="shared" si="239"/>
        <v>0</v>
      </c>
      <c r="CN94" s="83">
        <f t="shared" si="239"/>
        <v>0</v>
      </c>
      <c r="CO94" s="83">
        <f t="shared" si="239"/>
        <v>0</v>
      </c>
      <c r="CP94" s="183">
        <f t="shared" si="239"/>
        <v>0</v>
      </c>
      <c r="CQ94" s="83">
        <f t="shared" si="239"/>
        <v>3799.9</v>
      </c>
      <c r="CR94" s="83">
        <f t="shared" si="239"/>
        <v>1675.8941100000002</v>
      </c>
      <c r="CS94" s="83">
        <f t="shared" si="98"/>
        <v>44.10363720097898</v>
      </c>
      <c r="CT94" s="198">
        <f t="shared" si="239"/>
        <v>0</v>
      </c>
      <c r="CU94" s="83">
        <f t="shared" si="239"/>
        <v>0</v>
      </c>
      <c r="CV94" s="83">
        <f t="shared" si="239"/>
        <v>0</v>
      </c>
      <c r="CW94" s="83">
        <f t="shared" si="239"/>
        <v>0</v>
      </c>
      <c r="CX94" s="83">
        <f t="shared" si="239"/>
        <v>0</v>
      </c>
      <c r="CY94" s="83">
        <f t="shared" si="239"/>
        <v>0</v>
      </c>
      <c r="CZ94" s="83"/>
      <c r="DA94" s="83">
        <f t="shared" ref="DA94:DB94" si="240">DA95+DA96+DA97+DA98</f>
        <v>0</v>
      </c>
      <c r="DB94" s="83">
        <f t="shared" si="240"/>
        <v>0</v>
      </c>
      <c r="DC94" s="83">
        <f t="shared" ref="DC94:DE94" si="241">DC95+DC96+DC97+DC98</f>
        <v>0</v>
      </c>
      <c r="DD94" s="83">
        <f t="shared" si="241"/>
        <v>0</v>
      </c>
      <c r="DE94" s="83">
        <f t="shared" si="241"/>
        <v>0</v>
      </c>
      <c r="DF94" s="83">
        <f t="shared" ref="DF94:DG94" si="242">DF95+DF96+DF97+DF98</f>
        <v>630.1</v>
      </c>
      <c r="DG94" s="83">
        <f t="shared" si="242"/>
        <v>35.1</v>
      </c>
      <c r="DH94" s="83">
        <f>DG94/DF94*100</f>
        <v>5.5705443580384069</v>
      </c>
      <c r="DI94" s="83">
        <f t="shared" ref="DI94:DJ94" si="243">DI95+DI96+DI97+DI98</f>
        <v>1568.7</v>
      </c>
      <c r="DJ94" s="83">
        <f t="shared" si="243"/>
        <v>1264.91994</v>
      </c>
      <c r="DK94" s="83">
        <f t="shared" si="226"/>
        <v>80.634916810097536</v>
      </c>
      <c r="DL94" s="83">
        <f t="shared" ref="DL94:DM94" si="244">DL95+DL96+DL97+DL98</f>
        <v>0</v>
      </c>
      <c r="DM94" s="83">
        <f t="shared" si="244"/>
        <v>0</v>
      </c>
      <c r="DN94" s="83"/>
      <c r="DO94" s="83">
        <f t="shared" ref="DO94:DP94" si="245">DO95+DO96+DO97+DO98</f>
        <v>0</v>
      </c>
      <c r="DP94" s="83">
        <f t="shared" si="245"/>
        <v>0</v>
      </c>
      <c r="DQ94" s="83"/>
      <c r="DR94" s="83">
        <f t="shared" ref="DR94:DS94" si="246">DR95+DR96+DR97+DR98</f>
        <v>0</v>
      </c>
      <c r="DS94" s="83">
        <f t="shared" si="246"/>
        <v>0</v>
      </c>
      <c r="DT94" s="83"/>
      <c r="DU94" s="83">
        <f t="shared" ref="DU94:DV94" si="247">DU95+DU96+DU97+DU98</f>
        <v>0</v>
      </c>
      <c r="DV94" s="83">
        <f t="shared" si="247"/>
        <v>0</v>
      </c>
      <c r="DW94" s="83"/>
      <c r="DX94" s="83"/>
      <c r="DY94" s="83"/>
      <c r="DZ94" s="83"/>
    </row>
    <row r="95" spans="1:130" s="35" customFormat="1" ht="30.75" customHeight="1" x14ac:dyDescent="0.25">
      <c r="A95" s="58" t="s">
        <v>343</v>
      </c>
      <c r="B95" s="206">
        <f t="shared" si="207"/>
        <v>19609.3</v>
      </c>
      <c r="C95" s="206">
        <f t="shared" si="208"/>
        <v>10396.101970000002</v>
      </c>
      <c r="D95" s="14">
        <f t="shared" si="82"/>
        <v>53.016180944755817</v>
      </c>
      <c r="E95" s="15"/>
      <c r="F95" s="14"/>
      <c r="G95" s="14"/>
      <c r="H95" s="15"/>
      <c r="I95" s="15"/>
      <c r="J95" s="14"/>
      <c r="K95" s="14"/>
      <c r="L95" s="14"/>
      <c r="M95" s="15"/>
      <c r="N95" s="15"/>
      <c r="O95" s="14"/>
      <c r="P95" s="15"/>
      <c r="Q95" s="15">
        <v>0</v>
      </c>
      <c r="R95" s="15">
        <v>0</v>
      </c>
      <c r="S95" s="14"/>
      <c r="T95" s="15"/>
      <c r="U95" s="15"/>
      <c r="V95" s="14"/>
      <c r="W95" s="15"/>
      <c r="X95" s="15"/>
      <c r="Y95" s="14"/>
      <c r="Z95" s="15"/>
      <c r="AA95" s="15"/>
      <c r="AB95" s="14"/>
      <c r="AC95" s="15"/>
      <c r="AD95" s="15"/>
      <c r="AE95" s="14"/>
      <c r="AF95" s="14"/>
      <c r="AG95" s="14"/>
      <c r="AH95" s="14"/>
      <c r="AI95" s="15">
        <v>0</v>
      </c>
      <c r="AJ95" s="15"/>
      <c r="AK95" s="14"/>
      <c r="AL95" s="172">
        <v>8992.2000000000007</v>
      </c>
      <c r="AM95" s="172">
        <v>5467.134</v>
      </c>
      <c r="AN95" s="15">
        <f t="shared" si="93"/>
        <v>60.798625475412017</v>
      </c>
      <c r="AO95" s="172">
        <v>1237.5</v>
      </c>
      <c r="AP95" s="15"/>
      <c r="AQ95" s="15">
        <f t="shared" si="237"/>
        <v>0</v>
      </c>
      <c r="AR95" s="15"/>
      <c r="AS95" s="15"/>
      <c r="AT95" s="15"/>
      <c r="AU95" s="15"/>
      <c r="AV95" s="15"/>
      <c r="AW95" s="15"/>
      <c r="AX95" s="15"/>
      <c r="AY95" s="15"/>
      <c r="AZ95" s="99"/>
      <c r="BA95" s="15"/>
      <c r="BB95" s="15"/>
      <c r="BC95" s="99"/>
      <c r="BD95" s="15">
        <v>3380.9</v>
      </c>
      <c r="BE95" s="191">
        <v>1953.0539199999998</v>
      </c>
      <c r="BF95" s="15">
        <f t="shared" si="125"/>
        <v>57.767278535301244</v>
      </c>
      <c r="BG95" s="15"/>
      <c r="BH95" s="99"/>
      <c r="BI95" s="99"/>
      <c r="BJ95" s="15"/>
      <c r="BK95" s="99"/>
      <c r="BL95" s="99"/>
      <c r="BM95" s="15"/>
      <c r="BN95" s="99"/>
      <c r="BO95" s="99"/>
      <c r="BP95" s="15"/>
      <c r="BQ95" s="99"/>
      <c r="BR95" s="99"/>
      <c r="BS95" s="15"/>
      <c r="BT95" s="99"/>
      <c r="BU95" s="99"/>
      <c r="BV95" s="15"/>
      <c r="BW95" s="99"/>
      <c r="BX95" s="99"/>
      <c r="BY95" s="15"/>
      <c r="BZ95" s="99"/>
      <c r="CA95" s="15"/>
      <c r="CB95" s="15"/>
      <c r="CC95" s="99"/>
      <c r="CD95" s="99"/>
      <c r="CE95" s="15"/>
      <c r="CF95" s="99"/>
      <c r="CG95" s="99"/>
      <c r="CH95" s="15"/>
      <c r="CI95" s="15"/>
      <c r="CJ95" s="50"/>
      <c r="CK95" s="15"/>
      <c r="CL95" s="99"/>
      <c r="CM95" s="99"/>
      <c r="CN95" s="15"/>
      <c r="CO95" s="99"/>
      <c r="CP95" s="185"/>
      <c r="CQ95" s="15">
        <v>3799.9</v>
      </c>
      <c r="CR95" s="172">
        <v>1675.8941100000002</v>
      </c>
      <c r="CS95" s="15">
        <f t="shared" si="98"/>
        <v>44.10363720097898</v>
      </c>
      <c r="CT95" s="195"/>
      <c r="CU95" s="99"/>
      <c r="CV95" s="99"/>
      <c r="CW95" s="15"/>
      <c r="CX95" s="99"/>
      <c r="CY95" s="99"/>
      <c r="CZ95" s="15"/>
      <c r="DA95" s="99"/>
      <c r="DB95" s="99"/>
      <c r="DC95" s="15"/>
      <c r="DD95" s="99"/>
      <c r="DE95" s="99"/>
      <c r="DF95" s="15">
        <v>630.1</v>
      </c>
      <c r="DG95" s="15">
        <v>35.1</v>
      </c>
      <c r="DH95" s="15">
        <f>DG95/DF95*100</f>
        <v>5.5705443580384069</v>
      </c>
      <c r="DI95" s="15">
        <v>1568.7</v>
      </c>
      <c r="DJ95" s="191">
        <v>1264.91994</v>
      </c>
      <c r="DK95" s="15">
        <f>DJ95/DI95*100</f>
        <v>80.634916810097536</v>
      </c>
      <c r="DL95" s="15"/>
      <c r="DM95" s="191"/>
      <c r="DN95" s="15"/>
      <c r="DO95" s="15"/>
      <c r="DP95" s="191"/>
      <c r="DQ95" s="15"/>
      <c r="DR95" s="15"/>
      <c r="DS95" s="191"/>
      <c r="DT95" s="15"/>
      <c r="DU95" s="15"/>
      <c r="DV95" s="172"/>
      <c r="DW95" s="15"/>
      <c r="DX95" s="15"/>
      <c r="DY95" s="172"/>
      <c r="DZ95" s="15"/>
    </row>
    <row r="96" spans="1:130" s="35" customFormat="1" ht="15.75" x14ac:dyDescent="0.25">
      <c r="A96" s="58" t="s">
        <v>342</v>
      </c>
      <c r="B96" s="206">
        <f t="shared" si="207"/>
        <v>1764.2</v>
      </c>
      <c r="C96" s="206">
        <f t="shared" si="208"/>
        <v>764.20911999999998</v>
      </c>
      <c r="D96" s="14">
        <f>C96/B96*100</f>
        <v>43.317601179004647</v>
      </c>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v>1000</v>
      </c>
      <c r="AG96" s="14"/>
      <c r="AH96" s="14">
        <f t="shared" si="211"/>
        <v>0</v>
      </c>
      <c r="AI96" s="14">
        <v>764.2</v>
      </c>
      <c r="AJ96" s="14">
        <v>764.20911999999998</v>
      </c>
      <c r="AK96" s="14">
        <f>AJ96/AI96*100</f>
        <v>100.00119340486783</v>
      </c>
      <c r="AL96" s="14"/>
      <c r="AM96" s="14"/>
      <c r="AN96" s="15"/>
      <c r="AO96" s="15"/>
      <c r="AP96" s="15"/>
      <c r="AQ96" s="15"/>
      <c r="AR96" s="14"/>
      <c r="AS96" s="14"/>
      <c r="AT96" s="100"/>
      <c r="AU96" s="14"/>
      <c r="AV96" s="14"/>
      <c r="AW96" s="100"/>
      <c r="AX96" s="14"/>
      <c r="AY96" s="14"/>
      <c r="AZ96" s="100"/>
      <c r="BA96" s="14"/>
      <c r="BB96" s="14"/>
      <c r="BC96" s="100"/>
      <c r="BD96" s="14"/>
      <c r="BE96" s="14"/>
      <c r="BF96" s="15"/>
      <c r="BG96" s="14"/>
      <c r="BH96" s="14"/>
      <c r="BI96" s="100"/>
      <c r="BJ96" s="14"/>
      <c r="BK96" s="14"/>
      <c r="BL96" s="100"/>
      <c r="BM96" s="14"/>
      <c r="BN96" s="14"/>
      <c r="BO96" s="100"/>
      <c r="BP96" s="14"/>
      <c r="BQ96" s="14"/>
      <c r="BR96" s="100"/>
      <c r="BS96" s="14"/>
      <c r="BT96" s="14"/>
      <c r="BU96" s="100"/>
      <c r="BV96" s="14"/>
      <c r="BW96" s="14"/>
      <c r="BX96" s="100"/>
      <c r="BY96" s="14"/>
      <c r="BZ96" s="14"/>
      <c r="CA96" s="15"/>
      <c r="CB96" s="14"/>
      <c r="CC96" s="14"/>
      <c r="CD96" s="100"/>
      <c r="CE96" s="14"/>
      <c r="CF96" s="14"/>
      <c r="CG96" s="100"/>
      <c r="CH96" s="14"/>
      <c r="CI96" s="14"/>
      <c r="CJ96" s="50"/>
      <c r="CK96" s="14"/>
      <c r="CL96" s="14"/>
      <c r="CM96" s="100"/>
      <c r="CN96" s="15"/>
      <c r="CO96" s="14"/>
      <c r="CP96" s="181"/>
      <c r="CQ96" s="15"/>
      <c r="CR96" s="14"/>
      <c r="CS96" s="14"/>
      <c r="CT96" s="195"/>
      <c r="CU96" s="14"/>
      <c r="CV96" s="100"/>
      <c r="CW96" s="15"/>
      <c r="CX96" s="14"/>
      <c r="CY96" s="100"/>
      <c r="CZ96" s="15"/>
      <c r="DA96" s="14"/>
      <c r="DB96" s="100"/>
      <c r="DC96" s="15"/>
      <c r="DD96" s="14"/>
      <c r="DE96" s="100"/>
      <c r="DF96" s="15"/>
      <c r="DG96" s="14"/>
      <c r="DH96" s="100"/>
      <c r="DI96" s="15"/>
      <c r="DJ96" s="14"/>
      <c r="DK96" s="15"/>
      <c r="DL96" s="15"/>
      <c r="DM96" s="14"/>
      <c r="DN96" s="15"/>
      <c r="DO96" s="15"/>
      <c r="DP96" s="14"/>
      <c r="DQ96" s="15"/>
      <c r="DR96" s="15"/>
      <c r="DS96" s="14"/>
      <c r="DT96" s="15"/>
      <c r="DU96" s="15"/>
      <c r="DV96" s="14"/>
      <c r="DW96" s="14"/>
      <c r="DX96" s="15"/>
      <c r="DY96" s="14"/>
      <c r="DZ96" s="14"/>
    </row>
    <row r="97" spans="1:130" s="35" customFormat="1" ht="15.75" x14ac:dyDescent="0.25">
      <c r="A97" s="58" t="s">
        <v>529</v>
      </c>
      <c r="B97" s="206">
        <f t="shared" si="207"/>
        <v>1724.5</v>
      </c>
      <c r="C97" s="206">
        <f t="shared" si="208"/>
        <v>1024.5</v>
      </c>
      <c r="D97" s="14">
        <f>C97/B97*100</f>
        <v>59.40852420991591</v>
      </c>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v>700</v>
      </c>
      <c r="AG97" s="14"/>
      <c r="AH97" s="14">
        <f t="shared" si="211"/>
        <v>0</v>
      </c>
      <c r="AI97" s="14"/>
      <c r="AJ97" s="14"/>
      <c r="AK97" s="14"/>
      <c r="AL97" s="14"/>
      <c r="AM97" s="14"/>
      <c r="AN97" s="15"/>
      <c r="AO97" s="15"/>
      <c r="AP97" s="15"/>
      <c r="AQ97" s="15"/>
      <c r="AR97" s="14"/>
      <c r="AS97" s="14"/>
      <c r="AT97" s="100"/>
      <c r="AU97" s="14"/>
      <c r="AV97" s="14"/>
      <c r="AW97" s="100"/>
      <c r="AX97" s="14"/>
      <c r="AY97" s="14"/>
      <c r="AZ97" s="100"/>
      <c r="BA97" s="14"/>
      <c r="BB97" s="14"/>
      <c r="BC97" s="100"/>
      <c r="BD97" s="14"/>
      <c r="BE97" s="14"/>
      <c r="BF97" s="15"/>
      <c r="BG97" s="14"/>
      <c r="BH97" s="14"/>
      <c r="BI97" s="100"/>
      <c r="BJ97" s="14"/>
      <c r="BK97" s="14"/>
      <c r="BL97" s="100"/>
      <c r="BM97" s="14"/>
      <c r="BN97" s="14"/>
      <c r="BO97" s="100"/>
      <c r="BP97" s="14"/>
      <c r="BQ97" s="14"/>
      <c r="BR97" s="100"/>
      <c r="BS97" s="14"/>
      <c r="BT97" s="14"/>
      <c r="BU97" s="100"/>
      <c r="BV97" s="14"/>
      <c r="BW97" s="14"/>
      <c r="BX97" s="100"/>
      <c r="BY97" s="14">
        <v>1024.5</v>
      </c>
      <c r="BZ97" s="14">
        <v>1024.5</v>
      </c>
      <c r="CA97" s="15">
        <f t="shared" si="232"/>
        <v>100</v>
      </c>
      <c r="CB97" s="14"/>
      <c r="CC97" s="14"/>
      <c r="CD97" s="100"/>
      <c r="CE97" s="14"/>
      <c r="CF97" s="14"/>
      <c r="CG97" s="100"/>
      <c r="CH97" s="14"/>
      <c r="CI97" s="14"/>
      <c r="CJ97" s="50"/>
      <c r="CK97" s="14"/>
      <c r="CL97" s="14"/>
      <c r="CM97" s="100"/>
      <c r="CN97" s="15"/>
      <c r="CO97" s="14"/>
      <c r="CP97" s="181"/>
      <c r="CQ97" s="15"/>
      <c r="CR97" s="14"/>
      <c r="CS97" s="14"/>
      <c r="CT97" s="195"/>
      <c r="CU97" s="14"/>
      <c r="CV97" s="100"/>
      <c r="CW97" s="15"/>
      <c r="CX97" s="14"/>
      <c r="CY97" s="100"/>
      <c r="CZ97" s="15"/>
      <c r="DA97" s="14"/>
      <c r="DB97" s="100"/>
      <c r="DC97" s="15"/>
      <c r="DD97" s="14"/>
      <c r="DE97" s="100"/>
      <c r="DF97" s="15"/>
      <c r="DG97" s="14"/>
      <c r="DH97" s="100"/>
      <c r="DI97" s="15"/>
      <c r="DJ97" s="14"/>
      <c r="DK97" s="15"/>
      <c r="DL97" s="15"/>
      <c r="DM97" s="14"/>
      <c r="DN97" s="15"/>
      <c r="DO97" s="15"/>
      <c r="DP97" s="14"/>
      <c r="DQ97" s="15"/>
      <c r="DR97" s="15"/>
      <c r="DS97" s="14"/>
      <c r="DT97" s="15"/>
      <c r="DU97" s="15"/>
      <c r="DV97" s="14"/>
      <c r="DW97" s="14"/>
      <c r="DX97" s="15"/>
      <c r="DY97" s="14"/>
      <c r="DZ97" s="14"/>
    </row>
    <row r="98" spans="1:130" s="35" customFormat="1" ht="15.75" x14ac:dyDescent="0.25">
      <c r="A98" s="58" t="s">
        <v>530</v>
      </c>
      <c r="B98" s="206">
        <f t="shared" si="207"/>
        <v>649.64700000000005</v>
      </c>
      <c r="C98" s="206">
        <f t="shared" si="208"/>
        <v>191.55932000000001</v>
      </c>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v>649.64700000000005</v>
      </c>
      <c r="AG98" s="14">
        <v>191.55932000000001</v>
      </c>
      <c r="AH98" s="14">
        <f t="shared" si="211"/>
        <v>29.486678149825984</v>
      </c>
      <c r="AI98" s="14"/>
      <c r="AJ98" s="14"/>
      <c r="AK98" s="14"/>
      <c r="AL98" s="14"/>
      <c r="AM98" s="14"/>
      <c r="AN98" s="15"/>
      <c r="AO98" s="15"/>
      <c r="AP98" s="15"/>
      <c r="AQ98" s="15"/>
      <c r="AR98" s="14"/>
      <c r="AS98" s="14"/>
      <c r="AT98" s="100"/>
      <c r="AU98" s="14"/>
      <c r="AV98" s="14"/>
      <c r="AW98" s="100"/>
      <c r="AX98" s="14"/>
      <c r="AY98" s="14"/>
      <c r="AZ98" s="100"/>
      <c r="BA98" s="14"/>
      <c r="BB98" s="14"/>
      <c r="BC98" s="100"/>
      <c r="BD98" s="14"/>
      <c r="BE98" s="14"/>
      <c r="BF98" s="15"/>
      <c r="BG98" s="14"/>
      <c r="BH98" s="14"/>
      <c r="BI98" s="100"/>
      <c r="BJ98" s="14"/>
      <c r="BK98" s="14"/>
      <c r="BL98" s="100"/>
      <c r="BM98" s="14"/>
      <c r="BN98" s="14"/>
      <c r="BO98" s="100"/>
      <c r="BP98" s="14"/>
      <c r="BQ98" s="14"/>
      <c r="BR98" s="100"/>
      <c r="BS98" s="14"/>
      <c r="BT98" s="14"/>
      <c r="BU98" s="100"/>
      <c r="BV98" s="14"/>
      <c r="BW98" s="14"/>
      <c r="BX98" s="100"/>
      <c r="BY98" s="14"/>
      <c r="BZ98" s="14"/>
      <c r="CA98" s="15"/>
      <c r="CB98" s="14"/>
      <c r="CC98" s="14"/>
      <c r="CD98" s="100"/>
      <c r="CE98" s="14"/>
      <c r="CF98" s="14"/>
      <c r="CG98" s="100"/>
      <c r="CH98" s="14"/>
      <c r="CI98" s="14"/>
      <c r="CJ98" s="50"/>
      <c r="CK98" s="14"/>
      <c r="CL98" s="14"/>
      <c r="CM98" s="100"/>
      <c r="CN98" s="15"/>
      <c r="CO98" s="14"/>
      <c r="CP98" s="181"/>
      <c r="CQ98" s="15"/>
      <c r="CR98" s="14"/>
      <c r="CS98" s="14"/>
      <c r="CT98" s="195"/>
      <c r="CU98" s="14"/>
      <c r="CV98" s="100"/>
      <c r="CW98" s="15"/>
      <c r="CX98" s="14"/>
      <c r="CY98" s="100"/>
      <c r="CZ98" s="15"/>
      <c r="DA98" s="14"/>
      <c r="DB98" s="100"/>
      <c r="DC98" s="15"/>
      <c r="DD98" s="14"/>
      <c r="DE98" s="100"/>
      <c r="DF98" s="15"/>
      <c r="DG98" s="14"/>
      <c r="DH98" s="100"/>
      <c r="DI98" s="15"/>
      <c r="DJ98" s="14"/>
      <c r="DK98" s="15"/>
      <c r="DL98" s="15"/>
      <c r="DM98" s="14"/>
      <c r="DN98" s="15"/>
      <c r="DO98" s="15"/>
      <c r="DP98" s="14"/>
      <c r="DQ98" s="15"/>
      <c r="DR98" s="15"/>
      <c r="DS98" s="14"/>
      <c r="DT98" s="15"/>
      <c r="DU98" s="15"/>
      <c r="DV98" s="14"/>
      <c r="DW98" s="14"/>
      <c r="DX98" s="15"/>
      <c r="DY98" s="14"/>
      <c r="DZ98" s="14"/>
    </row>
    <row r="99" spans="1:130" s="76" customFormat="1" ht="30.75" customHeight="1" x14ac:dyDescent="0.25">
      <c r="A99" s="77" t="s">
        <v>347</v>
      </c>
      <c r="B99" s="205">
        <f t="shared" si="207"/>
        <v>36355.774999999994</v>
      </c>
      <c r="C99" s="205">
        <f t="shared" si="208"/>
        <v>18387.095099999999</v>
      </c>
      <c r="D99" s="81">
        <f t="shared" ref="D99" si="248">C99/B99*100</f>
        <v>50.575445304081676</v>
      </c>
      <c r="E99" s="83">
        <f t="shared" ref="E99:AS99" si="249">E100+E101+E102+E103+E104+E105+E106+E107+E108+E109+E110</f>
        <v>0</v>
      </c>
      <c r="F99" s="83">
        <f t="shared" si="249"/>
        <v>0</v>
      </c>
      <c r="G99" s="83">
        <f t="shared" si="249"/>
        <v>0</v>
      </c>
      <c r="H99" s="83">
        <f t="shared" si="249"/>
        <v>0</v>
      </c>
      <c r="I99" s="83">
        <f t="shared" si="249"/>
        <v>0</v>
      </c>
      <c r="J99" s="83">
        <f t="shared" si="249"/>
        <v>0</v>
      </c>
      <c r="K99" s="83">
        <f t="shared" si="249"/>
        <v>376.8</v>
      </c>
      <c r="L99" s="83">
        <f t="shared" si="249"/>
        <v>376.79040000000003</v>
      </c>
      <c r="M99" s="83">
        <f t="shared" ref="M99:M111" si="250">L99/K99*100</f>
        <v>99.99745222929937</v>
      </c>
      <c r="N99" s="83">
        <f t="shared" si="249"/>
        <v>0</v>
      </c>
      <c r="O99" s="83">
        <f t="shared" si="249"/>
        <v>0</v>
      </c>
      <c r="P99" s="83">
        <f t="shared" si="249"/>
        <v>0</v>
      </c>
      <c r="Q99" s="83">
        <f t="shared" si="249"/>
        <v>0</v>
      </c>
      <c r="R99" s="83">
        <f t="shared" si="249"/>
        <v>0</v>
      </c>
      <c r="S99" s="83">
        <f t="shared" si="249"/>
        <v>0</v>
      </c>
      <c r="T99" s="83">
        <f t="shared" si="249"/>
        <v>0</v>
      </c>
      <c r="U99" s="83">
        <f t="shared" si="249"/>
        <v>0</v>
      </c>
      <c r="V99" s="83">
        <f t="shared" si="249"/>
        <v>0</v>
      </c>
      <c r="W99" s="83">
        <f t="shared" si="249"/>
        <v>0</v>
      </c>
      <c r="X99" s="83">
        <f t="shared" si="249"/>
        <v>0</v>
      </c>
      <c r="Y99" s="83">
        <f t="shared" si="249"/>
        <v>0</v>
      </c>
      <c r="Z99" s="83">
        <f t="shared" si="249"/>
        <v>0</v>
      </c>
      <c r="AA99" s="83">
        <f t="shared" si="249"/>
        <v>0</v>
      </c>
      <c r="AB99" s="83">
        <f t="shared" si="249"/>
        <v>0</v>
      </c>
      <c r="AC99" s="83">
        <f t="shared" si="249"/>
        <v>0</v>
      </c>
      <c r="AD99" s="83">
        <f t="shared" si="249"/>
        <v>0</v>
      </c>
      <c r="AE99" s="83">
        <f t="shared" si="249"/>
        <v>0</v>
      </c>
      <c r="AF99" s="83">
        <f>SUM(AF100:AF110)</f>
        <v>1633.875</v>
      </c>
      <c r="AG99" s="83">
        <f t="shared" si="249"/>
        <v>0</v>
      </c>
      <c r="AH99" s="81">
        <f t="shared" si="211"/>
        <v>0</v>
      </c>
      <c r="AI99" s="83">
        <f t="shared" si="249"/>
        <v>1214.5</v>
      </c>
      <c r="AJ99" s="83">
        <f t="shared" si="249"/>
        <v>1214.52</v>
      </c>
      <c r="AK99" s="81">
        <f t="shared" ref="AK99" si="251">AJ99/AI99*100</f>
        <v>100.00164676821737</v>
      </c>
      <c r="AL99" s="83">
        <f t="shared" si="249"/>
        <v>15059.5</v>
      </c>
      <c r="AM99" s="83">
        <f t="shared" si="249"/>
        <v>9576.437609999999</v>
      </c>
      <c r="AN99" s="83">
        <f t="shared" si="93"/>
        <v>63.590674391580059</v>
      </c>
      <c r="AO99" s="83">
        <f t="shared" ref="AO99:AP99" si="252">AO100+AO101+AO102+AO103+AO104+AO105+AO106+AO107+AO108+AO109+AO110</f>
        <v>1977.6</v>
      </c>
      <c r="AP99" s="83">
        <f t="shared" si="252"/>
        <v>262.28790000000004</v>
      </c>
      <c r="AQ99" s="83">
        <f t="shared" ref="AQ99:AQ100" si="253">AP99/AO99*100</f>
        <v>13.262939927184469</v>
      </c>
      <c r="AR99" s="83">
        <f t="shared" si="249"/>
        <v>0</v>
      </c>
      <c r="AS99" s="83">
        <f t="shared" si="249"/>
        <v>0</v>
      </c>
      <c r="AT99" s="83">
        <f t="shared" ref="AT99:CI99" si="254">AT100+AT101+AT102+AT103+AT104+AT105+AT106+AT107+AT108+AT109+AT110</f>
        <v>0</v>
      </c>
      <c r="AU99" s="83">
        <f t="shared" si="254"/>
        <v>0</v>
      </c>
      <c r="AV99" s="83">
        <f t="shared" si="254"/>
        <v>0</v>
      </c>
      <c r="AW99" s="83">
        <f t="shared" si="254"/>
        <v>0</v>
      </c>
      <c r="AX99" s="83">
        <f t="shared" si="254"/>
        <v>0</v>
      </c>
      <c r="AY99" s="83">
        <f t="shared" si="254"/>
        <v>0</v>
      </c>
      <c r="AZ99" s="83">
        <f t="shared" si="254"/>
        <v>0</v>
      </c>
      <c r="BA99" s="83">
        <f t="shared" si="254"/>
        <v>0</v>
      </c>
      <c r="BB99" s="83">
        <f t="shared" si="254"/>
        <v>0</v>
      </c>
      <c r="BC99" s="83">
        <f t="shared" si="254"/>
        <v>0</v>
      </c>
      <c r="BD99" s="83">
        <f t="shared" si="254"/>
        <v>3380.9</v>
      </c>
      <c r="BE99" s="83">
        <f t="shared" si="254"/>
        <v>1580.26017</v>
      </c>
      <c r="BF99" s="83">
        <f t="shared" si="125"/>
        <v>46.740813688662783</v>
      </c>
      <c r="BG99" s="83">
        <f t="shared" si="254"/>
        <v>0</v>
      </c>
      <c r="BH99" s="83">
        <f t="shared" si="254"/>
        <v>0</v>
      </c>
      <c r="BI99" s="83">
        <f t="shared" si="254"/>
        <v>0</v>
      </c>
      <c r="BJ99" s="83">
        <f t="shared" si="254"/>
        <v>0</v>
      </c>
      <c r="BK99" s="83">
        <f t="shared" si="254"/>
        <v>0</v>
      </c>
      <c r="BL99" s="83">
        <f t="shared" si="254"/>
        <v>0</v>
      </c>
      <c r="BM99" s="83">
        <f t="shared" si="254"/>
        <v>0</v>
      </c>
      <c r="BN99" s="83">
        <f t="shared" si="254"/>
        <v>0</v>
      </c>
      <c r="BO99" s="83">
        <f t="shared" si="254"/>
        <v>0</v>
      </c>
      <c r="BP99" s="83">
        <f t="shared" si="254"/>
        <v>0</v>
      </c>
      <c r="BQ99" s="83">
        <f t="shared" si="254"/>
        <v>0</v>
      </c>
      <c r="BR99" s="83">
        <f t="shared" si="254"/>
        <v>0</v>
      </c>
      <c r="BS99" s="83">
        <f t="shared" si="254"/>
        <v>0</v>
      </c>
      <c r="BT99" s="83">
        <f t="shared" si="254"/>
        <v>0</v>
      </c>
      <c r="BU99" s="83">
        <f t="shared" si="254"/>
        <v>0</v>
      </c>
      <c r="BV99" s="83">
        <f t="shared" si="254"/>
        <v>0</v>
      </c>
      <c r="BW99" s="83">
        <f t="shared" si="254"/>
        <v>0</v>
      </c>
      <c r="BX99" s="83">
        <f t="shared" si="254"/>
        <v>0</v>
      </c>
      <c r="BY99" s="83">
        <f t="shared" si="254"/>
        <v>0</v>
      </c>
      <c r="BZ99" s="83">
        <f t="shared" si="254"/>
        <v>0</v>
      </c>
      <c r="CA99" s="83">
        <f t="shared" si="254"/>
        <v>0</v>
      </c>
      <c r="CB99" s="83">
        <f t="shared" si="254"/>
        <v>0</v>
      </c>
      <c r="CC99" s="83">
        <f t="shared" si="254"/>
        <v>0</v>
      </c>
      <c r="CD99" s="83">
        <f t="shared" si="254"/>
        <v>0</v>
      </c>
      <c r="CE99" s="83">
        <f t="shared" si="254"/>
        <v>0</v>
      </c>
      <c r="CF99" s="83">
        <f t="shared" si="254"/>
        <v>0</v>
      </c>
      <c r="CG99" s="83">
        <f t="shared" si="254"/>
        <v>0</v>
      </c>
      <c r="CH99" s="83">
        <f t="shared" si="254"/>
        <v>0</v>
      </c>
      <c r="CI99" s="83">
        <f t="shared" si="254"/>
        <v>0</v>
      </c>
      <c r="CJ99" s="80"/>
      <c r="CK99" s="83">
        <f t="shared" ref="CK99:CY99" si="255">CK100+CK101+CK102+CK103+CK104+CK105+CK106+CK107+CK108+CK109+CK110</f>
        <v>0</v>
      </c>
      <c r="CL99" s="83">
        <f t="shared" si="255"/>
        <v>0</v>
      </c>
      <c r="CM99" s="83">
        <f t="shared" si="255"/>
        <v>0</v>
      </c>
      <c r="CN99" s="83">
        <f t="shared" si="255"/>
        <v>0</v>
      </c>
      <c r="CO99" s="83">
        <f t="shared" si="255"/>
        <v>0</v>
      </c>
      <c r="CP99" s="183">
        <f t="shared" si="255"/>
        <v>0</v>
      </c>
      <c r="CQ99" s="83">
        <f t="shared" si="255"/>
        <v>7679.3</v>
      </c>
      <c r="CR99" s="83">
        <f t="shared" si="255"/>
        <v>3519.0538199999996</v>
      </c>
      <c r="CS99" s="83">
        <f t="shared" si="98"/>
        <v>45.825190056385338</v>
      </c>
      <c r="CT99" s="198">
        <f t="shared" si="255"/>
        <v>0</v>
      </c>
      <c r="CU99" s="83">
        <f t="shared" si="255"/>
        <v>0</v>
      </c>
      <c r="CV99" s="83">
        <f t="shared" si="255"/>
        <v>0</v>
      </c>
      <c r="CW99" s="83">
        <f t="shared" si="255"/>
        <v>0</v>
      </c>
      <c r="CX99" s="83">
        <f t="shared" si="255"/>
        <v>0</v>
      </c>
      <c r="CY99" s="83">
        <f t="shared" si="255"/>
        <v>0</v>
      </c>
      <c r="CZ99" s="83"/>
      <c r="DA99" s="83">
        <f t="shared" ref="DA99:DB99" si="256">DA100+DA101+DA102+DA103+DA104+DA105+DA106+DA107+DA108+DA109+DA110</f>
        <v>0</v>
      </c>
      <c r="DB99" s="83">
        <f t="shared" si="256"/>
        <v>0</v>
      </c>
      <c r="DC99" s="83">
        <f t="shared" ref="DC99:DE99" si="257">DC100+DC101+DC102+DC103+DC104+DC105+DC106+DC107+DC108+DC109+DC110</f>
        <v>0</v>
      </c>
      <c r="DD99" s="83">
        <f t="shared" si="257"/>
        <v>0</v>
      </c>
      <c r="DE99" s="83">
        <f t="shared" si="257"/>
        <v>0</v>
      </c>
      <c r="DF99" s="83">
        <f t="shared" ref="DF99:DH99" si="258">DF100+DF101+DF102+DF103+DF104+DF105+DF106+DF107+DF108+DF109+DF110</f>
        <v>1260.3</v>
      </c>
      <c r="DG99" s="83">
        <f t="shared" si="258"/>
        <v>0</v>
      </c>
      <c r="DH99" s="83">
        <f t="shared" si="258"/>
        <v>0</v>
      </c>
      <c r="DI99" s="83">
        <f t="shared" ref="DI99:DJ99" si="259">DI100+DI101+DI102+DI103+DI104+DI105+DI106+DI107+DI108+DI109+DI110</f>
        <v>3137.5</v>
      </c>
      <c r="DJ99" s="83">
        <f t="shared" si="259"/>
        <v>1857.7451999999998</v>
      </c>
      <c r="DK99" s="83">
        <f t="shared" ref="DK99:DK134" si="260">DJ99/DI99*100</f>
        <v>59.211002390438239</v>
      </c>
      <c r="DL99" s="83">
        <f t="shared" ref="DL99:DM99" si="261">DL100+DL101+DL102+DL103+DL104+DL105+DL106+DL107+DL108+DL109+DL110</f>
        <v>0</v>
      </c>
      <c r="DM99" s="83">
        <f t="shared" si="261"/>
        <v>0</v>
      </c>
      <c r="DN99" s="83"/>
      <c r="DO99" s="83">
        <f t="shared" ref="DO99:DP99" si="262">DO100+DO101+DO102+DO103+DO104+DO105+DO106+DO107+DO108+DO109+DO110</f>
        <v>0</v>
      </c>
      <c r="DP99" s="83">
        <f t="shared" si="262"/>
        <v>0</v>
      </c>
      <c r="DQ99" s="83"/>
      <c r="DR99" s="83">
        <f t="shared" ref="DR99:DS99" si="263">DR100+DR101+DR102+DR103+DR104+DR105+DR106+DR107+DR108+DR109+DR110</f>
        <v>0</v>
      </c>
      <c r="DS99" s="83">
        <f t="shared" si="263"/>
        <v>0</v>
      </c>
      <c r="DT99" s="83"/>
      <c r="DU99" s="83">
        <f t="shared" ref="DU99:DV99" si="264">DU100+DU101+DU102+DU103+DU104+DU105+DU106+DU107+DU108+DU109+DU110</f>
        <v>635.5</v>
      </c>
      <c r="DV99" s="83">
        <f t="shared" si="264"/>
        <v>0</v>
      </c>
      <c r="DW99" s="83">
        <f t="shared" ref="DW99" si="265">DV99/DU99*100</f>
        <v>0</v>
      </c>
      <c r="DX99" s="83"/>
      <c r="DY99" s="83"/>
      <c r="DZ99" s="83"/>
    </row>
    <row r="100" spans="1:130" s="35" customFormat="1" ht="31.5" x14ac:dyDescent="0.25">
      <c r="A100" s="58" t="s">
        <v>346</v>
      </c>
      <c r="B100" s="206">
        <f t="shared" si="207"/>
        <v>32871.899999999994</v>
      </c>
      <c r="C100" s="206">
        <f t="shared" si="208"/>
        <v>17172.575099999998</v>
      </c>
      <c r="D100" s="14">
        <f t="shared" si="82"/>
        <v>52.240896023655466</v>
      </c>
      <c r="E100" s="14"/>
      <c r="F100" s="14"/>
      <c r="G100" s="14"/>
      <c r="H100" s="15"/>
      <c r="I100" s="15"/>
      <c r="J100" s="14"/>
      <c r="K100" s="14">
        <v>376.8</v>
      </c>
      <c r="L100" s="14">
        <v>376.79040000000003</v>
      </c>
      <c r="M100" s="15">
        <f t="shared" si="250"/>
        <v>99.99745222929937</v>
      </c>
      <c r="N100" s="15"/>
      <c r="O100" s="15"/>
      <c r="P100" s="15"/>
      <c r="Q100" s="15">
        <v>0</v>
      </c>
      <c r="R100" s="15">
        <v>0</v>
      </c>
      <c r="S100" s="14"/>
      <c r="T100" s="15"/>
      <c r="U100" s="15"/>
      <c r="V100" s="14"/>
      <c r="W100" s="15"/>
      <c r="X100" s="15"/>
      <c r="Y100" s="14"/>
      <c r="Z100" s="15"/>
      <c r="AA100" s="15"/>
      <c r="AB100" s="14"/>
      <c r="AC100" s="15"/>
      <c r="AD100" s="15"/>
      <c r="AE100" s="14"/>
      <c r="AF100" s="14"/>
      <c r="AG100" s="14"/>
      <c r="AH100" s="14"/>
      <c r="AI100" s="15">
        <v>0</v>
      </c>
      <c r="AJ100" s="15"/>
      <c r="AK100" s="14"/>
      <c r="AL100" s="172">
        <v>15059.5</v>
      </c>
      <c r="AM100" s="172">
        <v>9576.437609999999</v>
      </c>
      <c r="AN100" s="15">
        <f t="shared" si="93"/>
        <v>63.590674391580059</v>
      </c>
      <c r="AO100" s="172">
        <v>1977.6</v>
      </c>
      <c r="AP100" s="172">
        <v>262.28790000000004</v>
      </c>
      <c r="AQ100" s="15">
        <f t="shared" si="253"/>
        <v>13.262939927184469</v>
      </c>
      <c r="AR100" s="15"/>
      <c r="AS100" s="15"/>
      <c r="AT100" s="15"/>
      <c r="AU100" s="15"/>
      <c r="AV100" s="15"/>
      <c r="AW100" s="15"/>
      <c r="AX100" s="15"/>
      <c r="AY100" s="15"/>
      <c r="AZ100" s="99"/>
      <c r="BA100" s="15"/>
      <c r="BB100" s="15"/>
      <c r="BC100" s="99"/>
      <c r="BD100" s="15">
        <v>3380.9</v>
      </c>
      <c r="BE100" s="191">
        <v>1580.26017</v>
      </c>
      <c r="BF100" s="15">
        <f t="shared" si="125"/>
        <v>46.740813688662783</v>
      </c>
      <c r="BG100" s="15"/>
      <c r="BH100" s="99"/>
      <c r="BI100" s="99"/>
      <c r="BJ100" s="15"/>
      <c r="BK100" s="99"/>
      <c r="BL100" s="99"/>
      <c r="BM100" s="15"/>
      <c r="BN100" s="99"/>
      <c r="BO100" s="99"/>
      <c r="BP100" s="15"/>
      <c r="BQ100" s="99"/>
      <c r="BR100" s="99"/>
      <c r="BS100" s="15"/>
      <c r="BT100" s="99"/>
      <c r="BU100" s="99"/>
      <c r="BV100" s="15"/>
      <c r="BW100" s="99"/>
      <c r="BX100" s="99"/>
      <c r="BY100" s="15"/>
      <c r="BZ100" s="99"/>
      <c r="CA100" s="99"/>
      <c r="CB100" s="15"/>
      <c r="CC100" s="99"/>
      <c r="CD100" s="99"/>
      <c r="CE100" s="15"/>
      <c r="CF100" s="99"/>
      <c r="CG100" s="99"/>
      <c r="CH100" s="15"/>
      <c r="CI100" s="15"/>
      <c r="CJ100" s="50"/>
      <c r="CK100" s="15"/>
      <c r="CL100" s="99"/>
      <c r="CM100" s="99"/>
      <c r="CN100" s="15"/>
      <c r="CO100" s="99"/>
      <c r="CP100" s="185"/>
      <c r="CQ100" s="15">
        <v>7679.3</v>
      </c>
      <c r="CR100" s="172">
        <v>3519.0538199999996</v>
      </c>
      <c r="CS100" s="15">
        <f t="shared" si="98"/>
        <v>45.825190056385338</v>
      </c>
      <c r="CT100" s="195"/>
      <c r="CU100" s="99"/>
      <c r="CV100" s="99"/>
      <c r="CW100" s="15"/>
      <c r="CX100" s="99"/>
      <c r="CY100" s="99"/>
      <c r="CZ100" s="15"/>
      <c r="DA100" s="99"/>
      <c r="DB100" s="99"/>
      <c r="DC100" s="15"/>
      <c r="DD100" s="99"/>
      <c r="DE100" s="99"/>
      <c r="DF100" s="15">
        <v>1260.3</v>
      </c>
      <c r="DG100" s="99"/>
      <c r="DH100" s="99"/>
      <c r="DI100" s="15">
        <v>3137.5</v>
      </c>
      <c r="DJ100" s="191">
        <v>1857.7451999999998</v>
      </c>
      <c r="DK100" s="15">
        <f t="shared" si="260"/>
        <v>59.211002390438239</v>
      </c>
      <c r="DL100" s="15"/>
      <c r="DM100" s="191"/>
      <c r="DN100" s="15"/>
      <c r="DO100" s="15"/>
      <c r="DP100" s="191"/>
      <c r="DQ100" s="15"/>
      <c r="DR100" s="15"/>
      <c r="DS100" s="191"/>
      <c r="DT100" s="15"/>
      <c r="DU100" s="15"/>
      <c r="DV100" s="172"/>
      <c r="DW100" s="15"/>
      <c r="DX100" s="15"/>
      <c r="DY100" s="172"/>
      <c r="DZ100" s="15"/>
    </row>
    <row r="101" spans="1:130" s="35" customFormat="1" ht="15.75" x14ac:dyDescent="0.25">
      <c r="A101" s="58" t="s">
        <v>531</v>
      </c>
      <c r="B101" s="206">
        <f t="shared" si="207"/>
        <v>0</v>
      </c>
      <c r="C101" s="206">
        <f t="shared" si="208"/>
        <v>0</v>
      </c>
      <c r="D101" s="14"/>
      <c r="E101" s="14"/>
      <c r="F101" s="14"/>
      <c r="G101" s="14"/>
      <c r="H101" s="14"/>
      <c r="I101" s="14"/>
      <c r="J101" s="14"/>
      <c r="K101" s="14"/>
      <c r="L101" s="14"/>
      <c r="M101" s="15"/>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00"/>
      <c r="AU101" s="14"/>
      <c r="AV101" s="14"/>
      <c r="AW101" s="100"/>
      <c r="AX101" s="14"/>
      <c r="AY101" s="14"/>
      <c r="AZ101" s="100"/>
      <c r="BA101" s="14"/>
      <c r="BB101" s="14"/>
      <c r="BC101" s="100"/>
      <c r="BD101" s="14"/>
      <c r="BE101" s="14"/>
      <c r="BF101" s="15"/>
      <c r="BG101" s="14"/>
      <c r="BH101" s="14"/>
      <c r="BI101" s="100"/>
      <c r="BJ101" s="14"/>
      <c r="BK101" s="14"/>
      <c r="BL101" s="100"/>
      <c r="BM101" s="14"/>
      <c r="BN101" s="14"/>
      <c r="BO101" s="100"/>
      <c r="BP101" s="14"/>
      <c r="BQ101" s="14"/>
      <c r="BR101" s="100"/>
      <c r="BS101" s="14"/>
      <c r="BT101" s="14"/>
      <c r="BU101" s="100"/>
      <c r="BV101" s="14"/>
      <c r="BW101" s="14"/>
      <c r="BX101" s="100"/>
      <c r="BY101" s="14"/>
      <c r="BZ101" s="14"/>
      <c r="CA101" s="100"/>
      <c r="CB101" s="14"/>
      <c r="CC101" s="14"/>
      <c r="CD101" s="100"/>
      <c r="CE101" s="14"/>
      <c r="CF101" s="14"/>
      <c r="CG101" s="100"/>
      <c r="CH101" s="14"/>
      <c r="CI101" s="14"/>
      <c r="CJ101" s="50"/>
      <c r="CK101" s="14"/>
      <c r="CL101" s="14"/>
      <c r="CM101" s="100"/>
      <c r="CN101" s="15"/>
      <c r="CO101" s="14"/>
      <c r="CP101" s="181"/>
      <c r="CQ101" s="15"/>
      <c r="CR101" s="14"/>
      <c r="CS101" s="14"/>
      <c r="CT101" s="195"/>
      <c r="CU101" s="14"/>
      <c r="CV101" s="100"/>
      <c r="CW101" s="15"/>
      <c r="CX101" s="14"/>
      <c r="CY101" s="100"/>
      <c r="CZ101" s="15"/>
      <c r="DA101" s="14"/>
      <c r="DB101" s="100"/>
      <c r="DC101" s="15"/>
      <c r="DD101" s="14"/>
      <c r="DE101" s="100"/>
      <c r="DF101" s="15"/>
      <c r="DG101" s="14"/>
      <c r="DH101" s="100"/>
      <c r="DI101" s="15"/>
      <c r="DJ101" s="14"/>
      <c r="DK101" s="15"/>
      <c r="DL101" s="15"/>
      <c r="DM101" s="14"/>
      <c r="DN101" s="15"/>
      <c r="DO101" s="15"/>
      <c r="DP101" s="14"/>
      <c r="DQ101" s="15"/>
      <c r="DR101" s="15"/>
      <c r="DS101" s="14"/>
      <c r="DT101" s="15"/>
      <c r="DU101" s="15"/>
      <c r="DV101" s="14"/>
      <c r="DW101" s="14"/>
      <c r="DX101" s="15"/>
      <c r="DY101" s="14"/>
      <c r="DZ101" s="14"/>
    </row>
    <row r="102" spans="1:130" s="35" customFormat="1" ht="15.75" x14ac:dyDescent="0.25">
      <c r="A102" s="58" t="s">
        <v>532</v>
      </c>
      <c r="B102" s="206">
        <f t="shared" si="207"/>
        <v>0</v>
      </c>
      <c r="C102" s="206">
        <f t="shared" si="208"/>
        <v>0</v>
      </c>
      <c r="D102" s="14"/>
      <c r="E102" s="14"/>
      <c r="F102" s="14"/>
      <c r="G102" s="14"/>
      <c r="H102" s="14"/>
      <c r="I102" s="14"/>
      <c r="J102" s="14"/>
      <c r="K102" s="14"/>
      <c r="L102" s="14"/>
      <c r="M102" s="15"/>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00"/>
      <c r="AU102" s="14"/>
      <c r="AV102" s="14"/>
      <c r="AW102" s="100"/>
      <c r="AX102" s="14"/>
      <c r="AY102" s="14"/>
      <c r="AZ102" s="100"/>
      <c r="BA102" s="14"/>
      <c r="BB102" s="14"/>
      <c r="BC102" s="100"/>
      <c r="BD102" s="14"/>
      <c r="BE102" s="14"/>
      <c r="BF102" s="15"/>
      <c r="BG102" s="14"/>
      <c r="BH102" s="14"/>
      <c r="BI102" s="100"/>
      <c r="BJ102" s="14"/>
      <c r="BK102" s="14"/>
      <c r="BL102" s="100"/>
      <c r="BM102" s="14"/>
      <c r="BN102" s="14"/>
      <c r="BO102" s="100"/>
      <c r="BP102" s="14"/>
      <c r="BQ102" s="14"/>
      <c r="BR102" s="100"/>
      <c r="BS102" s="14"/>
      <c r="BT102" s="14"/>
      <c r="BU102" s="100"/>
      <c r="BV102" s="14"/>
      <c r="BW102" s="14"/>
      <c r="BX102" s="100"/>
      <c r="BY102" s="14"/>
      <c r="BZ102" s="14"/>
      <c r="CA102" s="100"/>
      <c r="CB102" s="14"/>
      <c r="CC102" s="14"/>
      <c r="CD102" s="100"/>
      <c r="CE102" s="14"/>
      <c r="CF102" s="14"/>
      <c r="CG102" s="100"/>
      <c r="CH102" s="14"/>
      <c r="CI102" s="14"/>
      <c r="CJ102" s="50"/>
      <c r="CK102" s="14"/>
      <c r="CL102" s="14"/>
      <c r="CM102" s="100"/>
      <c r="CN102" s="15"/>
      <c r="CO102" s="14"/>
      <c r="CP102" s="181"/>
      <c r="CQ102" s="15"/>
      <c r="CR102" s="14"/>
      <c r="CS102" s="14"/>
      <c r="CT102" s="195"/>
      <c r="CU102" s="14"/>
      <c r="CV102" s="100"/>
      <c r="CW102" s="15"/>
      <c r="CX102" s="14"/>
      <c r="CY102" s="100"/>
      <c r="CZ102" s="15"/>
      <c r="DA102" s="14"/>
      <c r="DB102" s="100"/>
      <c r="DC102" s="15"/>
      <c r="DD102" s="14"/>
      <c r="DE102" s="100"/>
      <c r="DF102" s="15"/>
      <c r="DG102" s="14"/>
      <c r="DH102" s="100"/>
      <c r="DI102" s="15"/>
      <c r="DJ102" s="14"/>
      <c r="DK102" s="15"/>
      <c r="DL102" s="15"/>
      <c r="DM102" s="14"/>
      <c r="DN102" s="15"/>
      <c r="DO102" s="15"/>
      <c r="DP102" s="14"/>
      <c r="DQ102" s="15"/>
      <c r="DR102" s="15"/>
      <c r="DS102" s="14"/>
      <c r="DT102" s="15"/>
      <c r="DU102" s="15"/>
      <c r="DV102" s="14"/>
      <c r="DW102" s="14"/>
      <c r="DX102" s="15"/>
      <c r="DY102" s="14"/>
      <c r="DZ102" s="14"/>
    </row>
    <row r="103" spans="1:130" s="35" customFormat="1" ht="15.75" x14ac:dyDescent="0.25">
      <c r="A103" s="58" t="s">
        <v>533</v>
      </c>
      <c r="B103" s="206">
        <f t="shared" si="207"/>
        <v>683.875</v>
      </c>
      <c r="C103" s="206">
        <f t="shared" si="208"/>
        <v>0</v>
      </c>
      <c r="D103" s="14"/>
      <c r="E103" s="14"/>
      <c r="F103" s="14"/>
      <c r="G103" s="14"/>
      <c r="H103" s="14"/>
      <c r="I103" s="14"/>
      <c r="J103" s="14"/>
      <c r="K103" s="14"/>
      <c r="L103" s="14"/>
      <c r="M103" s="15"/>
      <c r="N103" s="14"/>
      <c r="O103" s="14"/>
      <c r="P103" s="14"/>
      <c r="Q103" s="14"/>
      <c r="R103" s="14"/>
      <c r="S103" s="14"/>
      <c r="T103" s="14"/>
      <c r="U103" s="14"/>
      <c r="V103" s="14"/>
      <c r="W103" s="14"/>
      <c r="X103" s="14"/>
      <c r="Y103" s="14"/>
      <c r="Z103" s="14"/>
      <c r="AA103" s="14"/>
      <c r="AB103" s="14"/>
      <c r="AC103" s="14"/>
      <c r="AD103" s="14"/>
      <c r="AE103" s="14"/>
      <c r="AF103" s="14">
        <v>683.875</v>
      </c>
      <c r="AG103" s="14"/>
      <c r="AH103" s="14">
        <f t="shared" si="211"/>
        <v>0</v>
      </c>
      <c r="AI103" s="14"/>
      <c r="AJ103" s="14"/>
      <c r="AK103" s="14"/>
      <c r="AL103" s="14"/>
      <c r="AM103" s="14"/>
      <c r="AN103" s="14"/>
      <c r="AO103" s="14"/>
      <c r="AP103" s="14"/>
      <c r="AQ103" s="14"/>
      <c r="AR103" s="14"/>
      <c r="AS103" s="14"/>
      <c r="AT103" s="100"/>
      <c r="AU103" s="14"/>
      <c r="AV103" s="14"/>
      <c r="AW103" s="100"/>
      <c r="AX103" s="14"/>
      <c r="AY103" s="14"/>
      <c r="AZ103" s="100"/>
      <c r="BA103" s="14"/>
      <c r="BB103" s="14"/>
      <c r="BC103" s="100"/>
      <c r="BD103" s="14"/>
      <c r="BE103" s="14"/>
      <c r="BF103" s="15"/>
      <c r="BG103" s="14"/>
      <c r="BH103" s="14"/>
      <c r="BI103" s="100"/>
      <c r="BJ103" s="14"/>
      <c r="BK103" s="14"/>
      <c r="BL103" s="100"/>
      <c r="BM103" s="14"/>
      <c r="BN103" s="14"/>
      <c r="BO103" s="100"/>
      <c r="BP103" s="14"/>
      <c r="BQ103" s="14"/>
      <c r="BR103" s="100"/>
      <c r="BS103" s="14"/>
      <c r="BT103" s="14"/>
      <c r="BU103" s="100"/>
      <c r="BV103" s="14"/>
      <c r="BW103" s="14"/>
      <c r="BX103" s="100"/>
      <c r="BY103" s="14"/>
      <c r="BZ103" s="14"/>
      <c r="CA103" s="100"/>
      <c r="CB103" s="14"/>
      <c r="CC103" s="14"/>
      <c r="CD103" s="100"/>
      <c r="CE103" s="14"/>
      <c r="CF103" s="14"/>
      <c r="CG103" s="100"/>
      <c r="CH103" s="14"/>
      <c r="CI103" s="14"/>
      <c r="CJ103" s="50"/>
      <c r="CK103" s="14"/>
      <c r="CL103" s="14"/>
      <c r="CM103" s="100"/>
      <c r="CN103" s="15"/>
      <c r="CO103" s="14"/>
      <c r="CP103" s="181"/>
      <c r="CQ103" s="15"/>
      <c r="CR103" s="14"/>
      <c r="CS103" s="14"/>
      <c r="CT103" s="195"/>
      <c r="CU103" s="14"/>
      <c r="CV103" s="100"/>
      <c r="CW103" s="15"/>
      <c r="CX103" s="14"/>
      <c r="CY103" s="100"/>
      <c r="CZ103" s="15"/>
      <c r="DA103" s="14"/>
      <c r="DB103" s="100"/>
      <c r="DC103" s="15"/>
      <c r="DD103" s="14"/>
      <c r="DE103" s="100"/>
      <c r="DF103" s="15"/>
      <c r="DG103" s="14"/>
      <c r="DH103" s="100"/>
      <c r="DI103" s="15"/>
      <c r="DJ103" s="14"/>
      <c r="DK103" s="15"/>
      <c r="DL103" s="15"/>
      <c r="DM103" s="14"/>
      <c r="DN103" s="15"/>
      <c r="DO103" s="15"/>
      <c r="DP103" s="14"/>
      <c r="DQ103" s="15"/>
      <c r="DR103" s="15"/>
      <c r="DS103" s="14"/>
      <c r="DT103" s="15"/>
      <c r="DU103" s="15"/>
      <c r="DV103" s="14"/>
      <c r="DW103" s="14"/>
      <c r="DX103" s="15"/>
      <c r="DY103" s="14"/>
      <c r="DZ103" s="14"/>
    </row>
    <row r="104" spans="1:130" s="35" customFormat="1" ht="15.75" x14ac:dyDescent="0.25">
      <c r="A104" s="58" t="s">
        <v>348</v>
      </c>
      <c r="B104" s="206">
        <f t="shared" si="207"/>
        <v>2800</v>
      </c>
      <c r="C104" s="206">
        <f t="shared" si="208"/>
        <v>1214.52</v>
      </c>
      <c r="D104" s="14">
        <f>C104/B104*100</f>
        <v>43.375714285714281</v>
      </c>
      <c r="E104" s="14"/>
      <c r="F104" s="14"/>
      <c r="G104" s="14"/>
      <c r="H104" s="14"/>
      <c r="I104" s="14"/>
      <c r="J104" s="14"/>
      <c r="K104" s="14"/>
      <c r="L104" s="14"/>
      <c r="M104" s="15"/>
      <c r="N104" s="14"/>
      <c r="O104" s="14"/>
      <c r="P104" s="14"/>
      <c r="Q104" s="14"/>
      <c r="R104" s="14"/>
      <c r="S104" s="14"/>
      <c r="T104" s="14"/>
      <c r="U104" s="14"/>
      <c r="V104" s="14"/>
      <c r="W104" s="14"/>
      <c r="X104" s="14"/>
      <c r="Y104" s="14"/>
      <c r="Z104" s="14"/>
      <c r="AA104" s="14"/>
      <c r="AB104" s="14"/>
      <c r="AC104" s="14"/>
      <c r="AD104" s="14"/>
      <c r="AE104" s="14"/>
      <c r="AF104" s="14">
        <v>950</v>
      </c>
      <c r="AG104" s="14"/>
      <c r="AH104" s="14">
        <f t="shared" si="211"/>
        <v>0</v>
      </c>
      <c r="AI104" s="14">
        <v>1214.5</v>
      </c>
      <c r="AJ104" s="14">
        <v>1214.52</v>
      </c>
      <c r="AK104" s="14">
        <f>AJ104/AI104*100</f>
        <v>100.00164676821737</v>
      </c>
      <c r="AL104" s="14"/>
      <c r="AM104" s="14"/>
      <c r="AN104" s="14"/>
      <c r="AO104" s="14"/>
      <c r="AP104" s="14"/>
      <c r="AQ104" s="14"/>
      <c r="AR104" s="14"/>
      <c r="AS104" s="14"/>
      <c r="AT104" s="100"/>
      <c r="AU104" s="14"/>
      <c r="AV104" s="14"/>
      <c r="AW104" s="100"/>
      <c r="AX104" s="14"/>
      <c r="AY104" s="14"/>
      <c r="AZ104" s="100"/>
      <c r="BA104" s="14"/>
      <c r="BB104" s="14"/>
      <c r="BC104" s="100"/>
      <c r="BD104" s="14"/>
      <c r="BE104" s="14"/>
      <c r="BF104" s="15"/>
      <c r="BG104" s="14"/>
      <c r="BH104" s="14"/>
      <c r="BI104" s="100"/>
      <c r="BJ104" s="14"/>
      <c r="BK104" s="14"/>
      <c r="BL104" s="100"/>
      <c r="BM104" s="14"/>
      <c r="BN104" s="14"/>
      <c r="BO104" s="100"/>
      <c r="BP104" s="14"/>
      <c r="BQ104" s="14"/>
      <c r="BR104" s="100"/>
      <c r="BS104" s="14"/>
      <c r="BT104" s="14"/>
      <c r="BU104" s="100"/>
      <c r="BV104" s="14"/>
      <c r="BW104" s="14"/>
      <c r="BX104" s="100"/>
      <c r="BY104" s="14"/>
      <c r="BZ104" s="14"/>
      <c r="CA104" s="14"/>
      <c r="CB104" s="14"/>
      <c r="CC104" s="14"/>
      <c r="CD104" s="100"/>
      <c r="CE104" s="14"/>
      <c r="CF104" s="14"/>
      <c r="CG104" s="100"/>
      <c r="CH104" s="14"/>
      <c r="CI104" s="14"/>
      <c r="CJ104" s="50"/>
      <c r="CK104" s="14"/>
      <c r="CL104" s="14"/>
      <c r="CM104" s="100"/>
      <c r="CN104" s="15"/>
      <c r="CO104" s="14"/>
      <c r="CP104" s="181"/>
      <c r="CQ104" s="15"/>
      <c r="CR104" s="14"/>
      <c r="CS104" s="14"/>
      <c r="CT104" s="195"/>
      <c r="CU104" s="14"/>
      <c r="CV104" s="100"/>
      <c r="CW104" s="15"/>
      <c r="CX104" s="14"/>
      <c r="CY104" s="100"/>
      <c r="CZ104" s="15"/>
      <c r="DA104" s="14"/>
      <c r="DB104" s="100"/>
      <c r="DC104" s="15"/>
      <c r="DD104" s="14"/>
      <c r="DE104" s="100"/>
      <c r="DF104" s="15"/>
      <c r="DG104" s="14"/>
      <c r="DH104" s="100"/>
      <c r="DI104" s="15"/>
      <c r="DJ104" s="14"/>
      <c r="DK104" s="15"/>
      <c r="DL104" s="15"/>
      <c r="DM104" s="14"/>
      <c r="DN104" s="15"/>
      <c r="DO104" s="15"/>
      <c r="DP104" s="14"/>
      <c r="DQ104" s="15"/>
      <c r="DR104" s="15"/>
      <c r="DS104" s="14"/>
      <c r="DT104" s="15"/>
      <c r="DU104" s="15">
        <v>635.5</v>
      </c>
      <c r="DV104" s="14"/>
      <c r="DW104" s="14"/>
      <c r="DX104" s="15"/>
      <c r="DY104" s="14"/>
      <c r="DZ104" s="14"/>
    </row>
    <row r="105" spans="1:130" s="35" customFormat="1" ht="15.75" x14ac:dyDescent="0.25">
      <c r="A105" s="58" t="s">
        <v>534</v>
      </c>
      <c r="B105" s="206">
        <f t="shared" si="207"/>
        <v>0</v>
      </c>
      <c r="C105" s="206">
        <f t="shared" si="208"/>
        <v>0</v>
      </c>
      <c r="D105" s="14"/>
      <c r="E105" s="14"/>
      <c r="F105" s="14"/>
      <c r="G105" s="14"/>
      <c r="H105" s="14"/>
      <c r="I105" s="14"/>
      <c r="J105" s="14"/>
      <c r="K105" s="14"/>
      <c r="L105" s="14"/>
      <c r="M105" s="15"/>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00"/>
      <c r="AU105" s="14"/>
      <c r="AV105" s="14"/>
      <c r="AW105" s="100"/>
      <c r="AX105" s="14"/>
      <c r="AY105" s="14"/>
      <c r="AZ105" s="100"/>
      <c r="BA105" s="14"/>
      <c r="BB105" s="14"/>
      <c r="BC105" s="100"/>
      <c r="BD105" s="14"/>
      <c r="BE105" s="14"/>
      <c r="BF105" s="15"/>
      <c r="BG105" s="14"/>
      <c r="BH105" s="14"/>
      <c r="BI105" s="100"/>
      <c r="BJ105" s="14"/>
      <c r="BK105" s="14"/>
      <c r="BL105" s="100"/>
      <c r="BM105" s="14"/>
      <c r="BN105" s="14"/>
      <c r="BO105" s="100"/>
      <c r="BP105" s="14"/>
      <c r="BQ105" s="14"/>
      <c r="BR105" s="100"/>
      <c r="BS105" s="14"/>
      <c r="BT105" s="14"/>
      <c r="BU105" s="100"/>
      <c r="BV105" s="14"/>
      <c r="BW105" s="14"/>
      <c r="BX105" s="100"/>
      <c r="BY105" s="14"/>
      <c r="BZ105" s="14"/>
      <c r="CA105" s="100"/>
      <c r="CB105" s="14"/>
      <c r="CC105" s="14"/>
      <c r="CD105" s="100"/>
      <c r="CE105" s="14"/>
      <c r="CF105" s="14"/>
      <c r="CG105" s="100"/>
      <c r="CH105" s="14"/>
      <c r="CI105" s="14"/>
      <c r="CJ105" s="50"/>
      <c r="CK105" s="14"/>
      <c r="CL105" s="14"/>
      <c r="CM105" s="100"/>
      <c r="CN105" s="15"/>
      <c r="CO105" s="14"/>
      <c r="CP105" s="181"/>
      <c r="CQ105" s="15"/>
      <c r="CR105" s="14"/>
      <c r="CS105" s="14"/>
      <c r="CT105" s="195"/>
      <c r="CU105" s="14"/>
      <c r="CV105" s="100"/>
      <c r="CW105" s="15"/>
      <c r="CX105" s="14"/>
      <c r="CY105" s="100"/>
      <c r="CZ105" s="15"/>
      <c r="DA105" s="14"/>
      <c r="DB105" s="100"/>
      <c r="DC105" s="15"/>
      <c r="DD105" s="14"/>
      <c r="DE105" s="100"/>
      <c r="DF105" s="15"/>
      <c r="DG105" s="14"/>
      <c r="DH105" s="100"/>
      <c r="DI105" s="15"/>
      <c r="DJ105" s="14"/>
      <c r="DK105" s="15"/>
      <c r="DL105" s="15"/>
      <c r="DM105" s="14"/>
      <c r="DN105" s="15"/>
      <c r="DO105" s="15"/>
      <c r="DP105" s="14"/>
      <c r="DQ105" s="15"/>
      <c r="DR105" s="15"/>
      <c r="DS105" s="14"/>
      <c r="DT105" s="15"/>
      <c r="DU105" s="15"/>
      <c r="DV105" s="14"/>
      <c r="DW105" s="14"/>
      <c r="DX105" s="15"/>
      <c r="DY105" s="14"/>
      <c r="DZ105" s="14"/>
    </row>
    <row r="106" spans="1:130" s="35" customFormat="1" ht="15.75" x14ac:dyDescent="0.25">
      <c r="A106" s="58" t="s">
        <v>535</v>
      </c>
      <c r="B106" s="206">
        <f t="shared" si="207"/>
        <v>0</v>
      </c>
      <c r="C106" s="206">
        <f t="shared" si="208"/>
        <v>0</v>
      </c>
      <c r="D106" s="14"/>
      <c r="E106" s="14"/>
      <c r="F106" s="14"/>
      <c r="G106" s="14"/>
      <c r="H106" s="14"/>
      <c r="I106" s="14"/>
      <c r="J106" s="14"/>
      <c r="K106" s="14"/>
      <c r="L106" s="14"/>
      <c r="M106" s="15"/>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00"/>
      <c r="AU106" s="14"/>
      <c r="AV106" s="14"/>
      <c r="AW106" s="100"/>
      <c r="AX106" s="14"/>
      <c r="AY106" s="14"/>
      <c r="AZ106" s="100"/>
      <c r="BA106" s="14"/>
      <c r="BB106" s="14"/>
      <c r="BC106" s="100"/>
      <c r="BD106" s="14"/>
      <c r="BE106" s="14"/>
      <c r="BF106" s="15"/>
      <c r="BG106" s="14"/>
      <c r="BH106" s="14"/>
      <c r="BI106" s="100"/>
      <c r="BJ106" s="14"/>
      <c r="BK106" s="14"/>
      <c r="BL106" s="100"/>
      <c r="BM106" s="14"/>
      <c r="BN106" s="14"/>
      <c r="BO106" s="100"/>
      <c r="BP106" s="14"/>
      <c r="BQ106" s="14"/>
      <c r="BR106" s="100"/>
      <c r="BS106" s="14"/>
      <c r="BT106" s="14"/>
      <c r="BU106" s="100"/>
      <c r="BV106" s="14"/>
      <c r="BW106" s="14"/>
      <c r="BX106" s="100"/>
      <c r="BY106" s="14"/>
      <c r="BZ106" s="14"/>
      <c r="CA106" s="100"/>
      <c r="CB106" s="14"/>
      <c r="CC106" s="14"/>
      <c r="CD106" s="100"/>
      <c r="CE106" s="14"/>
      <c r="CF106" s="14"/>
      <c r="CG106" s="100"/>
      <c r="CH106" s="14"/>
      <c r="CI106" s="14"/>
      <c r="CJ106" s="50"/>
      <c r="CK106" s="14"/>
      <c r="CL106" s="14"/>
      <c r="CM106" s="100"/>
      <c r="CN106" s="15"/>
      <c r="CO106" s="14"/>
      <c r="CP106" s="181"/>
      <c r="CQ106" s="15"/>
      <c r="CR106" s="14"/>
      <c r="CS106" s="14"/>
      <c r="CT106" s="195"/>
      <c r="CU106" s="14"/>
      <c r="CV106" s="100"/>
      <c r="CW106" s="15"/>
      <c r="CX106" s="14"/>
      <c r="CY106" s="100"/>
      <c r="CZ106" s="15"/>
      <c r="DA106" s="14"/>
      <c r="DB106" s="100"/>
      <c r="DC106" s="15"/>
      <c r="DD106" s="14"/>
      <c r="DE106" s="100"/>
      <c r="DF106" s="15"/>
      <c r="DG106" s="14"/>
      <c r="DH106" s="100"/>
      <c r="DI106" s="15"/>
      <c r="DJ106" s="14"/>
      <c r="DK106" s="15"/>
      <c r="DL106" s="15"/>
      <c r="DM106" s="14"/>
      <c r="DN106" s="15"/>
      <c r="DO106" s="15"/>
      <c r="DP106" s="14"/>
      <c r="DQ106" s="15"/>
      <c r="DR106" s="15"/>
      <c r="DS106" s="14"/>
      <c r="DT106" s="15"/>
      <c r="DU106" s="15"/>
      <c r="DV106" s="14"/>
      <c r="DW106" s="14"/>
      <c r="DX106" s="15"/>
      <c r="DY106" s="14"/>
      <c r="DZ106" s="14"/>
    </row>
    <row r="107" spans="1:130" s="35" customFormat="1" ht="15.75" x14ac:dyDescent="0.25">
      <c r="A107" s="58" t="s">
        <v>331</v>
      </c>
      <c r="B107" s="206">
        <f t="shared" si="207"/>
        <v>0</v>
      </c>
      <c r="C107" s="206">
        <f t="shared" si="208"/>
        <v>0</v>
      </c>
      <c r="D107" s="14"/>
      <c r="E107" s="14"/>
      <c r="F107" s="14"/>
      <c r="G107" s="14"/>
      <c r="H107" s="14"/>
      <c r="I107" s="14"/>
      <c r="J107" s="14"/>
      <c r="K107" s="14"/>
      <c r="L107" s="14"/>
      <c r="M107" s="15"/>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00"/>
      <c r="AU107" s="14"/>
      <c r="AV107" s="14"/>
      <c r="AW107" s="100"/>
      <c r="AX107" s="14"/>
      <c r="AY107" s="14"/>
      <c r="AZ107" s="100"/>
      <c r="BA107" s="14"/>
      <c r="BB107" s="14"/>
      <c r="BC107" s="100"/>
      <c r="BD107" s="14"/>
      <c r="BE107" s="14"/>
      <c r="BF107" s="15"/>
      <c r="BG107" s="14"/>
      <c r="BH107" s="14"/>
      <c r="BI107" s="100"/>
      <c r="BJ107" s="14"/>
      <c r="BK107" s="14"/>
      <c r="BL107" s="100"/>
      <c r="BM107" s="14"/>
      <c r="BN107" s="14"/>
      <c r="BO107" s="100"/>
      <c r="BP107" s="14"/>
      <c r="BQ107" s="14"/>
      <c r="BR107" s="100"/>
      <c r="BS107" s="14"/>
      <c r="BT107" s="14"/>
      <c r="BU107" s="100"/>
      <c r="BV107" s="14"/>
      <c r="BW107" s="14"/>
      <c r="BX107" s="100"/>
      <c r="BY107" s="14"/>
      <c r="BZ107" s="14"/>
      <c r="CA107" s="100"/>
      <c r="CB107" s="14"/>
      <c r="CC107" s="14"/>
      <c r="CD107" s="100"/>
      <c r="CE107" s="14"/>
      <c r="CF107" s="14"/>
      <c r="CG107" s="100"/>
      <c r="CH107" s="14"/>
      <c r="CI107" s="14"/>
      <c r="CJ107" s="50"/>
      <c r="CK107" s="14"/>
      <c r="CL107" s="14"/>
      <c r="CM107" s="100"/>
      <c r="CN107" s="15"/>
      <c r="CO107" s="14"/>
      <c r="CP107" s="181"/>
      <c r="CQ107" s="15"/>
      <c r="CR107" s="14"/>
      <c r="CS107" s="14"/>
      <c r="CT107" s="195"/>
      <c r="CU107" s="14"/>
      <c r="CV107" s="100"/>
      <c r="CW107" s="15"/>
      <c r="CX107" s="14"/>
      <c r="CY107" s="100"/>
      <c r="CZ107" s="15"/>
      <c r="DA107" s="14"/>
      <c r="DB107" s="100"/>
      <c r="DC107" s="15"/>
      <c r="DD107" s="14"/>
      <c r="DE107" s="100"/>
      <c r="DF107" s="15"/>
      <c r="DG107" s="14"/>
      <c r="DH107" s="100"/>
      <c r="DI107" s="15"/>
      <c r="DJ107" s="14"/>
      <c r="DK107" s="15"/>
      <c r="DL107" s="15"/>
      <c r="DM107" s="14"/>
      <c r="DN107" s="15"/>
      <c r="DO107" s="15"/>
      <c r="DP107" s="14"/>
      <c r="DQ107" s="15"/>
      <c r="DR107" s="15"/>
      <c r="DS107" s="14"/>
      <c r="DT107" s="15"/>
      <c r="DU107" s="15"/>
      <c r="DV107" s="14"/>
      <c r="DW107" s="14"/>
      <c r="DX107" s="15"/>
      <c r="DY107" s="14"/>
      <c r="DZ107" s="14"/>
    </row>
    <row r="108" spans="1:130" s="35" customFormat="1" ht="15.75" x14ac:dyDescent="0.25">
      <c r="A108" s="58" t="s">
        <v>345</v>
      </c>
      <c r="B108" s="206">
        <f t="shared" si="207"/>
        <v>0</v>
      </c>
      <c r="C108" s="206">
        <f t="shared" si="208"/>
        <v>0</v>
      </c>
      <c r="D108" s="14"/>
      <c r="E108" s="14"/>
      <c r="F108" s="14"/>
      <c r="G108" s="14"/>
      <c r="H108" s="14"/>
      <c r="I108" s="14"/>
      <c r="J108" s="14"/>
      <c r="K108" s="14"/>
      <c r="L108" s="14"/>
      <c r="M108" s="15"/>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00"/>
      <c r="AU108" s="14"/>
      <c r="AV108" s="14"/>
      <c r="AW108" s="100"/>
      <c r="AX108" s="14"/>
      <c r="AY108" s="14"/>
      <c r="AZ108" s="100"/>
      <c r="BA108" s="14"/>
      <c r="BB108" s="14"/>
      <c r="BC108" s="100"/>
      <c r="BD108" s="14"/>
      <c r="BE108" s="14"/>
      <c r="BF108" s="15"/>
      <c r="BG108" s="14"/>
      <c r="BH108" s="14"/>
      <c r="BI108" s="100"/>
      <c r="BJ108" s="14"/>
      <c r="BK108" s="14"/>
      <c r="BL108" s="100"/>
      <c r="BM108" s="14"/>
      <c r="BN108" s="14"/>
      <c r="BO108" s="100"/>
      <c r="BP108" s="14"/>
      <c r="BQ108" s="14"/>
      <c r="BR108" s="100"/>
      <c r="BS108" s="14"/>
      <c r="BT108" s="14"/>
      <c r="BU108" s="100"/>
      <c r="BV108" s="14"/>
      <c r="BW108" s="14"/>
      <c r="BX108" s="100"/>
      <c r="BY108" s="14"/>
      <c r="BZ108" s="14"/>
      <c r="CA108" s="100"/>
      <c r="CB108" s="14"/>
      <c r="CC108" s="14"/>
      <c r="CD108" s="100"/>
      <c r="CE108" s="14"/>
      <c r="CF108" s="14"/>
      <c r="CG108" s="100"/>
      <c r="CH108" s="14"/>
      <c r="CI108" s="14"/>
      <c r="CJ108" s="50"/>
      <c r="CK108" s="14"/>
      <c r="CL108" s="14"/>
      <c r="CM108" s="100"/>
      <c r="CN108" s="15"/>
      <c r="CO108" s="14"/>
      <c r="CP108" s="181"/>
      <c r="CQ108" s="15"/>
      <c r="CR108" s="14"/>
      <c r="CS108" s="14"/>
      <c r="CT108" s="195"/>
      <c r="CU108" s="14"/>
      <c r="CV108" s="100"/>
      <c r="CW108" s="15"/>
      <c r="CX108" s="14"/>
      <c r="CY108" s="100"/>
      <c r="CZ108" s="15"/>
      <c r="DA108" s="14"/>
      <c r="DB108" s="100"/>
      <c r="DC108" s="15"/>
      <c r="DD108" s="14"/>
      <c r="DE108" s="100"/>
      <c r="DF108" s="15"/>
      <c r="DG108" s="14"/>
      <c r="DH108" s="100"/>
      <c r="DI108" s="15"/>
      <c r="DJ108" s="14"/>
      <c r="DK108" s="15"/>
      <c r="DL108" s="15"/>
      <c r="DM108" s="14"/>
      <c r="DN108" s="15"/>
      <c r="DO108" s="15"/>
      <c r="DP108" s="14"/>
      <c r="DQ108" s="15"/>
      <c r="DR108" s="15"/>
      <c r="DS108" s="14"/>
      <c r="DT108" s="15"/>
      <c r="DU108" s="15"/>
      <c r="DV108" s="14"/>
      <c r="DW108" s="14"/>
      <c r="DX108" s="15"/>
      <c r="DY108" s="14"/>
      <c r="DZ108" s="14"/>
    </row>
    <row r="109" spans="1:130" s="35" customFormat="1" ht="15.75" x14ac:dyDescent="0.25">
      <c r="A109" s="58" t="s">
        <v>454</v>
      </c>
      <c r="B109" s="206">
        <f t="shared" si="207"/>
        <v>0</v>
      </c>
      <c r="C109" s="206">
        <f t="shared" si="208"/>
        <v>0</v>
      </c>
      <c r="D109" s="14"/>
      <c r="E109" s="14"/>
      <c r="F109" s="14"/>
      <c r="G109" s="14"/>
      <c r="H109" s="14"/>
      <c r="I109" s="14"/>
      <c r="J109" s="14"/>
      <c r="K109" s="14"/>
      <c r="L109" s="14"/>
      <c r="M109" s="15"/>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00"/>
      <c r="AU109" s="14"/>
      <c r="AV109" s="14"/>
      <c r="AW109" s="100"/>
      <c r="AX109" s="14"/>
      <c r="AY109" s="14"/>
      <c r="AZ109" s="100"/>
      <c r="BA109" s="14"/>
      <c r="BB109" s="14"/>
      <c r="BC109" s="100"/>
      <c r="BD109" s="14"/>
      <c r="BE109" s="14"/>
      <c r="BF109" s="15"/>
      <c r="BG109" s="14"/>
      <c r="BH109" s="14"/>
      <c r="BI109" s="100"/>
      <c r="BJ109" s="14"/>
      <c r="BK109" s="14"/>
      <c r="BL109" s="100"/>
      <c r="BM109" s="14"/>
      <c r="BN109" s="14"/>
      <c r="BO109" s="100"/>
      <c r="BP109" s="14"/>
      <c r="BQ109" s="14"/>
      <c r="BR109" s="100"/>
      <c r="BS109" s="14"/>
      <c r="BT109" s="14"/>
      <c r="BU109" s="100"/>
      <c r="BV109" s="14"/>
      <c r="BW109" s="14"/>
      <c r="BX109" s="100"/>
      <c r="BY109" s="14"/>
      <c r="BZ109" s="14"/>
      <c r="CA109" s="100"/>
      <c r="CB109" s="14"/>
      <c r="CC109" s="14"/>
      <c r="CD109" s="100"/>
      <c r="CE109" s="14"/>
      <c r="CF109" s="14"/>
      <c r="CG109" s="100"/>
      <c r="CH109" s="14"/>
      <c r="CI109" s="14"/>
      <c r="CJ109" s="50"/>
      <c r="CK109" s="14"/>
      <c r="CL109" s="14"/>
      <c r="CM109" s="100"/>
      <c r="CN109" s="15"/>
      <c r="CO109" s="14"/>
      <c r="CP109" s="181"/>
      <c r="CQ109" s="15"/>
      <c r="CR109" s="14"/>
      <c r="CS109" s="14"/>
      <c r="CT109" s="195"/>
      <c r="CU109" s="14"/>
      <c r="CV109" s="100"/>
      <c r="CW109" s="15"/>
      <c r="CX109" s="14"/>
      <c r="CY109" s="100"/>
      <c r="CZ109" s="15"/>
      <c r="DA109" s="14"/>
      <c r="DB109" s="100"/>
      <c r="DC109" s="15"/>
      <c r="DD109" s="14"/>
      <c r="DE109" s="100"/>
      <c r="DF109" s="15"/>
      <c r="DG109" s="14"/>
      <c r="DH109" s="100"/>
      <c r="DI109" s="15"/>
      <c r="DJ109" s="14"/>
      <c r="DK109" s="15"/>
      <c r="DL109" s="15"/>
      <c r="DM109" s="14"/>
      <c r="DN109" s="15"/>
      <c r="DO109" s="15"/>
      <c r="DP109" s="14"/>
      <c r="DQ109" s="15"/>
      <c r="DR109" s="15"/>
      <c r="DS109" s="14"/>
      <c r="DT109" s="15"/>
      <c r="DU109" s="15"/>
      <c r="DV109" s="14"/>
      <c r="DW109" s="14"/>
      <c r="DX109" s="15"/>
      <c r="DY109" s="14"/>
      <c r="DZ109" s="14"/>
    </row>
    <row r="110" spans="1:130" s="35" customFormat="1" ht="15.75" x14ac:dyDescent="0.25">
      <c r="A110" s="58" t="s">
        <v>536</v>
      </c>
      <c r="B110" s="206">
        <f t="shared" si="207"/>
        <v>0</v>
      </c>
      <c r="C110" s="206">
        <f t="shared" si="208"/>
        <v>0</v>
      </c>
      <c r="D110" s="14"/>
      <c r="E110" s="14"/>
      <c r="F110" s="14"/>
      <c r="G110" s="14"/>
      <c r="H110" s="14"/>
      <c r="I110" s="14"/>
      <c r="J110" s="14"/>
      <c r="K110" s="14"/>
      <c r="L110" s="14"/>
      <c r="M110" s="15"/>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00"/>
      <c r="AU110" s="14"/>
      <c r="AV110" s="14"/>
      <c r="AW110" s="100"/>
      <c r="AX110" s="14"/>
      <c r="AY110" s="14"/>
      <c r="AZ110" s="100"/>
      <c r="BA110" s="14"/>
      <c r="BB110" s="14"/>
      <c r="BC110" s="100"/>
      <c r="BD110" s="14"/>
      <c r="BE110" s="14"/>
      <c r="BF110" s="15"/>
      <c r="BG110" s="14"/>
      <c r="BH110" s="14"/>
      <c r="BI110" s="100"/>
      <c r="BJ110" s="14"/>
      <c r="BK110" s="14"/>
      <c r="BL110" s="100"/>
      <c r="BM110" s="14"/>
      <c r="BN110" s="14"/>
      <c r="BO110" s="100"/>
      <c r="BP110" s="14"/>
      <c r="BQ110" s="14"/>
      <c r="BR110" s="100"/>
      <c r="BS110" s="14"/>
      <c r="BT110" s="14"/>
      <c r="BU110" s="100"/>
      <c r="BV110" s="14"/>
      <c r="BW110" s="14"/>
      <c r="BX110" s="100"/>
      <c r="BY110" s="14"/>
      <c r="BZ110" s="14"/>
      <c r="CA110" s="100"/>
      <c r="CB110" s="14"/>
      <c r="CC110" s="14"/>
      <c r="CD110" s="100"/>
      <c r="CE110" s="14"/>
      <c r="CF110" s="14"/>
      <c r="CG110" s="100"/>
      <c r="CH110" s="14"/>
      <c r="CI110" s="14"/>
      <c r="CJ110" s="50"/>
      <c r="CK110" s="14"/>
      <c r="CL110" s="14"/>
      <c r="CM110" s="100"/>
      <c r="CN110" s="15"/>
      <c r="CO110" s="14"/>
      <c r="CP110" s="181"/>
      <c r="CQ110" s="15"/>
      <c r="CR110" s="14"/>
      <c r="CS110" s="14"/>
      <c r="CT110" s="195"/>
      <c r="CU110" s="14"/>
      <c r="CV110" s="100"/>
      <c r="CW110" s="15"/>
      <c r="CX110" s="14"/>
      <c r="CY110" s="100"/>
      <c r="CZ110" s="15"/>
      <c r="DA110" s="14"/>
      <c r="DB110" s="100"/>
      <c r="DC110" s="15"/>
      <c r="DD110" s="14"/>
      <c r="DE110" s="100"/>
      <c r="DF110" s="15"/>
      <c r="DG110" s="14"/>
      <c r="DH110" s="100"/>
      <c r="DI110" s="15"/>
      <c r="DJ110" s="14"/>
      <c r="DK110" s="15"/>
      <c r="DL110" s="15"/>
      <c r="DM110" s="14"/>
      <c r="DN110" s="15"/>
      <c r="DO110" s="15"/>
      <c r="DP110" s="14"/>
      <c r="DQ110" s="15"/>
      <c r="DR110" s="15"/>
      <c r="DS110" s="14"/>
      <c r="DT110" s="15"/>
      <c r="DU110" s="15"/>
      <c r="DV110" s="14"/>
      <c r="DW110" s="14"/>
      <c r="DX110" s="15"/>
      <c r="DY110" s="14"/>
      <c r="DZ110" s="14"/>
    </row>
    <row r="111" spans="1:130" s="76" customFormat="1" ht="31.5" x14ac:dyDescent="0.25">
      <c r="A111" s="77" t="s">
        <v>353</v>
      </c>
      <c r="B111" s="205">
        <f t="shared" si="207"/>
        <v>36681.151619999997</v>
      </c>
      <c r="C111" s="205">
        <f t="shared" si="208"/>
        <v>16309.214840000002</v>
      </c>
      <c r="D111" s="81">
        <f t="shared" ref="D111" si="266">C111/B111*100</f>
        <v>44.462112337573338</v>
      </c>
      <c r="E111" s="83">
        <f t="shared" ref="E111:AS111" si="267">E112+E113+E114+E115+E116+E117+E118+E119</f>
        <v>1187.5</v>
      </c>
      <c r="F111" s="83">
        <f t="shared" si="267"/>
        <v>1187.4966999999999</v>
      </c>
      <c r="G111" s="81">
        <f>F111/E111*100</f>
        <v>99.99972210526316</v>
      </c>
      <c r="H111" s="83">
        <f t="shared" si="267"/>
        <v>0</v>
      </c>
      <c r="I111" s="83">
        <f t="shared" si="267"/>
        <v>0</v>
      </c>
      <c r="J111" s="83">
        <f t="shared" si="267"/>
        <v>0</v>
      </c>
      <c r="K111" s="83">
        <f t="shared" si="267"/>
        <v>392</v>
      </c>
      <c r="L111" s="83">
        <f t="shared" si="267"/>
        <v>392.03640000000001</v>
      </c>
      <c r="M111" s="83">
        <f t="shared" si="250"/>
        <v>100.00928571428571</v>
      </c>
      <c r="N111" s="83">
        <f t="shared" si="267"/>
        <v>0</v>
      </c>
      <c r="O111" s="83">
        <f t="shared" si="267"/>
        <v>0</v>
      </c>
      <c r="P111" s="83">
        <f t="shared" si="267"/>
        <v>0</v>
      </c>
      <c r="Q111" s="83">
        <f t="shared" si="267"/>
        <v>0</v>
      </c>
      <c r="R111" s="83">
        <f t="shared" si="267"/>
        <v>0</v>
      </c>
      <c r="S111" s="83">
        <f t="shared" si="267"/>
        <v>0</v>
      </c>
      <c r="T111" s="83">
        <f t="shared" si="267"/>
        <v>2800</v>
      </c>
      <c r="U111" s="83">
        <f t="shared" si="267"/>
        <v>1886.518</v>
      </c>
      <c r="V111" s="81">
        <f>U111/T111*100</f>
        <v>67.375642857142864</v>
      </c>
      <c r="W111" s="83">
        <f t="shared" si="267"/>
        <v>102.04082</v>
      </c>
      <c r="X111" s="83">
        <f t="shared" si="267"/>
        <v>102.04082000000001</v>
      </c>
      <c r="Y111" s="81">
        <f t="shared" ref="Y111:Y120" si="268">X111/W111*100</f>
        <v>100.00000000000003</v>
      </c>
      <c r="Z111" s="83">
        <f t="shared" si="267"/>
        <v>0</v>
      </c>
      <c r="AA111" s="83">
        <f t="shared" si="267"/>
        <v>0</v>
      </c>
      <c r="AB111" s="83">
        <f t="shared" si="267"/>
        <v>0</v>
      </c>
      <c r="AC111" s="83">
        <f t="shared" si="267"/>
        <v>0</v>
      </c>
      <c r="AD111" s="83">
        <f t="shared" si="267"/>
        <v>0</v>
      </c>
      <c r="AE111" s="83">
        <f t="shared" si="267"/>
        <v>0</v>
      </c>
      <c r="AF111" s="83">
        <f>SUM(AF112:AF119)</f>
        <v>1769.2107999999998</v>
      </c>
      <c r="AG111" s="83">
        <f t="shared" si="267"/>
        <v>230.76324</v>
      </c>
      <c r="AH111" s="81">
        <f t="shared" si="211"/>
        <v>13.04328687118573</v>
      </c>
      <c r="AI111" s="83">
        <f t="shared" si="267"/>
        <v>1218.8</v>
      </c>
      <c r="AJ111" s="83">
        <f t="shared" si="267"/>
        <v>1218.76809</v>
      </c>
      <c r="AK111" s="81">
        <f t="shared" ref="AK111" si="269">AJ111/AI111*100</f>
        <v>99.997381851000995</v>
      </c>
      <c r="AL111" s="83">
        <f t="shared" si="267"/>
        <v>9451</v>
      </c>
      <c r="AM111" s="83">
        <f t="shared" si="267"/>
        <v>4582.9907499999999</v>
      </c>
      <c r="AN111" s="83">
        <f t="shared" si="93"/>
        <v>48.492125171939477</v>
      </c>
      <c r="AO111" s="83">
        <f t="shared" ref="AO111:AP111" si="270">AO112+AO113+AO114+AO115+AO116+AO117+AO118+AO119</f>
        <v>1363.9</v>
      </c>
      <c r="AP111" s="83">
        <f t="shared" si="270"/>
        <v>165.48420999999999</v>
      </c>
      <c r="AQ111" s="83">
        <f t="shared" ref="AQ111:AQ112" si="271">AP111/AO111*100</f>
        <v>12.133162988488891</v>
      </c>
      <c r="AR111" s="83">
        <f t="shared" si="267"/>
        <v>0</v>
      </c>
      <c r="AS111" s="83">
        <f t="shared" si="267"/>
        <v>0</v>
      </c>
      <c r="AT111" s="83">
        <f t="shared" ref="AT111:CI111" si="272">AT112+AT113+AT114+AT115+AT116+AT117+AT118+AT119</f>
        <v>0</v>
      </c>
      <c r="AU111" s="83">
        <f t="shared" si="272"/>
        <v>8165.2</v>
      </c>
      <c r="AV111" s="83">
        <f t="shared" si="272"/>
        <v>2449.6</v>
      </c>
      <c r="AW111" s="83">
        <f>AV111/AU111*100</f>
        <v>30.000489883897512</v>
      </c>
      <c r="AX111" s="83">
        <f t="shared" si="272"/>
        <v>0</v>
      </c>
      <c r="AY111" s="83">
        <f t="shared" si="272"/>
        <v>0</v>
      </c>
      <c r="AZ111" s="83">
        <f t="shared" si="272"/>
        <v>0</v>
      </c>
      <c r="BA111" s="83">
        <f t="shared" si="272"/>
        <v>0</v>
      </c>
      <c r="BB111" s="83">
        <f t="shared" si="272"/>
        <v>0</v>
      </c>
      <c r="BC111" s="83">
        <f t="shared" si="272"/>
        <v>0</v>
      </c>
      <c r="BD111" s="83">
        <f t="shared" si="272"/>
        <v>3380.9</v>
      </c>
      <c r="BE111" s="83">
        <f t="shared" si="272"/>
        <v>1139.057</v>
      </c>
      <c r="BF111" s="83">
        <f t="shared" si="125"/>
        <v>33.690940282173386</v>
      </c>
      <c r="BG111" s="83">
        <f t="shared" si="272"/>
        <v>0</v>
      </c>
      <c r="BH111" s="83">
        <f t="shared" si="272"/>
        <v>0</v>
      </c>
      <c r="BI111" s="83">
        <f t="shared" si="272"/>
        <v>0</v>
      </c>
      <c r="BJ111" s="83">
        <f t="shared" si="272"/>
        <v>0</v>
      </c>
      <c r="BK111" s="83">
        <f t="shared" si="272"/>
        <v>0</v>
      </c>
      <c r="BL111" s="83">
        <f t="shared" si="272"/>
        <v>0</v>
      </c>
      <c r="BM111" s="83">
        <f t="shared" si="272"/>
        <v>0</v>
      </c>
      <c r="BN111" s="83">
        <f t="shared" si="272"/>
        <v>0</v>
      </c>
      <c r="BO111" s="83">
        <f t="shared" si="272"/>
        <v>0</v>
      </c>
      <c r="BP111" s="83">
        <f t="shared" si="272"/>
        <v>0</v>
      </c>
      <c r="BQ111" s="83">
        <f t="shared" si="272"/>
        <v>0</v>
      </c>
      <c r="BR111" s="83">
        <f t="shared" si="272"/>
        <v>0</v>
      </c>
      <c r="BS111" s="83">
        <f t="shared" si="272"/>
        <v>0</v>
      </c>
      <c r="BT111" s="83">
        <f t="shared" si="272"/>
        <v>0</v>
      </c>
      <c r="BU111" s="83">
        <f t="shared" si="272"/>
        <v>0</v>
      </c>
      <c r="BV111" s="83">
        <f t="shared" si="272"/>
        <v>0</v>
      </c>
      <c r="BW111" s="83">
        <f t="shared" si="272"/>
        <v>0</v>
      </c>
      <c r="BX111" s="83">
        <f t="shared" si="272"/>
        <v>0</v>
      </c>
      <c r="BY111" s="83">
        <f t="shared" si="272"/>
        <v>0</v>
      </c>
      <c r="BZ111" s="83">
        <f t="shared" si="272"/>
        <v>0</v>
      </c>
      <c r="CA111" s="83">
        <f t="shared" si="272"/>
        <v>0</v>
      </c>
      <c r="CB111" s="83">
        <f t="shared" si="272"/>
        <v>0</v>
      </c>
      <c r="CC111" s="83">
        <f t="shared" si="272"/>
        <v>0</v>
      </c>
      <c r="CD111" s="83">
        <f t="shared" si="272"/>
        <v>0</v>
      </c>
      <c r="CE111" s="83">
        <f t="shared" si="272"/>
        <v>0</v>
      </c>
      <c r="CF111" s="83">
        <f t="shared" si="272"/>
        <v>0</v>
      </c>
      <c r="CG111" s="83">
        <f t="shared" si="272"/>
        <v>0</v>
      </c>
      <c r="CH111" s="83">
        <f t="shared" si="272"/>
        <v>0</v>
      </c>
      <c r="CI111" s="83">
        <f t="shared" si="272"/>
        <v>0</v>
      </c>
      <c r="CJ111" s="80"/>
      <c r="CK111" s="83">
        <f t="shared" ref="CK111:CY111" si="273">CK112+CK113+CK114+CK115+CK116+CK117+CK118+CK119</f>
        <v>0</v>
      </c>
      <c r="CL111" s="83">
        <f t="shared" si="273"/>
        <v>0</v>
      </c>
      <c r="CM111" s="83">
        <f t="shared" si="273"/>
        <v>0</v>
      </c>
      <c r="CN111" s="83">
        <f t="shared" si="273"/>
        <v>0</v>
      </c>
      <c r="CO111" s="83">
        <f t="shared" si="273"/>
        <v>0</v>
      </c>
      <c r="CP111" s="183">
        <f t="shared" si="273"/>
        <v>0</v>
      </c>
      <c r="CQ111" s="83">
        <f t="shared" si="273"/>
        <v>3824.1</v>
      </c>
      <c r="CR111" s="83">
        <f t="shared" si="273"/>
        <v>2027.7098999999998</v>
      </c>
      <c r="CS111" s="83">
        <f t="shared" si="98"/>
        <v>53.024499882325252</v>
      </c>
      <c r="CT111" s="198">
        <f t="shared" si="273"/>
        <v>0</v>
      </c>
      <c r="CU111" s="83">
        <f t="shared" si="273"/>
        <v>0</v>
      </c>
      <c r="CV111" s="83">
        <f t="shared" si="273"/>
        <v>0</v>
      </c>
      <c r="CW111" s="83">
        <f t="shared" si="273"/>
        <v>0</v>
      </c>
      <c r="CX111" s="83">
        <f t="shared" si="273"/>
        <v>0</v>
      </c>
      <c r="CY111" s="83">
        <f t="shared" si="273"/>
        <v>0</v>
      </c>
      <c r="CZ111" s="83"/>
      <c r="DA111" s="83">
        <f t="shared" ref="DA111:DB111" si="274">DA112+DA113+DA114+DA115+DA116+DA117+DA118+DA119</f>
        <v>0</v>
      </c>
      <c r="DB111" s="83">
        <f t="shared" si="274"/>
        <v>0</v>
      </c>
      <c r="DC111" s="83">
        <f t="shared" ref="DC111:DE111" si="275">DC112+DC113+DC114+DC115+DC116+DC117+DC118+DC119</f>
        <v>0</v>
      </c>
      <c r="DD111" s="83">
        <f t="shared" si="275"/>
        <v>0</v>
      </c>
      <c r="DE111" s="83">
        <f t="shared" si="275"/>
        <v>0</v>
      </c>
      <c r="DF111" s="83">
        <f t="shared" ref="DF111:DH111" si="276">DF112+DF113+DF114+DF115+DF116+DF117+DF118+DF119</f>
        <v>630.1</v>
      </c>
      <c r="DG111" s="83">
        <f t="shared" si="276"/>
        <v>0</v>
      </c>
      <c r="DH111" s="83">
        <f t="shared" si="276"/>
        <v>0</v>
      </c>
      <c r="DI111" s="83">
        <f t="shared" ref="DI111:DJ111" si="277">DI112+DI113+DI114+DI115+DI116+DI117+DI118+DI119</f>
        <v>1568.7</v>
      </c>
      <c r="DJ111" s="83">
        <f t="shared" si="277"/>
        <v>926.74973</v>
      </c>
      <c r="DK111" s="83">
        <f t="shared" si="260"/>
        <v>59.077562950213547</v>
      </c>
      <c r="DL111" s="83">
        <f t="shared" ref="DL111:DM111" si="278">DL112+DL113+DL114+DL115+DL116+DL117+DL118+DL119</f>
        <v>0</v>
      </c>
      <c r="DM111" s="83">
        <f t="shared" si="278"/>
        <v>0</v>
      </c>
      <c r="DN111" s="83"/>
      <c r="DO111" s="83">
        <f t="shared" ref="DO111:DP111" si="279">DO112+DO113+DO114+DO115+DO116+DO117+DO118+DO119</f>
        <v>0</v>
      </c>
      <c r="DP111" s="83">
        <f t="shared" si="279"/>
        <v>0</v>
      </c>
      <c r="DQ111" s="83"/>
      <c r="DR111" s="83">
        <f t="shared" ref="DR111:DS111" si="280">DR112+DR113+DR114+DR115+DR116+DR117+DR118+DR119</f>
        <v>0</v>
      </c>
      <c r="DS111" s="83">
        <f t="shared" si="280"/>
        <v>0</v>
      </c>
      <c r="DT111" s="83"/>
      <c r="DU111" s="83">
        <f t="shared" ref="DU111:DV111" si="281">DU112+DU113+DU114+DU115+DU116+DU117+DU118+DU119</f>
        <v>827.7</v>
      </c>
      <c r="DV111" s="83">
        <f t="shared" si="281"/>
        <v>0</v>
      </c>
      <c r="DW111" s="83">
        <f t="shared" ref="DW111" si="282">DV111/DU111*100</f>
        <v>0</v>
      </c>
      <c r="DX111" s="83"/>
      <c r="DY111" s="83"/>
      <c r="DZ111" s="83"/>
    </row>
    <row r="112" spans="1:130" s="35" customFormat="1" ht="31.5" x14ac:dyDescent="0.25">
      <c r="A112" s="58" t="s">
        <v>352</v>
      </c>
      <c r="B112" s="206">
        <f t="shared" si="207"/>
        <v>32865.440819999996</v>
      </c>
      <c r="C112" s="206">
        <f t="shared" si="208"/>
        <v>14859.683510000001</v>
      </c>
      <c r="D112" s="14">
        <f t="shared" si="82"/>
        <v>45.213705154252068</v>
      </c>
      <c r="E112" s="15">
        <v>1187.5</v>
      </c>
      <c r="F112" s="15">
        <v>1187.4966999999999</v>
      </c>
      <c r="G112" s="15">
        <f>F112/E112*100</f>
        <v>99.99972210526316</v>
      </c>
      <c r="H112" s="15"/>
      <c r="I112" s="15"/>
      <c r="J112" s="14"/>
      <c r="K112" s="14">
        <v>392</v>
      </c>
      <c r="L112" s="14">
        <v>392.03640000000001</v>
      </c>
      <c r="M112" s="15">
        <f>L112/K112*100</f>
        <v>100.00928571428571</v>
      </c>
      <c r="N112" s="15"/>
      <c r="O112" s="14"/>
      <c r="P112" s="15"/>
      <c r="Q112" s="15">
        <v>0</v>
      </c>
      <c r="R112" s="15">
        <v>0</v>
      </c>
      <c r="S112" s="14"/>
      <c r="T112" s="15">
        <v>2800</v>
      </c>
      <c r="U112" s="15">
        <v>1886.518</v>
      </c>
      <c r="V112" s="14">
        <f>U112/T112*100</f>
        <v>67.375642857142864</v>
      </c>
      <c r="W112" s="15">
        <v>102.04082</v>
      </c>
      <c r="X112" s="15">
        <v>102.04082000000001</v>
      </c>
      <c r="Y112" s="14">
        <f t="shared" si="268"/>
        <v>100.00000000000003</v>
      </c>
      <c r="Z112" s="15"/>
      <c r="AA112" s="15"/>
      <c r="AB112" s="14"/>
      <c r="AC112" s="15"/>
      <c r="AD112" s="15"/>
      <c r="AE112" s="14"/>
      <c r="AF112" s="14"/>
      <c r="AG112" s="14"/>
      <c r="AH112" s="14"/>
      <c r="AI112" s="15">
        <v>0</v>
      </c>
      <c r="AJ112" s="15"/>
      <c r="AK112" s="14"/>
      <c r="AL112" s="172">
        <v>9451</v>
      </c>
      <c r="AM112" s="172">
        <v>4582.9907499999999</v>
      </c>
      <c r="AN112" s="15">
        <f t="shared" si="93"/>
        <v>48.492125171939477</v>
      </c>
      <c r="AO112" s="172">
        <v>1363.9</v>
      </c>
      <c r="AP112" s="172">
        <v>165.48420999999999</v>
      </c>
      <c r="AQ112" s="15">
        <f t="shared" si="271"/>
        <v>12.133162988488891</v>
      </c>
      <c r="AR112" s="15"/>
      <c r="AS112" s="15"/>
      <c r="AT112" s="15"/>
      <c r="AU112" s="15">
        <v>8165.2</v>
      </c>
      <c r="AV112" s="15">
        <v>2449.6</v>
      </c>
      <c r="AW112" s="15">
        <f>AV112/AU112*100</f>
        <v>30.000489883897512</v>
      </c>
      <c r="AX112" s="15"/>
      <c r="AY112" s="15"/>
      <c r="AZ112" s="99"/>
      <c r="BA112" s="15"/>
      <c r="BB112" s="15"/>
      <c r="BC112" s="99"/>
      <c r="BD112" s="15">
        <v>3380.9</v>
      </c>
      <c r="BE112" s="191">
        <v>1139.057</v>
      </c>
      <c r="BF112" s="15">
        <f t="shared" si="125"/>
        <v>33.690940282173386</v>
      </c>
      <c r="BG112" s="15"/>
      <c r="BH112" s="99"/>
      <c r="BI112" s="99"/>
      <c r="BJ112" s="15"/>
      <c r="BK112" s="99"/>
      <c r="BL112" s="99"/>
      <c r="BM112" s="15"/>
      <c r="BN112" s="99"/>
      <c r="BO112" s="99"/>
      <c r="BP112" s="15"/>
      <c r="BQ112" s="99"/>
      <c r="BR112" s="99"/>
      <c r="BS112" s="15"/>
      <c r="BT112" s="99"/>
      <c r="BU112" s="99"/>
      <c r="BV112" s="15"/>
      <c r="BW112" s="99"/>
      <c r="BX112" s="99"/>
      <c r="BY112" s="15"/>
      <c r="BZ112" s="99"/>
      <c r="CA112" s="99"/>
      <c r="CB112" s="15"/>
      <c r="CC112" s="99"/>
      <c r="CD112" s="99"/>
      <c r="CE112" s="15"/>
      <c r="CF112" s="99"/>
      <c r="CG112" s="99"/>
      <c r="CH112" s="15"/>
      <c r="CI112" s="15"/>
      <c r="CJ112" s="50"/>
      <c r="CK112" s="15"/>
      <c r="CL112" s="99"/>
      <c r="CM112" s="99"/>
      <c r="CN112" s="15"/>
      <c r="CO112" s="99"/>
      <c r="CP112" s="185"/>
      <c r="CQ112" s="15">
        <v>3824.1</v>
      </c>
      <c r="CR112" s="172">
        <v>2027.7098999999998</v>
      </c>
      <c r="CS112" s="15">
        <f t="shared" si="98"/>
        <v>53.024499882325252</v>
      </c>
      <c r="CT112" s="195"/>
      <c r="CU112" s="99"/>
      <c r="CV112" s="99"/>
      <c r="CW112" s="15"/>
      <c r="CX112" s="99"/>
      <c r="CY112" s="99"/>
      <c r="CZ112" s="15"/>
      <c r="DA112" s="99"/>
      <c r="DB112" s="99"/>
      <c r="DC112" s="15"/>
      <c r="DD112" s="99"/>
      <c r="DE112" s="99"/>
      <c r="DF112" s="15">
        <v>630.1</v>
      </c>
      <c r="DG112" s="99"/>
      <c r="DH112" s="99"/>
      <c r="DI112" s="15">
        <v>1568.7</v>
      </c>
      <c r="DJ112" s="191">
        <v>926.74973</v>
      </c>
      <c r="DK112" s="15">
        <f t="shared" si="260"/>
        <v>59.077562950213547</v>
      </c>
      <c r="DL112" s="15"/>
      <c r="DM112" s="191"/>
      <c r="DN112" s="15"/>
      <c r="DO112" s="15"/>
      <c r="DP112" s="191"/>
      <c r="DQ112" s="15"/>
      <c r="DR112" s="15"/>
      <c r="DS112" s="191"/>
      <c r="DT112" s="15"/>
      <c r="DU112" s="15"/>
      <c r="DV112" s="172"/>
      <c r="DW112" s="15"/>
      <c r="DX112" s="15"/>
      <c r="DY112" s="172"/>
      <c r="DZ112" s="15"/>
    </row>
    <row r="113" spans="1:130" s="35" customFormat="1" ht="15.75" x14ac:dyDescent="0.25">
      <c r="A113" s="58" t="s">
        <v>349</v>
      </c>
      <c r="B113" s="206">
        <f t="shared" si="207"/>
        <v>351.65800000000002</v>
      </c>
      <c r="C113" s="206">
        <f t="shared" si="208"/>
        <v>105.4974</v>
      </c>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v>351.65800000000002</v>
      </c>
      <c r="AG113" s="14">
        <v>105.4974</v>
      </c>
      <c r="AH113" s="14">
        <f t="shared" si="211"/>
        <v>30</v>
      </c>
      <c r="AI113" s="14"/>
      <c r="AJ113" s="14"/>
      <c r="AK113" s="14"/>
      <c r="AL113" s="14"/>
      <c r="AM113" s="14"/>
      <c r="AN113" s="14"/>
      <c r="AO113" s="14"/>
      <c r="AP113" s="14"/>
      <c r="AQ113" s="14"/>
      <c r="AR113" s="14"/>
      <c r="AS113" s="14"/>
      <c r="AT113" s="100"/>
      <c r="AU113" s="14"/>
      <c r="AV113" s="14"/>
      <c r="AW113" s="100"/>
      <c r="AX113" s="14"/>
      <c r="AY113" s="14"/>
      <c r="AZ113" s="100"/>
      <c r="BA113" s="14"/>
      <c r="BB113" s="14"/>
      <c r="BC113" s="100"/>
      <c r="BD113" s="14"/>
      <c r="BE113" s="14"/>
      <c r="BF113" s="14"/>
      <c r="BG113" s="14"/>
      <c r="BH113" s="14"/>
      <c r="BI113" s="100"/>
      <c r="BJ113" s="14"/>
      <c r="BK113" s="14"/>
      <c r="BL113" s="100"/>
      <c r="BM113" s="14"/>
      <c r="BN113" s="14"/>
      <c r="BO113" s="100"/>
      <c r="BP113" s="14"/>
      <c r="BQ113" s="14"/>
      <c r="BR113" s="100"/>
      <c r="BS113" s="14"/>
      <c r="BT113" s="14"/>
      <c r="BU113" s="100"/>
      <c r="BV113" s="14"/>
      <c r="BW113" s="14"/>
      <c r="BX113" s="100"/>
      <c r="BY113" s="14"/>
      <c r="BZ113" s="14"/>
      <c r="CA113" s="100"/>
      <c r="CB113" s="14"/>
      <c r="CC113" s="14"/>
      <c r="CD113" s="100"/>
      <c r="CE113" s="14"/>
      <c r="CF113" s="14"/>
      <c r="CG113" s="100"/>
      <c r="CH113" s="14"/>
      <c r="CI113" s="14"/>
      <c r="CJ113" s="50"/>
      <c r="CK113" s="14"/>
      <c r="CL113" s="14"/>
      <c r="CM113" s="100"/>
      <c r="CN113" s="15"/>
      <c r="CO113" s="14"/>
      <c r="CP113" s="181"/>
      <c r="CQ113" s="15"/>
      <c r="CR113" s="14"/>
      <c r="CS113" s="14"/>
      <c r="CT113" s="195"/>
      <c r="CU113" s="14"/>
      <c r="CV113" s="100"/>
      <c r="CW113" s="15"/>
      <c r="CX113" s="14"/>
      <c r="CY113" s="100"/>
      <c r="CZ113" s="15"/>
      <c r="DA113" s="14"/>
      <c r="DB113" s="100"/>
      <c r="DC113" s="15"/>
      <c r="DD113" s="14"/>
      <c r="DE113" s="100"/>
      <c r="DF113" s="15"/>
      <c r="DG113" s="14"/>
      <c r="DH113" s="100"/>
      <c r="DI113" s="15"/>
      <c r="DJ113" s="14"/>
      <c r="DK113" s="15"/>
      <c r="DL113" s="15"/>
      <c r="DM113" s="14"/>
      <c r="DN113" s="15"/>
      <c r="DO113" s="15"/>
      <c r="DP113" s="14"/>
      <c r="DQ113" s="15"/>
      <c r="DR113" s="15"/>
      <c r="DS113" s="14"/>
      <c r="DT113" s="15"/>
      <c r="DU113" s="15"/>
      <c r="DV113" s="14"/>
      <c r="DW113" s="14"/>
      <c r="DX113" s="15"/>
      <c r="DY113" s="14"/>
      <c r="DZ113" s="14"/>
    </row>
    <row r="114" spans="1:130" s="35" customFormat="1" ht="15.75" x14ac:dyDescent="0.25">
      <c r="A114" s="58" t="s">
        <v>537</v>
      </c>
      <c r="B114" s="206">
        <f t="shared" si="207"/>
        <v>0</v>
      </c>
      <c r="C114" s="206">
        <f t="shared" si="208"/>
        <v>0</v>
      </c>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00"/>
      <c r="AU114" s="14"/>
      <c r="AV114" s="14"/>
      <c r="AW114" s="100"/>
      <c r="AX114" s="14"/>
      <c r="AY114" s="14"/>
      <c r="AZ114" s="100"/>
      <c r="BA114" s="14"/>
      <c r="BB114" s="14"/>
      <c r="BC114" s="100"/>
      <c r="BD114" s="14"/>
      <c r="BE114" s="14"/>
      <c r="BF114" s="14"/>
      <c r="BG114" s="14"/>
      <c r="BH114" s="14"/>
      <c r="BI114" s="100"/>
      <c r="BJ114" s="14"/>
      <c r="BK114" s="14"/>
      <c r="BL114" s="100"/>
      <c r="BM114" s="14"/>
      <c r="BN114" s="14"/>
      <c r="BO114" s="100"/>
      <c r="BP114" s="14"/>
      <c r="BQ114" s="14"/>
      <c r="BR114" s="100"/>
      <c r="BS114" s="14"/>
      <c r="BT114" s="14"/>
      <c r="BU114" s="100"/>
      <c r="BV114" s="14"/>
      <c r="BW114" s="14"/>
      <c r="BX114" s="100"/>
      <c r="BY114" s="14"/>
      <c r="BZ114" s="14"/>
      <c r="CA114" s="14"/>
      <c r="CB114" s="14"/>
      <c r="CC114" s="14"/>
      <c r="CD114" s="100"/>
      <c r="CE114" s="14"/>
      <c r="CF114" s="14"/>
      <c r="CG114" s="100"/>
      <c r="CH114" s="14"/>
      <c r="CI114" s="14"/>
      <c r="CJ114" s="50"/>
      <c r="CK114" s="14"/>
      <c r="CL114" s="14"/>
      <c r="CM114" s="100"/>
      <c r="CN114" s="15"/>
      <c r="CO114" s="14"/>
      <c r="CP114" s="181"/>
      <c r="CQ114" s="15"/>
      <c r="CR114" s="14"/>
      <c r="CS114" s="14"/>
      <c r="CT114" s="195"/>
      <c r="CU114" s="14"/>
      <c r="CV114" s="100"/>
      <c r="CW114" s="15"/>
      <c r="CX114" s="14"/>
      <c r="CY114" s="100"/>
      <c r="CZ114" s="15"/>
      <c r="DA114" s="14"/>
      <c r="DB114" s="100"/>
      <c r="DC114" s="15"/>
      <c r="DD114" s="14"/>
      <c r="DE114" s="100"/>
      <c r="DF114" s="15"/>
      <c r="DG114" s="14"/>
      <c r="DH114" s="100"/>
      <c r="DI114" s="15"/>
      <c r="DJ114" s="14"/>
      <c r="DK114" s="15"/>
      <c r="DL114" s="15"/>
      <c r="DM114" s="14"/>
      <c r="DN114" s="15"/>
      <c r="DO114" s="15"/>
      <c r="DP114" s="14"/>
      <c r="DQ114" s="15"/>
      <c r="DR114" s="15"/>
      <c r="DS114" s="14"/>
      <c r="DT114" s="15"/>
      <c r="DU114" s="15"/>
      <c r="DV114" s="14"/>
      <c r="DW114" s="14"/>
      <c r="DX114" s="15"/>
      <c r="DY114" s="14"/>
      <c r="DZ114" s="14"/>
    </row>
    <row r="115" spans="1:130" s="35" customFormat="1" ht="15.75" x14ac:dyDescent="0.25">
      <c r="A115" s="58" t="s">
        <v>538</v>
      </c>
      <c r="B115" s="206">
        <f t="shared" si="207"/>
        <v>0</v>
      </c>
      <c r="C115" s="206">
        <f t="shared" si="208"/>
        <v>0</v>
      </c>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00"/>
      <c r="AU115" s="14"/>
      <c r="AV115" s="14"/>
      <c r="AW115" s="100"/>
      <c r="AX115" s="14"/>
      <c r="AY115" s="14"/>
      <c r="AZ115" s="100"/>
      <c r="BA115" s="14"/>
      <c r="BB115" s="14"/>
      <c r="BC115" s="100"/>
      <c r="BD115" s="14"/>
      <c r="BE115" s="14"/>
      <c r="BF115" s="14"/>
      <c r="BG115" s="14"/>
      <c r="BH115" s="14"/>
      <c r="BI115" s="100"/>
      <c r="BJ115" s="14"/>
      <c r="BK115" s="14"/>
      <c r="BL115" s="100"/>
      <c r="BM115" s="14"/>
      <c r="BN115" s="14"/>
      <c r="BO115" s="100"/>
      <c r="BP115" s="14"/>
      <c r="BQ115" s="14"/>
      <c r="BR115" s="100"/>
      <c r="BS115" s="14"/>
      <c r="BT115" s="14"/>
      <c r="BU115" s="100"/>
      <c r="BV115" s="14"/>
      <c r="BW115" s="14"/>
      <c r="BX115" s="100"/>
      <c r="BY115" s="14"/>
      <c r="BZ115" s="14"/>
      <c r="CA115" s="14"/>
      <c r="CB115" s="14"/>
      <c r="CC115" s="14"/>
      <c r="CD115" s="100"/>
      <c r="CE115" s="14"/>
      <c r="CF115" s="14"/>
      <c r="CG115" s="100"/>
      <c r="CH115" s="14"/>
      <c r="CI115" s="14"/>
      <c r="CJ115" s="50"/>
      <c r="CK115" s="14"/>
      <c r="CL115" s="14"/>
      <c r="CM115" s="100"/>
      <c r="CN115" s="15"/>
      <c r="CO115" s="14"/>
      <c r="CP115" s="181"/>
      <c r="CQ115" s="15"/>
      <c r="CR115" s="14"/>
      <c r="CS115" s="14"/>
      <c r="CT115" s="195"/>
      <c r="CU115" s="14"/>
      <c r="CV115" s="100"/>
      <c r="CW115" s="15"/>
      <c r="CX115" s="14"/>
      <c r="CY115" s="100"/>
      <c r="CZ115" s="15"/>
      <c r="DA115" s="14"/>
      <c r="DB115" s="100"/>
      <c r="DC115" s="15"/>
      <c r="DD115" s="14"/>
      <c r="DE115" s="100"/>
      <c r="DF115" s="15"/>
      <c r="DG115" s="14"/>
      <c r="DH115" s="100"/>
      <c r="DI115" s="15"/>
      <c r="DJ115" s="14"/>
      <c r="DK115" s="15"/>
      <c r="DL115" s="15"/>
      <c r="DM115" s="14"/>
      <c r="DN115" s="15"/>
      <c r="DO115" s="15"/>
      <c r="DP115" s="14"/>
      <c r="DQ115" s="15"/>
      <c r="DR115" s="15"/>
      <c r="DS115" s="14"/>
      <c r="DT115" s="15"/>
      <c r="DU115" s="15"/>
      <c r="DV115" s="14"/>
      <c r="DW115" s="14"/>
      <c r="DX115" s="15"/>
      <c r="DY115" s="14"/>
      <c r="DZ115" s="14"/>
    </row>
    <row r="116" spans="1:130" s="35" customFormat="1" ht="15.75" x14ac:dyDescent="0.25">
      <c r="A116" s="58" t="s">
        <v>539</v>
      </c>
      <c r="B116" s="206">
        <f t="shared" si="207"/>
        <v>0</v>
      </c>
      <c r="C116" s="206">
        <f t="shared" si="208"/>
        <v>0</v>
      </c>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00"/>
      <c r="AU116" s="14"/>
      <c r="AV116" s="14"/>
      <c r="AW116" s="100"/>
      <c r="AX116" s="14"/>
      <c r="AY116" s="14"/>
      <c r="AZ116" s="100"/>
      <c r="BA116" s="14"/>
      <c r="BB116" s="14"/>
      <c r="BC116" s="100"/>
      <c r="BD116" s="14"/>
      <c r="BE116" s="14"/>
      <c r="BF116" s="14"/>
      <c r="BG116" s="14"/>
      <c r="BH116" s="14"/>
      <c r="BI116" s="100"/>
      <c r="BJ116" s="14"/>
      <c r="BK116" s="14"/>
      <c r="BL116" s="100"/>
      <c r="BM116" s="14"/>
      <c r="BN116" s="14"/>
      <c r="BO116" s="100"/>
      <c r="BP116" s="14"/>
      <c r="BQ116" s="14"/>
      <c r="BR116" s="100"/>
      <c r="BS116" s="14"/>
      <c r="BT116" s="14"/>
      <c r="BU116" s="100"/>
      <c r="BV116" s="14"/>
      <c r="BW116" s="14"/>
      <c r="BX116" s="100"/>
      <c r="BY116" s="14"/>
      <c r="BZ116" s="14"/>
      <c r="CA116" s="14"/>
      <c r="CB116" s="14"/>
      <c r="CC116" s="14"/>
      <c r="CD116" s="100"/>
      <c r="CE116" s="14"/>
      <c r="CF116" s="14"/>
      <c r="CG116" s="100"/>
      <c r="CH116" s="14"/>
      <c r="CI116" s="14"/>
      <c r="CJ116" s="50"/>
      <c r="CK116" s="14"/>
      <c r="CL116" s="14"/>
      <c r="CM116" s="100"/>
      <c r="CN116" s="15"/>
      <c r="CO116" s="14"/>
      <c r="CP116" s="181"/>
      <c r="CQ116" s="15"/>
      <c r="CR116" s="14"/>
      <c r="CS116" s="14"/>
      <c r="CT116" s="195"/>
      <c r="CU116" s="14"/>
      <c r="CV116" s="100"/>
      <c r="CW116" s="15"/>
      <c r="CX116" s="14"/>
      <c r="CY116" s="100"/>
      <c r="CZ116" s="15"/>
      <c r="DA116" s="14"/>
      <c r="DB116" s="100"/>
      <c r="DC116" s="15"/>
      <c r="DD116" s="14"/>
      <c r="DE116" s="100"/>
      <c r="DF116" s="15"/>
      <c r="DG116" s="14"/>
      <c r="DH116" s="100"/>
      <c r="DI116" s="15"/>
      <c r="DJ116" s="14"/>
      <c r="DK116" s="15"/>
      <c r="DL116" s="15"/>
      <c r="DM116" s="14"/>
      <c r="DN116" s="15"/>
      <c r="DO116" s="15"/>
      <c r="DP116" s="14"/>
      <c r="DQ116" s="15"/>
      <c r="DR116" s="15"/>
      <c r="DS116" s="14"/>
      <c r="DT116" s="15"/>
      <c r="DU116" s="15"/>
      <c r="DV116" s="14"/>
      <c r="DW116" s="14"/>
      <c r="DX116" s="15"/>
      <c r="DY116" s="14"/>
      <c r="DZ116" s="14"/>
    </row>
    <row r="117" spans="1:130" s="35" customFormat="1" ht="15.75" x14ac:dyDescent="0.25">
      <c r="A117" s="58" t="s">
        <v>351</v>
      </c>
      <c r="B117" s="206">
        <f t="shared" si="207"/>
        <v>3046.5</v>
      </c>
      <c r="C117" s="206">
        <f t="shared" si="208"/>
        <v>1218.76809</v>
      </c>
      <c r="D117" s="14">
        <f>C117/B117*100</f>
        <v>40.005517479074349</v>
      </c>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v>1000</v>
      </c>
      <c r="AG117" s="14"/>
      <c r="AH117" s="14">
        <f t="shared" si="211"/>
        <v>0</v>
      </c>
      <c r="AI117" s="14">
        <v>1218.8</v>
      </c>
      <c r="AJ117" s="14">
        <v>1218.76809</v>
      </c>
      <c r="AK117" s="14">
        <f>AJ117/AI117*100</f>
        <v>99.997381851000995</v>
      </c>
      <c r="AL117" s="14"/>
      <c r="AM117" s="14"/>
      <c r="AN117" s="14"/>
      <c r="AO117" s="14"/>
      <c r="AP117" s="14"/>
      <c r="AQ117" s="14"/>
      <c r="AR117" s="14"/>
      <c r="AS117" s="14"/>
      <c r="AT117" s="100"/>
      <c r="AU117" s="14"/>
      <c r="AV117" s="14"/>
      <c r="AW117" s="100"/>
      <c r="AX117" s="14"/>
      <c r="AY117" s="14"/>
      <c r="AZ117" s="100"/>
      <c r="BA117" s="14"/>
      <c r="BB117" s="14"/>
      <c r="BC117" s="100"/>
      <c r="BD117" s="14"/>
      <c r="BE117" s="14"/>
      <c r="BF117" s="14"/>
      <c r="BG117" s="14"/>
      <c r="BH117" s="14"/>
      <c r="BI117" s="100"/>
      <c r="BJ117" s="14"/>
      <c r="BK117" s="14"/>
      <c r="BL117" s="100"/>
      <c r="BM117" s="14"/>
      <c r="BN117" s="14"/>
      <c r="BO117" s="100"/>
      <c r="BP117" s="14"/>
      <c r="BQ117" s="14"/>
      <c r="BR117" s="100"/>
      <c r="BS117" s="14"/>
      <c r="BT117" s="14"/>
      <c r="BU117" s="100"/>
      <c r="BV117" s="14"/>
      <c r="BW117" s="14"/>
      <c r="BX117" s="100"/>
      <c r="BY117" s="14"/>
      <c r="BZ117" s="14"/>
      <c r="CA117" s="14"/>
      <c r="CB117" s="14"/>
      <c r="CC117" s="14"/>
      <c r="CD117" s="100"/>
      <c r="CE117" s="14"/>
      <c r="CF117" s="14"/>
      <c r="CG117" s="100"/>
      <c r="CH117" s="14"/>
      <c r="CI117" s="14"/>
      <c r="CJ117" s="50"/>
      <c r="CK117" s="14"/>
      <c r="CL117" s="14"/>
      <c r="CM117" s="100"/>
      <c r="CN117" s="15"/>
      <c r="CO117" s="14"/>
      <c r="CP117" s="181"/>
      <c r="CQ117" s="15"/>
      <c r="CR117" s="14"/>
      <c r="CS117" s="14"/>
      <c r="CT117" s="195"/>
      <c r="CU117" s="14"/>
      <c r="CV117" s="100"/>
      <c r="CW117" s="15"/>
      <c r="CX117" s="14"/>
      <c r="CY117" s="100"/>
      <c r="CZ117" s="15"/>
      <c r="DA117" s="14"/>
      <c r="DB117" s="100"/>
      <c r="DC117" s="15"/>
      <c r="DD117" s="14"/>
      <c r="DE117" s="100"/>
      <c r="DF117" s="15"/>
      <c r="DG117" s="14"/>
      <c r="DH117" s="100"/>
      <c r="DI117" s="15"/>
      <c r="DJ117" s="14"/>
      <c r="DK117" s="15"/>
      <c r="DL117" s="15"/>
      <c r="DM117" s="14"/>
      <c r="DN117" s="15"/>
      <c r="DO117" s="15"/>
      <c r="DP117" s="14"/>
      <c r="DQ117" s="15"/>
      <c r="DR117" s="15"/>
      <c r="DS117" s="14"/>
      <c r="DT117" s="15"/>
      <c r="DU117" s="15">
        <v>827.7</v>
      </c>
      <c r="DV117" s="14"/>
      <c r="DW117" s="14"/>
      <c r="DX117" s="15"/>
      <c r="DY117" s="14"/>
      <c r="DZ117" s="14"/>
    </row>
    <row r="118" spans="1:130" s="35" customFormat="1" ht="15.75" x14ac:dyDescent="0.25">
      <c r="A118" s="58" t="s">
        <v>411</v>
      </c>
      <c r="B118" s="206">
        <f t="shared" si="207"/>
        <v>417.55279999999999</v>
      </c>
      <c r="C118" s="206">
        <f t="shared" si="208"/>
        <v>125.26584</v>
      </c>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v>417.55279999999999</v>
      </c>
      <c r="AG118" s="14">
        <v>125.26584</v>
      </c>
      <c r="AH118" s="14">
        <f t="shared" si="211"/>
        <v>30</v>
      </c>
      <c r="AI118" s="14"/>
      <c r="AJ118" s="14"/>
      <c r="AK118" s="14"/>
      <c r="AL118" s="14"/>
      <c r="AM118" s="14"/>
      <c r="AN118" s="14"/>
      <c r="AO118" s="14"/>
      <c r="AP118" s="14"/>
      <c r="AQ118" s="14"/>
      <c r="AR118" s="14"/>
      <c r="AS118" s="14"/>
      <c r="AT118" s="100"/>
      <c r="AU118" s="14"/>
      <c r="AV118" s="14"/>
      <c r="AW118" s="100"/>
      <c r="AX118" s="14"/>
      <c r="AY118" s="14"/>
      <c r="AZ118" s="100"/>
      <c r="BA118" s="14"/>
      <c r="BB118" s="14"/>
      <c r="BC118" s="100"/>
      <c r="BD118" s="14"/>
      <c r="BE118" s="14"/>
      <c r="BF118" s="14"/>
      <c r="BG118" s="14"/>
      <c r="BH118" s="14"/>
      <c r="BI118" s="100"/>
      <c r="BJ118" s="14"/>
      <c r="BK118" s="14"/>
      <c r="BL118" s="100"/>
      <c r="BM118" s="14"/>
      <c r="BN118" s="14"/>
      <c r="BO118" s="100"/>
      <c r="BP118" s="14"/>
      <c r="BQ118" s="14"/>
      <c r="BR118" s="100"/>
      <c r="BS118" s="14"/>
      <c r="BT118" s="14"/>
      <c r="BU118" s="100"/>
      <c r="BV118" s="14"/>
      <c r="BW118" s="14"/>
      <c r="BX118" s="100"/>
      <c r="BY118" s="14"/>
      <c r="BZ118" s="14"/>
      <c r="CA118" s="100"/>
      <c r="CB118" s="14"/>
      <c r="CC118" s="14"/>
      <c r="CD118" s="100"/>
      <c r="CE118" s="14"/>
      <c r="CF118" s="14"/>
      <c r="CG118" s="100"/>
      <c r="CH118" s="14"/>
      <c r="CI118" s="14"/>
      <c r="CJ118" s="50"/>
      <c r="CK118" s="14"/>
      <c r="CL118" s="14"/>
      <c r="CM118" s="100"/>
      <c r="CN118" s="15"/>
      <c r="CO118" s="14"/>
      <c r="CP118" s="181"/>
      <c r="CQ118" s="15"/>
      <c r="CR118" s="14"/>
      <c r="CS118" s="14"/>
      <c r="CT118" s="195"/>
      <c r="CU118" s="14"/>
      <c r="CV118" s="100"/>
      <c r="CW118" s="15"/>
      <c r="CX118" s="14"/>
      <c r="CY118" s="100"/>
      <c r="CZ118" s="15"/>
      <c r="DA118" s="14"/>
      <c r="DB118" s="100"/>
      <c r="DC118" s="15"/>
      <c r="DD118" s="14"/>
      <c r="DE118" s="100"/>
      <c r="DF118" s="15"/>
      <c r="DG118" s="14"/>
      <c r="DH118" s="100"/>
      <c r="DI118" s="15"/>
      <c r="DJ118" s="14"/>
      <c r="DK118" s="15"/>
      <c r="DL118" s="15"/>
      <c r="DM118" s="14"/>
      <c r="DN118" s="15"/>
      <c r="DO118" s="15"/>
      <c r="DP118" s="14"/>
      <c r="DQ118" s="15"/>
      <c r="DR118" s="15"/>
      <c r="DS118" s="14"/>
      <c r="DT118" s="15"/>
      <c r="DU118" s="15"/>
      <c r="DV118" s="14"/>
      <c r="DW118" s="14"/>
      <c r="DX118" s="15"/>
      <c r="DY118" s="14"/>
      <c r="DZ118" s="14"/>
    </row>
    <row r="119" spans="1:130" s="35" customFormat="1" ht="15.75" x14ac:dyDescent="0.25">
      <c r="A119" s="58" t="s">
        <v>540</v>
      </c>
      <c r="B119" s="206">
        <f t="shared" si="207"/>
        <v>0</v>
      </c>
      <c r="C119" s="206">
        <f t="shared" si="208"/>
        <v>0</v>
      </c>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00"/>
      <c r="AU119" s="14"/>
      <c r="AV119" s="14"/>
      <c r="AW119" s="100"/>
      <c r="AX119" s="14"/>
      <c r="AY119" s="14"/>
      <c r="AZ119" s="100"/>
      <c r="BA119" s="14"/>
      <c r="BB119" s="14"/>
      <c r="BC119" s="100"/>
      <c r="BD119" s="14"/>
      <c r="BE119" s="14"/>
      <c r="BF119" s="14"/>
      <c r="BG119" s="14"/>
      <c r="BH119" s="14"/>
      <c r="BI119" s="100"/>
      <c r="BJ119" s="14"/>
      <c r="BK119" s="14"/>
      <c r="BL119" s="100"/>
      <c r="BM119" s="14"/>
      <c r="BN119" s="14"/>
      <c r="BO119" s="100"/>
      <c r="BP119" s="14"/>
      <c r="BQ119" s="14"/>
      <c r="BR119" s="100"/>
      <c r="BS119" s="14"/>
      <c r="BT119" s="14"/>
      <c r="BU119" s="100"/>
      <c r="BV119" s="14"/>
      <c r="BW119" s="14"/>
      <c r="BX119" s="100"/>
      <c r="BY119" s="14"/>
      <c r="BZ119" s="14"/>
      <c r="CA119" s="100"/>
      <c r="CB119" s="14"/>
      <c r="CC119" s="14"/>
      <c r="CD119" s="100"/>
      <c r="CE119" s="14"/>
      <c r="CF119" s="14"/>
      <c r="CG119" s="100"/>
      <c r="CH119" s="14"/>
      <c r="CI119" s="14"/>
      <c r="CJ119" s="50"/>
      <c r="CK119" s="14"/>
      <c r="CL119" s="14"/>
      <c r="CM119" s="100"/>
      <c r="CN119" s="15"/>
      <c r="CO119" s="14"/>
      <c r="CP119" s="181"/>
      <c r="CQ119" s="15"/>
      <c r="CR119" s="14"/>
      <c r="CS119" s="14"/>
      <c r="CT119" s="195"/>
      <c r="CU119" s="14"/>
      <c r="CV119" s="100"/>
      <c r="CW119" s="15"/>
      <c r="CX119" s="14"/>
      <c r="CY119" s="100"/>
      <c r="CZ119" s="15"/>
      <c r="DA119" s="14"/>
      <c r="DB119" s="100"/>
      <c r="DC119" s="15"/>
      <c r="DD119" s="14"/>
      <c r="DE119" s="100"/>
      <c r="DF119" s="15"/>
      <c r="DG119" s="14"/>
      <c r="DH119" s="100"/>
      <c r="DI119" s="15"/>
      <c r="DJ119" s="14"/>
      <c r="DK119" s="15"/>
      <c r="DL119" s="15"/>
      <c r="DM119" s="14"/>
      <c r="DN119" s="15"/>
      <c r="DO119" s="15"/>
      <c r="DP119" s="14"/>
      <c r="DQ119" s="15"/>
      <c r="DR119" s="15"/>
      <c r="DS119" s="14"/>
      <c r="DT119" s="15"/>
      <c r="DU119" s="15"/>
      <c r="DV119" s="14"/>
      <c r="DW119" s="14"/>
      <c r="DX119" s="15"/>
      <c r="DY119" s="14"/>
      <c r="DZ119" s="14"/>
    </row>
    <row r="120" spans="1:130" s="76" customFormat="1" ht="31.5" x14ac:dyDescent="0.25">
      <c r="A120" s="77" t="s">
        <v>356</v>
      </c>
      <c r="B120" s="205">
        <f t="shared" si="207"/>
        <v>40669.282489999991</v>
      </c>
      <c r="C120" s="205">
        <f t="shared" si="208"/>
        <v>19031.501179999996</v>
      </c>
      <c r="D120" s="81">
        <f t="shared" ref="D120" si="283">C120/B120*100</f>
        <v>46.795763325009673</v>
      </c>
      <c r="E120" s="83">
        <f t="shared" ref="E120:AS120" si="284">E121+E122+E123+E124+E125+E126+E128+E129+E130+E131+E132</f>
        <v>0</v>
      </c>
      <c r="F120" s="83">
        <f t="shared" si="284"/>
        <v>0</v>
      </c>
      <c r="G120" s="83">
        <f t="shared" si="284"/>
        <v>0</v>
      </c>
      <c r="H120" s="83">
        <f t="shared" si="284"/>
        <v>0</v>
      </c>
      <c r="I120" s="83">
        <f t="shared" si="284"/>
        <v>0</v>
      </c>
      <c r="J120" s="83">
        <f t="shared" si="284"/>
        <v>0</v>
      </c>
      <c r="K120" s="83">
        <f t="shared" si="284"/>
        <v>0</v>
      </c>
      <c r="L120" s="83">
        <f t="shared" si="284"/>
        <v>0</v>
      </c>
      <c r="M120" s="83">
        <f t="shared" si="284"/>
        <v>0</v>
      </c>
      <c r="N120" s="83">
        <f t="shared" si="284"/>
        <v>0</v>
      </c>
      <c r="O120" s="83">
        <f t="shared" si="284"/>
        <v>0</v>
      </c>
      <c r="P120" s="83">
        <f t="shared" si="284"/>
        <v>0</v>
      </c>
      <c r="Q120" s="83">
        <f t="shared" si="284"/>
        <v>0</v>
      </c>
      <c r="R120" s="83">
        <f t="shared" si="284"/>
        <v>0</v>
      </c>
      <c r="S120" s="83">
        <f t="shared" si="284"/>
        <v>0</v>
      </c>
      <c r="T120" s="83">
        <f t="shared" si="284"/>
        <v>0</v>
      </c>
      <c r="U120" s="83">
        <f t="shared" si="284"/>
        <v>0</v>
      </c>
      <c r="V120" s="83">
        <f t="shared" si="284"/>
        <v>0</v>
      </c>
      <c r="W120" s="83">
        <f t="shared" si="284"/>
        <v>102.04082</v>
      </c>
      <c r="X120" s="83">
        <f t="shared" si="284"/>
        <v>102.04082000000001</v>
      </c>
      <c r="Y120" s="81">
        <f t="shared" si="268"/>
        <v>100.00000000000003</v>
      </c>
      <c r="Z120" s="83">
        <f t="shared" si="284"/>
        <v>0</v>
      </c>
      <c r="AA120" s="83">
        <f t="shared" si="284"/>
        <v>0</v>
      </c>
      <c r="AB120" s="83">
        <f t="shared" si="284"/>
        <v>0</v>
      </c>
      <c r="AC120" s="83">
        <f t="shared" si="284"/>
        <v>0</v>
      </c>
      <c r="AD120" s="83">
        <f t="shared" si="284"/>
        <v>0</v>
      </c>
      <c r="AE120" s="83">
        <f t="shared" si="284"/>
        <v>0</v>
      </c>
      <c r="AF120" s="83">
        <f>SUM(AF121:AF132)</f>
        <v>2810.3416699999998</v>
      </c>
      <c r="AG120" s="83">
        <f t="shared" si="284"/>
        <v>788.85572000000002</v>
      </c>
      <c r="AH120" s="81">
        <f t="shared" si="211"/>
        <v>28.069744274189979</v>
      </c>
      <c r="AI120" s="83">
        <f t="shared" si="284"/>
        <v>1031.2</v>
      </c>
      <c r="AJ120" s="83">
        <f t="shared" si="284"/>
        <v>992.00376000000006</v>
      </c>
      <c r="AK120" s="81">
        <f t="shared" ref="AK120" si="285">AJ120/AI120*100</f>
        <v>96.198968192397203</v>
      </c>
      <c r="AL120" s="83">
        <f t="shared" si="284"/>
        <v>16346.3</v>
      </c>
      <c r="AM120" s="83">
        <f t="shared" si="284"/>
        <v>9452.4656999999988</v>
      </c>
      <c r="AN120" s="83">
        <f t="shared" si="93"/>
        <v>57.82633195279665</v>
      </c>
      <c r="AO120" s="83">
        <f t="shared" ref="AO120:AP120" si="286">AO121+AO122+AO123+AO124+AO125+AO126+AO128+AO129+AO130+AO131+AO132</f>
        <v>2153.3000000000002</v>
      </c>
      <c r="AP120" s="83">
        <f t="shared" si="286"/>
        <v>310.33807999999999</v>
      </c>
      <c r="AQ120" s="83">
        <f t="shared" ref="AQ120:AQ121" si="287">AP120/AO120*100</f>
        <v>14.412208238517623</v>
      </c>
      <c r="AR120" s="83">
        <f t="shared" si="284"/>
        <v>0</v>
      </c>
      <c r="AS120" s="83">
        <f t="shared" si="284"/>
        <v>0</v>
      </c>
      <c r="AT120" s="83">
        <f t="shared" ref="AT120:CI120" si="288">AT121+AT122+AT123+AT124+AT125+AT126+AT128+AT129+AT130+AT131+AT132</f>
        <v>0</v>
      </c>
      <c r="AU120" s="83">
        <f t="shared" si="288"/>
        <v>0</v>
      </c>
      <c r="AV120" s="83">
        <f t="shared" si="288"/>
        <v>0</v>
      </c>
      <c r="AW120" s="83">
        <f t="shared" si="288"/>
        <v>0</v>
      </c>
      <c r="AX120" s="83">
        <f t="shared" si="288"/>
        <v>0</v>
      </c>
      <c r="AY120" s="83">
        <f t="shared" si="288"/>
        <v>0</v>
      </c>
      <c r="AZ120" s="83">
        <f t="shared" si="288"/>
        <v>0</v>
      </c>
      <c r="BA120" s="83">
        <f t="shared" si="288"/>
        <v>0</v>
      </c>
      <c r="BB120" s="83">
        <f t="shared" si="288"/>
        <v>0</v>
      </c>
      <c r="BC120" s="83">
        <f t="shared" si="288"/>
        <v>0</v>
      </c>
      <c r="BD120" s="83">
        <f t="shared" si="288"/>
        <v>5071.3</v>
      </c>
      <c r="BE120" s="83">
        <f t="shared" si="288"/>
        <v>2872.3035399999999</v>
      </c>
      <c r="BF120" s="83">
        <f t="shared" si="125"/>
        <v>56.63840711454656</v>
      </c>
      <c r="BG120" s="83">
        <f t="shared" si="288"/>
        <v>0</v>
      </c>
      <c r="BH120" s="83">
        <f t="shared" si="288"/>
        <v>0</v>
      </c>
      <c r="BI120" s="83">
        <f t="shared" si="288"/>
        <v>0</v>
      </c>
      <c r="BJ120" s="83">
        <f t="shared" si="288"/>
        <v>0</v>
      </c>
      <c r="BK120" s="83">
        <f t="shared" si="288"/>
        <v>0</v>
      </c>
      <c r="BL120" s="83">
        <f t="shared" si="288"/>
        <v>0</v>
      </c>
      <c r="BM120" s="83">
        <f t="shared" si="288"/>
        <v>0</v>
      </c>
      <c r="BN120" s="83">
        <f t="shared" si="288"/>
        <v>0</v>
      </c>
      <c r="BO120" s="83">
        <f t="shared" si="288"/>
        <v>0</v>
      </c>
      <c r="BP120" s="83">
        <f t="shared" si="288"/>
        <v>0</v>
      </c>
      <c r="BQ120" s="83">
        <f t="shared" si="288"/>
        <v>0</v>
      </c>
      <c r="BR120" s="83">
        <f t="shared" si="288"/>
        <v>0</v>
      </c>
      <c r="BS120" s="83">
        <f t="shared" si="288"/>
        <v>0</v>
      </c>
      <c r="BT120" s="83">
        <f t="shared" si="288"/>
        <v>0</v>
      </c>
      <c r="BU120" s="83">
        <f t="shared" si="288"/>
        <v>0</v>
      </c>
      <c r="BV120" s="83">
        <f t="shared" si="288"/>
        <v>0</v>
      </c>
      <c r="BW120" s="83">
        <f t="shared" si="288"/>
        <v>0</v>
      </c>
      <c r="BX120" s="83">
        <f t="shared" si="288"/>
        <v>0</v>
      </c>
      <c r="BY120" s="83">
        <f t="shared" si="288"/>
        <v>1070.0999999999999</v>
      </c>
      <c r="BZ120" s="83">
        <f t="shared" si="288"/>
        <v>322.40929</v>
      </c>
      <c r="CA120" s="81">
        <f t="shared" ref="CA120:CA131" si="289">BZ120/BY120*100</f>
        <v>30.128893561349408</v>
      </c>
      <c r="CB120" s="83">
        <f t="shared" si="288"/>
        <v>0</v>
      </c>
      <c r="CC120" s="83">
        <f t="shared" si="288"/>
        <v>0</v>
      </c>
      <c r="CD120" s="83">
        <f t="shared" si="288"/>
        <v>0</v>
      </c>
      <c r="CE120" s="83">
        <f t="shared" si="288"/>
        <v>153.6</v>
      </c>
      <c r="CF120" s="83">
        <f t="shared" si="288"/>
        <v>0</v>
      </c>
      <c r="CG120" s="83">
        <f t="shared" si="288"/>
        <v>0</v>
      </c>
      <c r="CH120" s="83">
        <f t="shared" si="288"/>
        <v>3759.7</v>
      </c>
      <c r="CI120" s="83">
        <f t="shared" si="288"/>
        <v>62.5533</v>
      </c>
      <c r="CJ120" s="80">
        <f t="shared" si="218"/>
        <v>1.6637843444955713</v>
      </c>
      <c r="CK120" s="83">
        <f t="shared" ref="CK120:CY120" si="290">CK121+CK122+CK123+CK124+CK125+CK126+CK128+CK129+CK130+CK131+CK132</f>
        <v>0</v>
      </c>
      <c r="CL120" s="83">
        <f t="shared" si="290"/>
        <v>0</v>
      </c>
      <c r="CM120" s="83">
        <f t="shared" si="290"/>
        <v>0</v>
      </c>
      <c r="CN120" s="83">
        <f t="shared" si="290"/>
        <v>0</v>
      </c>
      <c r="CO120" s="83">
        <f t="shared" si="290"/>
        <v>0</v>
      </c>
      <c r="CP120" s="183">
        <f t="shared" si="290"/>
        <v>0</v>
      </c>
      <c r="CQ120" s="83">
        <f t="shared" si="290"/>
        <v>5847.2</v>
      </c>
      <c r="CR120" s="83">
        <f t="shared" si="290"/>
        <v>2767.6966699999998</v>
      </c>
      <c r="CS120" s="83">
        <f t="shared" si="98"/>
        <v>47.333709638801473</v>
      </c>
      <c r="CT120" s="198">
        <f t="shared" si="290"/>
        <v>0</v>
      </c>
      <c r="CU120" s="83">
        <f t="shared" si="290"/>
        <v>0</v>
      </c>
      <c r="CV120" s="83">
        <f t="shared" si="290"/>
        <v>0</v>
      </c>
      <c r="CW120" s="83">
        <f t="shared" si="290"/>
        <v>0</v>
      </c>
      <c r="CX120" s="83">
        <f t="shared" si="290"/>
        <v>0</v>
      </c>
      <c r="CY120" s="83">
        <f t="shared" si="290"/>
        <v>0</v>
      </c>
      <c r="CZ120" s="83"/>
      <c r="DA120" s="83">
        <f t="shared" ref="DA120:DB120" si="291">DA121+DA122+DA123+DA124+DA125+DA126+DA128+DA129+DA130+DA131+DA132</f>
        <v>0</v>
      </c>
      <c r="DB120" s="83">
        <f t="shared" si="291"/>
        <v>0</v>
      </c>
      <c r="DC120" s="83">
        <f t="shared" ref="DC120:DE120" si="292">DC121+DC122+DC123+DC124+DC125+DC126+DC128+DC129+DC130+DC131+DC132</f>
        <v>0</v>
      </c>
      <c r="DD120" s="83">
        <f t="shared" si="292"/>
        <v>0</v>
      </c>
      <c r="DE120" s="83">
        <f t="shared" si="292"/>
        <v>0</v>
      </c>
      <c r="DF120" s="83">
        <f t="shared" ref="DF120:DH120" si="293">DF121+DF122+DF123+DF124+DF125+DF126+DF128+DF129+DF130+DF131+DF132</f>
        <v>630.1</v>
      </c>
      <c r="DG120" s="83">
        <f t="shared" si="293"/>
        <v>0</v>
      </c>
      <c r="DH120" s="83">
        <f t="shared" si="293"/>
        <v>0</v>
      </c>
      <c r="DI120" s="83">
        <f t="shared" ref="DI120:DJ120" si="294">DI121+DI122+DI123+DI124+DI125+DI126+DI128+DI129+DI130+DI131+DI132</f>
        <v>1568.7</v>
      </c>
      <c r="DJ120" s="83">
        <f t="shared" si="294"/>
        <v>1360.8343</v>
      </c>
      <c r="DK120" s="83">
        <f t="shared" si="260"/>
        <v>86.749174475680505</v>
      </c>
      <c r="DL120" s="83">
        <f t="shared" ref="DL120:DM120" si="295">DL121+DL122+DL123+DL124+DL125+DL126+DL128+DL129+DL130+DL131+DL132</f>
        <v>0</v>
      </c>
      <c r="DM120" s="83">
        <f t="shared" si="295"/>
        <v>0</v>
      </c>
      <c r="DN120" s="83"/>
      <c r="DO120" s="83">
        <f t="shared" ref="DO120:DP120" si="296">DO121+DO122+DO123+DO124+DO125+DO126+DO128+DO129+DO130+DO131+DO132</f>
        <v>0</v>
      </c>
      <c r="DP120" s="83">
        <f t="shared" si="296"/>
        <v>0</v>
      </c>
      <c r="DQ120" s="83"/>
      <c r="DR120" s="83">
        <f t="shared" ref="DR120:DS120" si="297">DR121+DR122+DR123+DR124+DR125+DR126+DR128+DR129+DR130+DR131+DR132</f>
        <v>0</v>
      </c>
      <c r="DS120" s="83">
        <f t="shared" si="297"/>
        <v>0</v>
      </c>
      <c r="DT120" s="83"/>
      <c r="DU120" s="83">
        <f>DU121+DU122+DU123+DU124+DU125+DU126+DU127+DU128+DU129+DU130+DU131+DU132</f>
        <v>125.4</v>
      </c>
      <c r="DV120" s="83">
        <f>DV121+DV122+DV123+DV124+DV125+DV126+DV127+DV128+DV129+DV130+DV131+DV132</f>
        <v>0</v>
      </c>
      <c r="DW120" s="83">
        <f t="shared" ref="DW120" si="298">DV120/DU120*100</f>
        <v>0</v>
      </c>
      <c r="DX120" s="83"/>
      <c r="DY120" s="83"/>
      <c r="DZ120" s="83"/>
    </row>
    <row r="121" spans="1:130" s="35" customFormat="1" ht="31.5" x14ac:dyDescent="0.25">
      <c r="A121" s="58" t="s">
        <v>355</v>
      </c>
      <c r="B121" s="206">
        <f t="shared" si="207"/>
        <v>35632.240819999992</v>
      </c>
      <c r="C121" s="206">
        <f t="shared" si="208"/>
        <v>16928.232409999997</v>
      </c>
      <c r="D121" s="14">
        <f t="shared" si="82"/>
        <v>47.508189270258754</v>
      </c>
      <c r="E121" s="15"/>
      <c r="F121" s="14"/>
      <c r="G121" s="14"/>
      <c r="H121" s="15"/>
      <c r="I121" s="15"/>
      <c r="J121" s="14"/>
      <c r="K121" s="14"/>
      <c r="L121" s="14"/>
      <c r="M121" s="15"/>
      <c r="N121" s="15"/>
      <c r="O121" s="14"/>
      <c r="P121" s="15"/>
      <c r="Q121" s="15">
        <v>0</v>
      </c>
      <c r="R121" s="15">
        <v>0</v>
      </c>
      <c r="S121" s="14"/>
      <c r="T121" s="15"/>
      <c r="U121" s="15"/>
      <c r="V121" s="15"/>
      <c r="W121" s="15">
        <v>102.04082</v>
      </c>
      <c r="X121" s="15">
        <v>102.04082000000001</v>
      </c>
      <c r="Y121" s="14">
        <f>X121/W121*100</f>
        <v>100.00000000000003</v>
      </c>
      <c r="Z121" s="15"/>
      <c r="AA121" s="15"/>
      <c r="AB121" s="14"/>
      <c r="AC121" s="15"/>
      <c r="AD121" s="15"/>
      <c r="AE121" s="14"/>
      <c r="AF121" s="14"/>
      <c r="AG121" s="14"/>
      <c r="AH121" s="14"/>
      <c r="AI121" s="15">
        <v>0</v>
      </c>
      <c r="AJ121" s="15"/>
      <c r="AK121" s="14"/>
      <c r="AL121" s="172">
        <v>16346.3</v>
      </c>
      <c r="AM121" s="172">
        <v>9452.4656999999988</v>
      </c>
      <c r="AN121" s="15">
        <f t="shared" si="93"/>
        <v>57.82633195279665</v>
      </c>
      <c r="AO121" s="172">
        <v>2153.3000000000002</v>
      </c>
      <c r="AP121" s="172">
        <v>310.33807999999999</v>
      </c>
      <c r="AQ121" s="15">
        <f t="shared" si="287"/>
        <v>14.412208238517623</v>
      </c>
      <c r="AR121" s="15"/>
      <c r="AS121" s="15"/>
      <c r="AT121" s="15"/>
      <c r="AU121" s="15"/>
      <c r="AV121" s="15"/>
      <c r="AW121" s="15"/>
      <c r="AX121" s="15"/>
      <c r="AY121" s="15"/>
      <c r="AZ121" s="99"/>
      <c r="BA121" s="15"/>
      <c r="BB121" s="15"/>
      <c r="BC121" s="99"/>
      <c r="BD121" s="15">
        <v>5071.3</v>
      </c>
      <c r="BE121" s="191">
        <v>2872.3035399999999</v>
      </c>
      <c r="BF121" s="15">
        <f t="shared" si="125"/>
        <v>56.63840711454656</v>
      </c>
      <c r="BG121" s="15"/>
      <c r="BH121" s="99"/>
      <c r="BI121" s="99"/>
      <c r="BJ121" s="15"/>
      <c r="BK121" s="99"/>
      <c r="BL121" s="99"/>
      <c r="BM121" s="15"/>
      <c r="BN121" s="99"/>
      <c r="BO121" s="99"/>
      <c r="BP121" s="15"/>
      <c r="BQ121" s="99"/>
      <c r="BR121" s="99"/>
      <c r="BS121" s="15"/>
      <c r="BT121" s="99"/>
      <c r="BU121" s="99"/>
      <c r="BV121" s="15"/>
      <c r="BW121" s="99"/>
      <c r="BX121" s="99"/>
      <c r="BY121" s="15"/>
      <c r="BZ121" s="99"/>
      <c r="CA121" s="14"/>
      <c r="CB121" s="15"/>
      <c r="CC121" s="99"/>
      <c r="CD121" s="99"/>
      <c r="CE121" s="15">
        <v>153.6</v>
      </c>
      <c r="CF121" s="99"/>
      <c r="CG121" s="99"/>
      <c r="CH121" s="15">
        <v>3759.7</v>
      </c>
      <c r="CI121" s="191">
        <v>62.5533</v>
      </c>
      <c r="CJ121" s="50">
        <f t="shared" si="218"/>
        <v>1.6637843444955713</v>
      </c>
      <c r="CK121" s="15"/>
      <c r="CL121" s="99"/>
      <c r="CM121" s="99"/>
      <c r="CN121" s="15"/>
      <c r="CO121" s="99"/>
      <c r="CP121" s="185"/>
      <c r="CQ121" s="15">
        <v>5847.2</v>
      </c>
      <c r="CR121" s="172">
        <v>2767.6966699999998</v>
      </c>
      <c r="CS121" s="15">
        <f t="shared" si="98"/>
        <v>47.333709638801473</v>
      </c>
      <c r="CT121" s="195"/>
      <c r="CU121" s="99"/>
      <c r="CV121" s="99"/>
      <c r="CW121" s="15"/>
      <c r="CX121" s="99"/>
      <c r="CY121" s="99"/>
      <c r="CZ121" s="15"/>
      <c r="DA121" s="99"/>
      <c r="DB121" s="99"/>
      <c r="DC121" s="15"/>
      <c r="DD121" s="99"/>
      <c r="DE121" s="99"/>
      <c r="DF121" s="15">
        <v>630.1</v>
      </c>
      <c r="DG121" s="99"/>
      <c r="DH121" s="99"/>
      <c r="DI121" s="15">
        <v>1568.7</v>
      </c>
      <c r="DJ121" s="191">
        <v>1360.8343</v>
      </c>
      <c r="DK121" s="15">
        <f t="shared" si="260"/>
        <v>86.749174475680505</v>
      </c>
      <c r="DL121" s="15"/>
      <c r="DM121" s="191"/>
      <c r="DN121" s="15"/>
      <c r="DO121" s="15"/>
      <c r="DP121" s="191"/>
      <c r="DQ121" s="15"/>
      <c r="DR121" s="15"/>
      <c r="DS121" s="191"/>
      <c r="DT121" s="15"/>
      <c r="DU121" s="15"/>
      <c r="DV121" s="172"/>
      <c r="DW121" s="15"/>
      <c r="DX121" s="15"/>
      <c r="DY121" s="172"/>
      <c r="DZ121" s="15"/>
    </row>
    <row r="122" spans="1:130" s="35" customFormat="1" ht="15.75" x14ac:dyDescent="0.25">
      <c r="A122" s="58" t="s">
        <v>541</v>
      </c>
      <c r="B122" s="206">
        <f t="shared" si="207"/>
        <v>1000</v>
      </c>
      <c r="C122" s="206">
        <f t="shared" si="208"/>
        <v>0</v>
      </c>
      <c r="D122" s="14">
        <f t="shared" si="82"/>
        <v>0</v>
      </c>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v>1000</v>
      </c>
      <c r="AG122" s="14"/>
      <c r="AH122" s="14">
        <f t="shared" si="211"/>
        <v>0</v>
      </c>
      <c r="AI122" s="14"/>
      <c r="AJ122" s="14"/>
      <c r="AK122" s="14"/>
      <c r="AL122" s="14"/>
      <c r="AM122" s="14"/>
      <c r="AN122" s="15"/>
      <c r="AO122" s="15"/>
      <c r="AP122" s="15"/>
      <c r="AQ122" s="15"/>
      <c r="AR122" s="14"/>
      <c r="AS122" s="14"/>
      <c r="AT122" s="100"/>
      <c r="AU122" s="14"/>
      <c r="AV122" s="14"/>
      <c r="AW122" s="100"/>
      <c r="AX122" s="14"/>
      <c r="AY122" s="14"/>
      <c r="AZ122" s="100"/>
      <c r="BA122" s="14"/>
      <c r="BB122" s="14"/>
      <c r="BC122" s="100"/>
      <c r="BD122" s="14"/>
      <c r="BE122" s="14"/>
      <c r="BF122" s="15"/>
      <c r="BG122" s="14"/>
      <c r="BH122" s="14"/>
      <c r="BI122" s="100"/>
      <c r="BJ122" s="14"/>
      <c r="BK122" s="14"/>
      <c r="BL122" s="100"/>
      <c r="BM122" s="14"/>
      <c r="BN122" s="14"/>
      <c r="BO122" s="100"/>
      <c r="BP122" s="14"/>
      <c r="BQ122" s="14"/>
      <c r="BR122" s="100"/>
      <c r="BS122" s="14"/>
      <c r="BT122" s="14"/>
      <c r="BU122" s="100"/>
      <c r="BV122" s="14"/>
      <c r="BW122" s="14"/>
      <c r="BX122" s="100"/>
      <c r="BY122" s="14"/>
      <c r="BZ122" s="14"/>
      <c r="CA122" s="14"/>
      <c r="CB122" s="14"/>
      <c r="CC122" s="14"/>
      <c r="CD122" s="100"/>
      <c r="CE122" s="14"/>
      <c r="CF122" s="14"/>
      <c r="CG122" s="100"/>
      <c r="CH122" s="14"/>
      <c r="CI122" s="14"/>
      <c r="CJ122" s="50"/>
      <c r="CK122" s="14"/>
      <c r="CL122" s="14"/>
      <c r="CM122" s="100"/>
      <c r="CN122" s="15"/>
      <c r="CO122" s="14"/>
      <c r="CP122" s="181"/>
      <c r="CQ122" s="15"/>
      <c r="CR122" s="14"/>
      <c r="CS122" s="14"/>
      <c r="CT122" s="195"/>
      <c r="CU122" s="14"/>
      <c r="CV122" s="100"/>
      <c r="CW122" s="15"/>
      <c r="CX122" s="14"/>
      <c r="CY122" s="100"/>
      <c r="CZ122" s="15"/>
      <c r="DA122" s="14"/>
      <c r="DB122" s="100"/>
      <c r="DC122" s="15"/>
      <c r="DD122" s="14"/>
      <c r="DE122" s="100"/>
      <c r="DF122" s="15"/>
      <c r="DG122" s="14"/>
      <c r="DH122" s="100"/>
      <c r="DI122" s="15"/>
      <c r="DJ122" s="14"/>
      <c r="DK122" s="15"/>
      <c r="DL122" s="15"/>
      <c r="DM122" s="14"/>
      <c r="DN122" s="15"/>
      <c r="DO122" s="15"/>
      <c r="DP122" s="14"/>
      <c r="DQ122" s="15"/>
      <c r="DR122" s="15"/>
      <c r="DS122" s="14"/>
      <c r="DT122" s="15"/>
      <c r="DU122" s="15"/>
      <c r="DV122" s="14"/>
      <c r="DW122" s="14"/>
      <c r="DX122" s="15"/>
      <c r="DY122" s="14"/>
      <c r="DZ122" s="14"/>
    </row>
    <row r="123" spans="1:130" s="35" customFormat="1" ht="15.75" x14ac:dyDescent="0.25">
      <c r="A123" s="58" t="s">
        <v>542</v>
      </c>
      <c r="B123" s="206">
        <f t="shared" si="207"/>
        <v>540.55999999999995</v>
      </c>
      <c r="C123" s="206">
        <f t="shared" si="208"/>
        <v>162.16800000000001</v>
      </c>
      <c r="D123" s="14">
        <f t="shared" si="82"/>
        <v>30.000000000000004</v>
      </c>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v>540.55999999999995</v>
      </c>
      <c r="AG123" s="14">
        <v>162.16800000000001</v>
      </c>
      <c r="AH123" s="14">
        <f t="shared" si="211"/>
        <v>30.000000000000004</v>
      </c>
      <c r="AI123" s="14"/>
      <c r="AJ123" s="14"/>
      <c r="AK123" s="14"/>
      <c r="AL123" s="14"/>
      <c r="AM123" s="14"/>
      <c r="AN123" s="15"/>
      <c r="AO123" s="15"/>
      <c r="AP123" s="15"/>
      <c r="AQ123" s="15"/>
      <c r="AR123" s="14"/>
      <c r="AS123" s="14"/>
      <c r="AT123" s="100"/>
      <c r="AU123" s="14"/>
      <c r="AV123" s="14"/>
      <c r="AW123" s="100"/>
      <c r="AX123" s="14"/>
      <c r="AY123" s="14"/>
      <c r="AZ123" s="100"/>
      <c r="BA123" s="14"/>
      <c r="BB123" s="14"/>
      <c r="BC123" s="100"/>
      <c r="BD123" s="14"/>
      <c r="BE123" s="14"/>
      <c r="BF123" s="15"/>
      <c r="BG123" s="14"/>
      <c r="BH123" s="14"/>
      <c r="BI123" s="100"/>
      <c r="BJ123" s="14"/>
      <c r="BK123" s="14"/>
      <c r="BL123" s="100"/>
      <c r="BM123" s="14"/>
      <c r="BN123" s="14"/>
      <c r="BO123" s="100"/>
      <c r="BP123" s="14"/>
      <c r="BQ123" s="14"/>
      <c r="BR123" s="100"/>
      <c r="BS123" s="14"/>
      <c r="BT123" s="14"/>
      <c r="BU123" s="100"/>
      <c r="BV123" s="14"/>
      <c r="BW123" s="14"/>
      <c r="BX123" s="100"/>
      <c r="BY123" s="14"/>
      <c r="BZ123" s="14"/>
      <c r="CA123" s="14"/>
      <c r="CB123" s="14"/>
      <c r="CC123" s="14"/>
      <c r="CD123" s="100"/>
      <c r="CE123" s="14"/>
      <c r="CF123" s="14"/>
      <c r="CG123" s="100"/>
      <c r="CH123" s="14"/>
      <c r="CI123" s="14"/>
      <c r="CJ123" s="50"/>
      <c r="CK123" s="14"/>
      <c r="CL123" s="14"/>
      <c r="CM123" s="100"/>
      <c r="CN123" s="15"/>
      <c r="CO123" s="14"/>
      <c r="CP123" s="181"/>
      <c r="CQ123" s="15"/>
      <c r="CR123" s="14"/>
      <c r="CS123" s="14"/>
      <c r="CT123" s="195"/>
      <c r="CU123" s="14"/>
      <c r="CV123" s="100"/>
      <c r="CW123" s="15"/>
      <c r="CX123" s="14"/>
      <c r="CY123" s="100"/>
      <c r="CZ123" s="15"/>
      <c r="DA123" s="14"/>
      <c r="DB123" s="100"/>
      <c r="DC123" s="15"/>
      <c r="DD123" s="14"/>
      <c r="DE123" s="100"/>
      <c r="DF123" s="15"/>
      <c r="DG123" s="14"/>
      <c r="DH123" s="100"/>
      <c r="DI123" s="15"/>
      <c r="DJ123" s="14"/>
      <c r="DK123" s="15"/>
      <c r="DL123" s="15"/>
      <c r="DM123" s="14"/>
      <c r="DN123" s="15"/>
      <c r="DO123" s="15"/>
      <c r="DP123" s="14"/>
      <c r="DQ123" s="15"/>
      <c r="DR123" s="15"/>
      <c r="DS123" s="14"/>
      <c r="DT123" s="15"/>
      <c r="DU123" s="15"/>
      <c r="DV123" s="14"/>
      <c r="DW123" s="14"/>
      <c r="DX123" s="15"/>
      <c r="DY123" s="14"/>
      <c r="DZ123" s="14"/>
    </row>
    <row r="124" spans="1:130" s="35" customFormat="1" ht="15.75" x14ac:dyDescent="0.25">
      <c r="A124" s="58" t="s">
        <v>543</v>
      </c>
      <c r="B124" s="206">
        <f t="shared" si="207"/>
        <v>0</v>
      </c>
      <c r="C124" s="206">
        <f t="shared" si="208"/>
        <v>0</v>
      </c>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5"/>
      <c r="AO124" s="15"/>
      <c r="AP124" s="15"/>
      <c r="AQ124" s="15"/>
      <c r="AR124" s="14"/>
      <c r="AS124" s="14"/>
      <c r="AT124" s="100"/>
      <c r="AU124" s="14"/>
      <c r="AV124" s="14"/>
      <c r="AW124" s="100"/>
      <c r="AX124" s="14"/>
      <c r="AY124" s="14"/>
      <c r="AZ124" s="100"/>
      <c r="BA124" s="14"/>
      <c r="BB124" s="14"/>
      <c r="BC124" s="100"/>
      <c r="BD124" s="14"/>
      <c r="BE124" s="14"/>
      <c r="BF124" s="15"/>
      <c r="BG124" s="14"/>
      <c r="BH124" s="14"/>
      <c r="BI124" s="100"/>
      <c r="BJ124" s="14"/>
      <c r="BK124" s="14"/>
      <c r="BL124" s="100"/>
      <c r="BM124" s="14"/>
      <c r="BN124" s="14"/>
      <c r="BO124" s="100"/>
      <c r="BP124" s="14"/>
      <c r="BQ124" s="14"/>
      <c r="BR124" s="100"/>
      <c r="BS124" s="14"/>
      <c r="BT124" s="14"/>
      <c r="BU124" s="100"/>
      <c r="BV124" s="14"/>
      <c r="BW124" s="14"/>
      <c r="BX124" s="100"/>
      <c r="BY124" s="14"/>
      <c r="BZ124" s="14"/>
      <c r="CA124" s="14"/>
      <c r="CB124" s="14"/>
      <c r="CC124" s="14"/>
      <c r="CD124" s="100"/>
      <c r="CE124" s="14"/>
      <c r="CF124" s="14"/>
      <c r="CG124" s="100"/>
      <c r="CH124" s="14"/>
      <c r="CI124" s="14"/>
      <c r="CJ124" s="50"/>
      <c r="CK124" s="14"/>
      <c r="CL124" s="14"/>
      <c r="CM124" s="100"/>
      <c r="CN124" s="15"/>
      <c r="CO124" s="14"/>
      <c r="CP124" s="181"/>
      <c r="CQ124" s="15"/>
      <c r="CR124" s="14"/>
      <c r="CS124" s="14"/>
      <c r="CT124" s="195"/>
      <c r="CU124" s="14"/>
      <c r="CV124" s="100"/>
      <c r="CW124" s="15"/>
      <c r="CX124" s="14"/>
      <c r="CY124" s="100"/>
      <c r="CZ124" s="15"/>
      <c r="DA124" s="14"/>
      <c r="DB124" s="100"/>
      <c r="DC124" s="15"/>
      <c r="DD124" s="14"/>
      <c r="DE124" s="100"/>
      <c r="DF124" s="15"/>
      <c r="DG124" s="14"/>
      <c r="DH124" s="100"/>
      <c r="DI124" s="15"/>
      <c r="DJ124" s="14"/>
      <c r="DK124" s="15"/>
      <c r="DL124" s="15"/>
      <c r="DM124" s="14"/>
      <c r="DN124" s="15"/>
      <c r="DO124" s="15"/>
      <c r="DP124" s="14"/>
      <c r="DQ124" s="15"/>
      <c r="DR124" s="15"/>
      <c r="DS124" s="14"/>
      <c r="DT124" s="15"/>
      <c r="DU124" s="15"/>
      <c r="DV124" s="14"/>
      <c r="DW124" s="14"/>
      <c r="DX124" s="15"/>
      <c r="DY124" s="14"/>
      <c r="DZ124" s="14"/>
    </row>
    <row r="125" spans="1:130" s="35" customFormat="1" ht="15.75" x14ac:dyDescent="0.25">
      <c r="A125" s="58" t="s">
        <v>544</v>
      </c>
      <c r="B125" s="206">
        <f t="shared" si="207"/>
        <v>0</v>
      </c>
      <c r="C125" s="206">
        <f t="shared" si="208"/>
        <v>0</v>
      </c>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5"/>
      <c r="AO125" s="15"/>
      <c r="AP125" s="15"/>
      <c r="AQ125" s="15"/>
      <c r="AR125" s="14"/>
      <c r="AS125" s="14"/>
      <c r="AT125" s="100"/>
      <c r="AU125" s="14"/>
      <c r="AV125" s="14"/>
      <c r="AW125" s="100"/>
      <c r="AX125" s="14"/>
      <c r="AY125" s="14"/>
      <c r="AZ125" s="100"/>
      <c r="BA125" s="14"/>
      <c r="BB125" s="14"/>
      <c r="BC125" s="100"/>
      <c r="BD125" s="14"/>
      <c r="BE125" s="14"/>
      <c r="BF125" s="15"/>
      <c r="BG125" s="14"/>
      <c r="BH125" s="14"/>
      <c r="BI125" s="100"/>
      <c r="BJ125" s="14"/>
      <c r="BK125" s="14"/>
      <c r="BL125" s="100"/>
      <c r="BM125" s="14"/>
      <c r="BN125" s="14"/>
      <c r="BO125" s="100"/>
      <c r="BP125" s="14"/>
      <c r="BQ125" s="14"/>
      <c r="BR125" s="100"/>
      <c r="BS125" s="14"/>
      <c r="BT125" s="14"/>
      <c r="BU125" s="100"/>
      <c r="BV125" s="14"/>
      <c r="BW125" s="14"/>
      <c r="BX125" s="100"/>
      <c r="BY125" s="14"/>
      <c r="BZ125" s="14"/>
      <c r="CA125" s="14"/>
      <c r="CB125" s="14"/>
      <c r="CC125" s="14"/>
      <c r="CD125" s="100"/>
      <c r="CE125" s="14"/>
      <c r="CF125" s="14"/>
      <c r="CG125" s="100"/>
      <c r="CH125" s="14"/>
      <c r="CI125" s="14"/>
      <c r="CJ125" s="50"/>
      <c r="CK125" s="14"/>
      <c r="CL125" s="14"/>
      <c r="CM125" s="100"/>
      <c r="CN125" s="15"/>
      <c r="CO125" s="14"/>
      <c r="CP125" s="181"/>
      <c r="CQ125" s="15"/>
      <c r="CR125" s="14"/>
      <c r="CS125" s="14"/>
      <c r="CT125" s="195"/>
      <c r="CU125" s="14"/>
      <c r="CV125" s="100"/>
      <c r="CW125" s="15"/>
      <c r="CX125" s="14"/>
      <c r="CY125" s="100"/>
      <c r="CZ125" s="15"/>
      <c r="DA125" s="14"/>
      <c r="DB125" s="100"/>
      <c r="DC125" s="15"/>
      <c r="DD125" s="14"/>
      <c r="DE125" s="100"/>
      <c r="DF125" s="15"/>
      <c r="DG125" s="14"/>
      <c r="DH125" s="100"/>
      <c r="DI125" s="15"/>
      <c r="DJ125" s="14"/>
      <c r="DK125" s="15"/>
      <c r="DL125" s="15"/>
      <c r="DM125" s="14"/>
      <c r="DN125" s="15"/>
      <c r="DO125" s="15"/>
      <c r="DP125" s="14"/>
      <c r="DQ125" s="15"/>
      <c r="DR125" s="15"/>
      <c r="DS125" s="14"/>
      <c r="DT125" s="15"/>
      <c r="DU125" s="15"/>
      <c r="DV125" s="14"/>
      <c r="DW125" s="14"/>
      <c r="DX125" s="15"/>
      <c r="DY125" s="14"/>
      <c r="DZ125" s="14"/>
    </row>
    <row r="126" spans="1:130" s="35" customFormat="1" ht="15.75" x14ac:dyDescent="0.25">
      <c r="A126" s="58" t="s">
        <v>545</v>
      </c>
      <c r="B126" s="206">
        <f t="shared" si="207"/>
        <v>0</v>
      </c>
      <c r="C126" s="206">
        <f t="shared" si="208"/>
        <v>0</v>
      </c>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5"/>
      <c r="AO126" s="15"/>
      <c r="AP126" s="15"/>
      <c r="AQ126" s="15"/>
      <c r="AR126" s="14"/>
      <c r="AS126" s="14"/>
      <c r="AT126" s="100"/>
      <c r="AU126" s="14"/>
      <c r="AV126" s="14"/>
      <c r="AW126" s="100"/>
      <c r="AX126" s="14"/>
      <c r="AY126" s="14"/>
      <c r="AZ126" s="100"/>
      <c r="BA126" s="14"/>
      <c r="BB126" s="14"/>
      <c r="BC126" s="100"/>
      <c r="BD126" s="14"/>
      <c r="BE126" s="14"/>
      <c r="BF126" s="15"/>
      <c r="BG126" s="14"/>
      <c r="BH126" s="14"/>
      <c r="BI126" s="100"/>
      <c r="BJ126" s="14"/>
      <c r="BK126" s="14"/>
      <c r="BL126" s="100"/>
      <c r="BM126" s="14"/>
      <c r="BN126" s="14"/>
      <c r="BO126" s="100"/>
      <c r="BP126" s="14"/>
      <c r="BQ126" s="14"/>
      <c r="BR126" s="100"/>
      <c r="BS126" s="14"/>
      <c r="BT126" s="14"/>
      <c r="BU126" s="100"/>
      <c r="BV126" s="14"/>
      <c r="BW126" s="14"/>
      <c r="BX126" s="100"/>
      <c r="BY126" s="14"/>
      <c r="BZ126" s="14"/>
      <c r="CA126" s="14"/>
      <c r="CB126" s="14"/>
      <c r="CC126" s="14"/>
      <c r="CD126" s="100"/>
      <c r="CE126" s="14"/>
      <c r="CF126" s="14"/>
      <c r="CG126" s="100"/>
      <c r="CH126" s="14"/>
      <c r="CI126" s="14"/>
      <c r="CJ126" s="50"/>
      <c r="CK126" s="14"/>
      <c r="CL126" s="14"/>
      <c r="CM126" s="100"/>
      <c r="CN126" s="15"/>
      <c r="CO126" s="14"/>
      <c r="CP126" s="181"/>
      <c r="CQ126" s="15"/>
      <c r="CR126" s="14"/>
      <c r="CS126" s="14"/>
      <c r="CT126" s="195"/>
      <c r="CU126" s="14"/>
      <c r="CV126" s="100"/>
      <c r="CW126" s="15"/>
      <c r="CX126" s="14"/>
      <c r="CY126" s="100"/>
      <c r="CZ126" s="15"/>
      <c r="DA126" s="14"/>
      <c r="DB126" s="100"/>
      <c r="DC126" s="15"/>
      <c r="DD126" s="14"/>
      <c r="DE126" s="100"/>
      <c r="DF126" s="15"/>
      <c r="DG126" s="14"/>
      <c r="DH126" s="100"/>
      <c r="DI126" s="15"/>
      <c r="DJ126" s="14"/>
      <c r="DK126" s="15"/>
      <c r="DL126" s="15"/>
      <c r="DM126" s="14"/>
      <c r="DN126" s="15"/>
      <c r="DO126" s="15"/>
      <c r="DP126" s="14"/>
      <c r="DQ126" s="15"/>
      <c r="DR126" s="15"/>
      <c r="DS126" s="14"/>
      <c r="DT126" s="15"/>
      <c r="DU126" s="15"/>
      <c r="DV126" s="14"/>
      <c r="DW126" s="14"/>
      <c r="DX126" s="15"/>
      <c r="DY126" s="14"/>
      <c r="DZ126" s="14"/>
    </row>
    <row r="127" spans="1:130" s="35" customFormat="1" ht="15.75" x14ac:dyDescent="0.25">
      <c r="A127" s="204" t="s">
        <v>695</v>
      </c>
      <c r="B127" s="206">
        <f t="shared" si="207"/>
        <v>125.4</v>
      </c>
      <c r="C127" s="206">
        <f t="shared" si="208"/>
        <v>0</v>
      </c>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5"/>
      <c r="AO127" s="15"/>
      <c r="AP127" s="15"/>
      <c r="AQ127" s="15"/>
      <c r="AR127" s="14"/>
      <c r="AS127" s="14"/>
      <c r="AT127" s="100"/>
      <c r="AU127" s="14"/>
      <c r="AV127" s="14"/>
      <c r="AW127" s="100"/>
      <c r="AX127" s="14"/>
      <c r="AY127" s="14"/>
      <c r="AZ127" s="100"/>
      <c r="BA127" s="14"/>
      <c r="BB127" s="14"/>
      <c r="BC127" s="100"/>
      <c r="BD127" s="14"/>
      <c r="BE127" s="14"/>
      <c r="BF127" s="15"/>
      <c r="BG127" s="14"/>
      <c r="BH127" s="14"/>
      <c r="BI127" s="100"/>
      <c r="BJ127" s="14"/>
      <c r="BK127" s="14"/>
      <c r="BL127" s="100"/>
      <c r="BM127" s="14"/>
      <c r="BN127" s="14"/>
      <c r="BO127" s="100"/>
      <c r="BP127" s="14"/>
      <c r="BQ127" s="14"/>
      <c r="BR127" s="100"/>
      <c r="BS127" s="14"/>
      <c r="BT127" s="14"/>
      <c r="BU127" s="100"/>
      <c r="BV127" s="14"/>
      <c r="BW127" s="14"/>
      <c r="BX127" s="100"/>
      <c r="BY127" s="14"/>
      <c r="BZ127" s="14"/>
      <c r="CA127" s="14"/>
      <c r="CB127" s="14"/>
      <c r="CC127" s="14"/>
      <c r="CD127" s="100"/>
      <c r="CE127" s="14"/>
      <c r="CF127" s="14"/>
      <c r="CG127" s="100"/>
      <c r="CH127" s="14"/>
      <c r="CI127" s="14"/>
      <c r="CJ127" s="50"/>
      <c r="CK127" s="14"/>
      <c r="CL127" s="14"/>
      <c r="CM127" s="100"/>
      <c r="CN127" s="15"/>
      <c r="CO127" s="14"/>
      <c r="CP127" s="181"/>
      <c r="CQ127" s="15"/>
      <c r="CR127" s="14"/>
      <c r="CS127" s="14"/>
      <c r="CT127" s="195"/>
      <c r="CU127" s="14"/>
      <c r="CV127" s="100"/>
      <c r="CW127" s="15"/>
      <c r="CX127" s="14"/>
      <c r="CY127" s="100"/>
      <c r="CZ127" s="15"/>
      <c r="DA127" s="14"/>
      <c r="DB127" s="100"/>
      <c r="DC127" s="15"/>
      <c r="DD127" s="14"/>
      <c r="DE127" s="100"/>
      <c r="DF127" s="15"/>
      <c r="DG127" s="14"/>
      <c r="DH127" s="100"/>
      <c r="DI127" s="15"/>
      <c r="DJ127" s="14"/>
      <c r="DK127" s="15"/>
      <c r="DL127" s="15"/>
      <c r="DM127" s="14"/>
      <c r="DN127" s="15"/>
      <c r="DO127" s="15"/>
      <c r="DP127" s="14"/>
      <c r="DQ127" s="15"/>
      <c r="DR127" s="15"/>
      <c r="DS127" s="14"/>
      <c r="DT127" s="15"/>
      <c r="DU127" s="15">
        <v>125.4</v>
      </c>
      <c r="DV127" s="14"/>
      <c r="DW127" s="14"/>
      <c r="DX127" s="15"/>
      <c r="DY127" s="14"/>
      <c r="DZ127" s="14"/>
    </row>
    <row r="128" spans="1:130" s="35" customFormat="1" ht="15.75" x14ac:dyDescent="0.25">
      <c r="A128" s="58" t="s">
        <v>546</v>
      </c>
      <c r="B128" s="206">
        <f t="shared" si="207"/>
        <v>351.07602000000003</v>
      </c>
      <c r="C128" s="206">
        <f t="shared" si="208"/>
        <v>351.07602000000003</v>
      </c>
      <c r="D128" s="14">
        <f t="shared" si="82"/>
        <v>100</v>
      </c>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v>351.07602000000003</v>
      </c>
      <c r="AG128" s="14">
        <v>351.07602000000003</v>
      </c>
      <c r="AH128" s="14">
        <f t="shared" si="211"/>
        <v>100</v>
      </c>
      <c r="AI128" s="14"/>
      <c r="AJ128" s="14"/>
      <c r="AK128" s="14"/>
      <c r="AL128" s="14"/>
      <c r="AM128" s="14"/>
      <c r="AN128" s="15"/>
      <c r="AO128" s="15"/>
      <c r="AP128" s="15"/>
      <c r="AQ128" s="15"/>
      <c r="AR128" s="14"/>
      <c r="AS128" s="14"/>
      <c r="AT128" s="100"/>
      <c r="AU128" s="14"/>
      <c r="AV128" s="14"/>
      <c r="AW128" s="100"/>
      <c r="AX128" s="14"/>
      <c r="AY128" s="14"/>
      <c r="AZ128" s="100"/>
      <c r="BA128" s="14"/>
      <c r="BB128" s="14"/>
      <c r="BC128" s="100"/>
      <c r="BD128" s="14"/>
      <c r="BE128" s="14"/>
      <c r="BF128" s="15"/>
      <c r="BG128" s="14"/>
      <c r="BH128" s="14"/>
      <c r="BI128" s="100"/>
      <c r="BJ128" s="14"/>
      <c r="BK128" s="14"/>
      <c r="BL128" s="100"/>
      <c r="BM128" s="14"/>
      <c r="BN128" s="14"/>
      <c r="BO128" s="100"/>
      <c r="BP128" s="14"/>
      <c r="BQ128" s="14"/>
      <c r="BR128" s="100"/>
      <c r="BS128" s="14"/>
      <c r="BT128" s="14"/>
      <c r="BU128" s="100"/>
      <c r="BV128" s="14"/>
      <c r="BW128" s="14"/>
      <c r="BX128" s="100"/>
      <c r="BY128" s="14"/>
      <c r="BZ128" s="14"/>
      <c r="CA128" s="14"/>
      <c r="CB128" s="14"/>
      <c r="CC128" s="14"/>
      <c r="CD128" s="100"/>
      <c r="CE128" s="14"/>
      <c r="CF128" s="14"/>
      <c r="CG128" s="100"/>
      <c r="CH128" s="14"/>
      <c r="CI128" s="14"/>
      <c r="CJ128" s="50"/>
      <c r="CK128" s="14"/>
      <c r="CL128" s="14"/>
      <c r="CM128" s="100"/>
      <c r="CN128" s="15"/>
      <c r="CO128" s="14"/>
      <c r="CP128" s="181"/>
      <c r="CQ128" s="15"/>
      <c r="CR128" s="14"/>
      <c r="CS128" s="14"/>
      <c r="CT128" s="195"/>
      <c r="CU128" s="14"/>
      <c r="CV128" s="100"/>
      <c r="CW128" s="15"/>
      <c r="CX128" s="14"/>
      <c r="CY128" s="100"/>
      <c r="CZ128" s="15"/>
      <c r="DA128" s="14"/>
      <c r="DB128" s="100"/>
      <c r="DC128" s="15"/>
      <c r="DD128" s="14"/>
      <c r="DE128" s="100"/>
      <c r="DF128" s="15"/>
      <c r="DG128" s="14"/>
      <c r="DH128" s="100"/>
      <c r="DI128" s="15"/>
      <c r="DJ128" s="14"/>
      <c r="DK128" s="15"/>
      <c r="DL128" s="15"/>
      <c r="DM128" s="14"/>
      <c r="DN128" s="15"/>
      <c r="DO128" s="15"/>
      <c r="DP128" s="14"/>
      <c r="DQ128" s="15"/>
      <c r="DR128" s="15"/>
      <c r="DS128" s="14"/>
      <c r="DT128" s="15"/>
      <c r="DU128" s="15"/>
      <c r="DV128" s="14"/>
      <c r="DW128" s="14"/>
      <c r="DX128" s="15"/>
      <c r="DY128" s="14"/>
      <c r="DZ128" s="14"/>
    </row>
    <row r="129" spans="1:130" s="35" customFormat="1" ht="15.75" x14ac:dyDescent="0.25">
      <c r="A129" s="58" t="s">
        <v>547</v>
      </c>
      <c r="B129" s="206">
        <f t="shared" si="207"/>
        <v>0</v>
      </c>
      <c r="C129" s="206">
        <f t="shared" si="208"/>
        <v>0</v>
      </c>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5"/>
      <c r="AO129" s="15"/>
      <c r="AP129" s="15"/>
      <c r="AQ129" s="15"/>
      <c r="AR129" s="14"/>
      <c r="AS129" s="14"/>
      <c r="AT129" s="100"/>
      <c r="AU129" s="14"/>
      <c r="AV129" s="14"/>
      <c r="AW129" s="100"/>
      <c r="AX129" s="14"/>
      <c r="AY129" s="14"/>
      <c r="AZ129" s="100"/>
      <c r="BA129" s="14"/>
      <c r="BB129" s="14"/>
      <c r="BC129" s="100"/>
      <c r="BD129" s="14"/>
      <c r="BE129" s="14"/>
      <c r="BF129" s="15"/>
      <c r="BG129" s="14"/>
      <c r="BH129" s="14"/>
      <c r="BI129" s="100"/>
      <c r="BJ129" s="14"/>
      <c r="BK129" s="14"/>
      <c r="BL129" s="100"/>
      <c r="BM129" s="14"/>
      <c r="BN129" s="14"/>
      <c r="BO129" s="100"/>
      <c r="BP129" s="14"/>
      <c r="BQ129" s="14"/>
      <c r="BR129" s="100"/>
      <c r="BS129" s="14"/>
      <c r="BT129" s="14"/>
      <c r="BU129" s="100"/>
      <c r="BV129" s="14"/>
      <c r="BW129" s="14"/>
      <c r="BX129" s="100"/>
      <c r="BY129" s="14"/>
      <c r="BZ129" s="14"/>
      <c r="CA129" s="14"/>
      <c r="CB129" s="14"/>
      <c r="CC129" s="14"/>
      <c r="CD129" s="100"/>
      <c r="CE129" s="14"/>
      <c r="CF129" s="14"/>
      <c r="CG129" s="100"/>
      <c r="CH129" s="14"/>
      <c r="CI129" s="14"/>
      <c r="CJ129" s="50"/>
      <c r="CK129" s="14"/>
      <c r="CL129" s="14"/>
      <c r="CM129" s="100"/>
      <c r="CN129" s="15"/>
      <c r="CO129" s="14"/>
      <c r="CP129" s="181"/>
      <c r="CQ129" s="15"/>
      <c r="CR129" s="14"/>
      <c r="CS129" s="14"/>
      <c r="CT129" s="195"/>
      <c r="CU129" s="14"/>
      <c r="CV129" s="100"/>
      <c r="CW129" s="15"/>
      <c r="CX129" s="14"/>
      <c r="CY129" s="100"/>
      <c r="CZ129" s="15"/>
      <c r="DA129" s="14"/>
      <c r="DB129" s="100"/>
      <c r="DC129" s="15"/>
      <c r="DD129" s="14"/>
      <c r="DE129" s="100"/>
      <c r="DF129" s="15"/>
      <c r="DG129" s="14"/>
      <c r="DH129" s="100"/>
      <c r="DI129" s="15"/>
      <c r="DJ129" s="14"/>
      <c r="DK129" s="15"/>
      <c r="DL129" s="15"/>
      <c r="DM129" s="14"/>
      <c r="DN129" s="15"/>
      <c r="DO129" s="15"/>
      <c r="DP129" s="14"/>
      <c r="DQ129" s="15"/>
      <c r="DR129" s="15"/>
      <c r="DS129" s="14"/>
      <c r="DT129" s="15"/>
      <c r="DU129" s="15"/>
      <c r="DV129" s="14"/>
      <c r="DW129" s="14"/>
      <c r="DX129" s="15"/>
      <c r="DY129" s="14"/>
      <c r="DZ129" s="14"/>
    </row>
    <row r="130" spans="1:130" s="35" customFormat="1" ht="15.75" x14ac:dyDescent="0.25">
      <c r="A130" s="58" t="s">
        <v>548</v>
      </c>
      <c r="B130" s="206">
        <f t="shared" si="207"/>
        <v>0</v>
      </c>
      <c r="C130" s="206">
        <f t="shared" si="208"/>
        <v>0</v>
      </c>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5"/>
      <c r="AO130" s="15"/>
      <c r="AP130" s="15"/>
      <c r="AQ130" s="15"/>
      <c r="AR130" s="14"/>
      <c r="AS130" s="14"/>
      <c r="AT130" s="100"/>
      <c r="AU130" s="14"/>
      <c r="AV130" s="14"/>
      <c r="AW130" s="100"/>
      <c r="AX130" s="14"/>
      <c r="AY130" s="14"/>
      <c r="AZ130" s="100"/>
      <c r="BA130" s="14"/>
      <c r="BB130" s="14"/>
      <c r="BC130" s="100"/>
      <c r="BD130" s="14"/>
      <c r="BE130" s="14"/>
      <c r="BF130" s="15"/>
      <c r="BG130" s="14"/>
      <c r="BH130" s="14"/>
      <c r="BI130" s="100"/>
      <c r="BJ130" s="14"/>
      <c r="BK130" s="14"/>
      <c r="BL130" s="100"/>
      <c r="BM130" s="14"/>
      <c r="BN130" s="14"/>
      <c r="BO130" s="100"/>
      <c r="BP130" s="14"/>
      <c r="BQ130" s="14"/>
      <c r="BR130" s="100"/>
      <c r="BS130" s="14"/>
      <c r="BT130" s="14"/>
      <c r="BU130" s="100"/>
      <c r="BV130" s="14"/>
      <c r="BW130" s="14"/>
      <c r="BX130" s="100"/>
      <c r="BY130" s="14"/>
      <c r="BZ130" s="14"/>
      <c r="CA130" s="14"/>
      <c r="CB130" s="14"/>
      <c r="CC130" s="14"/>
      <c r="CD130" s="100"/>
      <c r="CE130" s="14"/>
      <c r="CF130" s="14"/>
      <c r="CG130" s="100"/>
      <c r="CH130" s="14"/>
      <c r="CI130" s="14"/>
      <c r="CJ130" s="50"/>
      <c r="CK130" s="14"/>
      <c r="CL130" s="14"/>
      <c r="CM130" s="100"/>
      <c r="CN130" s="15"/>
      <c r="CO130" s="14"/>
      <c r="CP130" s="181"/>
      <c r="CQ130" s="15"/>
      <c r="CR130" s="14"/>
      <c r="CS130" s="14"/>
      <c r="CT130" s="195"/>
      <c r="CU130" s="14"/>
      <c r="CV130" s="100"/>
      <c r="CW130" s="15"/>
      <c r="CX130" s="14"/>
      <c r="CY130" s="100"/>
      <c r="CZ130" s="15"/>
      <c r="DA130" s="14"/>
      <c r="DB130" s="100"/>
      <c r="DC130" s="15"/>
      <c r="DD130" s="14"/>
      <c r="DE130" s="100"/>
      <c r="DF130" s="15"/>
      <c r="DG130" s="14"/>
      <c r="DH130" s="100"/>
      <c r="DI130" s="15"/>
      <c r="DJ130" s="14"/>
      <c r="DK130" s="15"/>
      <c r="DL130" s="15"/>
      <c r="DM130" s="14"/>
      <c r="DN130" s="15"/>
      <c r="DO130" s="15"/>
      <c r="DP130" s="14"/>
      <c r="DQ130" s="15"/>
      <c r="DR130" s="15"/>
      <c r="DS130" s="14"/>
      <c r="DT130" s="15"/>
      <c r="DU130" s="15"/>
      <c r="DV130" s="14"/>
      <c r="DW130" s="14"/>
      <c r="DX130" s="15"/>
      <c r="DY130" s="14"/>
      <c r="DZ130" s="14"/>
    </row>
    <row r="131" spans="1:130" s="35" customFormat="1" ht="15.75" x14ac:dyDescent="0.25">
      <c r="A131" s="58" t="s">
        <v>354</v>
      </c>
      <c r="B131" s="206">
        <f t="shared" si="207"/>
        <v>2101.3000000000002</v>
      </c>
      <c r="C131" s="206">
        <f t="shared" si="208"/>
        <v>1314.4130500000001</v>
      </c>
      <c r="D131" s="14">
        <f>C131/B131*100</f>
        <v>62.552374720411173</v>
      </c>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v>1031.2</v>
      </c>
      <c r="AJ131" s="14">
        <v>992.00376000000006</v>
      </c>
      <c r="AK131" s="14">
        <f>AJ131/AI131*100</f>
        <v>96.198968192397203</v>
      </c>
      <c r="AL131" s="14"/>
      <c r="AM131" s="14"/>
      <c r="AN131" s="15"/>
      <c r="AO131" s="15"/>
      <c r="AP131" s="15"/>
      <c r="AQ131" s="15"/>
      <c r="AR131" s="14"/>
      <c r="AS131" s="14"/>
      <c r="AT131" s="100"/>
      <c r="AU131" s="14"/>
      <c r="AV131" s="14"/>
      <c r="AW131" s="100"/>
      <c r="AX131" s="14"/>
      <c r="AY131" s="14"/>
      <c r="AZ131" s="100"/>
      <c r="BA131" s="14"/>
      <c r="BB131" s="14"/>
      <c r="BC131" s="100"/>
      <c r="BD131" s="14"/>
      <c r="BE131" s="14"/>
      <c r="BF131" s="15"/>
      <c r="BG131" s="14"/>
      <c r="BH131" s="14"/>
      <c r="BI131" s="100"/>
      <c r="BJ131" s="14"/>
      <c r="BK131" s="14"/>
      <c r="BL131" s="100"/>
      <c r="BM131" s="14"/>
      <c r="BN131" s="14"/>
      <c r="BO131" s="100"/>
      <c r="BP131" s="14"/>
      <c r="BQ131" s="14"/>
      <c r="BR131" s="100"/>
      <c r="BS131" s="14"/>
      <c r="BT131" s="14"/>
      <c r="BU131" s="100"/>
      <c r="BV131" s="14"/>
      <c r="BW131" s="14"/>
      <c r="BX131" s="100"/>
      <c r="BY131" s="14">
        <v>1070.0999999999999</v>
      </c>
      <c r="BZ131" s="171">
        <v>322.40929</v>
      </c>
      <c r="CA131" s="14">
        <f t="shared" si="289"/>
        <v>30.128893561349408</v>
      </c>
      <c r="CB131" s="14"/>
      <c r="CC131" s="14"/>
      <c r="CD131" s="100"/>
      <c r="CE131" s="14"/>
      <c r="CF131" s="14"/>
      <c r="CG131" s="100"/>
      <c r="CH131" s="14"/>
      <c r="CI131" s="14"/>
      <c r="CJ131" s="50"/>
      <c r="CK131" s="14"/>
      <c r="CL131" s="14"/>
      <c r="CM131" s="100"/>
      <c r="CN131" s="15"/>
      <c r="CO131" s="14"/>
      <c r="CP131" s="181"/>
      <c r="CQ131" s="15"/>
      <c r="CR131" s="14"/>
      <c r="CS131" s="14"/>
      <c r="CT131" s="195"/>
      <c r="CU131" s="14"/>
      <c r="CV131" s="100"/>
      <c r="CW131" s="15"/>
      <c r="CX131" s="14"/>
      <c r="CY131" s="100"/>
      <c r="CZ131" s="15"/>
      <c r="DA131" s="14"/>
      <c r="DB131" s="100"/>
      <c r="DC131" s="15"/>
      <c r="DD131" s="14"/>
      <c r="DE131" s="100"/>
      <c r="DF131" s="15"/>
      <c r="DG131" s="14"/>
      <c r="DH131" s="100"/>
      <c r="DI131" s="15"/>
      <c r="DJ131" s="14"/>
      <c r="DK131" s="15"/>
      <c r="DL131" s="15"/>
      <c r="DM131" s="14"/>
      <c r="DN131" s="15"/>
      <c r="DO131" s="15"/>
      <c r="DP131" s="14"/>
      <c r="DQ131" s="15"/>
      <c r="DR131" s="15"/>
      <c r="DS131" s="14"/>
      <c r="DT131" s="15"/>
      <c r="DU131" s="15"/>
      <c r="DV131" s="14"/>
      <c r="DW131" s="14"/>
      <c r="DX131" s="15"/>
      <c r="DY131" s="14"/>
      <c r="DZ131" s="14"/>
    </row>
    <row r="132" spans="1:130" s="35" customFormat="1" ht="15.75" x14ac:dyDescent="0.25">
      <c r="A132" s="58" t="s">
        <v>549</v>
      </c>
      <c r="B132" s="206">
        <f t="shared" si="207"/>
        <v>918.70564999999999</v>
      </c>
      <c r="C132" s="206">
        <f t="shared" si="208"/>
        <v>275.61169999999998</v>
      </c>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v>918.70564999999999</v>
      </c>
      <c r="AG132" s="14">
        <v>275.61169999999998</v>
      </c>
      <c r="AH132" s="14">
        <f t="shared" si="211"/>
        <v>30.00000054424396</v>
      </c>
      <c r="AI132" s="14"/>
      <c r="AJ132" s="14"/>
      <c r="AK132" s="14"/>
      <c r="AL132" s="14"/>
      <c r="AM132" s="14"/>
      <c r="AN132" s="15"/>
      <c r="AO132" s="15"/>
      <c r="AP132" s="15"/>
      <c r="AQ132" s="15"/>
      <c r="AR132" s="14"/>
      <c r="AS132" s="14"/>
      <c r="AT132" s="100"/>
      <c r="AU132" s="14"/>
      <c r="AV132" s="14"/>
      <c r="AW132" s="100"/>
      <c r="AX132" s="14"/>
      <c r="AY132" s="14"/>
      <c r="AZ132" s="100"/>
      <c r="BA132" s="14"/>
      <c r="BB132" s="14"/>
      <c r="BC132" s="100"/>
      <c r="BD132" s="14"/>
      <c r="BE132" s="14"/>
      <c r="BF132" s="15"/>
      <c r="BG132" s="14"/>
      <c r="BH132" s="14"/>
      <c r="BI132" s="100"/>
      <c r="BJ132" s="14"/>
      <c r="BK132" s="14"/>
      <c r="BL132" s="100"/>
      <c r="BM132" s="14"/>
      <c r="BN132" s="14"/>
      <c r="BO132" s="100"/>
      <c r="BP132" s="14"/>
      <c r="BQ132" s="14"/>
      <c r="BR132" s="100"/>
      <c r="BS132" s="14"/>
      <c r="BT132" s="14"/>
      <c r="BU132" s="100"/>
      <c r="BV132" s="14"/>
      <c r="BW132" s="14"/>
      <c r="BX132" s="100"/>
      <c r="BY132" s="14"/>
      <c r="BZ132" s="14"/>
      <c r="CA132" s="14"/>
      <c r="CB132" s="14"/>
      <c r="CC132" s="14"/>
      <c r="CD132" s="100"/>
      <c r="CE132" s="14"/>
      <c r="CF132" s="14"/>
      <c r="CG132" s="100"/>
      <c r="CH132" s="14"/>
      <c r="CI132" s="14"/>
      <c r="CJ132" s="50"/>
      <c r="CK132" s="14"/>
      <c r="CL132" s="14"/>
      <c r="CM132" s="100"/>
      <c r="CN132" s="15"/>
      <c r="CO132" s="14"/>
      <c r="CP132" s="181"/>
      <c r="CQ132" s="15"/>
      <c r="CR132" s="14"/>
      <c r="CS132" s="14"/>
      <c r="CT132" s="195"/>
      <c r="CU132" s="14"/>
      <c r="CV132" s="100"/>
      <c r="CW132" s="15"/>
      <c r="CX132" s="14"/>
      <c r="CY132" s="100"/>
      <c r="CZ132" s="15"/>
      <c r="DA132" s="14"/>
      <c r="DB132" s="100"/>
      <c r="DC132" s="15"/>
      <c r="DD132" s="14"/>
      <c r="DE132" s="100"/>
      <c r="DF132" s="15"/>
      <c r="DG132" s="14"/>
      <c r="DH132" s="100"/>
      <c r="DI132" s="15"/>
      <c r="DJ132" s="14"/>
      <c r="DK132" s="15"/>
      <c r="DL132" s="15"/>
      <c r="DM132" s="14"/>
      <c r="DN132" s="15"/>
      <c r="DO132" s="15"/>
      <c r="DP132" s="14"/>
      <c r="DQ132" s="15"/>
      <c r="DR132" s="15"/>
      <c r="DS132" s="14"/>
      <c r="DT132" s="15"/>
      <c r="DU132" s="15"/>
      <c r="DV132" s="14"/>
      <c r="DW132" s="14"/>
      <c r="DX132" s="15"/>
      <c r="DY132" s="14"/>
      <c r="DZ132" s="14"/>
    </row>
    <row r="133" spans="1:130" s="76" customFormat="1" ht="31.5" x14ac:dyDescent="0.25">
      <c r="A133" s="78" t="s">
        <v>359</v>
      </c>
      <c r="B133" s="205">
        <f t="shared" si="207"/>
        <v>61219.261000000013</v>
      </c>
      <c r="C133" s="205">
        <f t="shared" si="208"/>
        <v>34520.379090000002</v>
      </c>
      <c r="D133" s="81">
        <f t="shared" ref="D133" si="299">C133/B133*100</f>
        <v>56.388101597632797</v>
      </c>
      <c r="E133" s="83">
        <f t="shared" ref="E133:AS133" si="300">E134+E135+E136+E137+E138+E139+E140+E141+E142+E143</f>
        <v>1187.5</v>
      </c>
      <c r="F133" s="83">
        <f t="shared" si="300"/>
        <v>1187.4966999999999</v>
      </c>
      <c r="G133" s="81">
        <f>F133/E133*100</f>
        <v>99.99972210526316</v>
      </c>
      <c r="H133" s="83">
        <f t="shared" si="300"/>
        <v>0</v>
      </c>
      <c r="I133" s="83">
        <f t="shared" si="300"/>
        <v>0</v>
      </c>
      <c r="J133" s="83">
        <f t="shared" si="300"/>
        <v>0</v>
      </c>
      <c r="K133" s="83">
        <f t="shared" si="300"/>
        <v>493.9</v>
      </c>
      <c r="L133" s="83">
        <f t="shared" si="300"/>
        <v>493.92</v>
      </c>
      <c r="M133" s="83">
        <f>L133/K133*100</f>
        <v>100.00404940271311</v>
      </c>
      <c r="N133" s="83">
        <f t="shared" si="300"/>
        <v>0</v>
      </c>
      <c r="O133" s="83">
        <f t="shared" si="300"/>
        <v>0</v>
      </c>
      <c r="P133" s="83">
        <f t="shared" si="300"/>
        <v>0</v>
      </c>
      <c r="Q133" s="83">
        <f t="shared" si="300"/>
        <v>0</v>
      </c>
      <c r="R133" s="83">
        <f t="shared" si="300"/>
        <v>0</v>
      </c>
      <c r="S133" s="83">
        <f t="shared" si="300"/>
        <v>0</v>
      </c>
      <c r="T133" s="83">
        <f t="shared" si="300"/>
        <v>0</v>
      </c>
      <c r="U133" s="83">
        <f t="shared" si="300"/>
        <v>0</v>
      </c>
      <c r="V133" s="83">
        <f t="shared" si="300"/>
        <v>0</v>
      </c>
      <c r="W133" s="83">
        <f t="shared" si="300"/>
        <v>0</v>
      </c>
      <c r="X133" s="83">
        <f t="shared" si="300"/>
        <v>0</v>
      </c>
      <c r="Y133" s="83">
        <f t="shared" si="300"/>
        <v>0</v>
      </c>
      <c r="Z133" s="83">
        <f t="shared" si="300"/>
        <v>0</v>
      </c>
      <c r="AA133" s="83">
        <f t="shared" si="300"/>
        <v>0</v>
      </c>
      <c r="AB133" s="83">
        <f t="shared" si="300"/>
        <v>0</v>
      </c>
      <c r="AC133" s="83">
        <f t="shared" si="300"/>
        <v>0</v>
      </c>
      <c r="AD133" s="83">
        <f t="shared" si="300"/>
        <v>0</v>
      </c>
      <c r="AE133" s="83">
        <f t="shared" si="300"/>
        <v>0</v>
      </c>
      <c r="AF133" s="83">
        <f xml:space="preserve"> SUM(AF134:AF143)</f>
        <v>4979.6610000000001</v>
      </c>
      <c r="AG133" s="83">
        <f t="shared" si="300"/>
        <v>1111.672</v>
      </c>
      <c r="AH133" s="81">
        <f t="shared" si="211"/>
        <v>22.324250586535911</v>
      </c>
      <c r="AI133" s="83">
        <f t="shared" si="300"/>
        <v>5660.1</v>
      </c>
      <c r="AJ133" s="83">
        <f t="shared" si="300"/>
        <v>5660.1108199999999</v>
      </c>
      <c r="AK133" s="81">
        <f t="shared" ref="AK133" si="301">AJ133/AI133*100</f>
        <v>100.00019116270029</v>
      </c>
      <c r="AL133" s="83">
        <f t="shared" si="300"/>
        <v>18513.5</v>
      </c>
      <c r="AM133" s="83">
        <f t="shared" si="300"/>
        <v>12338.764130000001</v>
      </c>
      <c r="AN133" s="83">
        <f t="shared" si="93"/>
        <v>66.647387744078657</v>
      </c>
      <c r="AO133" s="83">
        <f t="shared" ref="AO133:AP133" si="302">AO134+AO135+AO136+AO137+AO138+AO139+AO140+AO141+AO142+AO143</f>
        <v>2632.6</v>
      </c>
      <c r="AP133" s="83">
        <f t="shared" si="302"/>
        <v>397.55995000000001</v>
      </c>
      <c r="AQ133" s="83">
        <f t="shared" ref="AQ133:AQ134" si="303">AP133/AO133*100</f>
        <v>15.101418749525186</v>
      </c>
      <c r="AR133" s="83">
        <f t="shared" si="300"/>
        <v>0</v>
      </c>
      <c r="AS133" s="83">
        <f t="shared" si="300"/>
        <v>0</v>
      </c>
      <c r="AT133" s="83">
        <f t="shared" ref="AT133:CI133" si="304">AT134+AT135+AT136+AT137+AT138+AT139+AT140+AT141+AT142+AT143</f>
        <v>0</v>
      </c>
      <c r="AU133" s="83">
        <f t="shared" si="304"/>
        <v>0</v>
      </c>
      <c r="AV133" s="83">
        <f t="shared" si="304"/>
        <v>0</v>
      </c>
      <c r="AW133" s="83">
        <f t="shared" si="304"/>
        <v>0</v>
      </c>
      <c r="AX133" s="83">
        <f t="shared" si="304"/>
        <v>0</v>
      </c>
      <c r="AY133" s="83">
        <f t="shared" si="304"/>
        <v>0</v>
      </c>
      <c r="AZ133" s="83">
        <f t="shared" si="304"/>
        <v>0</v>
      </c>
      <c r="BA133" s="83">
        <f t="shared" si="304"/>
        <v>0</v>
      </c>
      <c r="BB133" s="83">
        <f t="shared" si="304"/>
        <v>0</v>
      </c>
      <c r="BC133" s="83">
        <f t="shared" si="304"/>
        <v>0</v>
      </c>
      <c r="BD133" s="83">
        <f t="shared" si="304"/>
        <v>5071.3</v>
      </c>
      <c r="BE133" s="83">
        <f t="shared" si="304"/>
        <v>3311.6640000000002</v>
      </c>
      <c r="BF133" s="83">
        <f t="shared" si="125"/>
        <v>65.302072446907118</v>
      </c>
      <c r="BG133" s="83">
        <f t="shared" si="304"/>
        <v>0</v>
      </c>
      <c r="BH133" s="83">
        <f t="shared" si="304"/>
        <v>0</v>
      </c>
      <c r="BI133" s="83">
        <f t="shared" si="304"/>
        <v>0</v>
      </c>
      <c r="BJ133" s="83">
        <f t="shared" si="304"/>
        <v>0</v>
      </c>
      <c r="BK133" s="83">
        <f t="shared" si="304"/>
        <v>0</v>
      </c>
      <c r="BL133" s="83">
        <f t="shared" si="304"/>
        <v>0</v>
      </c>
      <c r="BM133" s="83">
        <f t="shared" si="304"/>
        <v>0</v>
      </c>
      <c r="BN133" s="83">
        <f t="shared" si="304"/>
        <v>0</v>
      </c>
      <c r="BO133" s="83">
        <f t="shared" si="304"/>
        <v>0</v>
      </c>
      <c r="BP133" s="83">
        <f t="shared" si="304"/>
        <v>0</v>
      </c>
      <c r="BQ133" s="83">
        <f t="shared" si="304"/>
        <v>0</v>
      </c>
      <c r="BR133" s="83">
        <f t="shared" si="304"/>
        <v>0</v>
      </c>
      <c r="BS133" s="83">
        <f t="shared" si="304"/>
        <v>0</v>
      </c>
      <c r="BT133" s="83">
        <f t="shared" si="304"/>
        <v>0</v>
      </c>
      <c r="BU133" s="83">
        <f t="shared" si="304"/>
        <v>0</v>
      </c>
      <c r="BV133" s="83">
        <f t="shared" si="304"/>
        <v>0</v>
      </c>
      <c r="BW133" s="83">
        <f t="shared" si="304"/>
        <v>0</v>
      </c>
      <c r="BX133" s="83">
        <f t="shared" si="304"/>
        <v>0</v>
      </c>
      <c r="BY133" s="83">
        <f t="shared" si="304"/>
        <v>1511.8000000000002</v>
      </c>
      <c r="BZ133" s="83">
        <f t="shared" si="304"/>
        <v>1208.4000000000001</v>
      </c>
      <c r="CA133" s="81">
        <f t="shared" ref="CA133:CA137" si="305">BZ133/BY133*100</f>
        <v>79.931207831723768</v>
      </c>
      <c r="CB133" s="83">
        <f t="shared" si="304"/>
        <v>0</v>
      </c>
      <c r="CC133" s="83">
        <f t="shared" si="304"/>
        <v>0</v>
      </c>
      <c r="CD133" s="83">
        <f t="shared" si="304"/>
        <v>0</v>
      </c>
      <c r="CE133" s="83">
        <f t="shared" si="304"/>
        <v>0</v>
      </c>
      <c r="CF133" s="83">
        <f t="shared" si="304"/>
        <v>0</v>
      </c>
      <c r="CG133" s="83">
        <f t="shared" si="304"/>
        <v>0</v>
      </c>
      <c r="CH133" s="83">
        <f t="shared" si="304"/>
        <v>0</v>
      </c>
      <c r="CI133" s="83">
        <f t="shared" si="304"/>
        <v>0</v>
      </c>
      <c r="CJ133" s="80"/>
      <c r="CK133" s="83">
        <f t="shared" ref="CK133:CY133" si="306">CK134+CK135+CK136+CK137+CK138+CK139+CK140+CK141+CK142+CK143</f>
        <v>0</v>
      </c>
      <c r="CL133" s="83">
        <f t="shared" si="306"/>
        <v>0</v>
      </c>
      <c r="CM133" s="83">
        <f t="shared" si="306"/>
        <v>0</v>
      </c>
      <c r="CN133" s="83">
        <f t="shared" si="306"/>
        <v>0</v>
      </c>
      <c r="CO133" s="83">
        <f t="shared" si="306"/>
        <v>0</v>
      </c>
      <c r="CP133" s="183">
        <f t="shared" si="306"/>
        <v>0</v>
      </c>
      <c r="CQ133" s="83">
        <f t="shared" si="306"/>
        <v>16108.3</v>
      </c>
      <c r="CR133" s="83">
        <f t="shared" si="306"/>
        <v>5961.3230800000001</v>
      </c>
      <c r="CS133" s="83">
        <f t="shared" si="98"/>
        <v>37.007772887269297</v>
      </c>
      <c r="CT133" s="198">
        <f t="shared" si="306"/>
        <v>0</v>
      </c>
      <c r="CU133" s="83">
        <f t="shared" si="306"/>
        <v>0</v>
      </c>
      <c r="CV133" s="83">
        <f t="shared" si="306"/>
        <v>0</v>
      </c>
      <c r="CW133" s="83">
        <f t="shared" si="306"/>
        <v>0</v>
      </c>
      <c r="CX133" s="83">
        <f t="shared" si="306"/>
        <v>0</v>
      </c>
      <c r="CY133" s="83">
        <f t="shared" si="306"/>
        <v>0</v>
      </c>
      <c r="CZ133" s="83"/>
      <c r="DA133" s="83">
        <f t="shared" ref="DA133:DB133" si="307">DA134+DA135+DA136+DA137+DA138+DA139+DA140+DA141+DA142+DA143</f>
        <v>0</v>
      </c>
      <c r="DB133" s="83">
        <f t="shared" si="307"/>
        <v>0</v>
      </c>
      <c r="DC133" s="83">
        <f t="shared" ref="DC133:DE133" si="308">DC134+DC135+DC136+DC137+DC138+DC139+DC140+DC141+DC142+DC143</f>
        <v>0</v>
      </c>
      <c r="DD133" s="83">
        <f t="shared" si="308"/>
        <v>0</v>
      </c>
      <c r="DE133" s="83">
        <f t="shared" si="308"/>
        <v>0</v>
      </c>
      <c r="DF133" s="83">
        <f t="shared" ref="DF133:DG133" si="309">DF134+DF135+DF136+DF137+DF138+DF139+DF140+DF141+DF142+DF143</f>
        <v>1260.3</v>
      </c>
      <c r="DG133" s="83">
        <f t="shared" si="309"/>
        <v>300</v>
      </c>
      <c r="DH133" s="83">
        <f>DG133/DF133*100</f>
        <v>23.803856224708404</v>
      </c>
      <c r="DI133" s="83">
        <f t="shared" ref="DI133:DJ133" si="310">DI134+DI135+DI136+DI137+DI138+DI139+DI140+DI141+DI142+DI143</f>
        <v>3137.5</v>
      </c>
      <c r="DJ133" s="83">
        <f t="shared" si="310"/>
        <v>2549.4684099999999</v>
      </c>
      <c r="DK133" s="83">
        <f t="shared" si="260"/>
        <v>81.257957290836643</v>
      </c>
      <c r="DL133" s="83">
        <f t="shared" ref="DL133:DM133" si="311">DL134+DL135+DL136+DL137+DL138+DL139+DL140+DL141+DL142+DL143</f>
        <v>0</v>
      </c>
      <c r="DM133" s="83">
        <f t="shared" si="311"/>
        <v>0</v>
      </c>
      <c r="DN133" s="83"/>
      <c r="DO133" s="83">
        <f t="shared" ref="DO133:DP133" si="312">DO134+DO135+DO136+DO137+DO138+DO139+DO140+DO141+DO142+DO143</f>
        <v>0</v>
      </c>
      <c r="DP133" s="83">
        <f t="shared" si="312"/>
        <v>0</v>
      </c>
      <c r="DQ133" s="83"/>
      <c r="DR133" s="83">
        <f t="shared" ref="DR133:DS133" si="313">DR134+DR135+DR136+DR137+DR138+DR139+DR140+DR141+DR142+DR143</f>
        <v>0</v>
      </c>
      <c r="DS133" s="83">
        <f t="shared" si="313"/>
        <v>0</v>
      </c>
      <c r="DT133" s="83"/>
      <c r="DU133" s="83">
        <f t="shared" ref="DU133:DV133" si="314">DU134+DU135+DU136+DU137+DU138+DU139+DU140+DU141+DU142+DU143</f>
        <v>662.8</v>
      </c>
      <c r="DV133" s="83">
        <f t="shared" si="314"/>
        <v>0</v>
      </c>
      <c r="DW133" s="83">
        <f t="shared" ref="DW133" si="315">DV133/DU133*100</f>
        <v>0</v>
      </c>
      <c r="DX133" s="83"/>
      <c r="DY133" s="83"/>
      <c r="DZ133" s="83"/>
    </row>
    <row r="134" spans="1:130" s="35" customFormat="1" ht="15.75" x14ac:dyDescent="0.25">
      <c r="A134" s="58" t="s">
        <v>358</v>
      </c>
      <c r="B134" s="206">
        <f t="shared" si="207"/>
        <v>48404.9</v>
      </c>
      <c r="C134" s="206">
        <f t="shared" si="208"/>
        <v>26540.19627</v>
      </c>
      <c r="D134" s="14">
        <f t="shared" si="82"/>
        <v>54.829565333261712</v>
      </c>
      <c r="E134" s="15">
        <v>1187.5</v>
      </c>
      <c r="F134" s="15">
        <v>1187.4966999999999</v>
      </c>
      <c r="G134" s="14">
        <f>F134/E134*100</f>
        <v>99.99972210526316</v>
      </c>
      <c r="H134" s="15"/>
      <c r="I134" s="15"/>
      <c r="J134" s="14"/>
      <c r="K134" s="14">
        <v>493.9</v>
      </c>
      <c r="L134" s="14">
        <v>493.92</v>
      </c>
      <c r="M134" s="15">
        <f>L134/K134*100</f>
        <v>100.00404940271311</v>
      </c>
      <c r="N134" s="14"/>
      <c r="O134" s="14"/>
      <c r="P134" s="15"/>
      <c r="Q134" s="15">
        <v>0</v>
      </c>
      <c r="R134" s="15">
        <v>0</v>
      </c>
      <c r="S134" s="14"/>
      <c r="T134" s="15"/>
      <c r="U134" s="15"/>
      <c r="V134" s="15"/>
      <c r="W134" s="15"/>
      <c r="X134" s="15"/>
      <c r="Y134" s="14"/>
      <c r="Z134" s="15"/>
      <c r="AA134" s="15"/>
      <c r="AB134" s="14"/>
      <c r="AC134" s="15"/>
      <c r="AD134" s="15"/>
      <c r="AE134" s="14"/>
      <c r="AF134" s="14"/>
      <c r="AG134" s="14"/>
      <c r="AH134" s="14"/>
      <c r="AI134" s="15">
        <v>0</v>
      </c>
      <c r="AJ134" s="15"/>
      <c r="AK134" s="14"/>
      <c r="AL134" s="172">
        <v>18513.5</v>
      </c>
      <c r="AM134" s="172">
        <v>12338.764130000001</v>
      </c>
      <c r="AN134" s="15">
        <f t="shared" si="93"/>
        <v>66.647387744078657</v>
      </c>
      <c r="AO134" s="172">
        <v>2632.6</v>
      </c>
      <c r="AP134" s="172">
        <v>397.55995000000001</v>
      </c>
      <c r="AQ134" s="15">
        <f t="shared" si="303"/>
        <v>15.101418749525186</v>
      </c>
      <c r="AR134" s="15"/>
      <c r="AS134" s="15"/>
      <c r="AT134" s="15"/>
      <c r="AU134" s="15"/>
      <c r="AV134" s="15"/>
      <c r="AW134" s="15"/>
      <c r="AX134" s="15"/>
      <c r="AY134" s="15"/>
      <c r="AZ134" s="99"/>
      <c r="BA134" s="15"/>
      <c r="BB134" s="15"/>
      <c r="BC134" s="99"/>
      <c r="BD134" s="15">
        <v>5071.3</v>
      </c>
      <c r="BE134" s="191">
        <v>3311.6640000000002</v>
      </c>
      <c r="BF134" s="15">
        <f t="shared" si="125"/>
        <v>65.302072446907118</v>
      </c>
      <c r="BG134" s="15"/>
      <c r="BH134" s="99"/>
      <c r="BI134" s="99"/>
      <c r="BJ134" s="15"/>
      <c r="BK134" s="99"/>
      <c r="BL134" s="99"/>
      <c r="BM134" s="15"/>
      <c r="BN134" s="99"/>
      <c r="BO134" s="99"/>
      <c r="BP134" s="15"/>
      <c r="BQ134" s="99"/>
      <c r="BR134" s="99"/>
      <c r="BS134" s="15"/>
      <c r="BT134" s="99"/>
      <c r="BU134" s="99"/>
      <c r="BV134" s="15"/>
      <c r="BW134" s="99"/>
      <c r="BX134" s="99"/>
      <c r="BY134" s="15"/>
      <c r="BZ134" s="15"/>
      <c r="CA134" s="14"/>
      <c r="CB134" s="15"/>
      <c r="CC134" s="99"/>
      <c r="CD134" s="99"/>
      <c r="CE134" s="15"/>
      <c r="CF134" s="99"/>
      <c r="CG134" s="99"/>
      <c r="CH134" s="15"/>
      <c r="CI134" s="15"/>
      <c r="CJ134" s="50"/>
      <c r="CK134" s="15"/>
      <c r="CL134" s="99"/>
      <c r="CM134" s="99"/>
      <c r="CN134" s="15"/>
      <c r="CO134" s="99"/>
      <c r="CP134" s="185"/>
      <c r="CQ134" s="15">
        <v>16108.3</v>
      </c>
      <c r="CR134" s="172">
        <v>5961.3230800000001</v>
      </c>
      <c r="CS134" s="15">
        <f t="shared" si="98"/>
        <v>37.007772887269297</v>
      </c>
      <c r="CT134" s="195"/>
      <c r="CU134" s="99"/>
      <c r="CV134" s="99"/>
      <c r="CW134" s="15"/>
      <c r="CX134" s="99"/>
      <c r="CY134" s="99"/>
      <c r="CZ134" s="15"/>
      <c r="DA134" s="99"/>
      <c r="DB134" s="99"/>
      <c r="DC134" s="15"/>
      <c r="DD134" s="99"/>
      <c r="DE134" s="99"/>
      <c r="DF134" s="15">
        <v>1260.3</v>
      </c>
      <c r="DG134" s="15">
        <v>300</v>
      </c>
      <c r="DH134" s="15">
        <f>DG134/DF134*100</f>
        <v>23.803856224708404</v>
      </c>
      <c r="DI134" s="15">
        <v>3137.5</v>
      </c>
      <c r="DJ134" s="191">
        <v>2549.4684099999999</v>
      </c>
      <c r="DK134" s="15">
        <f t="shared" si="260"/>
        <v>81.257957290836643</v>
      </c>
      <c r="DL134" s="15"/>
      <c r="DM134" s="191"/>
      <c r="DN134" s="15"/>
      <c r="DO134" s="15"/>
      <c r="DP134" s="191"/>
      <c r="DQ134" s="15"/>
      <c r="DR134" s="15"/>
      <c r="DS134" s="191"/>
      <c r="DT134" s="15"/>
      <c r="DU134" s="15"/>
      <c r="DV134" s="172"/>
      <c r="DW134" s="15"/>
      <c r="DX134" s="15"/>
      <c r="DY134" s="172"/>
      <c r="DZ134" s="15"/>
    </row>
    <row r="135" spans="1:130" s="35" customFormat="1" ht="15.75" x14ac:dyDescent="0.25">
      <c r="A135" s="58" t="s">
        <v>550</v>
      </c>
      <c r="B135" s="206">
        <f t="shared" si="207"/>
        <v>6660.1</v>
      </c>
      <c r="C135" s="206">
        <f t="shared" si="208"/>
        <v>5660.1108199999999</v>
      </c>
      <c r="D135" s="14">
        <f>C135/B135*100</f>
        <v>84.985372892298898</v>
      </c>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v>1000</v>
      </c>
      <c r="AG135" s="14"/>
      <c r="AH135" s="14">
        <f t="shared" si="211"/>
        <v>0</v>
      </c>
      <c r="AI135" s="14">
        <v>5660.1</v>
      </c>
      <c r="AJ135" s="14">
        <v>5660.1108199999999</v>
      </c>
      <c r="AK135" s="14">
        <f>AJ135/AI135*100</f>
        <v>100.00019116270029</v>
      </c>
      <c r="AL135" s="14"/>
      <c r="AM135" s="14"/>
      <c r="AN135" s="14"/>
      <c r="AO135" s="14"/>
      <c r="AP135" s="14"/>
      <c r="AQ135" s="14"/>
      <c r="AR135" s="14"/>
      <c r="AS135" s="14"/>
      <c r="AT135" s="100"/>
      <c r="AU135" s="14"/>
      <c r="AV135" s="14"/>
      <c r="AW135" s="100"/>
      <c r="AX135" s="14"/>
      <c r="AY135" s="14"/>
      <c r="AZ135" s="100"/>
      <c r="BA135" s="14"/>
      <c r="BB135" s="14"/>
      <c r="BC135" s="100"/>
      <c r="BD135" s="14"/>
      <c r="BE135" s="14"/>
      <c r="BF135" s="14"/>
      <c r="BG135" s="14"/>
      <c r="BH135" s="14"/>
      <c r="BI135" s="14"/>
      <c r="BJ135" s="14"/>
      <c r="BK135" s="14"/>
      <c r="BL135" s="100"/>
      <c r="BM135" s="14"/>
      <c r="BN135" s="14"/>
      <c r="BO135" s="100"/>
      <c r="BP135" s="14"/>
      <c r="BQ135" s="14"/>
      <c r="BR135" s="100"/>
      <c r="BS135" s="14"/>
      <c r="BT135" s="14"/>
      <c r="BU135" s="14"/>
      <c r="BV135" s="14"/>
      <c r="BW135" s="14"/>
      <c r="BX135" s="100"/>
      <c r="BY135" s="14"/>
      <c r="BZ135" s="14"/>
      <c r="CA135" s="14"/>
      <c r="CB135" s="14"/>
      <c r="CC135" s="14"/>
      <c r="CD135" s="100"/>
      <c r="CE135" s="14"/>
      <c r="CF135" s="14"/>
      <c r="CG135" s="100"/>
      <c r="CH135" s="14"/>
      <c r="CI135" s="14"/>
      <c r="CJ135" s="50"/>
      <c r="CK135" s="14"/>
      <c r="CL135" s="14"/>
      <c r="CM135" s="100"/>
      <c r="CN135" s="15"/>
      <c r="CO135" s="14"/>
      <c r="CP135" s="181"/>
      <c r="CQ135" s="15"/>
      <c r="CR135" s="14"/>
      <c r="CS135" s="14"/>
      <c r="CT135" s="195"/>
      <c r="CU135" s="14"/>
      <c r="CV135" s="100"/>
      <c r="CW135" s="15"/>
      <c r="CX135" s="14"/>
      <c r="CY135" s="100"/>
      <c r="CZ135" s="15"/>
      <c r="DA135" s="14"/>
      <c r="DB135" s="100"/>
      <c r="DC135" s="15"/>
      <c r="DD135" s="14"/>
      <c r="DE135" s="100"/>
      <c r="DF135" s="15"/>
      <c r="DG135" s="14"/>
      <c r="DH135" s="100"/>
      <c r="DI135" s="15"/>
      <c r="DJ135" s="14"/>
      <c r="DK135" s="15"/>
      <c r="DL135" s="15"/>
      <c r="DM135" s="14"/>
      <c r="DN135" s="15"/>
      <c r="DO135" s="15"/>
      <c r="DP135" s="14"/>
      <c r="DQ135" s="15"/>
      <c r="DR135" s="15"/>
      <c r="DS135" s="14"/>
      <c r="DT135" s="15"/>
      <c r="DU135" s="15"/>
      <c r="DV135" s="14"/>
      <c r="DW135" s="14"/>
      <c r="DX135" s="15"/>
      <c r="DY135" s="14"/>
      <c r="DZ135" s="14"/>
    </row>
    <row r="136" spans="1:130" s="35" customFormat="1" ht="15.75" x14ac:dyDescent="0.25">
      <c r="A136" s="58" t="s">
        <v>551</v>
      </c>
      <c r="B136" s="206">
        <f t="shared" si="207"/>
        <v>0</v>
      </c>
      <c r="C136" s="206">
        <f t="shared" si="208"/>
        <v>0</v>
      </c>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00"/>
      <c r="AU136" s="14"/>
      <c r="AV136" s="14"/>
      <c r="AW136" s="100"/>
      <c r="AX136" s="14"/>
      <c r="AY136" s="14"/>
      <c r="AZ136" s="100"/>
      <c r="BA136" s="14"/>
      <c r="BB136" s="14"/>
      <c r="BC136" s="100"/>
      <c r="BD136" s="14"/>
      <c r="BE136" s="14"/>
      <c r="BF136" s="14"/>
      <c r="BG136" s="14"/>
      <c r="BH136" s="14"/>
      <c r="BI136" s="100"/>
      <c r="BJ136" s="14"/>
      <c r="BK136" s="14"/>
      <c r="BL136" s="100"/>
      <c r="BM136" s="14"/>
      <c r="BN136" s="14"/>
      <c r="BO136" s="100"/>
      <c r="BP136" s="14"/>
      <c r="BQ136" s="14"/>
      <c r="BR136" s="100"/>
      <c r="BS136" s="14"/>
      <c r="BT136" s="14"/>
      <c r="BU136" s="14"/>
      <c r="BV136" s="14"/>
      <c r="BW136" s="14"/>
      <c r="BX136" s="100"/>
      <c r="BY136" s="14"/>
      <c r="BZ136" s="14"/>
      <c r="CA136" s="14"/>
      <c r="CB136" s="14"/>
      <c r="CC136" s="14"/>
      <c r="CD136" s="100"/>
      <c r="CE136" s="14"/>
      <c r="CF136" s="14"/>
      <c r="CG136" s="100"/>
      <c r="CH136" s="14"/>
      <c r="CI136" s="14"/>
      <c r="CJ136" s="50"/>
      <c r="CK136" s="14"/>
      <c r="CL136" s="14"/>
      <c r="CM136" s="100"/>
      <c r="CN136" s="15"/>
      <c r="CO136" s="14"/>
      <c r="CP136" s="181"/>
      <c r="CQ136" s="15"/>
      <c r="CR136" s="14"/>
      <c r="CS136" s="14"/>
      <c r="CT136" s="195"/>
      <c r="CU136" s="14"/>
      <c r="CV136" s="100"/>
      <c r="CW136" s="15"/>
      <c r="CX136" s="14"/>
      <c r="CY136" s="100"/>
      <c r="CZ136" s="15"/>
      <c r="DA136" s="14"/>
      <c r="DB136" s="100"/>
      <c r="DC136" s="15"/>
      <c r="DD136" s="14"/>
      <c r="DE136" s="100"/>
      <c r="DF136" s="15"/>
      <c r="DG136" s="14"/>
      <c r="DH136" s="100"/>
      <c r="DI136" s="15"/>
      <c r="DJ136" s="14"/>
      <c r="DK136" s="15"/>
      <c r="DL136" s="15"/>
      <c r="DM136" s="14"/>
      <c r="DN136" s="15"/>
      <c r="DO136" s="15"/>
      <c r="DP136" s="14"/>
      <c r="DQ136" s="15"/>
      <c r="DR136" s="15"/>
      <c r="DS136" s="14"/>
      <c r="DT136" s="15"/>
      <c r="DU136" s="15"/>
      <c r="DV136" s="14"/>
      <c r="DW136" s="14"/>
      <c r="DX136" s="15"/>
      <c r="DY136" s="14"/>
      <c r="DZ136" s="14"/>
    </row>
    <row r="137" spans="1:130" s="118" customFormat="1" ht="15.75" x14ac:dyDescent="0.25">
      <c r="A137" s="59" t="s">
        <v>552</v>
      </c>
      <c r="B137" s="206">
        <f t="shared" si="207"/>
        <v>302.10000000000002</v>
      </c>
      <c r="C137" s="206">
        <f t="shared" si="208"/>
        <v>302.10000000000002</v>
      </c>
      <c r="D137" s="50">
        <f>C137/B137*100</f>
        <v>100</v>
      </c>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14"/>
      <c r="AG137" s="14"/>
      <c r="AH137" s="14"/>
      <c r="AI137" s="50"/>
      <c r="AJ137" s="50"/>
      <c r="AK137" s="50"/>
      <c r="AL137" s="50"/>
      <c r="AM137" s="50"/>
      <c r="AN137" s="50"/>
      <c r="AO137" s="50"/>
      <c r="AP137" s="50"/>
      <c r="AQ137" s="50"/>
      <c r="AR137" s="50"/>
      <c r="AS137" s="50"/>
      <c r="AT137" s="117"/>
      <c r="AU137" s="50"/>
      <c r="AV137" s="50"/>
      <c r="AW137" s="117"/>
      <c r="AX137" s="50"/>
      <c r="AY137" s="50"/>
      <c r="AZ137" s="117"/>
      <c r="BA137" s="50"/>
      <c r="BB137" s="50"/>
      <c r="BC137" s="117"/>
      <c r="BD137" s="50"/>
      <c r="BE137" s="50"/>
      <c r="BF137" s="50"/>
      <c r="BG137" s="50"/>
      <c r="BH137" s="50"/>
      <c r="BI137" s="117"/>
      <c r="BJ137" s="50"/>
      <c r="BK137" s="50"/>
      <c r="BL137" s="117"/>
      <c r="BM137" s="50"/>
      <c r="BN137" s="50"/>
      <c r="BO137" s="117"/>
      <c r="BP137" s="50"/>
      <c r="BQ137" s="50"/>
      <c r="BR137" s="117"/>
      <c r="BS137" s="50"/>
      <c r="BT137" s="50"/>
      <c r="BU137" s="117"/>
      <c r="BV137" s="50"/>
      <c r="BW137" s="50"/>
      <c r="BX137" s="117"/>
      <c r="BY137" s="50">
        <v>302.10000000000002</v>
      </c>
      <c r="BZ137" s="50">
        <v>302.10000000000002</v>
      </c>
      <c r="CA137" s="14">
        <f t="shared" si="305"/>
        <v>100</v>
      </c>
      <c r="CB137" s="50"/>
      <c r="CC137" s="50"/>
      <c r="CD137" s="117"/>
      <c r="CE137" s="50"/>
      <c r="CF137" s="50"/>
      <c r="CG137" s="117"/>
      <c r="CH137" s="50"/>
      <c r="CI137" s="50"/>
      <c r="CJ137" s="50"/>
      <c r="CK137" s="50"/>
      <c r="CL137" s="50"/>
      <c r="CM137" s="117"/>
      <c r="CN137" s="50"/>
      <c r="CO137" s="50"/>
      <c r="CP137" s="184"/>
      <c r="CQ137" s="50"/>
      <c r="CR137" s="50"/>
      <c r="CS137" s="50"/>
      <c r="CT137" s="199"/>
      <c r="CU137" s="50"/>
      <c r="CV137" s="117"/>
      <c r="CW137" s="50"/>
      <c r="CX137" s="50"/>
      <c r="CY137" s="117"/>
      <c r="CZ137" s="50"/>
      <c r="DA137" s="50"/>
      <c r="DB137" s="117"/>
      <c r="DC137" s="50"/>
      <c r="DD137" s="50"/>
      <c r="DE137" s="117"/>
      <c r="DF137" s="50"/>
      <c r="DG137" s="50"/>
      <c r="DH137" s="117"/>
      <c r="DI137" s="50"/>
      <c r="DJ137" s="50"/>
      <c r="DK137" s="15"/>
      <c r="DL137" s="50"/>
      <c r="DM137" s="50"/>
      <c r="DN137" s="15"/>
      <c r="DO137" s="50"/>
      <c r="DP137" s="50"/>
      <c r="DQ137" s="15"/>
      <c r="DR137" s="50"/>
      <c r="DS137" s="50"/>
      <c r="DT137" s="15"/>
      <c r="DU137" s="50"/>
      <c r="DV137" s="50"/>
      <c r="DW137" s="50"/>
      <c r="DX137" s="50"/>
      <c r="DY137" s="50"/>
      <c r="DZ137" s="50"/>
    </row>
    <row r="138" spans="1:130" s="35" customFormat="1" ht="15.75" x14ac:dyDescent="0.25">
      <c r="A138" s="58" t="s">
        <v>553</v>
      </c>
      <c r="B138" s="206">
        <f t="shared" si="207"/>
        <v>1448.4960000000001</v>
      </c>
      <c r="C138" s="206">
        <f t="shared" si="208"/>
        <v>0</v>
      </c>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v>785.69600000000003</v>
      </c>
      <c r="AG138" s="14"/>
      <c r="AH138" s="14">
        <f t="shared" si="211"/>
        <v>0</v>
      </c>
      <c r="AI138" s="14"/>
      <c r="AJ138" s="14"/>
      <c r="AK138" s="14"/>
      <c r="AL138" s="14"/>
      <c r="AM138" s="14"/>
      <c r="AN138" s="14"/>
      <c r="AO138" s="14"/>
      <c r="AP138" s="14"/>
      <c r="AQ138" s="14"/>
      <c r="AR138" s="14"/>
      <c r="AS138" s="14"/>
      <c r="AT138" s="100"/>
      <c r="AU138" s="14"/>
      <c r="AV138" s="14"/>
      <c r="AW138" s="100"/>
      <c r="AX138" s="14"/>
      <c r="AY138" s="14"/>
      <c r="AZ138" s="100"/>
      <c r="BA138" s="14"/>
      <c r="BB138" s="14"/>
      <c r="BC138" s="100"/>
      <c r="BD138" s="14"/>
      <c r="BE138" s="14"/>
      <c r="BF138" s="14"/>
      <c r="BG138" s="14"/>
      <c r="BH138" s="14"/>
      <c r="BI138" s="100"/>
      <c r="BJ138" s="14"/>
      <c r="BK138" s="14"/>
      <c r="BL138" s="100"/>
      <c r="BM138" s="14"/>
      <c r="BN138" s="14"/>
      <c r="BO138" s="100"/>
      <c r="BP138" s="14"/>
      <c r="BQ138" s="14"/>
      <c r="BR138" s="100"/>
      <c r="BS138" s="14"/>
      <c r="BT138" s="14"/>
      <c r="BU138" s="100"/>
      <c r="BV138" s="14"/>
      <c r="BW138" s="14"/>
      <c r="BX138" s="100"/>
      <c r="BY138" s="14"/>
      <c r="BZ138" s="14"/>
      <c r="CA138" s="14"/>
      <c r="CB138" s="14"/>
      <c r="CC138" s="14"/>
      <c r="CD138" s="100"/>
      <c r="CE138" s="14"/>
      <c r="CF138" s="14"/>
      <c r="CG138" s="100"/>
      <c r="CH138" s="14"/>
      <c r="CI138" s="14"/>
      <c r="CJ138" s="50"/>
      <c r="CK138" s="14"/>
      <c r="CL138" s="14"/>
      <c r="CM138" s="100"/>
      <c r="CN138" s="15"/>
      <c r="CO138" s="14"/>
      <c r="CP138" s="181"/>
      <c r="CQ138" s="15"/>
      <c r="CR138" s="14"/>
      <c r="CS138" s="14"/>
      <c r="CT138" s="195"/>
      <c r="CU138" s="14"/>
      <c r="CV138" s="100"/>
      <c r="CW138" s="15"/>
      <c r="CX138" s="14"/>
      <c r="CY138" s="100"/>
      <c r="CZ138" s="15"/>
      <c r="DA138" s="14"/>
      <c r="DB138" s="100"/>
      <c r="DC138" s="15"/>
      <c r="DD138" s="14"/>
      <c r="DE138" s="100"/>
      <c r="DF138" s="15"/>
      <c r="DG138" s="14"/>
      <c r="DH138" s="100"/>
      <c r="DI138" s="15"/>
      <c r="DJ138" s="14"/>
      <c r="DK138" s="15"/>
      <c r="DL138" s="15"/>
      <c r="DM138" s="14"/>
      <c r="DN138" s="15"/>
      <c r="DO138" s="15"/>
      <c r="DP138" s="14"/>
      <c r="DQ138" s="15"/>
      <c r="DR138" s="15"/>
      <c r="DS138" s="14"/>
      <c r="DT138" s="15"/>
      <c r="DU138" s="15">
        <v>662.8</v>
      </c>
      <c r="DV138" s="14"/>
      <c r="DW138" s="14"/>
      <c r="DX138" s="15"/>
      <c r="DY138" s="14"/>
      <c r="DZ138" s="14"/>
    </row>
    <row r="139" spans="1:130" s="35" customFormat="1" ht="15.75" x14ac:dyDescent="0.25">
      <c r="A139" s="58" t="s">
        <v>554</v>
      </c>
      <c r="B139" s="206">
        <f t="shared" si="207"/>
        <v>655.65300000000002</v>
      </c>
      <c r="C139" s="206">
        <f t="shared" si="208"/>
        <v>192.672</v>
      </c>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v>655.65300000000002</v>
      </c>
      <c r="AG139" s="14">
        <v>192.672</v>
      </c>
      <c r="AH139" s="14">
        <f t="shared" si="211"/>
        <v>29.386275972198707</v>
      </c>
      <c r="AI139" s="14"/>
      <c r="AJ139" s="14"/>
      <c r="AK139" s="14"/>
      <c r="AL139" s="14"/>
      <c r="AM139" s="14"/>
      <c r="AN139" s="14"/>
      <c r="AO139" s="14"/>
      <c r="AP139" s="14"/>
      <c r="AQ139" s="14"/>
      <c r="AR139" s="14"/>
      <c r="AS139" s="14"/>
      <c r="AT139" s="100"/>
      <c r="AU139" s="14"/>
      <c r="AV139" s="14"/>
      <c r="AW139" s="100"/>
      <c r="AX139" s="14"/>
      <c r="AY139" s="14"/>
      <c r="AZ139" s="100"/>
      <c r="BA139" s="14"/>
      <c r="BB139" s="14"/>
      <c r="BC139" s="100"/>
      <c r="BD139" s="14"/>
      <c r="BE139" s="14"/>
      <c r="BF139" s="14"/>
      <c r="BG139" s="14"/>
      <c r="BH139" s="14"/>
      <c r="BI139" s="100"/>
      <c r="BJ139" s="14"/>
      <c r="BK139" s="14"/>
      <c r="BL139" s="100"/>
      <c r="BM139" s="14"/>
      <c r="BN139" s="14"/>
      <c r="BO139" s="100"/>
      <c r="BP139" s="14"/>
      <c r="BQ139" s="14"/>
      <c r="BR139" s="100"/>
      <c r="BS139" s="14"/>
      <c r="BT139" s="14"/>
      <c r="BU139" s="100"/>
      <c r="BV139" s="14"/>
      <c r="BW139" s="14"/>
      <c r="BX139" s="100"/>
      <c r="BY139" s="14"/>
      <c r="BZ139" s="14"/>
      <c r="CA139" s="14"/>
      <c r="CB139" s="14"/>
      <c r="CC139" s="14"/>
      <c r="CD139" s="100"/>
      <c r="CE139" s="14"/>
      <c r="CF139" s="14"/>
      <c r="CG139" s="100"/>
      <c r="CH139" s="14"/>
      <c r="CI139" s="14"/>
      <c r="CJ139" s="50"/>
      <c r="CK139" s="14"/>
      <c r="CL139" s="14"/>
      <c r="CM139" s="100"/>
      <c r="CN139" s="15"/>
      <c r="CO139" s="14"/>
      <c r="CP139" s="181"/>
      <c r="CQ139" s="15"/>
      <c r="CR139" s="14"/>
      <c r="CS139" s="14"/>
      <c r="CT139" s="195"/>
      <c r="CU139" s="14"/>
      <c r="CV139" s="100"/>
      <c r="CW139" s="15"/>
      <c r="CX139" s="14"/>
      <c r="CY139" s="100"/>
      <c r="CZ139" s="15"/>
      <c r="DA139" s="14"/>
      <c r="DB139" s="100"/>
      <c r="DC139" s="15"/>
      <c r="DD139" s="14"/>
      <c r="DE139" s="100"/>
      <c r="DF139" s="15"/>
      <c r="DG139" s="14"/>
      <c r="DH139" s="100"/>
      <c r="DI139" s="15"/>
      <c r="DJ139" s="14"/>
      <c r="DK139" s="15"/>
      <c r="DL139" s="15"/>
      <c r="DM139" s="14"/>
      <c r="DN139" s="15"/>
      <c r="DO139" s="15"/>
      <c r="DP139" s="14"/>
      <c r="DQ139" s="15"/>
      <c r="DR139" s="15"/>
      <c r="DS139" s="14"/>
      <c r="DT139" s="15"/>
      <c r="DU139" s="15"/>
      <c r="DV139" s="14"/>
      <c r="DW139" s="14"/>
      <c r="DX139" s="15"/>
      <c r="DY139" s="14"/>
      <c r="DZ139" s="14"/>
    </row>
    <row r="140" spans="1:130" s="35" customFormat="1" ht="15.75" x14ac:dyDescent="0.25">
      <c r="A140" s="58" t="s">
        <v>555</v>
      </c>
      <c r="B140" s="206">
        <f t="shared" si="207"/>
        <v>0</v>
      </c>
      <c r="C140" s="206">
        <f t="shared" si="208"/>
        <v>0</v>
      </c>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00"/>
      <c r="AU140" s="14"/>
      <c r="AV140" s="14"/>
      <c r="AW140" s="100"/>
      <c r="AX140" s="14"/>
      <c r="AY140" s="14"/>
      <c r="AZ140" s="100"/>
      <c r="BA140" s="14"/>
      <c r="BB140" s="14"/>
      <c r="BC140" s="100"/>
      <c r="BD140" s="14"/>
      <c r="BE140" s="14"/>
      <c r="BF140" s="14"/>
      <c r="BG140" s="14"/>
      <c r="BH140" s="14"/>
      <c r="BI140" s="100"/>
      <c r="BJ140" s="14"/>
      <c r="BK140" s="14"/>
      <c r="BL140" s="100"/>
      <c r="BM140" s="14"/>
      <c r="BN140" s="14"/>
      <c r="BO140" s="100"/>
      <c r="BP140" s="14"/>
      <c r="BQ140" s="14"/>
      <c r="BR140" s="100"/>
      <c r="BS140" s="14"/>
      <c r="BT140" s="14"/>
      <c r="BU140" s="100"/>
      <c r="BV140" s="14"/>
      <c r="BW140" s="14"/>
      <c r="BX140" s="100"/>
      <c r="BY140" s="14"/>
      <c r="BZ140" s="14"/>
      <c r="CA140" s="14"/>
      <c r="CB140" s="14"/>
      <c r="CC140" s="14"/>
      <c r="CD140" s="100"/>
      <c r="CE140" s="14"/>
      <c r="CF140" s="14"/>
      <c r="CG140" s="100"/>
      <c r="CH140" s="14"/>
      <c r="CI140" s="14"/>
      <c r="CJ140" s="50"/>
      <c r="CK140" s="14"/>
      <c r="CL140" s="14"/>
      <c r="CM140" s="100"/>
      <c r="CN140" s="15"/>
      <c r="CO140" s="14"/>
      <c r="CP140" s="181"/>
      <c r="CQ140" s="15"/>
      <c r="CR140" s="14"/>
      <c r="CS140" s="14"/>
      <c r="CT140" s="195"/>
      <c r="CU140" s="14"/>
      <c r="CV140" s="100"/>
      <c r="CW140" s="15"/>
      <c r="CX140" s="14"/>
      <c r="CY140" s="100"/>
      <c r="CZ140" s="15"/>
      <c r="DA140" s="14"/>
      <c r="DB140" s="100"/>
      <c r="DC140" s="15"/>
      <c r="DD140" s="14"/>
      <c r="DE140" s="100"/>
      <c r="DF140" s="15"/>
      <c r="DG140" s="14"/>
      <c r="DH140" s="100"/>
      <c r="DI140" s="15"/>
      <c r="DJ140" s="14"/>
      <c r="DK140" s="15"/>
      <c r="DL140" s="15"/>
      <c r="DM140" s="14"/>
      <c r="DN140" s="15"/>
      <c r="DO140" s="15"/>
      <c r="DP140" s="14"/>
      <c r="DQ140" s="15"/>
      <c r="DR140" s="15"/>
      <c r="DS140" s="14"/>
      <c r="DT140" s="15"/>
      <c r="DU140" s="15"/>
      <c r="DV140" s="14"/>
      <c r="DW140" s="14"/>
      <c r="DX140" s="15"/>
      <c r="DY140" s="14"/>
      <c r="DZ140" s="14"/>
    </row>
    <row r="141" spans="1:130" s="35" customFormat="1" ht="15.75" x14ac:dyDescent="0.25">
      <c r="A141" s="58" t="s">
        <v>556</v>
      </c>
      <c r="B141" s="206">
        <f t="shared" ref="B141:B204" si="316">E141+H141+K141+N141+Q141+T141+W141+Z141+AC141+AF141+AI141+AL141+AO141+AR141+AU141+AX141+BA141+BD141+BG141+BJ141+BM141+BP141+BS141+BV141+BY141+CB141+CE141+CH141+CK141+CN141+CQ141+CT141+CW141+CZ141+DC141+DF141+DI141+DL141+DO141+DR141+DU141+DX141</f>
        <v>1038.06</v>
      </c>
      <c r="C141" s="206">
        <f t="shared" ref="C141:C204" si="317">F141+I141+L141+O141+R141+U141+X141+AA141+AD141+AG141+AJ141+AM141+AP141+AS141+AV141+AY141+BB141+BE141+BH141+BK141+BN141+BQ141+BT141+BW141+BZ141+CC141+CF141+CI141+CL141+CO141+CR141+CU141+CX141+DA141+DD141+DG141+DJ141+DM141+DP141+DS141+DV141+DY141</f>
        <v>302.10000000000002</v>
      </c>
      <c r="D141" s="14">
        <f>C141/B141*100</f>
        <v>29.10236402520086</v>
      </c>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v>735.96</v>
      </c>
      <c r="AG141" s="14"/>
      <c r="AH141" s="14">
        <f t="shared" ref="AH141:AH204" si="318">AG141/AF141*100</f>
        <v>0</v>
      </c>
      <c r="AI141" s="14"/>
      <c r="AJ141" s="14"/>
      <c r="AK141" s="14"/>
      <c r="AL141" s="14"/>
      <c r="AM141" s="14"/>
      <c r="AN141" s="14"/>
      <c r="AO141" s="14"/>
      <c r="AP141" s="14"/>
      <c r="AQ141" s="14"/>
      <c r="AR141" s="14"/>
      <c r="AS141" s="14"/>
      <c r="AT141" s="100"/>
      <c r="AU141" s="14"/>
      <c r="AV141" s="14"/>
      <c r="AW141" s="100"/>
      <c r="AX141" s="14"/>
      <c r="AY141" s="14"/>
      <c r="AZ141" s="100"/>
      <c r="BA141" s="14"/>
      <c r="BB141" s="14"/>
      <c r="BC141" s="100"/>
      <c r="BD141" s="14"/>
      <c r="BE141" s="14"/>
      <c r="BF141" s="14"/>
      <c r="BG141" s="14"/>
      <c r="BH141" s="14"/>
      <c r="BI141" s="14"/>
      <c r="BJ141" s="14"/>
      <c r="BK141" s="14"/>
      <c r="BL141" s="14"/>
      <c r="BM141" s="14"/>
      <c r="BN141" s="14"/>
      <c r="BO141" s="14"/>
      <c r="BP141" s="14"/>
      <c r="BQ141" s="14"/>
      <c r="BR141" s="100"/>
      <c r="BS141" s="14"/>
      <c r="BT141" s="14"/>
      <c r="BU141" s="100"/>
      <c r="BV141" s="14"/>
      <c r="BW141" s="14"/>
      <c r="BX141" s="100"/>
      <c r="BY141" s="50">
        <v>302.10000000000002</v>
      </c>
      <c r="BZ141" s="50">
        <v>302.10000000000002</v>
      </c>
      <c r="CA141" s="14">
        <f>BZ141/BY141*100</f>
        <v>100</v>
      </c>
      <c r="CB141" s="14"/>
      <c r="CC141" s="14"/>
      <c r="CD141" s="100"/>
      <c r="CE141" s="14"/>
      <c r="CF141" s="14"/>
      <c r="CG141" s="100"/>
      <c r="CH141" s="14"/>
      <c r="CI141" s="14"/>
      <c r="CJ141" s="50"/>
      <c r="CK141" s="14"/>
      <c r="CL141" s="14"/>
      <c r="CM141" s="100"/>
      <c r="CN141" s="15"/>
      <c r="CO141" s="14"/>
      <c r="CP141" s="181"/>
      <c r="CQ141" s="15"/>
      <c r="CR141" s="14"/>
      <c r="CS141" s="14"/>
      <c r="CT141" s="195"/>
      <c r="CU141" s="14"/>
      <c r="CV141" s="100"/>
      <c r="CW141" s="15"/>
      <c r="CX141" s="14"/>
      <c r="CY141" s="100"/>
      <c r="CZ141" s="15"/>
      <c r="DA141" s="14"/>
      <c r="DB141" s="100"/>
      <c r="DC141" s="15"/>
      <c r="DD141" s="14"/>
      <c r="DE141" s="100"/>
      <c r="DF141" s="15"/>
      <c r="DG141" s="14"/>
      <c r="DH141" s="100"/>
      <c r="DI141" s="15"/>
      <c r="DJ141" s="14"/>
      <c r="DK141" s="15"/>
      <c r="DL141" s="15"/>
      <c r="DM141" s="14"/>
      <c r="DN141" s="15"/>
      <c r="DO141" s="15"/>
      <c r="DP141" s="14"/>
      <c r="DQ141" s="15"/>
      <c r="DR141" s="15"/>
      <c r="DS141" s="14"/>
      <c r="DT141" s="15"/>
      <c r="DU141" s="15"/>
      <c r="DV141" s="14"/>
      <c r="DW141" s="14"/>
      <c r="DX141" s="15"/>
      <c r="DY141" s="14"/>
      <c r="DZ141" s="14"/>
    </row>
    <row r="142" spans="1:130" s="35" customFormat="1" ht="15.75" x14ac:dyDescent="0.25">
      <c r="A142" s="58" t="s">
        <v>557</v>
      </c>
      <c r="B142" s="206">
        <f t="shared" si="316"/>
        <v>1524.5</v>
      </c>
      <c r="C142" s="206">
        <f t="shared" si="317"/>
        <v>1221.0999999999999</v>
      </c>
      <c r="D142" s="14">
        <f>C142/B142*100</f>
        <v>80.098392915710065</v>
      </c>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v>919</v>
      </c>
      <c r="AG142" s="14">
        <v>919</v>
      </c>
      <c r="AH142" s="14">
        <f t="shared" si="318"/>
        <v>100</v>
      </c>
      <c r="AI142" s="14"/>
      <c r="AJ142" s="14"/>
      <c r="AK142" s="14"/>
      <c r="AL142" s="14"/>
      <c r="AM142" s="14"/>
      <c r="AN142" s="14"/>
      <c r="AO142" s="14"/>
      <c r="AP142" s="14"/>
      <c r="AQ142" s="14"/>
      <c r="AR142" s="14"/>
      <c r="AS142" s="14"/>
      <c r="AT142" s="100"/>
      <c r="AU142" s="14"/>
      <c r="AV142" s="14"/>
      <c r="AW142" s="100"/>
      <c r="AX142" s="14"/>
      <c r="AY142" s="14"/>
      <c r="AZ142" s="100"/>
      <c r="BA142" s="14"/>
      <c r="BB142" s="14"/>
      <c r="BC142" s="100"/>
      <c r="BD142" s="14"/>
      <c r="BE142" s="14"/>
      <c r="BF142" s="14"/>
      <c r="BG142" s="14"/>
      <c r="BH142" s="14"/>
      <c r="BI142" s="100"/>
      <c r="BJ142" s="14"/>
      <c r="BK142" s="14"/>
      <c r="BL142" s="100"/>
      <c r="BM142" s="14"/>
      <c r="BN142" s="14"/>
      <c r="BO142" s="100"/>
      <c r="BP142" s="14"/>
      <c r="BQ142" s="14"/>
      <c r="BR142" s="100"/>
      <c r="BS142" s="14"/>
      <c r="BT142" s="14"/>
      <c r="BU142" s="100"/>
      <c r="BV142" s="14"/>
      <c r="BW142" s="14"/>
      <c r="BX142" s="100"/>
      <c r="BY142" s="14">
        <v>605.5</v>
      </c>
      <c r="BZ142" s="50">
        <v>302.10000000000002</v>
      </c>
      <c r="CA142" s="14">
        <f t="shared" ref="CA142:CA146" si="319">BZ142/BY142*100</f>
        <v>49.892650701899264</v>
      </c>
      <c r="CB142" s="14"/>
      <c r="CC142" s="14"/>
      <c r="CD142" s="100"/>
      <c r="CE142" s="14"/>
      <c r="CF142" s="14"/>
      <c r="CG142" s="100"/>
      <c r="CH142" s="14"/>
      <c r="CI142" s="14"/>
      <c r="CJ142" s="50"/>
      <c r="CK142" s="14"/>
      <c r="CL142" s="14"/>
      <c r="CM142" s="100"/>
      <c r="CN142" s="15"/>
      <c r="CO142" s="14"/>
      <c r="CP142" s="181"/>
      <c r="CQ142" s="15"/>
      <c r="CR142" s="14"/>
      <c r="CS142" s="14"/>
      <c r="CT142" s="195"/>
      <c r="CU142" s="14"/>
      <c r="CV142" s="100"/>
      <c r="CW142" s="15"/>
      <c r="CX142" s="14"/>
      <c r="CY142" s="100"/>
      <c r="CZ142" s="15"/>
      <c r="DA142" s="14"/>
      <c r="DB142" s="100"/>
      <c r="DC142" s="15"/>
      <c r="DD142" s="14"/>
      <c r="DE142" s="100"/>
      <c r="DF142" s="15"/>
      <c r="DG142" s="14"/>
      <c r="DH142" s="100"/>
      <c r="DI142" s="15"/>
      <c r="DJ142" s="14"/>
      <c r="DK142" s="15"/>
      <c r="DL142" s="15"/>
      <c r="DM142" s="14"/>
      <c r="DN142" s="15"/>
      <c r="DO142" s="15"/>
      <c r="DP142" s="14"/>
      <c r="DQ142" s="15"/>
      <c r="DR142" s="15"/>
      <c r="DS142" s="14"/>
      <c r="DT142" s="15"/>
      <c r="DU142" s="15"/>
      <c r="DV142" s="14"/>
      <c r="DW142" s="14"/>
      <c r="DX142" s="15"/>
      <c r="DY142" s="14"/>
      <c r="DZ142" s="14"/>
    </row>
    <row r="143" spans="1:130" s="35" customFormat="1" ht="15.75" x14ac:dyDescent="0.25">
      <c r="A143" s="58" t="s">
        <v>558</v>
      </c>
      <c r="B143" s="206">
        <f t="shared" si="316"/>
        <v>1185.452</v>
      </c>
      <c r="C143" s="206">
        <f t="shared" si="317"/>
        <v>302.10000000000002</v>
      </c>
      <c r="D143" s="14">
        <f>C143/B143*100</f>
        <v>25.483950425660424</v>
      </c>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v>883.35199999999998</v>
      </c>
      <c r="AG143" s="14"/>
      <c r="AH143" s="14">
        <f t="shared" si="318"/>
        <v>0</v>
      </c>
      <c r="AI143" s="14"/>
      <c r="AJ143" s="14"/>
      <c r="AK143" s="14"/>
      <c r="AL143" s="14"/>
      <c r="AM143" s="14"/>
      <c r="AN143" s="14"/>
      <c r="AO143" s="14"/>
      <c r="AP143" s="14"/>
      <c r="AQ143" s="14"/>
      <c r="AR143" s="14"/>
      <c r="AS143" s="14"/>
      <c r="AT143" s="100"/>
      <c r="AU143" s="14"/>
      <c r="AV143" s="14"/>
      <c r="AW143" s="100"/>
      <c r="AX143" s="14"/>
      <c r="AY143" s="14"/>
      <c r="AZ143" s="100"/>
      <c r="BA143" s="14"/>
      <c r="BB143" s="14"/>
      <c r="BC143" s="100"/>
      <c r="BD143" s="14"/>
      <c r="BE143" s="14"/>
      <c r="BF143" s="14"/>
      <c r="BG143" s="14"/>
      <c r="BH143" s="14"/>
      <c r="BI143" s="100"/>
      <c r="BJ143" s="14"/>
      <c r="BK143" s="14"/>
      <c r="BL143" s="100"/>
      <c r="BM143" s="14"/>
      <c r="BN143" s="14"/>
      <c r="BO143" s="100"/>
      <c r="BP143" s="14"/>
      <c r="BQ143" s="14"/>
      <c r="BR143" s="100"/>
      <c r="BS143" s="14"/>
      <c r="BT143" s="14"/>
      <c r="BU143" s="100"/>
      <c r="BV143" s="14"/>
      <c r="BW143" s="14"/>
      <c r="BX143" s="100"/>
      <c r="BY143" s="14">
        <v>302.10000000000002</v>
      </c>
      <c r="BZ143" s="50">
        <v>302.10000000000002</v>
      </c>
      <c r="CA143" s="14">
        <f t="shared" si="319"/>
        <v>100</v>
      </c>
      <c r="CB143" s="14"/>
      <c r="CC143" s="14"/>
      <c r="CD143" s="100"/>
      <c r="CE143" s="14"/>
      <c r="CF143" s="14"/>
      <c r="CG143" s="100"/>
      <c r="CH143" s="14"/>
      <c r="CI143" s="14"/>
      <c r="CJ143" s="50"/>
      <c r="CK143" s="14"/>
      <c r="CL143" s="14"/>
      <c r="CM143" s="100"/>
      <c r="CN143" s="15"/>
      <c r="CO143" s="14"/>
      <c r="CP143" s="181"/>
      <c r="CQ143" s="15"/>
      <c r="CR143" s="14"/>
      <c r="CS143" s="14"/>
      <c r="CT143" s="195"/>
      <c r="CU143" s="14"/>
      <c r="CV143" s="100"/>
      <c r="CW143" s="15"/>
      <c r="CX143" s="14"/>
      <c r="CY143" s="100"/>
      <c r="CZ143" s="15"/>
      <c r="DA143" s="14"/>
      <c r="DB143" s="100"/>
      <c r="DC143" s="15"/>
      <c r="DD143" s="14"/>
      <c r="DE143" s="100"/>
      <c r="DF143" s="15"/>
      <c r="DG143" s="14"/>
      <c r="DH143" s="100"/>
      <c r="DI143" s="15"/>
      <c r="DJ143" s="14"/>
      <c r="DK143" s="14"/>
      <c r="DL143" s="15"/>
      <c r="DM143" s="14"/>
      <c r="DN143" s="14"/>
      <c r="DO143" s="15"/>
      <c r="DP143" s="14"/>
      <c r="DQ143" s="14"/>
      <c r="DR143" s="15"/>
      <c r="DS143" s="14"/>
      <c r="DT143" s="14"/>
      <c r="DU143" s="15"/>
      <c r="DV143" s="14"/>
      <c r="DW143" s="14"/>
      <c r="DX143" s="15"/>
      <c r="DY143" s="14"/>
      <c r="DZ143" s="14"/>
    </row>
    <row r="144" spans="1:130" s="76" customFormat="1" ht="31.5" x14ac:dyDescent="0.25">
      <c r="A144" s="77" t="s">
        <v>363</v>
      </c>
      <c r="B144" s="205">
        <f t="shared" si="316"/>
        <v>117998.45841000001</v>
      </c>
      <c r="C144" s="205">
        <f t="shared" si="317"/>
        <v>26290.379370000002</v>
      </c>
      <c r="D144" s="81">
        <f t="shared" ref="D144" si="320">C144/B144*100</f>
        <v>22.280273593618382</v>
      </c>
      <c r="E144" s="83">
        <f t="shared" ref="E144:AS144" si="321">E145+E146+E147+E148+E149+E150+E151+E152+E153+E154</f>
        <v>1187.5</v>
      </c>
      <c r="F144" s="83">
        <f t="shared" si="321"/>
        <v>1187.4966999999999</v>
      </c>
      <c r="G144" s="81">
        <f t="shared" ref="G144:G145" si="322">F144/E144*100</f>
        <v>99.99972210526316</v>
      </c>
      <c r="H144" s="83">
        <f t="shared" si="321"/>
        <v>0</v>
      </c>
      <c r="I144" s="83">
        <f t="shared" si="321"/>
        <v>0</v>
      </c>
      <c r="J144" s="83">
        <f t="shared" si="321"/>
        <v>0</v>
      </c>
      <c r="K144" s="83">
        <f t="shared" si="321"/>
        <v>0</v>
      </c>
      <c r="L144" s="83">
        <f t="shared" si="321"/>
        <v>0</v>
      </c>
      <c r="M144" s="83">
        <f t="shared" si="321"/>
        <v>0</v>
      </c>
      <c r="N144" s="83">
        <f t="shared" si="321"/>
        <v>0</v>
      </c>
      <c r="O144" s="83">
        <f t="shared" si="321"/>
        <v>0</v>
      </c>
      <c r="P144" s="83">
        <f t="shared" si="321"/>
        <v>0</v>
      </c>
      <c r="Q144" s="83">
        <f t="shared" si="321"/>
        <v>0</v>
      </c>
      <c r="R144" s="83">
        <f t="shared" si="321"/>
        <v>0</v>
      </c>
      <c r="S144" s="83">
        <f t="shared" si="321"/>
        <v>0</v>
      </c>
      <c r="T144" s="83">
        <f t="shared" si="321"/>
        <v>2478</v>
      </c>
      <c r="U144" s="83">
        <f t="shared" si="321"/>
        <v>2478</v>
      </c>
      <c r="V144" s="83">
        <f>U144/T144*100</f>
        <v>100</v>
      </c>
      <c r="W144" s="83">
        <f t="shared" si="321"/>
        <v>0</v>
      </c>
      <c r="X144" s="83">
        <f t="shared" si="321"/>
        <v>0</v>
      </c>
      <c r="Y144" s="83">
        <f t="shared" si="321"/>
        <v>0</v>
      </c>
      <c r="Z144" s="83">
        <f t="shared" si="321"/>
        <v>51.020409999999998</v>
      </c>
      <c r="AA144" s="83">
        <f t="shared" si="321"/>
        <v>51.020409999999998</v>
      </c>
      <c r="AB144" s="81">
        <f t="shared" ref="AB144" si="323">AA144/Z144*100</f>
        <v>100</v>
      </c>
      <c r="AC144" s="83">
        <f t="shared" si="321"/>
        <v>0</v>
      </c>
      <c r="AD144" s="83">
        <f t="shared" si="321"/>
        <v>0</v>
      </c>
      <c r="AE144" s="83">
        <f t="shared" si="321"/>
        <v>0</v>
      </c>
      <c r="AF144" s="83">
        <f>SUM(AF145:AF154)</f>
        <v>4532.6779999999999</v>
      </c>
      <c r="AG144" s="83">
        <f t="shared" si="321"/>
        <v>1632.62103</v>
      </c>
      <c r="AH144" s="81">
        <f t="shared" si="318"/>
        <v>36.018906041858699</v>
      </c>
      <c r="AI144" s="83">
        <f t="shared" si="321"/>
        <v>1577.3</v>
      </c>
      <c r="AJ144" s="83">
        <f t="shared" si="321"/>
        <v>1577.32773</v>
      </c>
      <c r="AK144" s="81">
        <f t="shared" ref="AK144" si="324">AJ144/AI144*100</f>
        <v>100.00175806758385</v>
      </c>
      <c r="AL144" s="83">
        <f t="shared" si="321"/>
        <v>14710.9</v>
      </c>
      <c r="AM144" s="83">
        <f t="shared" si="321"/>
        <v>9034.5943499999994</v>
      </c>
      <c r="AN144" s="83">
        <f t="shared" si="93"/>
        <v>61.414287025266979</v>
      </c>
      <c r="AO144" s="83">
        <f t="shared" ref="AO144:AP144" si="325">AO145+AO146+AO147+AO148+AO149+AO150+AO151+AO152+AO153+AO154</f>
        <v>2125.4</v>
      </c>
      <c r="AP144" s="83">
        <f t="shared" si="325"/>
        <v>354.19175999999999</v>
      </c>
      <c r="AQ144" s="83">
        <f t="shared" ref="AQ144:AQ145" si="326">AP144/AO144*100</f>
        <v>16.664710642702548</v>
      </c>
      <c r="AR144" s="83">
        <f t="shared" si="321"/>
        <v>0</v>
      </c>
      <c r="AS144" s="83">
        <f t="shared" si="321"/>
        <v>0</v>
      </c>
      <c r="AT144" s="83">
        <f t="shared" ref="AT144:CI144" si="327">AT145+AT146+AT147+AT148+AT149+AT150+AT151+AT152+AT153+AT154</f>
        <v>0</v>
      </c>
      <c r="AU144" s="83">
        <f t="shared" si="327"/>
        <v>0</v>
      </c>
      <c r="AV144" s="83">
        <f t="shared" si="327"/>
        <v>0</v>
      </c>
      <c r="AW144" s="83">
        <f t="shared" si="327"/>
        <v>0</v>
      </c>
      <c r="AX144" s="83">
        <f t="shared" si="327"/>
        <v>0</v>
      </c>
      <c r="AY144" s="83">
        <f t="shared" si="327"/>
        <v>0</v>
      </c>
      <c r="AZ144" s="83">
        <f t="shared" si="327"/>
        <v>0</v>
      </c>
      <c r="BA144" s="83">
        <f t="shared" si="327"/>
        <v>0</v>
      </c>
      <c r="BB144" s="83">
        <f t="shared" si="327"/>
        <v>0</v>
      </c>
      <c r="BC144" s="83">
        <f t="shared" si="327"/>
        <v>0</v>
      </c>
      <c r="BD144" s="83">
        <f t="shared" si="327"/>
        <v>5071.3</v>
      </c>
      <c r="BE144" s="83">
        <f t="shared" si="327"/>
        <v>2878.6199700000002</v>
      </c>
      <c r="BF144" s="83">
        <f t="shared" si="125"/>
        <v>56.76295959615878</v>
      </c>
      <c r="BG144" s="83">
        <f t="shared" si="327"/>
        <v>0</v>
      </c>
      <c r="BH144" s="83">
        <f t="shared" si="327"/>
        <v>0</v>
      </c>
      <c r="BI144" s="83">
        <f t="shared" si="327"/>
        <v>0</v>
      </c>
      <c r="BJ144" s="83">
        <f t="shared" si="327"/>
        <v>0</v>
      </c>
      <c r="BK144" s="83">
        <f t="shared" si="327"/>
        <v>0</v>
      </c>
      <c r="BL144" s="83">
        <f t="shared" si="327"/>
        <v>0</v>
      </c>
      <c r="BM144" s="83">
        <f t="shared" si="327"/>
        <v>0</v>
      </c>
      <c r="BN144" s="83">
        <f t="shared" si="327"/>
        <v>0</v>
      </c>
      <c r="BO144" s="83">
        <f t="shared" si="327"/>
        <v>0</v>
      </c>
      <c r="BP144" s="83">
        <f t="shared" si="327"/>
        <v>0</v>
      </c>
      <c r="BQ144" s="83">
        <f t="shared" si="327"/>
        <v>0</v>
      </c>
      <c r="BR144" s="83">
        <f t="shared" si="327"/>
        <v>0</v>
      </c>
      <c r="BS144" s="83">
        <f t="shared" si="327"/>
        <v>0</v>
      </c>
      <c r="BT144" s="83">
        <f t="shared" si="327"/>
        <v>0</v>
      </c>
      <c r="BU144" s="83">
        <f t="shared" si="327"/>
        <v>0</v>
      </c>
      <c r="BV144" s="83">
        <f t="shared" si="327"/>
        <v>0</v>
      </c>
      <c r="BW144" s="83">
        <f t="shared" si="327"/>
        <v>0</v>
      </c>
      <c r="BX144" s="83">
        <f t="shared" si="327"/>
        <v>0</v>
      </c>
      <c r="BY144" s="83">
        <f t="shared" si="327"/>
        <v>1208.4000000000001</v>
      </c>
      <c r="BZ144" s="83">
        <f t="shared" si="327"/>
        <v>1208.4000000000001</v>
      </c>
      <c r="CA144" s="81">
        <f t="shared" si="319"/>
        <v>100</v>
      </c>
      <c r="CB144" s="83">
        <f t="shared" si="327"/>
        <v>0</v>
      </c>
      <c r="CC144" s="83">
        <f t="shared" si="327"/>
        <v>0</v>
      </c>
      <c r="CD144" s="83">
        <f t="shared" si="327"/>
        <v>0</v>
      </c>
      <c r="CE144" s="83">
        <f t="shared" si="327"/>
        <v>0</v>
      </c>
      <c r="CF144" s="83">
        <f t="shared" si="327"/>
        <v>0</v>
      </c>
      <c r="CG144" s="83">
        <f t="shared" si="327"/>
        <v>0</v>
      </c>
      <c r="CH144" s="83">
        <f t="shared" si="327"/>
        <v>0</v>
      </c>
      <c r="CI144" s="83">
        <f t="shared" si="327"/>
        <v>0</v>
      </c>
      <c r="CJ144" s="80"/>
      <c r="CK144" s="83">
        <f t="shared" ref="CK144:CY144" si="328">CK145+CK146+CK147+CK148+CK149+CK150+CK151+CK152+CK153+CK154</f>
        <v>0</v>
      </c>
      <c r="CL144" s="83">
        <f t="shared" si="328"/>
        <v>0</v>
      </c>
      <c r="CM144" s="83">
        <f t="shared" si="328"/>
        <v>0</v>
      </c>
      <c r="CN144" s="83">
        <f t="shared" si="328"/>
        <v>0</v>
      </c>
      <c r="CO144" s="83">
        <f t="shared" si="328"/>
        <v>0</v>
      </c>
      <c r="CP144" s="183">
        <f t="shared" si="328"/>
        <v>0</v>
      </c>
      <c r="CQ144" s="83">
        <f t="shared" si="328"/>
        <v>5816.7</v>
      </c>
      <c r="CR144" s="83">
        <f t="shared" si="328"/>
        <v>3553.9580000000001</v>
      </c>
      <c r="CS144" s="83">
        <f t="shared" si="98"/>
        <v>61.099214331149966</v>
      </c>
      <c r="CT144" s="198">
        <f t="shared" si="328"/>
        <v>0</v>
      </c>
      <c r="CU144" s="83">
        <f t="shared" si="328"/>
        <v>0</v>
      </c>
      <c r="CV144" s="83">
        <f t="shared" si="328"/>
        <v>0</v>
      </c>
      <c r="CW144" s="83">
        <f t="shared" si="328"/>
        <v>0</v>
      </c>
      <c r="CX144" s="83">
        <f t="shared" si="328"/>
        <v>0</v>
      </c>
      <c r="CY144" s="83">
        <f t="shared" si="328"/>
        <v>0</v>
      </c>
      <c r="CZ144" s="83"/>
      <c r="DA144" s="83">
        <f t="shared" ref="DA144:DB144" si="329">DA145+DA146+DA147+DA148+DA149+DA150+DA151+DA152+DA153+DA154</f>
        <v>0</v>
      </c>
      <c r="DB144" s="83">
        <f t="shared" si="329"/>
        <v>0</v>
      </c>
      <c r="DC144" s="83">
        <f t="shared" ref="DC144:DE144" si="330">DC145+DC146+DC147+DC148+DC149+DC150+DC151+DC152+DC153+DC154</f>
        <v>0</v>
      </c>
      <c r="DD144" s="83">
        <f t="shared" si="330"/>
        <v>0</v>
      </c>
      <c r="DE144" s="83">
        <f t="shared" si="330"/>
        <v>0</v>
      </c>
      <c r="DF144" s="83">
        <f t="shared" ref="DF144:DG144" si="331">DF145+DF146+DF147+DF148+DF149+DF150+DF151+DF152+DF153+DF154</f>
        <v>1260.3</v>
      </c>
      <c r="DG144" s="83">
        <f t="shared" si="331"/>
        <v>79.2</v>
      </c>
      <c r="DH144" s="83">
        <f>DG144/DF144*100</f>
        <v>6.2842180433230181</v>
      </c>
      <c r="DI144" s="83">
        <f t="shared" ref="DI144:DJ144" si="332">DI145+DI146+DI147+DI148+DI149+DI150+DI151+DI152+DI153+DI154</f>
        <v>3137.5</v>
      </c>
      <c r="DJ144" s="83">
        <f t="shared" si="332"/>
        <v>2254.9494199999999</v>
      </c>
      <c r="DK144" s="83">
        <f>DJ144/DI144*100</f>
        <v>71.87089784860558</v>
      </c>
      <c r="DL144" s="83">
        <f t="shared" ref="DL144:DM144" si="333">DL145+DL146+DL147+DL148+DL149+DL150+DL151+DL152+DL153+DL154</f>
        <v>0</v>
      </c>
      <c r="DM144" s="83">
        <f t="shared" si="333"/>
        <v>0</v>
      </c>
      <c r="DN144" s="83"/>
      <c r="DO144" s="83">
        <f t="shared" ref="DO144:DP144" si="334">DO145+DO146+DO147+DO148+DO149+DO150+DO151+DO152+DO153+DO154</f>
        <v>0</v>
      </c>
      <c r="DP144" s="83">
        <f t="shared" si="334"/>
        <v>0</v>
      </c>
      <c r="DQ144" s="83"/>
      <c r="DR144" s="83">
        <f t="shared" ref="DR144:DS144" si="335">DR145+DR146+DR147+DR148+DR149+DR150+DR151+DR152+DR153+DR154</f>
        <v>0</v>
      </c>
      <c r="DS144" s="83">
        <f t="shared" si="335"/>
        <v>0</v>
      </c>
      <c r="DT144" s="83"/>
      <c r="DU144" s="83">
        <f t="shared" ref="DU144:DV144" si="336">DU145+DU146+DU147+DU148+DU149+DU150+DU151+DU152+DU153+DU154</f>
        <v>1576</v>
      </c>
      <c r="DV144" s="83">
        <f t="shared" si="336"/>
        <v>0</v>
      </c>
      <c r="DW144" s="83">
        <f t="shared" ref="DW144" si="337">DV144/DU144*100</f>
        <v>0</v>
      </c>
      <c r="DX144" s="83">
        <f t="shared" ref="DX144:DY144" si="338">DX145+DX146+DX147+DX148+DX149+DX150+DX151+DX152+DX153+DX154</f>
        <v>73265.460000000006</v>
      </c>
      <c r="DY144" s="83">
        <f t="shared" si="338"/>
        <v>0</v>
      </c>
      <c r="DZ144" s="83">
        <f t="shared" ref="DZ144:DZ145" si="339">DY144/DX144*100</f>
        <v>0</v>
      </c>
    </row>
    <row r="145" spans="1:130" s="35" customFormat="1" ht="31.5" x14ac:dyDescent="0.25">
      <c r="A145" s="58" t="s">
        <v>362</v>
      </c>
      <c r="B145" s="206">
        <f t="shared" si="316"/>
        <v>109104.08041000001</v>
      </c>
      <c r="C145" s="206">
        <f t="shared" si="317"/>
        <v>21872.030610000002</v>
      </c>
      <c r="D145" s="14">
        <f t="shared" si="82"/>
        <v>20.046940983148883</v>
      </c>
      <c r="E145" s="14">
        <v>1187.5</v>
      </c>
      <c r="F145" s="14">
        <v>1187.4966999999999</v>
      </c>
      <c r="G145" s="14">
        <f t="shared" si="322"/>
        <v>99.99972210526316</v>
      </c>
      <c r="H145" s="15"/>
      <c r="I145" s="15"/>
      <c r="J145" s="14"/>
      <c r="K145" s="14"/>
      <c r="L145" s="14"/>
      <c r="M145" s="14"/>
      <c r="N145" s="14"/>
      <c r="O145" s="14"/>
      <c r="P145" s="14"/>
      <c r="Q145" s="15">
        <v>0</v>
      </c>
      <c r="R145" s="15">
        <v>0</v>
      </c>
      <c r="S145" s="14"/>
      <c r="T145" s="15">
        <v>2478</v>
      </c>
      <c r="U145" s="15">
        <v>2478</v>
      </c>
      <c r="V145" s="15">
        <f>U145/T145*100</f>
        <v>100</v>
      </c>
      <c r="W145" s="15"/>
      <c r="X145" s="15"/>
      <c r="Y145" s="14"/>
      <c r="Z145" s="15">
        <v>51.020409999999998</v>
      </c>
      <c r="AA145" s="15">
        <v>51.020409999999998</v>
      </c>
      <c r="AB145" s="14">
        <f>AA145/Z145*100</f>
        <v>100</v>
      </c>
      <c r="AC145" s="15"/>
      <c r="AD145" s="15"/>
      <c r="AE145" s="14"/>
      <c r="AF145" s="14"/>
      <c r="AG145" s="14"/>
      <c r="AH145" s="14"/>
      <c r="AI145" s="15">
        <v>0</v>
      </c>
      <c r="AJ145" s="15"/>
      <c r="AK145" s="14"/>
      <c r="AL145" s="172">
        <v>14710.9</v>
      </c>
      <c r="AM145" s="172">
        <v>9034.5943499999994</v>
      </c>
      <c r="AN145" s="15">
        <f t="shared" si="93"/>
        <v>61.414287025266979</v>
      </c>
      <c r="AO145" s="172">
        <v>2125.4</v>
      </c>
      <c r="AP145" s="172">
        <v>354.19175999999999</v>
      </c>
      <c r="AQ145" s="15">
        <f t="shared" si="326"/>
        <v>16.664710642702548</v>
      </c>
      <c r="AR145" s="15"/>
      <c r="AS145" s="15"/>
      <c r="AT145" s="15"/>
      <c r="AU145" s="15"/>
      <c r="AV145" s="15"/>
      <c r="AW145" s="15"/>
      <c r="AX145" s="15"/>
      <c r="AY145" s="15"/>
      <c r="AZ145" s="99"/>
      <c r="BA145" s="15"/>
      <c r="BB145" s="15"/>
      <c r="BC145" s="99"/>
      <c r="BD145" s="15">
        <v>5071.3</v>
      </c>
      <c r="BE145" s="191">
        <v>2878.6199700000002</v>
      </c>
      <c r="BF145" s="15">
        <f t="shared" si="125"/>
        <v>56.76295959615878</v>
      </c>
      <c r="BG145" s="15"/>
      <c r="BH145" s="99"/>
      <c r="BI145" s="99"/>
      <c r="BJ145" s="15"/>
      <c r="BK145" s="99"/>
      <c r="BL145" s="99"/>
      <c r="BM145" s="15"/>
      <c r="BN145" s="99"/>
      <c r="BO145" s="99"/>
      <c r="BP145" s="15"/>
      <c r="BQ145" s="99"/>
      <c r="BR145" s="99"/>
      <c r="BS145" s="15"/>
      <c r="BT145" s="99"/>
      <c r="BU145" s="99"/>
      <c r="BV145" s="15"/>
      <c r="BW145" s="99"/>
      <c r="BX145" s="99"/>
      <c r="BY145" s="15"/>
      <c r="BZ145" s="15"/>
      <c r="CA145" s="14"/>
      <c r="CB145" s="15"/>
      <c r="CC145" s="99"/>
      <c r="CD145" s="99"/>
      <c r="CE145" s="15"/>
      <c r="CF145" s="99"/>
      <c r="CG145" s="99"/>
      <c r="CH145" s="15"/>
      <c r="CI145" s="15"/>
      <c r="CJ145" s="50"/>
      <c r="CK145" s="15"/>
      <c r="CL145" s="99"/>
      <c r="CM145" s="99"/>
      <c r="CN145" s="15"/>
      <c r="CO145" s="99"/>
      <c r="CP145" s="185"/>
      <c r="CQ145" s="15">
        <v>5816.7</v>
      </c>
      <c r="CR145" s="172">
        <v>3553.9580000000001</v>
      </c>
      <c r="CS145" s="15">
        <f t="shared" si="98"/>
        <v>61.099214331149966</v>
      </c>
      <c r="CT145" s="195"/>
      <c r="CU145" s="99"/>
      <c r="CV145" s="99"/>
      <c r="CW145" s="15"/>
      <c r="CX145" s="99"/>
      <c r="CY145" s="99"/>
      <c r="CZ145" s="15"/>
      <c r="DA145" s="99"/>
      <c r="DB145" s="99"/>
      <c r="DC145" s="15"/>
      <c r="DD145" s="99"/>
      <c r="DE145" s="99"/>
      <c r="DF145" s="15">
        <v>1260.3</v>
      </c>
      <c r="DG145" s="15">
        <v>79.2</v>
      </c>
      <c r="DH145" s="15">
        <f>DG145/DF145*100</f>
        <v>6.2842180433230181</v>
      </c>
      <c r="DI145" s="15">
        <v>3137.5</v>
      </c>
      <c r="DJ145" s="191">
        <v>2254.9494199999999</v>
      </c>
      <c r="DK145" s="15">
        <f t="shared" ref="DK145:DK180" si="340">DJ145/DI145*100</f>
        <v>71.87089784860558</v>
      </c>
      <c r="DL145" s="15"/>
      <c r="DM145" s="191"/>
      <c r="DN145" s="15"/>
      <c r="DO145" s="15"/>
      <c r="DP145" s="191"/>
      <c r="DQ145" s="15"/>
      <c r="DR145" s="15"/>
      <c r="DS145" s="191"/>
      <c r="DT145" s="15"/>
      <c r="DU145" s="15"/>
      <c r="DV145" s="172"/>
      <c r="DW145" s="15"/>
      <c r="DX145" s="15">
        <v>73265.460000000006</v>
      </c>
      <c r="DY145" s="172"/>
      <c r="DZ145" s="15">
        <f t="shared" si="339"/>
        <v>0</v>
      </c>
    </row>
    <row r="146" spans="1:130" s="35" customFormat="1" ht="15.75" x14ac:dyDescent="0.25">
      <c r="A146" s="58" t="s">
        <v>360</v>
      </c>
      <c r="B146" s="206">
        <f t="shared" si="316"/>
        <v>3784.4690000000001</v>
      </c>
      <c r="C146" s="206">
        <f t="shared" si="317"/>
        <v>3784.4967300000003</v>
      </c>
      <c r="D146" s="14">
        <f>C146/B146*100</f>
        <v>100.00073273159327</v>
      </c>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v>998.76900000000001</v>
      </c>
      <c r="AG146" s="14">
        <v>998.76900000000001</v>
      </c>
      <c r="AH146" s="14">
        <f t="shared" si="318"/>
        <v>100</v>
      </c>
      <c r="AI146" s="14">
        <v>1577.3</v>
      </c>
      <c r="AJ146" s="14">
        <v>1577.32773</v>
      </c>
      <c r="AK146" s="14">
        <f>AJ146/AI146*100</f>
        <v>100.00175806758385</v>
      </c>
      <c r="AL146" s="14"/>
      <c r="AM146" s="14"/>
      <c r="AN146" s="15"/>
      <c r="AO146" s="15"/>
      <c r="AP146" s="15"/>
      <c r="AQ146" s="15"/>
      <c r="AR146" s="14"/>
      <c r="AS146" s="14"/>
      <c r="AT146" s="100"/>
      <c r="AU146" s="14"/>
      <c r="AV146" s="14"/>
      <c r="AW146" s="100"/>
      <c r="AX146" s="14"/>
      <c r="AY146" s="14"/>
      <c r="AZ146" s="100"/>
      <c r="BA146" s="14"/>
      <c r="BB146" s="14"/>
      <c r="BC146" s="100"/>
      <c r="BD146" s="14"/>
      <c r="BE146" s="14"/>
      <c r="BF146" s="15"/>
      <c r="BG146" s="14"/>
      <c r="BH146" s="14"/>
      <c r="BI146" s="14"/>
      <c r="BJ146" s="14"/>
      <c r="BK146" s="14"/>
      <c r="BL146" s="14"/>
      <c r="BM146" s="14"/>
      <c r="BN146" s="14"/>
      <c r="BO146" s="14"/>
      <c r="BP146" s="14"/>
      <c r="BQ146" s="14"/>
      <c r="BR146" s="14"/>
      <c r="BS146" s="14"/>
      <c r="BT146" s="14"/>
      <c r="BU146" s="14"/>
      <c r="BV146" s="14"/>
      <c r="BW146" s="14"/>
      <c r="BX146" s="14"/>
      <c r="BY146" s="15">
        <v>1208.4000000000001</v>
      </c>
      <c r="BZ146" s="15">
        <v>1208.4000000000001</v>
      </c>
      <c r="CA146" s="14">
        <f t="shared" si="319"/>
        <v>100</v>
      </c>
      <c r="CB146" s="14"/>
      <c r="CC146" s="14"/>
      <c r="CD146" s="14"/>
      <c r="CE146" s="14"/>
      <c r="CF146" s="14"/>
      <c r="CG146" s="14"/>
      <c r="CH146" s="14"/>
      <c r="CI146" s="14"/>
      <c r="CJ146" s="50"/>
      <c r="CK146" s="14"/>
      <c r="CL146" s="14"/>
      <c r="CM146" s="14"/>
      <c r="CN146" s="15"/>
      <c r="CO146" s="14"/>
      <c r="CP146" s="186"/>
      <c r="CQ146" s="15"/>
      <c r="CR146" s="14"/>
      <c r="CS146" s="14"/>
      <c r="CT146" s="195"/>
      <c r="CU146" s="14"/>
      <c r="CV146" s="14"/>
      <c r="CW146" s="15"/>
      <c r="CX146" s="14"/>
      <c r="CY146" s="14"/>
      <c r="CZ146" s="15"/>
      <c r="DA146" s="14"/>
      <c r="DB146" s="14"/>
      <c r="DC146" s="15"/>
      <c r="DD146" s="14"/>
      <c r="DE146" s="14"/>
      <c r="DF146" s="15"/>
      <c r="DG146" s="14"/>
      <c r="DH146" s="15"/>
      <c r="DI146" s="15"/>
      <c r="DJ146" s="14"/>
      <c r="DK146" s="15"/>
      <c r="DL146" s="15"/>
      <c r="DM146" s="14"/>
      <c r="DN146" s="15"/>
      <c r="DO146" s="15"/>
      <c r="DP146" s="14"/>
      <c r="DQ146" s="15"/>
      <c r="DR146" s="15"/>
      <c r="DS146" s="14"/>
      <c r="DT146" s="15"/>
      <c r="DU146" s="15"/>
      <c r="DV146" s="14"/>
      <c r="DW146" s="14"/>
      <c r="DX146" s="15"/>
      <c r="DY146" s="14"/>
      <c r="DZ146" s="14"/>
    </row>
    <row r="147" spans="1:130" s="35" customFormat="1" ht="15.75" x14ac:dyDescent="0.25">
      <c r="A147" s="58" t="s">
        <v>559</v>
      </c>
      <c r="B147" s="206">
        <f t="shared" si="316"/>
        <v>0</v>
      </c>
      <c r="C147" s="206">
        <f t="shared" si="317"/>
        <v>0</v>
      </c>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5"/>
      <c r="AO147" s="15"/>
      <c r="AP147" s="15"/>
      <c r="AQ147" s="15"/>
      <c r="AR147" s="14"/>
      <c r="AS147" s="14"/>
      <c r="AT147" s="100"/>
      <c r="AU147" s="14"/>
      <c r="AV147" s="14"/>
      <c r="AW147" s="100"/>
      <c r="AX147" s="14"/>
      <c r="AY147" s="14"/>
      <c r="AZ147" s="100"/>
      <c r="BA147" s="14"/>
      <c r="BB147" s="14"/>
      <c r="BC147" s="100"/>
      <c r="BD147" s="14"/>
      <c r="BE147" s="14"/>
      <c r="BF147" s="15"/>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50"/>
      <c r="CK147" s="14"/>
      <c r="CL147" s="14"/>
      <c r="CM147" s="14"/>
      <c r="CN147" s="15"/>
      <c r="CO147" s="14"/>
      <c r="CP147" s="186"/>
      <c r="CQ147" s="15"/>
      <c r="CR147" s="14"/>
      <c r="CS147" s="14"/>
      <c r="CT147" s="195"/>
      <c r="CU147" s="14"/>
      <c r="CV147" s="14"/>
      <c r="CW147" s="15"/>
      <c r="CX147" s="14"/>
      <c r="CY147" s="14"/>
      <c r="CZ147" s="15"/>
      <c r="DA147" s="14"/>
      <c r="DB147" s="14"/>
      <c r="DC147" s="15"/>
      <c r="DD147" s="14"/>
      <c r="DE147" s="14"/>
      <c r="DF147" s="15"/>
      <c r="DG147" s="14"/>
      <c r="DH147" s="15"/>
      <c r="DI147" s="15"/>
      <c r="DJ147" s="14"/>
      <c r="DK147" s="15"/>
      <c r="DL147" s="15"/>
      <c r="DM147" s="14"/>
      <c r="DN147" s="15"/>
      <c r="DO147" s="15"/>
      <c r="DP147" s="14"/>
      <c r="DQ147" s="15"/>
      <c r="DR147" s="15"/>
      <c r="DS147" s="14"/>
      <c r="DT147" s="15"/>
      <c r="DU147" s="15"/>
      <c r="DV147" s="14"/>
      <c r="DW147" s="14"/>
      <c r="DX147" s="15"/>
      <c r="DY147" s="14"/>
      <c r="DZ147" s="14"/>
    </row>
    <row r="148" spans="1:130" s="35" customFormat="1" ht="15.75" x14ac:dyDescent="0.25">
      <c r="A148" s="58" t="s">
        <v>560</v>
      </c>
      <c r="B148" s="206">
        <f t="shared" si="316"/>
        <v>0</v>
      </c>
      <c r="C148" s="206">
        <f t="shared" si="317"/>
        <v>0</v>
      </c>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5"/>
      <c r="AO148" s="15"/>
      <c r="AP148" s="15"/>
      <c r="AQ148" s="15"/>
      <c r="AR148" s="14"/>
      <c r="AS148" s="14"/>
      <c r="AT148" s="100"/>
      <c r="AU148" s="14"/>
      <c r="AV148" s="14"/>
      <c r="AW148" s="100"/>
      <c r="AX148" s="14"/>
      <c r="AY148" s="14"/>
      <c r="AZ148" s="100"/>
      <c r="BA148" s="14"/>
      <c r="BB148" s="14"/>
      <c r="BC148" s="100"/>
      <c r="BD148" s="14"/>
      <c r="BE148" s="14"/>
      <c r="BF148" s="15"/>
      <c r="BG148" s="14"/>
      <c r="BH148" s="14"/>
      <c r="BI148" s="100"/>
      <c r="BJ148" s="14"/>
      <c r="BK148" s="14"/>
      <c r="BL148" s="100"/>
      <c r="BM148" s="14"/>
      <c r="BN148" s="14"/>
      <c r="BO148" s="100"/>
      <c r="BP148" s="14"/>
      <c r="BQ148" s="14"/>
      <c r="BR148" s="100"/>
      <c r="BS148" s="14"/>
      <c r="BT148" s="14"/>
      <c r="BU148" s="100"/>
      <c r="BV148" s="14"/>
      <c r="BW148" s="14"/>
      <c r="BX148" s="100"/>
      <c r="BY148" s="14"/>
      <c r="BZ148" s="14"/>
      <c r="CA148" s="14"/>
      <c r="CB148" s="14"/>
      <c r="CC148" s="14"/>
      <c r="CD148" s="100"/>
      <c r="CE148" s="14"/>
      <c r="CF148" s="14"/>
      <c r="CG148" s="100"/>
      <c r="CH148" s="14"/>
      <c r="CI148" s="14"/>
      <c r="CJ148" s="50"/>
      <c r="CK148" s="14"/>
      <c r="CL148" s="14"/>
      <c r="CM148" s="100"/>
      <c r="CN148" s="15"/>
      <c r="CO148" s="14"/>
      <c r="CP148" s="181"/>
      <c r="CQ148" s="15"/>
      <c r="CR148" s="14"/>
      <c r="CS148" s="14"/>
      <c r="CT148" s="195"/>
      <c r="CU148" s="14"/>
      <c r="CV148" s="100"/>
      <c r="CW148" s="15"/>
      <c r="CX148" s="14"/>
      <c r="CY148" s="100"/>
      <c r="CZ148" s="15"/>
      <c r="DA148" s="14"/>
      <c r="DB148" s="100"/>
      <c r="DC148" s="15"/>
      <c r="DD148" s="14"/>
      <c r="DE148" s="100"/>
      <c r="DF148" s="15"/>
      <c r="DG148" s="14"/>
      <c r="DH148" s="15"/>
      <c r="DI148" s="15"/>
      <c r="DJ148" s="14"/>
      <c r="DK148" s="15"/>
      <c r="DL148" s="15"/>
      <c r="DM148" s="14"/>
      <c r="DN148" s="15"/>
      <c r="DO148" s="15"/>
      <c r="DP148" s="14"/>
      <c r="DQ148" s="15"/>
      <c r="DR148" s="15"/>
      <c r="DS148" s="14"/>
      <c r="DT148" s="15"/>
      <c r="DU148" s="15"/>
      <c r="DV148" s="14"/>
      <c r="DW148" s="14"/>
      <c r="DX148" s="15"/>
      <c r="DY148" s="14"/>
      <c r="DZ148" s="14"/>
    </row>
    <row r="149" spans="1:130" s="35" customFormat="1" ht="15.75" x14ac:dyDescent="0.25">
      <c r="A149" s="58" t="s">
        <v>561</v>
      </c>
      <c r="B149" s="206">
        <f t="shared" si="316"/>
        <v>936.12400000000002</v>
      </c>
      <c r="C149" s="206">
        <f t="shared" si="317"/>
        <v>177.82201999999998</v>
      </c>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v>936.12400000000002</v>
      </c>
      <c r="AG149" s="14">
        <v>177.82201999999998</v>
      </c>
      <c r="AH149" s="14">
        <f t="shared" si="318"/>
        <v>18.995562553678784</v>
      </c>
      <c r="AI149" s="14"/>
      <c r="AJ149" s="14"/>
      <c r="AK149" s="14"/>
      <c r="AL149" s="14"/>
      <c r="AM149" s="14"/>
      <c r="AN149" s="15"/>
      <c r="AO149" s="15"/>
      <c r="AP149" s="15"/>
      <c r="AQ149" s="15"/>
      <c r="AR149" s="14"/>
      <c r="AS149" s="14"/>
      <c r="AT149" s="100"/>
      <c r="AU149" s="14"/>
      <c r="AV149" s="14"/>
      <c r="AW149" s="100"/>
      <c r="AX149" s="14"/>
      <c r="AY149" s="14"/>
      <c r="AZ149" s="100"/>
      <c r="BA149" s="14"/>
      <c r="BB149" s="14"/>
      <c r="BC149" s="100"/>
      <c r="BD149" s="14"/>
      <c r="BE149" s="14"/>
      <c r="BF149" s="15"/>
      <c r="BG149" s="14"/>
      <c r="BH149" s="14"/>
      <c r="BI149" s="100"/>
      <c r="BJ149" s="14"/>
      <c r="BK149" s="14"/>
      <c r="BL149" s="100"/>
      <c r="BM149" s="14"/>
      <c r="BN149" s="14"/>
      <c r="BO149" s="100"/>
      <c r="BP149" s="14"/>
      <c r="BQ149" s="14"/>
      <c r="BR149" s="100"/>
      <c r="BS149" s="14"/>
      <c r="BT149" s="14"/>
      <c r="BU149" s="100"/>
      <c r="BV149" s="14"/>
      <c r="BW149" s="14"/>
      <c r="BX149" s="100"/>
      <c r="BY149" s="14"/>
      <c r="BZ149" s="14"/>
      <c r="CA149" s="14"/>
      <c r="CB149" s="14"/>
      <c r="CC149" s="14"/>
      <c r="CD149" s="100"/>
      <c r="CE149" s="14"/>
      <c r="CF149" s="14"/>
      <c r="CG149" s="100"/>
      <c r="CH149" s="14"/>
      <c r="CI149" s="14"/>
      <c r="CJ149" s="50"/>
      <c r="CK149" s="14"/>
      <c r="CL149" s="14"/>
      <c r="CM149" s="100"/>
      <c r="CN149" s="15"/>
      <c r="CO149" s="14"/>
      <c r="CP149" s="181"/>
      <c r="CQ149" s="15"/>
      <c r="CR149" s="14"/>
      <c r="CS149" s="14"/>
      <c r="CT149" s="195"/>
      <c r="CU149" s="14"/>
      <c r="CV149" s="100"/>
      <c r="CW149" s="15"/>
      <c r="CX149" s="14"/>
      <c r="CY149" s="100"/>
      <c r="CZ149" s="15"/>
      <c r="DA149" s="14"/>
      <c r="DB149" s="100"/>
      <c r="DC149" s="15"/>
      <c r="DD149" s="14"/>
      <c r="DE149" s="100"/>
      <c r="DF149" s="15"/>
      <c r="DG149" s="14"/>
      <c r="DH149" s="15"/>
      <c r="DI149" s="15"/>
      <c r="DJ149" s="14"/>
      <c r="DK149" s="15"/>
      <c r="DL149" s="15"/>
      <c r="DM149" s="14"/>
      <c r="DN149" s="15"/>
      <c r="DO149" s="15"/>
      <c r="DP149" s="14"/>
      <c r="DQ149" s="15"/>
      <c r="DR149" s="15"/>
      <c r="DS149" s="14"/>
      <c r="DT149" s="15"/>
      <c r="DU149" s="15"/>
      <c r="DV149" s="14"/>
      <c r="DW149" s="14"/>
      <c r="DX149" s="15"/>
      <c r="DY149" s="14"/>
      <c r="DZ149" s="14"/>
    </row>
    <row r="150" spans="1:130" s="35" customFormat="1" ht="15.75" x14ac:dyDescent="0.25">
      <c r="A150" s="58" t="s">
        <v>562</v>
      </c>
      <c r="B150" s="206">
        <f t="shared" si="316"/>
        <v>2197.346</v>
      </c>
      <c r="C150" s="206">
        <f t="shared" si="317"/>
        <v>75.32911</v>
      </c>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v>621.346</v>
      </c>
      <c r="AG150" s="14">
        <v>75.32911</v>
      </c>
      <c r="AH150" s="14">
        <f t="shared" si="318"/>
        <v>12.123536644639218</v>
      </c>
      <c r="AI150" s="14"/>
      <c r="AJ150" s="14"/>
      <c r="AK150" s="14"/>
      <c r="AL150" s="14"/>
      <c r="AM150" s="14"/>
      <c r="AN150" s="15"/>
      <c r="AO150" s="15"/>
      <c r="AP150" s="15"/>
      <c r="AQ150" s="15"/>
      <c r="AR150" s="14"/>
      <c r="AS150" s="14"/>
      <c r="AT150" s="100"/>
      <c r="AU150" s="14"/>
      <c r="AV150" s="14"/>
      <c r="AW150" s="100"/>
      <c r="AX150" s="14"/>
      <c r="AY150" s="14"/>
      <c r="AZ150" s="100"/>
      <c r="BA150" s="14"/>
      <c r="BB150" s="14"/>
      <c r="BC150" s="100"/>
      <c r="BD150" s="14"/>
      <c r="BE150" s="14"/>
      <c r="BF150" s="15"/>
      <c r="BG150" s="14"/>
      <c r="BH150" s="14"/>
      <c r="BI150" s="100"/>
      <c r="BJ150" s="14"/>
      <c r="BK150" s="14"/>
      <c r="BL150" s="100"/>
      <c r="BM150" s="14"/>
      <c r="BN150" s="14"/>
      <c r="BO150" s="100"/>
      <c r="BP150" s="14"/>
      <c r="BQ150" s="14"/>
      <c r="BR150" s="100"/>
      <c r="BS150" s="14"/>
      <c r="BT150" s="14"/>
      <c r="BU150" s="100"/>
      <c r="BV150" s="14"/>
      <c r="BW150" s="14"/>
      <c r="BX150" s="100"/>
      <c r="BY150" s="14"/>
      <c r="BZ150" s="14"/>
      <c r="CA150" s="14"/>
      <c r="CB150" s="14"/>
      <c r="CC150" s="14"/>
      <c r="CD150" s="100"/>
      <c r="CE150" s="14"/>
      <c r="CF150" s="14"/>
      <c r="CG150" s="100"/>
      <c r="CH150" s="14"/>
      <c r="CI150" s="14"/>
      <c r="CJ150" s="50"/>
      <c r="CK150" s="14"/>
      <c r="CL150" s="14"/>
      <c r="CM150" s="100"/>
      <c r="CN150" s="15"/>
      <c r="CO150" s="14"/>
      <c r="CP150" s="181"/>
      <c r="CQ150" s="15"/>
      <c r="CR150" s="14"/>
      <c r="CS150" s="14"/>
      <c r="CT150" s="195"/>
      <c r="CU150" s="14"/>
      <c r="CV150" s="100"/>
      <c r="CW150" s="15"/>
      <c r="CX150" s="14"/>
      <c r="CY150" s="100"/>
      <c r="CZ150" s="15"/>
      <c r="DA150" s="14"/>
      <c r="DB150" s="100"/>
      <c r="DC150" s="15"/>
      <c r="DD150" s="14"/>
      <c r="DE150" s="100"/>
      <c r="DF150" s="15"/>
      <c r="DG150" s="14"/>
      <c r="DH150" s="15"/>
      <c r="DI150" s="15"/>
      <c r="DJ150" s="14"/>
      <c r="DK150" s="15"/>
      <c r="DL150" s="15"/>
      <c r="DM150" s="14"/>
      <c r="DN150" s="15"/>
      <c r="DO150" s="15"/>
      <c r="DP150" s="14"/>
      <c r="DQ150" s="15"/>
      <c r="DR150" s="15"/>
      <c r="DS150" s="14"/>
      <c r="DT150" s="15"/>
      <c r="DU150" s="15">
        <v>1576</v>
      </c>
      <c r="DV150" s="14"/>
      <c r="DW150" s="14"/>
      <c r="DX150" s="15"/>
      <c r="DY150" s="14"/>
      <c r="DZ150" s="14"/>
    </row>
    <row r="151" spans="1:130" s="35" customFormat="1" ht="15.75" x14ac:dyDescent="0.25">
      <c r="A151" s="58" t="s">
        <v>563</v>
      </c>
      <c r="B151" s="206">
        <f t="shared" si="316"/>
        <v>0</v>
      </c>
      <c r="C151" s="206">
        <f t="shared" si="317"/>
        <v>0</v>
      </c>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5"/>
      <c r="AO151" s="15"/>
      <c r="AP151" s="15"/>
      <c r="AQ151" s="15"/>
      <c r="AR151" s="14"/>
      <c r="AS151" s="14"/>
      <c r="AT151" s="100"/>
      <c r="AU151" s="14"/>
      <c r="AV151" s="14"/>
      <c r="AW151" s="100"/>
      <c r="AX151" s="14"/>
      <c r="AY151" s="14"/>
      <c r="AZ151" s="100"/>
      <c r="BA151" s="14"/>
      <c r="BB151" s="14"/>
      <c r="BC151" s="100"/>
      <c r="BD151" s="14"/>
      <c r="BE151" s="14"/>
      <c r="BF151" s="15"/>
      <c r="BG151" s="14"/>
      <c r="BH151" s="14"/>
      <c r="BI151" s="100"/>
      <c r="BJ151" s="14"/>
      <c r="BK151" s="14"/>
      <c r="BL151" s="100"/>
      <c r="BM151" s="14"/>
      <c r="BN151" s="14"/>
      <c r="BO151" s="100"/>
      <c r="BP151" s="14"/>
      <c r="BQ151" s="14"/>
      <c r="BR151" s="100"/>
      <c r="BS151" s="14"/>
      <c r="BT151" s="14"/>
      <c r="BU151" s="100"/>
      <c r="BV151" s="14"/>
      <c r="BW151" s="14"/>
      <c r="BX151" s="100"/>
      <c r="BY151" s="14"/>
      <c r="BZ151" s="14"/>
      <c r="CA151" s="14"/>
      <c r="CB151" s="14"/>
      <c r="CC151" s="14"/>
      <c r="CD151" s="100"/>
      <c r="CE151" s="14"/>
      <c r="CF151" s="14"/>
      <c r="CG151" s="100"/>
      <c r="CH151" s="14"/>
      <c r="CI151" s="14"/>
      <c r="CJ151" s="50"/>
      <c r="CK151" s="14"/>
      <c r="CL151" s="14"/>
      <c r="CM151" s="100"/>
      <c r="CN151" s="15"/>
      <c r="CO151" s="14"/>
      <c r="CP151" s="181"/>
      <c r="CQ151" s="15"/>
      <c r="CR151" s="14"/>
      <c r="CS151" s="14"/>
      <c r="CT151" s="195"/>
      <c r="CU151" s="14"/>
      <c r="CV151" s="100"/>
      <c r="CW151" s="15"/>
      <c r="CX151" s="14"/>
      <c r="CY151" s="100"/>
      <c r="CZ151" s="15"/>
      <c r="DA151" s="14"/>
      <c r="DB151" s="100"/>
      <c r="DC151" s="15"/>
      <c r="DD151" s="14"/>
      <c r="DE151" s="100"/>
      <c r="DF151" s="15"/>
      <c r="DG151" s="14"/>
      <c r="DH151" s="15"/>
      <c r="DI151" s="15"/>
      <c r="DJ151" s="14"/>
      <c r="DK151" s="15"/>
      <c r="DL151" s="15"/>
      <c r="DM151" s="14"/>
      <c r="DN151" s="15"/>
      <c r="DO151" s="15"/>
      <c r="DP151" s="14"/>
      <c r="DQ151" s="15"/>
      <c r="DR151" s="15"/>
      <c r="DS151" s="14"/>
      <c r="DT151" s="15"/>
      <c r="DU151" s="15"/>
      <c r="DV151" s="14"/>
      <c r="DW151" s="14"/>
      <c r="DX151" s="15"/>
      <c r="DY151" s="14"/>
      <c r="DZ151" s="14"/>
    </row>
    <row r="152" spans="1:130" s="35" customFormat="1" ht="15.75" x14ac:dyDescent="0.25">
      <c r="A152" s="58" t="s">
        <v>565</v>
      </c>
      <c r="B152" s="206">
        <f t="shared" si="316"/>
        <v>987.43899999999996</v>
      </c>
      <c r="C152" s="206">
        <f t="shared" si="317"/>
        <v>296.23169999999999</v>
      </c>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v>987.43899999999996</v>
      </c>
      <c r="AG152" s="14">
        <v>296.23169999999999</v>
      </c>
      <c r="AH152" s="14">
        <f t="shared" si="318"/>
        <v>30</v>
      </c>
      <c r="AI152" s="14"/>
      <c r="AJ152" s="14"/>
      <c r="AK152" s="14"/>
      <c r="AL152" s="14"/>
      <c r="AM152" s="14"/>
      <c r="AN152" s="15"/>
      <c r="AO152" s="15"/>
      <c r="AP152" s="15"/>
      <c r="AQ152" s="15"/>
      <c r="AR152" s="14"/>
      <c r="AS152" s="14"/>
      <c r="AT152" s="100"/>
      <c r="AU152" s="14"/>
      <c r="AV152" s="14"/>
      <c r="AW152" s="100"/>
      <c r="AX152" s="14"/>
      <c r="AY152" s="14"/>
      <c r="AZ152" s="100"/>
      <c r="BA152" s="14"/>
      <c r="BB152" s="14"/>
      <c r="BC152" s="100"/>
      <c r="BD152" s="14"/>
      <c r="BE152" s="14"/>
      <c r="BF152" s="15"/>
      <c r="BG152" s="14"/>
      <c r="BH152" s="14"/>
      <c r="BI152" s="100"/>
      <c r="BJ152" s="14"/>
      <c r="BK152" s="14"/>
      <c r="BL152" s="100"/>
      <c r="BM152" s="14"/>
      <c r="BN152" s="14"/>
      <c r="BO152" s="100"/>
      <c r="BP152" s="14"/>
      <c r="BQ152" s="14"/>
      <c r="BR152" s="100"/>
      <c r="BS152" s="14"/>
      <c r="BT152" s="14"/>
      <c r="BU152" s="100"/>
      <c r="BV152" s="14"/>
      <c r="BW152" s="14"/>
      <c r="BX152" s="100"/>
      <c r="BY152" s="14"/>
      <c r="BZ152" s="14"/>
      <c r="CA152" s="14"/>
      <c r="CB152" s="14"/>
      <c r="CC152" s="14"/>
      <c r="CD152" s="100"/>
      <c r="CE152" s="14"/>
      <c r="CF152" s="14"/>
      <c r="CG152" s="100"/>
      <c r="CH152" s="14"/>
      <c r="CI152" s="14"/>
      <c r="CJ152" s="50"/>
      <c r="CK152" s="14"/>
      <c r="CL152" s="14"/>
      <c r="CM152" s="100"/>
      <c r="CN152" s="15"/>
      <c r="CO152" s="14"/>
      <c r="CP152" s="181"/>
      <c r="CQ152" s="15"/>
      <c r="CR152" s="14"/>
      <c r="CS152" s="14"/>
      <c r="CT152" s="195"/>
      <c r="CU152" s="14"/>
      <c r="CV152" s="100"/>
      <c r="CW152" s="15"/>
      <c r="CX152" s="14"/>
      <c r="CY152" s="100"/>
      <c r="CZ152" s="15"/>
      <c r="DA152" s="14"/>
      <c r="DB152" s="100"/>
      <c r="DC152" s="15"/>
      <c r="DD152" s="14"/>
      <c r="DE152" s="100"/>
      <c r="DF152" s="15"/>
      <c r="DG152" s="14"/>
      <c r="DH152" s="15"/>
      <c r="DI152" s="15"/>
      <c r="DJ152" s="14"/>
      <c r="DK152" s="15"/>
      <c r="DL152" s="15"/>
      <c r="DM152" s="14"/>
      <c r="DN152" s="15"/>
      <c r="DO152" s="15"/>
      <c r="DP152" s="14"/>
      <c r="DQ152" s="15"/>
      <c r="DR152" s="15"/>
      <c r="DS152" s="14"/>
      <c r="DT152" s="15"/>
      <c r="DU152" s="15"/>
      <c r="DV152" s="14"/>
      <c r="DW152" s="14"/>
      <c r="DX152" s="15"/>
      <c r="DY152" s="14"/>
      <c r="DZ152" s="14"/>
    </row>
    <row r="153" spans="1:130" s="35" customFormat="1" ht="15.75" x14ac:dyDescent="0.25">
      <c r="A153" s="58" t="s">
        <v>564</v>
      </c>
      <c r="B153" s="206">
        <f t="shared" si="316"/>
        <v>0</v>
      </c>
      <c r="C153" s="206">
        <f t="shared" si="317"/>
        <v>0</v>
      </c>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5"/>
      <c r="AO153" s="15"/>
      <c r="AP153" s="15"/>
      <c r="AQ153" s="15"/>
      <c r="AR153" s="14"/>
      <c r="AS153" s="14"/>
      <c r="AT153" s="100"/>
      <c r="AU153" s="14"/>
      <c r="AV153" s="14"/>
      <c r="AW153" s="100"/>
      <c r="AX153" s="14"/>
      <c r="AY153" s="14"/>
      <c r="AZ153" s="100"/>
      <c r="BA153" s="14"/>
      <c r="BB153" s="14"/>
      <c r="BC153" s="100"/>
      <c r="BD153" s="14"/>
      <c r="BE153" s="14"/>
      <c r="BF153" s="15"/>
      <c r="BG153" s="14"/>
      <c r="BH153" s="14"/>
      <c r="BI153" s="100"/>
      <c r="BJ153" s="14"/>
      <c r="BK153" s="14"/>
      <c r="BL153" s="100"/>
      <c r="BM153" s="14"/>
      <c r="BN153" s="14"/>
      <c r="BO153" s="100"/>
      <c r="BP153" s="14"/>
      <c r="BQ153" s="14"/>
      <c r="BR153" s="100"/>
      <c r="BS153" s="14"/>
      <c r="BT153" s="14"/>
      <c r="BU153" s="100"/>
      <c r="BV153" s="14"/>
      <c r="BW153" s="14"/>
      <c r="BX153" s="100"/>
      <c r="BY153" s="14"/>
      <c r="BZ153" s="14"/>
      <c r="CA153" s="100"/>
      <c r="CB153" s="14"/>
      <c r="CC153" s="14"/>
      <c r="CD153" s="100"/>
      <c r="CE153" s="14"/>
      <c r="CF153" s="14"/>
      <c r="CG153" s="100"/>
      <c r="CH153" s="14"/>
      <c r="CI153" s="14"/>
      <c r="CJ153" s="50"/>
      <c r="CK153" s="14"/>
      <c r="CL153" s="14"/>
      <c r="CM153" s="100"/>
      <c r="CN153" s="15"/>
      <c r="CO153" s="14"/>
      <c r="CP153" s="181"/>
      <c r="CQ153" s="15"/>
      <c r="CR153" s="14"/>
      <c r="CS153" s="14"/>
      <c r="CT153" s="195"/>
      <c r="CU153" s="14"/>
      <c r="CV153" s="100"/>
      <c r="CW153" s="15"/>
      <c r="CX153" s="14"/>
      <c r="CY153" s="100"/>
      <c r="CZ153" s="15"/>
      <c r="DA153" s="14"/>
      <c r="DB153" s="100"/>
      <c r="DC153" s="15"/>
      <c r="DD153" s="14"/>
      <c r="DE153" s="100"/>
      <c r="DF153" s="15"/>
      <c r="DG153" s="14"/>
      <c r="DH153" s="15"/>
      <c r="DI153" s="15"/>
      <c r="DJ153" s="14"/>
      <c r="DK153" s="15"/>
      <c r="DL153" s="15"/>
      <c r="DM153" s="14"/>
      <c r="DN153" s="15"/>
      <c r="DO153" s="15"/>
      <c r="DP153" s="14"/>
      <c r="DQ153" s="15"/>
      <c r="DR153" s="15"/>
      <c r="DS153" s="14"/>
      <c r="DT153" s="15"/>
      <c r="DU153" s="15"/>
      <c r="DV153" s="14"/>
      <c r="DW153" s="14"/>
      <c r="DX153" s="15"/>
      <c r="DY153" s="14"/>
      <c r="DZ153" s="14"/>
    </row>
    <row r="154" spans="1:130" s="35" customFormat="1" ht="15.75" x14ac:dyDescent="0.25">
      <c r="A154" s="58" t="s">
        <v>361</v>
      </c>
      <c r="B154" s="206">
        <f t="shared" si="316"/>
        <v>989</v>
      </c>
      <c r="C154" s="206">
        <f t="shared" si="317"/>
        <v>84.469200000000001</v>
      </c>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v>989</v>
      </c>
      <c r="AG154" s="14">
        <v>84.469200000000001</v>
      </c>
      <c r="AH154" s="14">
        <f t="shared" si="318"/>
        <v>8.5408695652173918</v>
      </c>
      <c r="AI154" s="14"/>
      <c r="AJ154" s="14"/>
      <c r="AK154" s="14"/>
      <c r="AL154" s="14"/>
      <c r="AM154" s="14"/>
      <c r="AN154" s="15"/>
      <c r="AO154" s="15"/>
      <c r="AP154" s="15"/>
      <c r="AQ154" s="15"/>
      <c r="AR154" s="14"/>
      <c r="AS154" s="14"/>
      <c r="AT154" s="100"/>
      <c r="AU154" s="14"/>
      <c r="AV154" s="14"/>
      <c r="AW154" s="100"/>
      <c r="AX154" s="14"/>
      <c r="AY154" s="14"/>
      <c r="AZ154" s="100"/>
      <c r="BA154" s="14"/>
      <c r="BB154" s="14"/>
      <c r="BC154" s="100"/>
      <c r="BD154" s="14"/>
      <c r="BE154" s="14"/>
      <c r="BF154" s="15"/>
      <c r="BG154" s="14"/>
      <c r="BH154" s="14"/>
      <c r="BI154" s="100"/>
      <c r="BJ154" s="14"/>
      <c r="BK154" s="14"/>
      <c r="BL154" s="100"/>
      <c r="BM154" s="14"/>
      <c r="BN154" s="14"/>
      <c r="BO154" s="100"/>
      <c r="BP154" s="14"/>
      <c r="BQ154" s="14"/>
      <c r="BR154" s="100"/>
      <c r="BS154" s="14"/>
      <c r="BT154" s="14"/>
      <c r="BU154" s="100"/>
      <c r="BV154" s="14"/>
      <c r="BW154" s="14"/>
      <c r="BX154" s="100"/>
      <c r="BY154" s="14"/>
      <c r="BZ154" s="14"/>
      <c r="CA154" s="100"/>
      <c r="CB154" s="14"/>
      <c r="CC154" s="14"/>
      <c r="CD154" s="100"/>
      <c r="CE154" s="14"/>
      <c r="CF154" s="14"/>
      <c r="CG154" s="100"/>
      <c r="CH154" s="14"/>
      <c r="CI154" s="14"/>
      <c r="CJ154" s="50"/>
      <c r="CK154" s="14"/>
      <c r="CL154" s="14"/>
      <c r="CM154" s="100"/>
      <c r="CN154" s="15"/>
      <c r="CO154" s="14"/>
      <c r="CP154" s="181"/>
      <c r="CQ154" s="15"/>
      <c r="CR154" s="14"/>
      <c r="CS154" s="14"/>
      <c r="CT154" s="195"/>
      <c r="CU154" s="14"/>
      <c r="CV154" s="100"/>
      <c r="CW154" s="15"/>
      <c r="CX154" s="14"/>
      <c r="CY154" s="100"/>
      <c r="CZ154" s="15"/>
      <c r="DA154" s="14"/>
      <c r="DB154" s="100"/>
      <c r="DC154" s="15"/>
      <c r="DD154" s="14"/>
      <c r="DE154" s="100"/>
      <c r="DF154" s="15"/>
      <c r="DG154" s="14"/>
      <c r="DH154" s="15"/>
      <c r="DI154" s="15"/>
      <c r="DJ154" s="14"/>
      <c r="DK154" s="15"/>
      <c r="DL154" s="15"/>
      <c r="DM154" s="14"/>
      <c r="DN154" s="15"/>
      <c r="DO154" s="15"/>
      <c r="DP154" s="14"/>
      <c r="DQ154" s="15"/>
      <c r="DR154" s="15"/>
      <c r="DS154" s="14"/>
      <c r="DT154" s="15"/>
      <c r="DU154" s="15"/>
      <c r="DV154" s="14"/>
      <c r="DW154" s="14"/>
      <c r="DX154" s="15"/>
      <c r="DY154" s="14"/>
      <c r="DZ154" s="14"/>
    </row>
    <row r="155" spans="1:130" s="76" customFormat="1" ht="31.5" x14ac:dyDescent="0.25">
      <c r="A155" s="77" t="s">
        <v>367</v>
      </c>
      <c r="B155" s="205">
        <f t="shared" si="316"/>
        <v>66317.117820000014</v>
      </c>
      <c r="C155" s="205">
        <f t="shared" si="317"/>
        <v>28801.341999999997</v>
      </c>
      <c r="D155" s="81">
        <f t="shared" ref="D155" si="341">C155/B155*100</f>
        <v>43.429725155085144</v>
      </c>
      <c r="E155" s="83">
        <f t="shared" ref="E155:AS155" si="342">E156+E157+E158+E159+E160+E161+E162+E163+E164+E165</f>
        <v>1187.5</v>
      </c>
      <c r="F155" s="83">
        <f t="shared" si="342"/>
        <v>1187.4966999999999</v>
      </c>
      <c r="G155" s="81">
        <f>F155/E155*100</f>
        <v>99.99972210526316</v>
      </c>
      <c r="H155" s="83">
        <f t="shared" si="342"/>
        <v>0</v>
      </c>
      <c r="I155" s="83">
        <f t="shared" si="342"/>
        <v>0</v>
      </c>
      <c r="J155" s="83">
        <f t="shared" si="342"/>
        <v>0</v>
      </c>
      <c r="K155" s="83">
        <f t="shared" si="342"/>
        <v>349.6</v>
      </c>
      <c r="L155" s="83">
        <f t="shared" si="342"/>
        <v>349.65</v>
      </c>
      <c r="M155" s="83">
        <f t="shared" ref="M155:M167" si="343">L155/K155*100</f>
        <v>100.01430205949656</v>
      </c>
      <c r="N155" s="83">
        <f t="shared" si="342"/>
        <v>0</v>
      </c>
      <c r="O155" s="83">
        <f t="shared" si="342"/>
        <v>0</v>
      </c>
      <c r="P155" s="83">
        <f t="shared" si="342"/>
        <v>0</v>
      </c>
      <c r="Q155" s="83">
        <f t="shared" si="342"/>
        <v>0</v>
      </c>
      <c r="R155" s="83">
        <f t="shared" si="342"/>
        <v>0</v>
      </c>
      <c r="S155" s="83">
        <f t="shared" si="342"/>
        <v>0</v>
      </c>
      <c r="T155" s="83">
        <f t="shared" si="342"/>
        <v>0</v>
      </c>
      <c r="U155" s="83">
        <f t="shared" si="342"/>
        <v>0</v>
      </c>
      <c r="V155" s="83">
        <f t="shared" si="342"/>
        <v>0</v>
      </c>
      <c r="W155" s="83">
        <f t="shared" si="342"/>
        <v>102.04082</v>
      </c>
      <c r="X155" s="83">
        <f t="shared" si="342"/>
        <v>102.04082</v>
      </c>
      <c r="Y155" s="81">
        <f>X155/W155*100</f>
        <v>100</v>
      </c>
      <c r="Z155" s="83">
        <f t="shared" si="342"/>
        <v>0</v>
      </c>
      <c r="AA155" s="83">
        <f t="shared" si="342"/>
        <v>0</v>
      </c>
      <c r="AB155" s="83">
        <f t="shared" si="342"/>
        <v>0</v>
      </c>
      <c r="AC155" s="83">
        <f t="shared" si="342"/>
        <v>0</v>
      </c>
      <c r="AD155" s="83">
        <f t="shared" si="342"/>
        <v>0</v>
      </c>
      <c r="AE155" s="83">
        <f t="shared" si="342"/>
        <v>0</v>
      </c>
      <c r="AF155" s="83">
        <f>SUM(AF156:AF166)</f>
        <v>2266.8670000000002</v>
      </c>
      <c r="AG155" s="83">
        <f t="shared" si="342"/>
        <v>877.13529999999992</v>
      </c>
      <c r="AH155" s="81">
        <f t="shared" si="318"/>
        <v>38.69372574570982</v>
      </c>
      <c r="AI155" s="83">
        <f t="shared" si="342"/>
        <v>2199.9</v>
      </c>
      <c r="AJ155" s="83">
        <f t="shared" si="342"/>
        <v>2199.88</v>
      </c>
      <c r="AK155" s="81">
        <f t="shared" ref="AK155" si="344">AJ155/AI155*100</f>
        <v>99.999090867766711</v>
      </c>
      <c r="AL155" s="83">
        <f t="shared" si="342"/>
        <v>16825.5</v>
      </c>
      <c r="AM155" s="83">
        <f t="shared" si="342"/>
        <v>10663.5164</v>
      </c>
      <c r="AN155" s="83">
        <f t="shared" si="93"/>
        <v>63.377114498826195</v>
      </c>
      <c r="AO155" s="83">
        <f t="shared" ref="AO155:AP155" si="345">AO156+AO157+AO158+AO159+AO160+AO161+AO162+AO163+AO164+AO165</f>
        <v>2395.9</v>
      </c>
      <c r="AP155" s="83">
        <f t="shared" si="345"/>
        <v>303.36662000000001</v>
      </c>
      <c r="AQ155" s="83">
        <f t="shared" ref="AQ155:AQ156" si="346">AP155/AO155*100</f>
        <v>12.661906590425309</v>
      </c>
      <c r="AR155" s="83">
        <f t="shared" si="342"/>
        <v>0</v>
      </c>
      <c r="AS155" s="83">
        <f t="shared" si="342"/>
        <v>0</v>
      </c>
      <c r="AT155" s="83">
        <f t="shared" ref="AT155:CI155" si="347">AT156+AT157+AT158+AT159+AT160+AT161+AT162+AT163+AT164+AT165</f>
        <v>0</v>
      </c>
      <c r="AU155" s="83">
        <f t="shared" si="347"/>
        <v>0</v>
      </c>
      <c r="AV155" s="83">
        <f t="shared" si="347"/>
        <v>0</v>
      </c>
      <c r="AW155" s="83">
        <f t="shared" si="347"/>
        <v>0</v>
      </c>
      <c r="AX155" s="83">
        <f t="shared" si="347"/>
        <v>0</v>
      </c>
      <c r="AY155" s="83">
        <f t="shared" si="347"/>
        <v>0</v>
      </c>
      <c r="AZ155" s="83">
        <f t="shared" si="347"/>
        <v>0</v>
      </c>
      <c r="BA155" s="83">
        <f t="shared" si="347"/>
        <v>0</v>
      </c>
      <c r="BB155" s="83">
        <f t="shared" si="347"/>
        <v>0</v>
      </c>
      <c r="BC155" s="83">
        <f t="shared" si="347"/>
        <v>0</v>
      </c>
      <c r="BD155" s="83">
        <f t="shared" si="347"/>
        <v>5071.3</v>
      </c>
      <c r="BE155" s="83">
        <f t="shared" si="347"/>
        <v>2852.1737400000002</v>
      </c>
      <c r="BF155" s="83">
        <f t="shared" si="125"/>
        <v>56.241471417585231</v>
      </c>
      <c r="BG155" s="83">
        <f t="shared" si="347"/>
        <v>10816.81</v>
      </c>
      <c r="BH155" s="83">
        <f t="shared" si="347"/>
        <v>196.81759</v>
      </c>
      <c r="BI155" s="81">
        <f t="shared" ref="BI155" si="348">BH155/BG155*100</f>
        <v>1.8195529920558835</v>
      </c>
      <c r="BJ155" s="83">
        <f t="shared" si="347"/>
        <v>0</v>
      </c>
      <c r="BK155" s="83">
        <f t="shared" si="347"/>
        <v>0</v>
      </c>
      <c r="BL155" s="83">
        <f t="shared" si="347"/>
        <v>0</v>
      </c>
      <c r="BM155" s="83">
        <f t="shared" si="347"/>
        <v>500</v>
      </c>
      <c r="BN155" s="83">
        <f t="shared" si="347"/>
        <v>500</v>
      </c>
      <c r="BO155" s="81">
        <f t="shared" ref="BO155" si="349">BN155/BM155*100</f>
        <v>100</v>
      </c>
      <c r="BP155" s="83">
        <f t="shared" si="347"/>
        <v>0</v>
      </c>
      <c r="BQ155" s="83">
        <f t="shared" si="347"/>
        <v>0</v>
      </c>
      <c r="BR155" s="83">
        <f t="shared" si="347"/>
        <v>0</v>
      </c>
      <c r="BS155" s="83">
        <f t="shared" si="347"/>
        <v>0</v>
      </c>
      <c r="BT155" s="83">
        <f t="shared" si="347"/>
        <v>0</v>
      </c>
      <c r="BU155" s="83">
        <f t="shared" si="347"/>
        <v>0</v>
      </c>
      <c r="BV155" s="83">
        <f t="shared" si="347"/>
        <v>0</v>
      </c>
      <c r="BW155" s="83">
        <f t="shared" si="347"/>
        <v>0</v>
      </c>
      <c r="BX155" s="83">
        <f t="shared" si="347"/>
        <v>0</v>
      </c>
      <c r="BY155" s="83">
        <f t="shared" si="347"/>
        <v>406.7</v>
      </c>
      <c r="BZ155" s="83">
        <f t="shared" si="347"/>
        <v>406.7</v>
      </c>
      <c r="CA155" s="83">
        <f t="shared" si="347"/>
        <v>100</v>
      </c>
      <c r="CB155" s="83">
        <f t="shared" si="347"/>
        <v>0</v>
      </c>
      <c r="CC155" s="83">
        <f t="shared" si="347"/>
        <v>0</v>
      </c>
      <c r="CD155" s="83">
        <f t="shared" si="347"/>
        <v>0</v>
      </c>
      <c r="CE155" s="83">
        <f t="shared" si="347"/>
        <v>230.3</v>
      </c>
      <c r="CF155" s="83">
        <f t="shared" si="347"/>
        <v>0</v>
      </c>
      <c r="CG155" s="83">
        <f t="shared" si="347"/>
        <v>0</v>
      </c>
      <c r="CH155" s="83">
        <f t="shared" si="347"/>
        <v>5639.5</v>
      </c>
      <c r="CI155" s="83">
        <f t="shared" si="347"/>
        <v>57.020309999999995</v>
      </c>
      <c r="CJ155" s="80">
        <f t="shared" ref="CJ155:CJ198" si="350">CI155/CH155*100</f>
        <v>1.0110880397198332</v>
      </c>
      <c r="CK155" s="83">
        <f t="shared" ref="CK155:CY155" si="351">CK156+CK157+CK158+CK159+CK160+CK161+CK162+CK163+CK164+CK165</f>
        <v>0</v>
      </c>
      <c r="CL155" s="83">
        <f t="shared" si="351"/>
        <v>0</v>
      </c>
      <c r="CM155" s="83">
        <f t="shared" si="351"/>
        <v>0</v>
      </c>
      <c r="CN155" s="83">
        <f t="shared" si="351"/>
        <v>0</v>
      </c>
      <c r="CO155" s="83">
        <f t="shared" si="351"/>
        <v>0</v>
      </c>
      <c r="CP155" s="183">
        <f t="shared" si="351"/>
        <v>0</v>
      </c>
      <c r="CQ155" s="83">
        <f t="shared" si="351"/>
        <v>11280.8</v>
      </c>
      <c r="CR155" s="83">
        <f t="shared" si="351"/>
        <v>6494.4922699999997</v>
      </c>
      <c r="CS155" s="83">
        <f t="shared" si="98"/>
        <v>57.571203017516495</v>
      </c>
      <c r="CT155" s="198">
        <f t="shared" si="351"/>
        <v>0</v>
      </c>
      <c r="CU155" s="83">
        <f t="shared" si="351"/>
        <v>0</v>
      </c>
      <c r="CV155" s="83">
        <f t="shared" si="351"/>
        <v>0</v>
      </c>
      <c r="CW155" s="83">
        <f t="shared" si="351"/>
        <v>0</v>
      </c>
      <c r="CX155" s="83">
        <f t="shared" si="351"/>
        <v>0</v>
      </c>
      <c r="CY155" s="83">
        <f t="shared" si="351"/>
        <v>0</v>
      </c>
      <c r="CZ155" s="83"/>
      <c r="DA155" s="83">
        <f t="shared" ref="DA155:DB155" si="352">DA156+DA157+DA158+DA159+DA160+DA161+DA162+DA163+DA164+DA165</f>
        <v>0</v>
      </c>
      <c r="DB155" s="83">
        <f t="shared" si="352"/>
        <v>0</v>
      </c>
      <c r="DC155" s="83">
        <f t="shared" ref="DC155:DE155" si="353">DC156+DC157+DC158+DC159+DC160+DC161+DC162+DC163+DC164+DC165</f>
        <v>0</v>
      </c>
      <c r="DD155" s="83">
        <f t="shared" si="353"/>
        <v>0</v>
      </c>
      <c r="DE155" s="83">
        <f t="shared" si="353"/>
        <v>0</v>
      </c>
      <c r="DF155" s="83">
        <f t="shared" ref="DF155:DG155" si="354">DF156+DF157+DF158+DF159+DF160+DF161+DF162+DF163+DF164+DF165</f>
        <v>1890.4</v>
      </c>
      <c r="DG155" s="83">
        <f t="shared" si="354"/>
        <v>20</v>
      </c>
      <c r="DH155" s="83">
        <f t="shared" ref="DH155:DH168" si="355">DG155/DF155*100</f>
        <v>1.0579771476936097</v>
      </c>
      <c r="DI155" s="83">
        <f t="shared" ref="DI155:DJ155" si="356">DI156+DI157+DI158+DI159+DI160+DI161+DI162+DI163+DI164+DI165</f>
        <v>4706.2</v>
      </c>
      <c r="DJ155" s="83">
        <f t="shared" si="356"/>
        <v>2591.0522500000002</v>
      </c>
      <c r="DK155" s="83">
        <f t="shared" si="340"/>
        <v>55.056144022778462</v>
      </c>
      <c r="DL155" s="83">
        <f t="shared" ref="DL155:DM155" si="357">DL156+DL157+DL158+DL159+DL160+DL161+DL162+DL163+DL164+DL165</f>
        <v>0</v>
      </c>
      <c r="DM155" s="83">
        <f t="shared" si="357"/>
        <v>0</v>
      </c>
      <c r="DN155" s="83"/>
      <c r="DO155" s="83">
        <f t="shared" ref="DO155:DP155" si="358">DO156+DO157+DO158+DO159+DO160+DO161+DO162+DO163+DO164+DO165</f>
        <v>0</v>
      </c>
      <c r="DP155" s="83">
        <f t="shared" si="358"/>
        <v>0</v>
      </c>
      <c r="DQ155" s="83"/>
      <c r="DR155" s="83">
        <f t="shared" ref="DR155:DS155" si="359">DR156+DR157+DR158+DR159+DR160+DR161+DR162+DR163+DR164+DR165</f>
        <v>0</v>
      </c>
      <c r="DS155" s="83">
        <f t="shared" si="359"/>
        <v>0</v>
      </c>
      <c r="DT155" s="83"/>
      <c r="DU155" s="83">
        <f t="shared" ref="DU155:DV155" si="360">DU156+DU157+DU158+DU159+DU160+DU161+DU162+DU163+DU164+DU165</f>
        <v>447.8</v>
      </c>
      <c r="DV155" s="83">
        <f t="shared" si="360"/>
        <v>0</v>
      </c>
      <c r="DW155" s="83">
        <f t="shared" ref="DW155" si="361">DV155/DU155*100</f>
        <v>0</v>
      </c>
      <c r="DX155" s="83"/>
      <c r="DY155" s="83"/>
      <c r="DZ155" s="83"/>
    </row>
    <row r="156" spans="1:130" s="35" customFormat="1" ht="15.75" customHeight="1" x14ac:dyDescent="0.25">
      <c r="A156" s="58" t="s">
        <v>365</v>
      </c>
      <c r="B156" s="206">
        <f t="shared" si="316"/>
        <v>49679.040820000002</v>
      </c>
      <c r="C156" s="206">
        <f t="shared" si="317"/>
        <v>24620.809110000002</v>
      </c>
      <c r="D156" s="14">
        <f t="shared" si="82"/>
        <v>49.559751363170548</v>
      </c>
      <c r="E156" s="15">
        <v>1187.5</v>
      </c>
      <c r="F156" s="15">
        <v>1187.4966999999999</v>
      </c>
      <c r="G156" s="14">
        <f>F156/E156*100</f>
        <v>99.99972210526316</v>
      </c>
      <c r="H156" s="15"/>
      <c r="I156" s="15"/>
      <c r="J156" s="14"/>
      <c r="K156" s="14">
        <v>349.6</v>
      </c>
      <c r="L156" s="14">
        <v>349.65</v>
      </c>
      <c r="M156" s="15">
        <f t="shared" si="343"/>
        <v>100.01430205949656</v>
      </c>
      <c r="N156" s="14"/>
      <c r="O156" s="14"/>
      <c r="P156" s="15"/>
      <c r="Q156" s="15">
        <v>0</v>
      </c>
      <c r="R156" s="15">
        <v>0</v>
      </c>
      <c r="S156" s="14"/>
      <c r="T156" s="15"/>
      <c r="U156" s="15"/>
      <c r="V156" s="15"/>
      <c r="W156" s="15">
        <v>102.04082</v>
      </c>
      <c r="X156" s="15">
        <v>102.04082</v>
      </c>
      <c r="Y156" s="14">
        <f>X156/W156*100</f>
        <v>100</v>
      </c>
      <c r="Z156" s="15"/>
      <c r="AA156" s="15"/>
      <c r="AB156" s="14"/>
      <c r="AC156" s="15"/>
      <c r="AD156" s="15"/>
      <c r="AE156" s="14"/>
      <c r="AF156" s="14"/>
      <c r="AG156" s="14"/>
      <c r="AH156" s="14"/>
      <c r="AI156" s="15">
        <v>0</v>
      </c>
      <c r="AJ156" s="15"/>
      <c r="AK156" s="14"/>
      <c r="AL156" s="172">
        <v>16825.5</v>
      </c>
      <c r="AM156" s="172">
        <v>10663.5164</v>
      </c>
      <c r="AN156" s="15">
        <f t="shared" si="93"/>
        <v>63.377114498826195</v>
      </c>
      <c r="AO156" s="172">
        <v>2395.9</v>
      </c>
      <c r="AP156" s="172">
        <v>303.36662000000001</v>
      </c>
      <c r="AQ156" s="15">
        <f t="shared" si="346"/>
        <v>12.661906590425309</v>
      </c>
      <c r="AR156" s="15"/>
      <c r="AS156" s="15"/>
      <c r="AT156" s="15"/>
      <c r="AU156" s="15"/>
      <c r="AV156" s="15"/>
      <c r="AW156" s="15"/>
      <c r="AX156" s="15"/>
      <c r="AY156" s="15"/>
      <c r="AZ156" s="99"/>
      <c r="BA156" s="15"/>
      <c r="BB156" s="15"/>
      <c r="BC156" s="99"/>
      <c r="BD156" s="15">
        <v>5071.3</v>
      </c>
      <c r="BE156" s="191">
        <v>2852.1737400000002</v>
      </c>
      <c r="BF156" s="15">
        <f t="shared" si="125"/>
        <v>56.241471417585231</v>
      </c>
      <c r="BG156" s="15"/>
      <c r="BH156" s="99"/>
      <c r="BI156" s="14"/>
      <c r="BJ156" s="15"/>
      <c r="BK156" s="99"/>
      <c r="BL156" s="99"/>
      <c r="BM156" s="15"/>
      <c r="BN156" s="99"/>
      <c r="BO156" s="14"/>
      <c r="BP156" s="15"/>
      <c r="BQ156" s="99"/>
      <c r="BR156" s="99"/>
      <c r="BS156" s="15"/>
      <c r="BT156" s="99"/>
      <c r="BU156" s="99"/>
      <c r="BV156" s="15"/>
      <c r="BW156" s="99"/>
      <c r="BX156" s="99"/>
      <c r="BY156" s="15"/>
      <c r="BZ156" s="15"/>
      <c r="CA156" s="99"/>
      <c r="CB156" s="15"/>
      <c r="CC156" s="99"/>
      <c r="CD156" s="99"/>
      <c r="CE156" s="15">
        <v>230.3</v>
      </c>
      <c r="CF156" s="99"/>
      <c r="CG156" s="99"/>
      <c r="CH156" s="15">
        <v>5639.5</v>
      </c>
      <c r="CI156" s="191">
        <v>57.020309999999995</v>
      </c>
      <c r="CJ156" s="50">
        <f t="shared" si="350"/>
        <v>1.0110880397198332</v>
      </c>
      <c r="CK156" s="15"/>
      <c r="CL156" s="99"/>
      <c r="CM156" s="99"/>
      <c r="CN156" s="15"/>
      <c r="CO156" s="99"/>
      <c r="CP156" s="185"/>
      <c r="CQ156" s="15">
        <v>11280.8</v>
      </c>
      <c r="CR156" s="172">
        <v>6494.4922699999997</v>
      </c>
      <c r="CS156" s="15">
        <f t="shared" si="98"/>
        <v>57.571203017516495</v>
      </c>
      <c r="CT156" s="195"/>
      <c r="CU156" s="99"/>
      <c r="CV156" s="99"/>
      <c r="CW156" s="15"/>
      <c r="CX156" s="99"/>
      <c r="CY156" s="99"/>
      <c r="CZ156" s="15"/>
      <c r="DA156" s="99"/>
      <c r="DB156" s="99"/>
      <c r="DC156" s="15"/>
      <c r="DD156" s="99"/>
      <c r="DE156" s="99"/>
      <c r="DF156" s="15">
        <v>1890.4</v>
      </c>
      <c r="DG156" s="15">
        <v>20</v>
      </c>
      <c r="DH156" s="15">
        <f t="shared" si="355"/>
        <v>1.0579771476936097</v>
      </c>
      <c r="DI156" s="15">
        <v>4706.2</v>
      </c>
      <c r="DJ156" s="191">
        <v>2591.0522500000002</v>
      </c>
      <c r="DK156" s="15">
        <f t="shared" si="340"/>
        <v>55.056144022778462</v>
      </c>
      <c r="DL156" s="15"/>
      <c r="DM156" s="191"/>
      <c r="DN156" s="15"/>
      <c r="DO156" s="15"/>
      <c r="DP156" s="191"/>
      <c r="DQ156" s="15"/>
      <c r="DR156" s="15"/>
      <c r="DS156" s="191"/>
      <c r="DT156" s="15"/>
      <c r="DU156" s="15"/>
      <c r="DV156" s="172"/>
      <c r="DW156" s="15"/>
      <c r="DX156" s="15"/>
      <c r="DY156" s="172"/>
      <c r="DZ156" s="15"/>
    </row>
    <row r="157" spans="1:130" s="35" customFormat="1" ht="15.75" x14ac:dyDescent="0.25">
      <c r="A157" s="58" t="s">
        <v>566</v>
      </c>
      <c r="B157" s="206">
        <f t="shared" si="316"/>
        <v>2699.9</v>
      </c>
      <c r="C157" s="206">
        <f t="shared" si="317"/>
        <v>2699.88</v>
      </c>
      <c r="D157" s="14">
        <f>C157/B157*100</f>
        <v>99.999259231823402</v>
      </c>
      <c r="E157" s="14"/>
      <c r="F157" s="14"/>
      <c r="G157" s="14"/>
      <c r="H157" s="14"/>
      <c r="I157" s="14"/>
      <c r="J157" s="14"/>
      <c r="K157" s="14"/>
      <c r="L157" s="14"/>
      <c r="M157" s="15"/>
      <c r="N157" s="14"/>
      <c r="O157" s="14"/>
      <c r="P157" s="14"/>
      <c r="Q157" s="14"/>
      <c r="R157" s="14"/>
      <c r="S157" s="14"/>
      <c r="T157" s="14"/>
      <c r="U157" s="14"/>
      <c r="V157" s="14"/>
      <c r="W157" s="14"/>
      <c r="X157" s="14"/>
      <c r="Y157" s="14"/>
      <c r="Z157" s="14"/>
      <c r="AA157" s="14"/>
      <c r="AB157" s="14"/>
      <c r="AC157" s="14"/>
      <c r="AD157" s="14"/>
      <c r="AE157" s="14"/>
      <c r="AF157" s="14"/>
      <c r="AG157" s="14"/>
      <c r="AH157" s="14"/>
      <c r="AI157" s="14">
        <v>2199.9</v>
      </c>
      <c r="AJ157" s="14">
        <v>2199.88</v>
      </c>
      <c r="AK157" s="14">
        <f>AJ157/AI157*100</f>
        <v>99.999090867766711</v>
      </c>
      <c r="AL157" s="14"/>
      <c r="AM157" s="14"/>
      <c r="AN157" s="14"/>
      <c r="AO157" s="14"/>
      <c r="AP157" s="14"/>
      <c r="AQ157" s="14"/>
      <c r="AR157" s="14"/>
      <c r="AS157" s="14"/>
      <c r="AT157" s="100"/>
      <c r="AU157" s="14"/>
      <c r="AV157" s="14"/>
      <c r="AW157" s="100"/>
      <c r="AX157" s="14"/>
      <c r="AY157" s="14"/>
      <c r="AZ157" s="100"/>
      <c r="BA157" s="14"/>
      <c r="BB157" s="14"/>
      <c r="BC157" s="100"/>
      <c r="BD157" s="14"/>
      <c r="BE157" s="14"/>
      <c r="BF157" s="14"/>
      <c r="BG157" s="14"/>
      <c r="BH157" s="14"/>
      <c r="BI157" s="14"/>
      <c r="BJ157" s="14"/>
      <c r="BK157" s="14"/>
      <c r="BL157" s="14"/>
      <c r="BM157" s="14">
        <v>500</v>
      </c>
      <c r="BN157" s="14">
        <v>500</v>
      </c>
      <c r="BO157" s="14">
        <f>BN157/BM157*100</f>
        <v>100</v>
      </c>
      <c r="BP157" s="14"/>
      <c r="BQ157" s="14"/>
      <c r="BR157" s="100"/>
      <c r="BS157" s="14"/>
      <c r="BT157" s="14"/>
      <c r="BU157" s="100"/>
      <c r="BV157" s="14"/>
      <c r="BW157" s="14"/>
      <c r="BX157" s="100"/>
      <c r="BY157" s="14"/>
      <c r="BZ157" s="14"/>
      <c r="CA157" s="100"/>
      <c r="CB157" s="14"/>
      <c r="CC157" s="14"/>
      <c r="CD157" s="100"/>
      <c r="CE157" s="14"/>
      <c r="CF157" s="14"/>
      <c r="CG157" s="100"/>
      <c r="CH157" s="14"/>
      <c r="CI157" s="14"/>
      <c r="CJ157" s="50"/>
      <c r="CK157" s="14"/>
      <c r="CL157" s="14"/>
      <c r="CM157" s="100"/>
      <c r="CN157" s="15"/>
      <c r="CO157" s="14"/>
      <c r="CP157" s="181"/>
      <c r="CQ157" s="15"/>
      <c r="CR157" s="14"/>
      <c r="CS157" s="14"/>
      <c r="CT157" s="195"/>
      <c r="CU157" s="14"/>
      <c r="CV157" s="100"/>
      <c r="CW157" s="15"/>
      <c r="CX157" s="14"/>
      <c r="CY157" s="100"/>
      <c r="CZ157" s="15"/>
      <c r="DA157" s="14"/>
      <c r="DB157" s="100"/>
      <c r="DC157" s="15"/>
      <c r="DD157" s="14"/>
      <c r="DE157" s="100"/>
      <c r="DF157" s="15"/>
      <c r="DG157" s="14"/>
      <c r="DH157" s="15"/>
      <c r="DI157" s="15"/>
      <c r="DJ157" s="14"/>
      <c r="DK157" s="15"/>
      <c r="DL157" s="15"/>
      <c r="DM157" s="14"/>
      <c r="DN157" s="15"/>
      <c r="DO157" s="15"/>
      <c r="DP157" s="14"/>
      <c r="DQ157" s="15"/>
      <c r="DR157" s="15"/>
      <c r="DS157" s="14"/>
      <c r="DT157" s="15"/>
      <c r="DU157" s="15"/>
      <c r="DV157" s="14"/>
      <c r="DW157" s="14"/>
      <c r="DX157" s="15"/>
      <c r="DY157" s="14"/>
      <c r="DZ157" s="14"/>
    </row>
    <row r="158" spans="1:130" s="35" customFormat="1" ht="15.75" x14ac:dyDescent="0.25">
      <c r="A158" s="58" t="s">
        <v>364</v>
      </c>
      <c r="B158" s="206">
        <f t="shared" si="316"/>
        <v>585</v>
      </c>
      <c r="C158" s="206">
        <f t="shared" si="317"/>
        <v>175.5</v>
      </c>
      <c r="D158" s="14"/>
      <c r="E158" s="14"/>
      <c r="F158" s="14"/>
      <c r="G158" s="14"/>
      <c r="H158" s="14"/>
      <c r="I158" s="14"/>
      <c r="J158" s="14"/>
      <c r="K158" s="14"/>
      <c r="L158" s="14"/>
      <c r="M158" s="15"/>
      <c r="N158" s="14"/>
      <c r="O158" s="14"/>
      <c r="P158" s="14"/>
      <c r="Q158" s="14"/>
      <c r="R158" s="14"/>
      <c r="S158" s="14"/>
      <c r="T158" s="14"/>
      <c r="U158" s="14"/>
      <c r="V158" s="14"/>
      <c r="W158" s="14"/>
      <c r="X158" s="14"/>
      <c r="Y158" s="14"/>
      <c r="Z158" s="14"/>
      <c r="AA158" s="14"/>
      <c r="AB158" s="14"/>
      <c r="AC158" s="14"/>
      <c r="AD158" s="14"/>
      <c r="AE158" s="14"/>
      <c r="AF158" s="14">
        <v>585</v>
      </c>
      <c r="AG158" s="14">
        <v>175.5</v>
      </c>
      <c r="AH158" s="14">
        <f t="shared" si="318"/>
        <v>30</v>
      </c>
      <c r="AI158" s="14"/>
      <c r="AJ158" s="14"/>
      <c r="AK158" s="14"/>
      <c r="AL158" s="14"/>
      <c r="AM158" s="14"/>
      <c r="AN158" s="14"/>
      <c r="AO158" s="14"/>
      <c r="AP158" s="14"/>
      <c r="AQ158" s="14"/>
      <c r="AR158" s="14"/>
      <c r="AS158" s="14"/>
      <c r="AT158" s="100"/>
      <c r="AU158" s="14"/>
      <c r="AV158" s="14"/>
      <c r="AW158" s="100"/>
      <c r="AX158" s="14"/>
      <c r="AY158" s="14"/>
      <c r="AZ158" s="100"/>
      <c r="BA158" s="14"/>
      <c r="BB158" s="14"/>
      <c r="BC158" s="100"/>
      <c r="BD158" s="14"/>
      <c r="BE158" s="14"/>
      <c r="BF158" s="14"/>
      <c r="BG158" s="14"/>
      <c r="BH158" s="14"/>
      <c r="BI158" s="14"/>
      <c r="BJ158" s="14"/>
      <c r="BK158" s="14"/>
      <c r="BL158" s="100"/>
      <c r="BM158" s="14"/>
      <c r="BN158" s="14"/>
      <c r="BO158" s="100"/>
      <c r="BP158" s="14"/>
      <c r="BQ158" s="14"/>
      <c r="BR158" s="100"/>
      <c r="BS158" s="14"/>
      <c r="BT158" s="14"/>
      <c r="BU158" s="100"/>
      <c r="BV158" s="14"/>
      <c r="BW158" s="14"/>
      <c r="BX158" s="100"/>
      <c r="BY158" s="14"/>
      <c r="BZ158" s="14"/>
      <c r="CA158" s="100"/>
      <c r="CB158" s="14"/>
      <c r="CC158" s="14"/>
      <c r="CD158" s="100"/>
      <c r="CE158" s="14"/>
      <c r="CF158" s="14"/>
      <c r="CG158" s="100"/>
      <c r="CH158" s="14"/>
      <c r="CI158" s="14"/>
      <c r="CJ158" s="50"/>
      <c r="CK158" s="14"/>
      <c r="CL158" s="14"/>
      <c r="CM158" s="100"/>
      <c r="CN158" s="15"/>
      <c r="CO158" s="14"/>
      <c r="CP158" s="181"/>
      <c r="CQ158" s="15"/>
      <c r="CR158" s="14"/>
      <c r="CS158" s="14"/>
      <c r="CT158" s="195"/>
      <c r="CU158" s="14"/>
      <c r="CV158" s="100"/>
      <c r="CW158" s="15"/>
      <c r="CX158" s="14"/>
      <c r="CY158" s="100"/>
      <c r="CZ158" s="15"/>
      <c r="DA158" s="14"/>
      <c r="DB158" s="100"/>
      <c r="DC158" s="15"/>
      <c r="DD158" s="14"/>
      <c r="DE158" s="100"/>
      <c r="DF158" s="15"/>
      <c r="DG158" s="14"/>
      <c r="DH158" s="15"/>
      <c r="DI158" s="15"/>
      <c r="DJ158" s="14"/>
      <c r="DK158" s="15"/>
      <c r="DL158" s="15"/>
      <c r="DM158" s="14"/>
      <c r="DN158" s="15"/>
      <c r="DO158" s="15"/>
      <c r="DP158" s="14"/>
      <c r="DQ158" s="15"/>
      <c r="DR158" s="15"/>
      <c r="DS158" s="14"/>
      <c r="DT158" s="15"/>
      <c r="DU158" s="15"/>
      <c r="DV158" s="14"/>
      <c r="DW158" s="14"/>
      <c r="DX158" s="15"/>
      <c r="DY158" s="14"/>
      <c r="DZ158" s="14"/>
    </row>
    <row r="159" spans="1:130" s="35" customFormat="1" ht="15.75" x14ac:dyDescent="0.25">
      <c r="A159" s="58" t="s">
        <v>567</v>
      </c>
      <c r="B159" s="206">
        <f t="shared" si="316"/>
        <v>406.7</v>
      </c>
      <c r="C159" s="206">
        <f t="shared" si="317"/>
        <v>406.7</v>
      </c>
      <c r="D159" s="14"/>
      <c r="E159" s="14"/>
      <c r="F159" s="14"/>
      <c r="G159" s="14"/>
      <c r="H159" s="14"/>
      <c r="I159" s="14"/>
      <c r="J159" s="14"/>
      <c r="K159" s="14"/>
      <c r="L159" s="14"/>
      <c r="M159" s="15"/>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00"/>
      <c r="AU159" s="14"/>
      <c r="AV159" s="14"/>
      <c r="AW159" s="100"/>
      <c r="AX159" s="14"/>
      <c r="AY159" s="14"/>
      <c r="AZ159" s="100"/>
      <c r="BA159" s="14"/>
      <c r="BB159" s="14"/>
      <c r="BC159" s="100"/>
      <c r="BD159" s="14"/>
      <c r="BE159" s="14"/>
      <c r="BF159" s="14"/>
      <c r="BG159" s="14"/>
      <c r="BH159" s="14"/>
      <c r="BI159" s="14"/>
      <c r="BJ159" s="14"/>
      <c r="BK159" s="14"/>
      <c r="BL159" s="100"/>
      <c r="BM159" s="14"/>
      <c r="BN159" s="14"/>
      <c r="BO159" s="100"/>
      <c r="BP159" s="14"/>
      <c r="BQ159" s="14"/>
      <c r="BR159" s="100"/>
      <c r="BS159" s="14"/>
      <c r="BT159" s="14"/>
      <c r="BU159" s="100"/>
      <c r="BV159" s="14"/>
      <c r="BW159" s="14"/>
      <c r="BX159" s="100"/>
      <c r="BY159" s="15">
        <v>406.7</v>
      </c>
      <c r="BZ159" s="15">
        <v>406.7</v>
      </c>
      <c r="CA159" s="15">
        <f>BZ159/BY159*100</f>
        <v>100</v>
      </c>
      <c r="CB159" s="14"/>
      <c r="CC159" s="14"/>
      <c r="CD159" s="100"/>
      <c r="CE159" s="14"/>
      <c r="CF159" s="14"/>
      <c r="CG159" s="100"/>
      <c r="CH159" s="14"/>
      <c r="CI159" s="14"/>
      <c r="CJ159" s="50"/>
      <c r="CK159" s="14"/>
      <c r="CL159" s="14"/>
      <c r="CM159" s="100"/>
      <c r="CN159" s="15"/>
      <c r="CO159" s="14"/>
      <c r="CP159" s="181"/>
      <c r="CQ159" s="15"/>
      <c r="CR159" s="14"/>
      <c r="CS159" s="14"/>
      <c r="CT159" s="195"/>
      <c r="CU159" s="14"/>
      <c r="CV159" s="100"/>
      <c r="CW159" s="15"/>
      <c r="CX159" s="14"/>
      <c r="CY159" s="100"/>
      <c r="CZ159" s="15"/>
      <c r="DA159" s="14"/>
      <c r="DB159" s="100"/>
      <c r="DC159" s="15"/>
      <c r="DD159" s="14"/>
      <c r="DE159" s="100"/>
      <c r="DF159" s="15"/>
      <c r="DG159" s="14"/>
      <c r="DH159" s="15"/>
      <c r="DI159" s="15"/>
      <c r="DJ159" s="14"/>
      <c r="DK159" s="15"/>
      <c r="DL159" s="15"/>
      <c r="DM159" s="14"/>
      <c r="DN159" s="15"/>
      <c r="DO159" s="15"/>
      <c r="DP159" s="14"/>
      <c r="DQ159" s="15"/>
      <c r="DR159" s="15"/>
      <c r="DS159" s="14"/>
      <c r="DT159" s="15"/>
      <c r="DU159" s="15"/>
      <c r="DV159" s="14"/>
      <c r="DW159" s="14"/>
      <c r="DX159" s="15"/>
      <c r="DY159" s="14"/>
      <c r="DZ159" s="14"/>
    </row>
    <row r="160" spans="1:130" s="35" customFormat="1" ht="15.75" x14ac:dyDescent="0.25">
      <c r="A160" s="58" t="s">
        <v>568</v>
      </c>
      <c r="B160" s="206">
        <f t="shared" si="316"/>
        <v>1000</v>
      </c>
      <c r="C160" s="206">
        <f t="shared" si="317"/>
        <v>300</v>
      </c>
      <c r="D160" s="14"/>
      <c r="E160" s="14"/>
      <c r="F160" s="14"/>
      <c r="G160" s="14"/>
      <c r="H160" s="14"/>
      <c r="I160" s="14"/>
      <c r="J160" s="14"/>
      <c r="K160" s="14"/>
      <c r="L160" s="14"/>
      <c r="M160" s="15"/>
      <c r="N160" s="14"/>
      <c r="O160" s="14"/>
      <c r="P160" s="14"/>
      <c r="Q160" s="14"/>
      <c r="R160" s="14"/>
      <c r="S160" s="14"/>
      <c r="T160" s="14"/>
      <c r="U160" s="14"/>
      <c r="V160" s="14"/>
      <c r="W160" s="14"/>
      <c r="X160" s="14"/>
      <c r="Y160" s="14"/>
      <c r="Z160" s="14"/>
      <c r="AA160" s="14"/>
      <c r="AB160" s="14"/>
      <c r="AC160" s="14"/>
      <c r="AD160" s="14"/>
      <c r="AE160" s="14"/>
      <c r="AF160" s="14">
        <v>1000</v>
      </c>
      <c r="AG160" s="14">
        <v>300</v>
      </c>
      <c r="AH160" s="14">
        <f t="shared" si="318"/>
        <v>30</v>
      </c>
      <c r="AI160" s="14"/>
      <c r="AJ160" s="14"/>
      <c r="AK160" s="14"/>
      <c r="AL160" s="14"/>
      <c r="AM160" s="14"/>
      <c r="AN160" s="14"/>
      <c r="AO160" s="14"/>
      <c r="AP160" s="14"/>
      <c r="AQ160" s="14"/>
      <c r="AR160" s="14"/>
      <c r="AS160" s="14"/>
      <c r="AT160" s="100"/>
      <c r="AU160" s="14"/>
      <c r="AV160" s="14"/>
      <c r="AW160" s="100"/>
      <c r="AX160" s="14"/>
      <c r="AY160" s="14"/>
      <c r="AZ160" s="100"/>
      <c r="BA160" s="14"/>
      <c r="BB160" s="14"/>
      <c r="BC160" s="100"/>
      <c r="BD160" s="14"/>
      <c r="BE160" s="14"/>
      <c r="BF160" s="14"/>
      <c r="BG160" s="14"/>
      <c r="BH160" s="14"/>
      <c r="BI160" s="14"/>
      <c r="BJ160" s="14"/>
      <c r="BK160" s="14"/>
      <c r="BL160" s="100"/>
      <c r="BM160" s="14"/>
      <c r="BN160" s="14"/>
      <c r="BO160" s="100"/>
      <c r="BP160" s="14"/>
      <c r="BQ160" s="14"/>
      <c r="BR160" s="100"/>
      <c r="BS160" s="14"/>
      <c r="BT160" s="14"/>
      <c r="BU160" s="100"/>
      <c r="BV160" s="14"/>
      <c r="BW160" s="14"/>
      <c r="BX160" s="100"/>
      <c r="BY160" s="14"/>
      <c r="BZ160" s="14"/>
      <c r="CA160" s="100"/>
      <c r="CB160" s="14"/>
      <c r="CC160" s="14"/>
      <c r="CD160" s="100"/>
      <c r="CE160" s="14"/>
      <c r="CF160" s="14"/>
      <c r="CG160" s="100"/>
      <c r="CH160" s="14"/>
      <c r="CI160" s="14"/>
      <c r="CJ160" s="50"/>
      <c r="CK160" s="14"/>
      <c r="CL160" s="14"/>
      <c r="CM160" s="100"/>
      <c r="CN160" s="15"/>
      <c r="CO160" s="14"/>
      <c r="CP160" s="181"/>
      <c r="CQ160" s="15"/>
      <c r="CR160" s="14"/>
      <c r="CS160" s="14"/>
      <c r="CT160" s="195"/>
      <c r="CU160" s="14"/>
      <c r="CV160" s="100"/>
      <c r="CW160" s="15"/>
      <c r="CX160" s="14"/>
      <c r="CY160" s="100"/>
      <c r="CZ160" s="15"/>
      <c r="DA160" s="14"/>
      <c r="DB160" s="100"/>
      <c r="DC160" s="15"/>
      <c r="DD160" s="14"/>
      <c r="DE160" s="100"/>
      <c r="DF160" s="15"/>
      <c r="DG160" s="14"/>
      <c r="DH160" s="15"/>
      <c r="DI160" s="15"/>
      <c r="DJ160" s="14"/>
      <c r="DK160" s="15"/>
      <c r="DL160" s="15"/>
      <c r="DM160" s="14"/>
      <c r="DN160" s="15"/>
      <c r="DO160" s="15"/>
      <c r="DP160" s="14"/>
      <c r="DQ160" s="15"/>
      <c r="DR160" s="15"/>
      <c r="DS160" s="14"/>
      <c r="DT160" s="15"/>
      <c r="DU160" s="15"/>
      <c r="DV160" s="14"/>
      <c r="DW160" s="14"/>
      <c r="DX160" s="15"/>
      <c r="DY160" s="14"/>
      <c r="DZ160" s="14"/>
    </row>
    <row r="161" spans="1:130" s="35" customFormat="1" ht="15.75" x14ac:dyDescent="0.25">
      <c r="A161" s="58" t="s">
        <v>569</v>
      </c>
      <c r="B161" s="206">
        <f t="shared" si="316"/>
        <v>10816.81</v>
      </c>
      <c r="C161" s="206">
        <f t="shared" si="317"/>
        <v>196.81759</v>
      </c>
      <c r="D161" s="14">
        <f>C161/B161*100</f>
        <v>1.8195529920558835</v>
      </c>
      <c r="E161" s="14"/>
      <c r="F161" s="14"/>
      <c r="G161" s="14"/>
      <c r="H161" s="14"/>
      <c r="I161" s="14"/>
      <c r="J161" s="14"/>
      <c r="K161" s="14"/>
      <c r="L161" s="14"/>
      <c r="M161" s="15"/>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00"/>
      <c r="AU161" s="14"/>
      <c r="AV161" s="14"/>
      <c r="AW161" s="100"/>
      <c r="AX161" s="14"/>
      <c r="AY161" s="14"/>
      <c r="AZ161" s="100"/>
      <c r="BA161" s="14"/>
      <c r="BB161" s="14"/>
      <c r="BC161" s="100"/>
      <c r="BD161" s="14"/>
      <c r="BE161" s="14"/>
      <c r="BF161" s="14"/>
      <c r="BG161" s="14">
        <v>10816.81</v>
      </c>
      <c r="BH161" s="14">
        <v>196.81759</v>
      </c>
      <c r="BI161" s="14">
        <f>BH161/BG161*100</f>
        <v>1.8195529920558835</v>
      </c>
      <c r="BJ161" s="14"/>
      <c r="BK161" s="14"/>
      <c r="BL161" s="100"/>
      <c r="BM161" s="14"/>
      <c r="BN161" s="14"/>
      <c r="BO161" s="100"/>
      <c r="BP161" s="14"/>
      <c r="BQ161" s="14"/>
      <c r="BR161" s="100"/>
      <c r="BS161" s="14"/>
      <c r="BT161" s="14"/>
      <c r="BU161" s="100"/>
      <c r="BV161" s="14"/>
      <c r="BW161" s="14"/>
      <c r="BX161" s="100"/>
      <c r="BY161" s="14"/>
      <c r="BZ161" s="14"/>
      <c r="CA161" s="14"/>
      <c r="CB161" s="14"/>
      <c r="CC161" s="14"/>
      <c r="CD161" s="100"/>
      <c r="CE161" s="14"/>
      <c r="CF161" s="14"/>
      <c r="CG161" s="100"/>
      <c r="CH161" s="14"/>
      <c r="CI161" s="14"/>
      <c r="CJ161" s="50"/>
      <c r="CK161" s="14"/>
      <c r="CL161" s="14"/>
      <c r="CM161" s="100"/>
      <c r="CN161" s="15"/>
      <c r="CO161" s="14"/>
      <c r="CP161" s="181"/>
      <c r="CQ161" s="15"/>
      <c r="CR161" s="14"/>
      <c r="CS161" s="14"/>
      <c r="CT161" s="195"/>
      <c r="CU161" s="14"/>
      <c r="CV161" s="100"/>
      <c r="CW161" s="15"/>
      <c r="CX161" s="14"/>
      <c r="CY161" s="100"/>
      <c r="CZ161" s="15"/>
      <c r="DA161" s="14"/>
      <c r="DB161" s="100"/>
      <c r="DC161" s="15"/>
      <c r="DD161" s="14"/>
      <c r="DE161" s="100"/>
      <c r="DF161" s="15"/>
      <c r="DG161" s="14"/>
      <c r="DH161" s="15"/>
      <c r="DI161" s="15"/>
      <c r="DJ161" s="14"/>
      <c r="DK161" s="15"/>
      <c r="DL161" s="15"/>
      <c r="DM161" s="14"/>
      <c r="DN161" s="15"/>
      <c r="DO161" s="15"/>
      <c r="DP161" s="14"/>
      <c r="DQ161" s="15"/>
      <c r="DR161" s="15"/>
      <c r="DS161" s="14"/>
      <c r="DT161" s="15"/>
      <c r="DU161" s="15"/>
      <c r="DV161" s="14"/>
      <c r="DW161" s="14"/>
      <c r="DX161" s="15"/>
      <c r="DY161" s="14"/>
      <c r="DZ161" s="14"/>
    </row>
    <row r="162" spans="1:130" s="35" customFormat="1" ht="15.75" x14ac:dyDescent="0.25">
      <c r="A162" s="58" t="s">
        <v>570</v>
      </c>
      <c r="B162" s="206">
        <f t="shared" si="316"/>
        <v>400.33100000000002</v>
      </c>
      <c r="C162" s="206">
        <f t="shared" si="317"/>
        <v>120.0993</v>
      </c>
      <c r="D162" s="14"/>
      <c r="E162" s="14"/>
      <c r="F162" s="14"/>
      <c r="G162" s="14"/>
      <c r="H162" s="14"/>
      <c r="I162" s="14"/>
      <c r="J162" s="14"/>
      <c r="K162" s="14"/>
      <c r="L162" s="14"/>
      <c r="M162" s="15"/>
      <c r="N162" s="14"/>
      <c r="O162" s="14"/>
      <c r="P162" s="14"/>
      <c r="Q162" s="14"/>
      <c r="R162" s="14"/>
      <c r="S162" s="14"/>
      <c r="T162" s="14"/>
      <c r="U162" s="14"/>
      <c r="V162" s="14"/>
      <c r="W162" s="14"/>
      <c r="X162" s="14"/>
      <c r="Y162" s="14"/>
      <c r="Z162" s="14"/>
      <c r="AA162" s="14"/>
      <c r="AB162" s="14"/>
      <c r="AC162" s="14"/>
      <c r="AD162" s="14"/>
      <c r="AE162" s="14"/>
      <c r="AF162" s="14">
        <v>400.33100000000002</v>
      </c>
      <c r="AG162" s="14">
        <v>120.0993</v>
      </c>
      <c r="AH162" s="14">
        <f t="shared" si="318"/>
        <v>30</v>
      </c>
      <c r="AI162" s="14"/>
      <c r="AJ162" s="14"/>
      <c r="AK162" s="14"/>
      <c r="AL162" s="14"/>
      <c r="AM162" s="14"/>
      <c r="AN162" s="14"/>
      <c r="AO162" s="14"/>
      <c r="AP162" s="14"/>
      <c r="AQ162" s="14"/>
      <c r="AR162" s="14"/>
      <c r="AS162" s="14"/>
      <c r="AT162" s="100"/>
      <c r="AU162" s="14"/>
      <c r="AV162" s="14"/>
      <c r="AW162" s="100"/>
      <c r="AX162" s="14"/>
      <c r="AY162" s="14"/>
      <c r="AZ162" s="100"/>
      <c r="BA162" s="14"/>
      <c r="BB162" s="14"/>
      <c r="BC162" s="100"/>
      <c r="BD162" s="14"/>
      <c r="BE162" s="14"/>
      <c r="BF162" s="14"/>
      <c r="BG162" s="14"/>
      <c r="BH162" s="14"/>
      <c r="BI162" s="100"/>
      <c r="BJ162" s="14"/>
      <c r="BK162" s="14"/>
      <c r="BL162" s="100"/>
      <c r="BM162" s="14"/>
      <c r="BN162" s="14"/>
      <c r="BO162" s="100"/>
      <c r="BP162" s="14"/>
      <c r="BQ162" s="14"/>
      <c r="BR162" s="100"/>
      <c r="BS162" s="14"/>
      <c r="BT162" s="14"/>
      <c r="BU162" s="100"/>
      <c r="BV162" s="14"/>
      <c r="BW162" s="14"/>
      <c r="BX162" s="100"/>
      <c r="BY162" s="14"/>
      <c r="BZ162" s="14"/>
      <c r="CA162" s="14"/>
      <c r="CB162" s="14"/>
      <c r="CC162" s="14"/>
      <c r="CD162" s="100"/>
      <c r="CE162" s="14"/>
      <c r="CF162" s="14"/>
      <c r="CG162" s="100"/>
      <c r="CH162" s="14"/>
      <c r="CI162" s="14"/>
      <c r="CJ162" s="50"/>
      <c r="CK162" s="14"/>
      <c r="CL162" s="14"/>
      <c r="CM162" s="100"/>
      <c r="CN162" s="15"/>
      <c r="CO162" s="14"/>
      <c r="CP162" s="181"/>
      <c r="CQ162" s="15"/>
      <c r="CR162" s="14"/>
      <c r="CS162" s="14"/>
      <c r="CT162" s="195"/>
      <c r="CU162" s="14"/>
      <c r="CV162" s="100"/>
      <c r="CW162" s="15"/>
      <c r="CX162" s="14"/>
      <c r="CY162" s="100"/>
      <c r="CZ162" s="15"/>
      <c r="DA162" s="14"/>
      <c r="DB162" s="100"/>
      <c r="DC162" s="15"/>
      <c r="DD162" s="14"/>
      <c r="DE162" s="100"/>
      <c r="DF162" s="15"/>
      <c r="DG162" s="14"/>
      <c r="DH162" s="15"/>
      <c r="DI162" s="15"/>
      <c r="DJ162" s="14"/>
      <c r="DK162" s="15"/>
      <c r="DL162" s="15"/>
      <c r="DM162" s="14"/>
      <c r="DN162" s="15"/>
      <c r="DO162" s="15"/>
      <c r="DP162" s="14"/>
      <c r="DQ162" s="15"/>
      <c r="DR162" s="15"/>
      <c r="DS162" s="14"/>
      <c r="DT162" s="15"/>
      <c r="DU162" s="15"/>
      <c r="DV162" s="14"/>
      <c r="DW162" s="14"/>
      <c r="DX162" s="15"/>
      <c r="DY162" s="14"/>
      <c r="DZ162" s="14"/>
    </row>
    <row r="163" spans="1:130" s="35" customFormat="1" ht="15.75" x14ac:dyDescent="0.25">
      <c r="A163" s="58" t="s">
        <v>571</v>
      </c>
      <c r="B163" s="206">
        <f t="shared" si="316"/>
        <v>447.8</v>
      </c>
      <c r="C163" s="206">
        <f t="shared" si="317"/>
        <v>0</v>
      </c>
      <c r="D163" s="14"/>
      <c r="E163" s="14"/>
      <c r="F163" s="14"/>
      <c r="G163" s="14"/>
      <c r="H163" s="14"/>
      <c r="I163" s="14"/>
      <c r="J163" s="14"/>
      <c r="K163" s="14"/>
      <c r="L163" s="14"/>
      <c r="M163" s="15"/>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00"/>
      <c r="AU163" s="14"/>
      <c r="AV163" s="14"/>
      <c r="AW163" s="100"/>
      <c r="AX163" s="14"/>
      <c r="AY163" s="14"/>
      <c r="AZ163" s="100"/>
      <c r="BA163" s="14"/>
      <c r="BB163" s="14"/>
      <c r="BC163" s="100"/>
      <c r="BD163" s="14"/>
      <c r="BE163" s="14"/>
      <c r="BF163" s="14"/>
      <c r="BG163" s="14"/>
      <c r="BH163" s="14"/>
      <c r="BI163" s="100"/>
      <c r="BJ163" s="14"/>
      <c r="BK163" s="14"/>
      <c r="BL163" s="100"/>
      <c r="BM163" s="14"/>
      <c r="BN163" s="14"/>
      <c r="BO163" s="100"/>
      <c r="BP163" s="14"/>
      <c r="BQ163" s="14"/>
      <c r="BR163" s="100"/>
      <c r="BS163" s="14"/>
      <c r="BT163" s="14"/>
      <c r="BU163" s="100"/>
      <c r="BV163" s="14"/>
      <c r="BW163" s="14"/>
      <c r="BX163" s="100"/>
      <c r="BY163" s="14"/>
      <c r="BZ163" s="14"/>
      <c r="CA163" s="14"/>
      <c r="CB163" s="14"/>
      <c r="CC163" s="14"/>
      <c r="CD163" s="100"/>
      <c r="CE163" s="14"/>
      <c r="CF163" s="14"/>
      <c r="CG163" s="100"/>
      <c r="CH163" s="14"/>
      <c r="CI163" s="14"/>
      <c r="CJ163" s="50"/>
      <c r="CK163" s="14"/>
      <c r="CL163" s="14"/>
      <c r="CM163" s="100"/>
      <c r="CN163" s="15"/>
      <c r="CO163" s="14"/>
      <c r="CP163" s="181"/>
      <c r="CQ163" s="15"/>
      <c r="CR163" s="14"/>
      <c r="CS163" s="14"/>
      <c r="CT163" s="195"/>
      <c r="CU163" s="14"/>
      <c r="CV163" s="100"/>
      <c r="CW163" s="15"/>
      <c r="CX163" s="14"/>
      <c r="CY163" s="100"/>
      <c r="CZ163" s="15"/>
      <c r="DA163" s="14"/>
      <c r="DB163" s="100"/>
      <c r="DC163" s="15"/>
      <c r="DD163" s="14"/>
      <c r="DE163" s="100"/>
      <c r="DF163" s="15"/>
      <c r="DG163" s="14"/>
      <c r="DH163" s="15"/>
      <c r="DI163" s="15"/>
      <c r="DJ163" s="14"/>
      <c r="DK163" s="15"/>
      <c r="DL163" s="15"/>
      <c r="DM163" s="14"/>
      <c r="DN163" s="15"/>
      <c r="DO163" s="15"/>
      <c r="DP163" s="14"/>
      <c r="DQ163" s="15"/>
      <c r="DR163" s="15"/>
      <c r="DS163" s="14"/>
      <c r="DT163" s="15"/>
      <c r="DU163" s="15">
        <v>447.8</v>
      </c>
      <c r="DV163" s="14"/>
      <c r="DW163" s="14"/>
      <c r="DX163" s="15"/>
      <c r="DY163" s="14"/>
      <c r="DZ163" s="14"/>
    </row>
    <row r="164" spans="1:130" s="35" customFormat="1" ht="15.75" x14ac:dyDescent="0.25">
      <c r="A164" s="79" t="s">
        <v>572</v>
      </c>
      <c r="B164" s="206">
        <f t="shared" si="316"/>
        <v>281.536</v>
      </c>
      <c r="C164" s="206">
        <f t="shared" si="317"/>
        <v>281.536</v>
      </c>
      <c r="D164" s="14"/>
      <c r="E164" s="14"/>
      <c r="F164" s="14"/>
      <c r="G164" s="14"/>
      <c r="H164" s="14"/>
      <c r="I164" s="14"/>
      <c r="J164" s="14"/>
      <c r="K164" s="14"/>
      <c r="L164" s="14"/>
      <c r="M164" s="15"/>
      <c r="N164" s="14"/>
      <c r="O164" s="14"/>
      <c r="P164" s="14"/>
      <c r="Q164" s="14"/>
      <c r="R164" s="14"/>
      <c r="S164" s="14"/>
      <c r="T164" s="14"/>
      <c r="U164" s="14"/>
      <c r="V164" s="14"/>
      <c r="W164" s="14"/>
      <c r="X164" s="14"/>
      <c r="Y164" s="14"/>
      <c r="Z164" s="14"/>
      <c r="AA164" s="14"/>
      <c r="AB164" s="14"/>
      <c r="AC164" s="14"/>
      <c r="AD164" s="14"/>
      <c r="AE164" s="14"/>
      <c r="AF164" s="14">
        <v>281.536</v>
      </c>
      <c r="AG164" s="14">
        <v>281.536</v>
      </c>
      <c r="AH164" s="14">
        <f t="shared" si="318"/>
        <v>100</v>
      </c>
      <c r="AI164" s="14"/>
      <c r="AJ164" s="14"/>
      <c r="AK164" s="14"/>
      <c r="AL164" s="14"/>
      <c r="AM164" s="14"/>
      <c r="AN164" s="14"/>
      <c r="AO164" s="14"/>
      <c r="AP164" s="14"/>
      <c r="AQ164" s="14"/>
      <c r="AR164" s="14"/>
      <c r="AS164" s="14"/>
      <c r="AT164" s="100"/>
      <c r="AU164" s="14"/>
      <c r="AV164" s="14"/>
      <c r="AW164" s="100"/>
      <c r="AX164" s="14"/>
      <c r="AY164" s="14"/>
      <c r="AZ164" s="100"/>
      <c r="BA164" s="14"/>
      <c r="BB164" s="14"/>
      <c r="BC164" s="100"/>
      <c r="BD164" s="14"/>
      <c r="BE164" s="14"/>
      <c r="BF164" s="14"/>
      <c r="BG164" s="14"/>
      <c r="BH164" s="14"/>
      <c r="BI164" s="100"/>
      <c r="BJ164" s="14"/>
      <c r="BK164" s="14"/>
      <c r="BL164" s="100"/>
      <c r="BM164" s="14"/>
      <c r="BN164" s="14"/>
      <c r="BO164" s="100"/>
      <c r="BP164" s="14"/>
      <c r="BQ164" s="14"/>
      <c r="BR164" s="100"/>
      <c r="BS164" s="14"/>
      <c r="BT164" s="14"/>
      <c r="BU164" s="100"/>
      <c r="BV164" s="14"/>
      <c r="BW164" s="14"/>
      <c r="BX164" s="100"/>
      <c r="BY164" s="14"/>
      <c r="BZ164" s="14"/>
      <c r="CA164" s="14"/>
      <c r="CB164" s="14"/>
      <c r="CC164" s="14"/>
      <c r="CD164" s="100"/>
      <c r="CE164" s="14"/>
      <c r="CF164" s="14"/>
      <c r="CG164" s="100"/>
      <c r="CH164" s="14"/>
      <c r="CI164" s="14"/>
      <c r="CJ164" s="50"/>
      <c r="CK164" s="14"/>
      <c r="CL164" s="14"/>
      <c r="CM164" s="100"/>
      <c r="CN164" s="15"/>
      <c r="CO164" s="14"/>
      <c r="CP164" s="181"/>
      <c r="CQ164" s="15"/>
      <c r="CR164" s="14"/>
      <c r="CS164" s="14"/>
      <c r="CT164" s="195"/>
      <c r="CU164" s="14"/>
      <c r="CV164" s="100"/>
      <c r="CW164" s="15"/>
      <c r="CX164" s="14"/>
      <c r="CY164" s="100"/>
      <c r="CZ164" s="15"/>
      <c r="DA164" s="14"/>
      <c r="DB164" s="100"/>
      <c r="DC164" s="15"/>
      <c r="DD164" s="14"/>
      <c r="DE164" s="100"/>
      <c r="DF164" s="15"/>
      <c r="DG164" s="14"/>
      <c r="DH164" s="15"/>
      <c r="DI164" s="15"/>
      <c r="DJ164" s="14"/>
      <c r="DK164" s="15"/>
      <c r="DL164" s="15"/>
      <c r="DM164" s="14"/>
      <c r="DN164" s="15"/>
      <c r="DO164" s="15"/>
      <c r="DP164" s="14"/>
      <c r="DQ164" s="15"/>
      <c r="DR164" s="15"/>
      <c r="DS164" s="14"/>
      <c r="DT164" s="15"/>
      <c r="DU164" s="15"/>
      <c r="DV164" s="14"/>
      <c r="DW164" s="14"/>
      <c r="DX164" s="15"/>
      <c r="DY164" s="14"/>
      <c r="DZ164" s="14"/>
    </row>
    <row r="165" spans="1:130" s="35" customFormat="1" ht="15.75" x14ac:dyDescent="0.25">
      <c r="A165" s="79" t="s">
        <v>573</v>
      </c>
      <c r="B165" s="206">
        <f t="shared" si="316"/>
        <v>0</v>
      </c>
      <c r="C165" s="206">
        <f t="shared" si="317"/>
        <v>0</v>
      </c>
      <c r="D165" s="14"/>
      <c r="E165" s="14"/>
      <c r="F165" s="14"/>
      <c r="G165" s="14"/>
      <c r="H165" s="14"/>
      <c r="I165" s="14"/>
      <c r="J165" s="14"/>
      <c r="K165" s="14"/>
      <c r="L165" s="14"/>
      <c r="M165" s="15"/>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00"/>
      <c r="AU165" s="14"/>
      <c r="AV165" s="14"/>
      <c r="AW165" s="100"/>
      <c r="AX165" s="14"/>
      <c r="AY165" s="14"/>
      <c r="AZ165" s="100"/>
      <c r="BA165" s="14"/>
      <c r="BB165" s="14"/>
      <c r="BC165" s="100"/>
      <c r="BD165" s="14"/>
      <c r="BE165" s="14"/>
      <c r="BF165" s="14"/>
      <c r="BG165" s="14"/>
      <c r="BH165" s="14"/>
      <c r="BI165" s="100"/>
      <c r="BJ165" s="14"/>
      <c r="BK165" s="14"/>
      <c r="BL165" s="100"/>
      <c r="BM165" s="14"/>
      <c r="BN165" s="14"/>
      <c r="BO165" s="100"/>
      <c r="BP165" s="14"/>
      <c r="BQ165" s="14"/>
      <c r="BR165" s="100"/>
      <c r="BS165" s="14"/>
      <c r="BT165" s="14"/>
      <c r="BU165" s="100"/>
      <c r="BV165" s="14"/>
      <c r="BW165" s="14"/>
      <c r="BX165" s="100"/>
      <c r="BY165" s="14"/>
      <c r="BZ165" s="14"/>
      <c r="CA165" s="14"/>
      <c r="CB165" s="14"/>
      <c r="CC165" s="14"/>
      <c r="CD165" s="100"/>
      <c r="CE165" s="14"/>
      <c r="CF165" s="14"/>
      <c r="CG165" s="100"/>
      <c r="CH165" s="14"/>
      <c r="CI165" s="14"/>
      <c r="CJ165" s="50"/>
      <c r="CK165" s="14"/>
      <c r="CL165" s="14"/>
      <c r="CM165" s="100"/>
      <c r="CN165" s="15"/>
      <c r="CO165" s="14"/>
      <c r="CP165" s="181"/>
      <c r="CQ165" s="15"/>
      <c r="CR165" s="14"/>
      <c r="CS165" s="14"/>
      <c r="CT165" s="195"/>
      <c r="CU165" s="14"/>
      <c r="CV165" s="100"/>
      <c r="CW165" s="15"/>
      <c r="CX165" s="14"/>
      <c r="CY165" s="100"/>
      <c r="CZ165" s="15"/>
      <c r="DA165" s="14"/>
      <c r="DB165" s="100"/>
      <c r="DC165" s="15"/>
      <c r="DD165" s="14"/>
      <c r="DE165" s="100"/>
      <c r="DF165" s="15"/>
      <c r="DG165" s="14"/>
      <c r="DH165" s="15"/>
      <c r="DI165" s="15"/>
      <c r="DJ165" s="14"/>
      <c r="DK165" s="15"/>
      <c r="DL165" s="15"/>
      <c r="DM165" s="14"/>
      <c r="DN165" s="15"/>
      <c r="DO165" s="15"/>
      <c r="DP165" s="14"/>
      <c r="DQ165" s="15"/>
      <c r="DR165" s="15"/>
      <c r="DS165" s="14"/>
      <c r="DT165" s="15"/>
      <c r="DU165" s="15"/>
      <c r="DV165" s="14"/>
      <c r="DW165" s="14"/>
      <c r="DX165" s="15"/>
      <c r="DY165" s="14"/>
      <c r="DZ165" s="14"/>
    </row>
    <row r="166" spans="1:130" s="35" customFormat="1" ht="15.75" x14ac:dyDescent="0.25">
      <c r="A166" s="58" t="s">
        <v>574</v>
      </c>
      <c r="B166" s="206">
        <f t="shared" si="316"/>
        <v>0</v>
      </c>
      <c r="C166" s="206">
        <f t="shared" si="317"/>
        <v>0</v>
      </c>
      <c r="D166" s="14"/>
      <c r="E166" s="14"/>
      <c r="F166" s="14"/>
      <c r="G166" s="14"/>
      <c r="H166" s="14"/>
      <c r="I166" s="14"/>
      <c r="J166" s="14"/>
      <c r="K166" s="14"/>
      <c r="L166" s="14"/>
      <c r="M166" s="15"/>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00"/>
      <c r="AU166" s="14"/>
      <c r="AV166" s="14"/>
      <c r="AW166" s="100"/>
      <c r="AX166" s="14"/>
      <c r="AY166" s="14"/>
      <c r="AZ166" s="100"/>
      <c r="BA166" s="14"/>
      <c r="BB166" s="14"/>
      <c r="BC166" s="100"/>
      <c r="BD166" s="14"/>
      <c r="BE166" s="14"/>
      <c r="BF166" s="14"/>
      <c r="BG166" s="14"/>
      <c r="BH166" s="14"/>
      <c r="BI166" s="100"/>
      <c r="BJ166" s="14"/>
      <c r="BK166" s="14"/>
      <c r="BL166" s="100"/>
      <c r="BM166" s="14"/>
      <c r="BN166" s="14"/>
      <c r="BO166" s="100"/>
      <c r="BP166" s="14"/>
      <c r="BQ166" s="14"/>
      <c r="BR166" s="100"/>
      <c r="BS166" s="14"/>
      <c r="BT166" s="14"/>
      <c r="BU166" s="100"/>
      <c r="BV166" s="14"/>
      <c r="BW166" s="14"/>
      <c r="BX166" s="100"/>
      <c r="BY166" s="14"/>
      <c r="BZ166" s="14"/>
      <c r="CA166" s="14"/>
      <c r="CB166" s="14"/>
      <c r="CC166" s="14"/>
      <c r="CD166" s="100"/>
      <c r="CE166" s="14"/>
      <c r="CF166" s="14"/>
      <c r="CG166" s="100"/>
      <c r="CH166" s="14"/>
      <c r="CI166" s="14"/>
      <c r="CJ166" s="50"/>
      <c r="CK166" s="14"/>
      <c r="CL166" s="14"/>
      <c r="CM166" s="100"/>
      <c r="CN166" s="15"/>
      <c r="CO166" s="14"/>
      <c r="CP166" s="181"/>
      <c r="CQ166" s="15"/>
      <c r="CR166" s="14"/>
      <c r="CS166" s="14"/>
      <c r="CT166" s="195"/>
      <c r="CU166" s="14"/>
      <c r="CV166" s="100"/>
      <c r="CW166" s="15"/>
      <c r="CX166" s="14"/>
      <c r="CY166" s="100"/>
      <c r="CZ166" s="15"/>
      <c r="DA166" s="14"/>
      <c r="DB166" s="100"/>
      <c r="DC166" s="15"/>
      <c r="DD166" s="14"/>
      <c r="DE166" s="100"/>
      <c r="DF166" s="15"/>
      <c r="DG166" s="14"/>
      <c r="DH166" s="15"/>
      <c r="DI166" s="15"/>
      <c r="DJ166" s="14"/>
      <c r="DK166" s="15"/>
      <c r="DL166" s="15"/>
      <c r="DM166" s="14"/>
      <c r="DN166" s="15"/>
      <c r="DO166" s="15"/>
      <c r="DP166" s="14"/>
      <c r="DQ166" s="15"/>
      <c r="DR166" s="15"/>
      <c r="DS166" s="14"/>
      <c r="DT166" s="15"/>
      <c r="DU166" s="15"/>
      <c r="DV166" s="14"/>
      <c r="DW166" s="14"/>
      <c r="DX166" s="15"/>
      <c r="DY166" s="14"/>
      <c r="DZ166" s="14"/>
    </row>
    <row r="167" spans="1:130" s="76" customFormat="1" ht="31.5" x14ac:dyDescent="0.25">
      <c r="A167" s="77" t="s">
        <v>371</v>
      </c>
      <c r="B167" s="205">
        <f t="shared" si="316"/>
        <v>63853.057169999993</v>
      </c>
      <c r="C167" s="205">
        <f t="shared" si="317"/>
        <v>40089.491309999998</v>
      </c>
      <c r="D167" s="81">
        <f t="shared" ref="D167" si="362">C167/B167*100</f>
        <v>62.783981044583712</v>
      </c>
      <c r="E167" s="83">
        <f>E168+E169+E170+E171+E172+E173+E174+E176+E177+E178</f>
        <v>1187.5</v>
      </c>
      <c r="F167" s="83">
        <f>F168+F169+F170+F171+F172+F173+F174+F176+F177+F178</f>
        <v>1187.4966999999999</v>
      </c>
      <c r="G167" s="81">
        <f t="shared" ref="G167:G168" si="363">F167/E167*100</f>
        <v>99.99972210526316</v>
      </c>
      <c r="H167" s="83">
        <f>H168+H169+H170+H171+H172+H173+H174+H176+H177+H178</f>
        <v>0</v>
      </c>
      <c r="I167" s="83">
        <f>I168+I169+I170+I171+I172+I173+I174+I176+I177+I178</f>
        <v>0</v>
      </c>
      <c r="J167" s="83">
        <f>J168+J169+J170+J171+J172+J173+J174+J176+J177+J178</f>
        <v>0</v>
      </c>
      <c r="K167" s="83">
        <f>K168+K169+K170+K171+K172+K173+K174+K176+K177+K178</f>
        <v>561.29999999999995</v>
      </c>
      <c r="L167" s="83">
        <f>L168+L169+L170+L171+L172+L173+L174+L176+L177+L178</f>
        <v>561.33000000000004</v>
      </c>
      <c r="M167" s="83">
        <f t="shared" si="343"/>
        <v>100.00534473543561</v>
      </c>
      <c r="N167" s="83">
        <f t="shared" ref="N167:X167" si="364">N168+N169+N170+N171+N172+N173+N174+N176+N177+N178</f>
        <v>0</v>
      </c>
      <c r="O167" s="83">
        <f t="shared" si="364"/>
        <v>0</v>
      </c>
      <c r="P167" s="83">
        <f t="shared" si="364"/>
        <v>0</v>
      </c>
      <c r="Q167" s="83">
        <f t="shared" si="364"/>
        <v>0</v>
      </c>
      <c r="R167" s="83">
        <f t="shared" si="364"/>
        <v>0</v>
      </c>
      <c r="S167" s="83">
        <f t="shared" si="364"/>
        <v>0</v>
      </c>
      <c r="T167" s="83">
        <f t="shared" si="364"/>
        <v>0</v>
      </c>
      <c r="U167" s="83">
        <f t="shared" si="364"/>
        <v>0</v>
      </c>
      <c r="V167" s="83">
        <f t="shared" si="364"/>
        <v>0</v>
      </c>
      <c r="W167" s="83">
        <f t="shared" si="364"/>
        <v>102.04082</v>
      </c>
      <c r="X167" s="83">
        <f t="shared" si="364"/>
        <v>102.04082</v>
      </c>
      <c r="Y167" s="81">
        <f>X167/W167*100</f>
        <v>100</v>
      </c>
      <c r="Z167" s="83">
        <f t="shared" ref="Z167:AE167" si="365">Z168+Z169+Z170+Z171+Z172+Z173+Z174+Z176+Z177+Z178</f>
        <v>0</v>
      </c>
      <c r="AA167" s="83">
        <f t="shared" si="365"/>
        <v>0</v>
      </c>
      <c r="AB167" s="83">
        <f t="shared" si="365"/>
        <v>0</v>
      </c>
      <c r="AC167" s="83">
        <f t="shared" si="365"/>
        <v>0</v>
      </c>
      <c r="AD167" s="83">
        <f t="shared" si="365"/>
        <v>0</v>
      </c>
      <c r="AE167" s="83">
        <f t="shared" si="365"/>
        <v>0</v>
      </c>
      <c r="AF167" s="83">
        <f>SUM(AF168:AF178)</f>
        <v>2066.0526599999998</v>
      </c>
      <c r="AG167" s="83">
        <f>SUM(AG168:AG178)</f>
        <v>1877.35635</v>
      </c>
      <c r="AH167" s="81">
        <f t="shared" si="318"/>
        <v>90.866819919294812</v>
      </c>
      <c r="AI167" s="83">
        <f>AI168+AI169+AI170+AI171+AI172+AI173+AI174+AI176+AI177+AI178</f>
        <v>5000</v>
      </c>
      <c r="AJ167" s="83">
        <f>AJ168+AJ169+AJ170+AJ171+AJ172+AJ173+AJ174+AJ176+AJ177+AJ178</f>
        <v>5000</v>
      </c>
      <c r="AK167" s="81">
        <f t="shared" ref="AK167" si="366">AJ167/AI167*100</f>
        <v>100</v>
      </c>
      <c r="AL167" s="83">
        <f>AL168+AL169+AL170+AL171+AL172+AL173+AL174+AL176+AL177+AL178</f>
        <v>20219.2</v>
      </c>
      <c r="AM167" s="83">
        <f>AM168+AM169+AM170+AM171+AM172+AM173+AM174+AM176+AM177+AM178</f>
        <v>11528.25029</v>
      </c>
      <c r="AN167" s="83">
        <f t="shared" si="93"/>
        <v>57.016352229563971</v>
      </c>
      <c r="AO167" s="83">
        <f>AO168+AO169+AO170+AO171+AO172+AO173+AO174+AO176+AO177+AO178</f>
        <v>3146.1</v>
      </c>
      <c r="AP167" s="83">
        <f>AP168+AP169+AP170+AP171+AP172+AP173+AP174+AP176+AP177+AP178</f>
        <v>82.509720000000002</v>
      </c>
      <c r="AQ167" s="83">
        <f t="shared" ref="AQ167:AQ168" si="367">AP167/AO167*100</f>
        <v>2.6226032230380469</v>
      </c>
      <c r="AR167" s="83">
        <f>AR168+AR169+AR170+AR171+AR172+AR173+AR174+AR176+AR177+AR178</f>
        <v>0</v>
      </c>
      <c r="AS167" s="83">
        <f>AS168+AS169+AS170+AS171+AS172+AS173+AS174+AS176+AS177+AS178</f>
        <v>0</v>
      </c>
      <c r="AT167" s="83">
        <f t="shared" ref="AT167:CI167" si="368">AT168+AT169+AT170+AT171+AT172+AT173+AT174+AT176+AT177+AT178</f>
        <v>0</v>
      </c>
      <c r="AU167" s="83">
        <f t="shared" si="368"/>
        <v>5168.7636899999998</v>
      </c>
      <c r="AV167" s="83">
        <f t="shared" si="368"/>
        <v>4721.64966</v>
      </c>
      <c r="AW167" s="83">
        <f>AV167/AU167*100</f>
        <v>91.349691012861925</v>
      </c>
      <c r="AX167" s="83">
        <f t="shared" si="368"/>
        <v>0</v>
      </c>
      <c r="AY167" s="83">
        <f t="shared" si="368"/>
        <v>0</v>
      </c>
      <c r="AZ167" s="83">
        <f t="shared" si="368"/>
        <v>0</v>
      </c>
      <c r="BA167" s="83">
        <f t="shared" si="368"/>
        <v>0</v>
      </c>
      <c r="BB167" s="83">
        <f t="shared" si="368"/>
        <v>0</v>
      </c>
      <c r="BC167" s="83">
        <f t="shared" si="368"/>
        <v>0</v>
      </c>
      <c r="BD167" s="83">
        <f t="shared" si="368"/>
        <v>3380.9</v>
      </c>
      <c r="BE167" s="83">
        <f t="shared" si="368"/>
        <v>1927.085</v>
      </c>
      <c r="BF167" s="83">
        <f t="shared" si="125"/>
        <v>56.999171818154927</v>
      </c>
      <c r="BG167" s="83">
        <f t="shared" si="368"/>
        <v>0</v>
      </c>
      <c r="BH167" s="83">
        <f t="shared" si="368"/>
        <v>0</v>
      </c>
      <c r="BI167" s="83">
        <f t="shared" si="368"/>
        <v>0</v>
      </c>
      <c r="BJ167" s="83">
        <f t="shared" si="368"/>
        <v>0</v>
      </c>
      <c r="BK167" s="83">
        <f t="shared" si="368"/>
        <v>0</v>
      </c>
      <c r="BL167" s="83">
        <f t="shared" si="368"/>
        <v>0</v>
      </c>
      <c r="BM167" s="83">
        <f t="shared" si="368"/>
        <v>0</v>
      </c>
      <c r="BN167" s="83">
        <f t="shared" si="368"/>
        <v>0</v>
      </c>
      <c r="BO167" s="83">
        <f t="shared" si="368"/>
        <v>0</v>
      </c>
      <c r="BP167" s="83">
        <f t="shared" si="368"/>
        <v>0</v>
      </c>
      <c r="BQ167" s="83">
        <f t="shared" si="368"/>
        <v>0</v>
      </c>
      <c r="BR167" s="83">
        <f t="shared" si="368"/>
        <v>0</v>
      </c>
      <c r="BS167" s="83">
        <f t="shared" si="368"/>
        <v>0</v>
      </c>
      <c r="BT167" s="83">
        <f t="shared" si="368"/>
        <v>0</v>
      </c>
      <c r="BU167" s="83">
        <f t="shared" si="368"/>
        <v>0</v>
      </c>
      <c r="BV167" s="83">
        <f t="shared" si="368"/>
        <v>0</v>
      </c>
      <c r="BW167" s="83">
        <f t="shared" si="368"/>
        <v>0</v>
      </c>
      <c r="BX167" s="83">
        <f t="shared" si="368"/>
        <v>0</v>
      </c>
      <c r="BY167" s="83">
        <f t="shared" si="368"/>
        <v>966</v>
      </c>
      <c r="BZ167" s="83">
        <f t="shared" si="368"/>
        <v>0</v>
      </c>
      <c r="CA167" s="83">
        <f t="shared" si="368"/>
        <v>0</v>
      </c>
      <c r="CB167" s="83">
        <f t="shared" si="368"/>
        <v>0</v>
      </c>
      <c r="CC167" s="83">
        <f t="shared" si="368"/>
        <v>0</v>
      </c>
      <c r="CD167" s="83">
        <f t="shared" si="368"/>
        <v>0</v>
      </c>
      <c r="CE167" s="83">
        <f t="shared" si="368"/>
        <v>153.6</v>
      </c>
      <c r="CF167" s="83">
        <f t="shared" si="368"/>
        <v>0</v>
      </c>
      <c r="CG167" s="83">
        <f t="shared" si="368"/>
        <v>0</v>
      </c>
      <c r="CH167" s="83">
        <f t="shared" si="368"/>
        <v>3759.7</v>
      </c>
      <c r="CI167" s="83">
        <f t="shared" si="368"/>
        <v>3360.7447299999999</v>
      </c>
      <c r="CJ167" s="80">
        <f t="shared" si="350"/>
        <v>89.388640849003906</v>
      </c>
      <c r="CK167" s="83">
        <f t="shared" ref="CK167:CY167" si="369">CK168+CK169+CK170+CK171+CK172+CK173+CK174+CK176+CK177+CK178</f>
        <v>0</v>
      </c>
      <c r="CL167" s="83">
        <f t="shared" si="369"/>
        <v>0</v>
      </c>
      <c r="CM167" s="83">
        <f t="shared" si="369"/>
        <v>0</v>
      </c>
      <c r="CN167" s="83">
        <f t="shared" si="369"/>
        <v>0</v>
      </c>
      <c r="CO167" s="83">
        <f t="shared" si="369"/>
        <v>0</v>
      </c>
      <c r="CP167" s="183">
        <f t="shared" si="369"/>
        <v>0</v>
      </c>
      <c r="CQ167" s="83">
        <f t="shared" si="369"/>
        <v>13744.1</v>
      </c>
      <c r="CR167" s="83">
        <f t="shared" si="369"/>
        <v>6872.0492599999998</v>
      </c>
      <c r="CS167" s="83">
        <f t="shared" si="98"/>
        <v>49.999994615871536</v>
      </c>
      <c r="CT167" s="198">
        <f t="shared" si="369"/>
        <v>0</v>
      </c>
      <c r="CU167" s="83">
        <f t="shared" si="369"/>
        <v>0</v>
      </c>
      <c r="CV167" s="83">
        <f t="shared" si="369"/>
        <v>0</v>
      </c>
      <c r="CW167" s="83">
        <f t="shared" si="369"/>
        <v>0</v>
      </c>
      <c r="CX167" s="83">
        <f t="shared" si="369"/>
        <v>0</v>
      </c>
      <c r="CY167" s="83">
        <f t="shared" si="369"/>
        <v>0</v>
      </c>
      <c r="CZ167" s="83"/>
      <c r="DA167" s="83">
        <f t="shared" ref="DA167:DB167" si="370">DA168+DA169+DA170+DA171+DA172+DA173+DA174+DA176+DA177+DA178</f>
        <v>0</v>
      </c>
      <c r="DB167" s="83">
        <f t="shared" si="370"/>
        <v>0</v>
      </c>
      <c r="DC167" s="83">
        <f t="shared" ref="DC167:DE167" si="371">DC168+DC169+DC170+DC171+DC172+DC173+DC174+DC176+DC177+DC178</f>
        <v>0</v>
      </c>
      <c r="DD167" s="83">
        <f t="shared" si="371"/>
        <v>0</v>
      </c>
      <c r="DE167" s="83">
        <f t="shared" si="371"/>
        <v>0</v>
      </c>
      <c r="DF167" s="83">
        <f t="shared" ref="DF167:DG167" si="372">DF168+DF169+DF170+DF171+DF172+DF173+DF174+DF176+DF177+DF178</f>
        <v>1260.3</v>
      </c>
      <c r="DG167" s="83">
        <f t="shared" si="372"/>
        <v>288.56299999999999</v>
      </c>
      <c r="DH167" s="83">
        <f t="shared" si="355"/>
        <v>22.896373879235103</v>
      </c>
      <c r="DI167" s="83">
        <f t="shared" ref="DI167:DJ167" si="373">DI168+DI169+DI170+DI171+DI172+DI173+DI174+DI176+DI177+DI178</f>
        <v>3137.5</v>
      </c>
      <c r="DJ167" s="83">
        <f t="shared" si="373"/>
        <v>2580.4157799999998</v>
      </c>
      <c r="DK167" s="83">
        <f t="shared" si="340"/>
        <v>82.244327649402379</v>
      </c>
      <c r="DL167" s="83">
        <f t="shared" ref="DL167:DM167" si="374">DL168+DL169+DL170+DL171+DL172+DL173+DL174+DL176+DL177+DL178</f>
        <v>0</v>
      </c>
      <c r="DM167" s="83">
        <f t="shared" si="374"/>
        <v>0</v>
      </c>
      <c r="DN167" s="83"/>
      <c r="DO167" s="83">
        <f t="shared" ref="DO167:DP167" si="375">DO168+DO169+DO170+DO171+DO172+DO173+DO174+DO176+DO177+DO178</f>
        <v>0</v>
      </c>
      <c r="DP167" s="83">
        <f t="shared" si="375"/>
        <v>0</v>
      </c>
      <c r="DQ167" s="83"/>
      <c r="DR167" s="83">
        <f t="shared" ref="DR167:DS167" si="376">DR168+DR169+DR170+DR171+DR172+DR173+DR174+DR176+DR177+DR178</f>
        <v>0</v>
      </c>
      <c r="DS167" s="83">
        <f t="shared" si="376"/>
        <v>0</v>
      </c>
      <c r="DT167" s="83"/>
      <c r="DU167" s="83">
        <f t="shared" ref="DU167:DV167" si="377">DU168+DU169+DU170+DU171+DU172+DU173+DU174+DU176+DU177+DU178</f>
        <v>0</v>
      </c>
      <c r="DV167" s="83">
        <f t="shared" si="377"/>
        <v>0</v>
      </c>
      <c r="DW167" s="83"/>
      <c r="DX167" s="83"/>
      <c r="DY167" s="83"/>
      <c r="DZ167" s="83"/>
    </row>
    <row r="168" spans="1:130" s="35" customFormat="1" ht="31.5" x14ac:dyDescent="0.25">
      <c r="A168" s="58" t="s">
        <v>370</v>
      </c>
      <c r="B168" s="206">
        <f t="shared" si="316"/>
        <v>55821.004509999999</v>
      </c>
      <c r="C168" s="206">
        <f t="shared" si="317"/>
        <v>33212.134959999996</v>
      </c>
      <c r="D168" s="14">
        <f t="shared" si="82"/>
        <v>59.497558762222283</v>
      </c>
      <c r="E168" s="15">
        <v>1187.5</v>
      </c>
      <c r="F168" s="15">
        <v>1187.4966999999999</v>
      </c>
      <c r="G168" s="14">
        <f t="shared" si="363"/>
        <v>99.99972210526316</v>
      </c>
      <c r="H168" s="15"/>
      <c r="I168" s="15"/>
      <c r="J168" s="14"/>
      <c r="K168" s="14">
        <v>561.29999999999995</v>
      </c>
      <c r="L168" s="14">
        <v>561.33000000000004</v>
      </c>
      <c r="M168" s="15">
        <f>L168/K168*100</f>
        <v>100.00534473543561</v>
      </c>
      <c r="N168" s="14"/>
      <c r="O168" s="14"/>
      <c r="P168" s="15"/>
      <c r="Q168" s="15">
        <v>0</v>
      </c>
      <c r="R168" s="15">
        <v>0</v>
      </c>
      <c r="S168" s="14"/>
      <c r="T168" s="15"/>
      <c r="U168" s="15"/>
      <c r="V168" s="15"/>
      <c r="W168" s="15">
        <v>102.04082</v>
      </c>
      <c r="X168" s="15">
        <v>102.04082</v>
      </c>
      <c r="Y168" s="14">
        <f>X168/W168*100</f>
        <v>100</v>
      </c>
      <c r="Z168" s="15"/>
      <c r="AA168" s="15"/>
      <c r="AB168" s="14"/>
      <c r="AC168" s="15"/>
      <c r="AD168" s="15"/>
      <c r="AE168" s="14"/>
      <c r="AF168" s="14"/>
      <c r="AG168" s="14"/>
      <c r="AH168" s="14"/>
      <c r="AI168" s="15">
        <v>0</v>
      </c>
      <c r="AJ168" s="15"/>
      <c r="AK168" s="14"/>
      <c r="AL168" s="172">
        <v>20219.2</v>
      </c>
      <c r="AM168" s="172">
        <v>11528.25029</v>
      </c>
      <c r="AN168" s="15">
        <f t="shared" si="93"/>
        <v>57.016352229563971</v>
      </c>
      <c r="AO168" s="172">
        <v>3146.1</v>
      </c>
      <c r="AP168" s="172">
        <v>82.509720000000002</v>
      </c>
      <c r="AQ168" s="15">
        <f t="shared" si="367"/>
        <v>2.6226032230380469</v>
      </c>
      <c r="AR168" s="15"/>
      <c r="AS168" s="15"/>
      <c r="AT168" s="15"/>
      <c r="AU168" s="15">
        <v>5168.7636899999998</v>
      </c>
      <c r="AV168" s="15">
        <v>4721.64966</v>
      </c>
      <c r="AW168" s="15">
        <f>AV168/AU168*100</f>
        <v>91.349691012861925</v>
      </c>
      <c r="AX168" s="15"/>
      <c r="AY168" s="15"/>
      <c r="AZ168" s="99"/>
      <c r="BA168" s="15"/>
      <c r="BB168" s="15"/>
      <c r="BC168" s="99"/>
      <c r="BD168" s="15">
        <v>3380.9</v>
      </c>
      <c r="BE168" s="191">
        <v>1927.085</v>
      </c>
      <c r="BF168" s="15">
        <f t="shared" si="125"/>
        <v>56.999171818154927</v>
      </c>
      <c r="BG168" s="15"/>
      <c r="BH168" s="15"/>
      <c r="BI168" s="99"/>
      <c r="BJ168" s="15"/>
      <c r="BK168" s="15"/>
      <c r="BL168" s="99"/>
      <c r="BM168" s="15"/>
      <c r="BN168" s="15"/>
      <c r="BO168" s="99"/>
      <c r="BP168" s="15"/>
      <c r="BQ168" s="15"/>
      <c r="BR168" s="99"/>
      <c r="BS168" s="15"/>
      <c r="BT168" s="15"/>
      <c r="BU168" s="99"/>
      <c r="BV168" s="15"/>
      <c r="BW168" s="15"/>
      <c r="BX168" s="99"/>
      <c r="BY168" s="15"/>
      <c r="BZ168" s="15"/>
      <c r="CA168" s="99"/>
      <c r="CB168" s="15"/>
      <c r="CC168" s="15"/>
      <c r="CD168" s="99"/>
      <c r="CE168" s="15">
        <v>153.6</v>
      </c>
      <c r="CF168" s="15"/>
      <c r="CG168" s="99"/>
      <c r="CH168" s="15">
        <v>3759.7</v>
      </c>
      <c r="CI168" s="191">
        <v>3360.7447299999999</v>
      </c>
      <c r="CJ168" s="50">
        <f t="shared" si="350"/>
        <v>89.388640849003906</v>
      </c>
      <c r="CK168" s="15"/>
      <c r="CL168" s="15"/>
      <c r="CM168" s="99"/>
      <c r="CN168" s="15"/>
      <c r="CO168" s="15"/>
      <c r="CP168" s="185"/>
      <c r="CQ168" s="15">
        <v>13744.1</v>
      </c>
      <c r="CR168" s="172">
        <v>6872.0492599999998</v>
      </c>
      <c r="CS168" s="15">
        <f t="shared" si="98"/>
        <v>49.999994615871536</v>
      </c>
      <c r="CT168" s="195"/>
      <c r="CU168" s="15"/>
      <c r="CV168" s="99"/>
      <c r="CW168" s="15"/>
      <c r="CX168" s="15"/>
      <c r="CY168" s="99"/>
      <c r="CZ168" s="15"/>
      <c r="DA168" s="15"/>
      <c r="DB168" s="99"/>
      <c r="DC168" s="15"/>
      <c r="DD168" s="15"/>
      <c r="DE168" s="99"/>
      <c r="DF168" s="15">
        <v>1260.3</v>
      </c>
      <c r="DG168" s="15">
        <v>288.56299999999999</v>
      </c>
      <c r="DH168" s="15">
        <f t="shared" si="355"/>
        <v>22.896373879235103</v>
      </c>
      <c r="DI168" s="15">
        <v>3137.5</v>
      </c>
      <c r="DJ168" s="191">
        <v>2580.4157799999998</v>
      </c>
      <c r="DK168" s="15">
        <f t="shared" si="340"/>
        <v>82.244327649402379</v>
      </c>
      <c r="DL168" s="15"/>
      <c r="DM168" s="191"/>
      <c r="DN168" s="15"/>
      <c r="DO168" s="15"/>
      <c r="DP168" s="191"/>
      <c r="DQ168" s="15"/>
      <c r="DR168" s="15"/>
      <c r="DS168" s="191"/>
      <c r="DT168" s="15"/>
      <c r="DU168" s="15"/>
      <c r="DV168" s="172"/>
      <c r="DW168" s="15"/>
      <c r="DX168" s="15"/>
      <c r="DY168" s="172"/>
      <c r="DZ168" s="15"/>
    </row>
    <row r="169" spans="1:130" s="35" customFormat="1" ht="15.75" x14ac:dyDescent="0.25">
      <c r="A169" s="58" t="s">
        <v>575</v>
      </c>
      <c r="B169" s="206">
        <f t="shared" si="316"/>
        <v>5966</v>
      </c>
      <c r="C169" s="206">
        <f t="shared" si="317"/>
        <v>5000</v>
      </c>
      <c r="D169" s="14">
        <f t="shared" ref="D169" si="378">C169/B169*100</f>
        <v>83.808246731478377</v>
      </c>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v>5000</v>
      </c>
      <c r="AJ169" s="14">
        <v>5000</v>
      </c>
      <c r="AK169" s="14">
        <f>AJ169/AI169*100</f>
        <v>100</v>
      </c>
      <c r="AL169" s="14"/>
      <c r="AM169" s="14"/>
      <c r="AN169" s="15"/>
      <c r="AO169" s="15"/>
      <c r="AP169" s="15"/>
      <c r="AQ169" s="15"/>
      <c r="AR169" s="14"/>
      <c r="AS169" s="14"/>
      <c r="AT169" s="100"/>
      <c r="AU169" s="14"/>
      <c r="AV169" s="14"/>
      <c r="AW169" s="15"/>
      <c r="AX169" s="14"/>
      <c r="AY169" s="14"/>
      <c r="AZ169" s="100"/>
      <c r="BA169" s="14"/>
      <c r="BB169" s="14"/>
      <c r="BC169" s="100"/>
      <c r="BD169" s="14"/>
      <c r="BE169" s="14"/>
      <c r="BF169" s="15"/>
      <c r="BG169" s="14"/>
      <c r="BH169" s="14"/>
      <c r="BI169" s="14"/>
      <c r="BJ169" s="14"/>
      <c r="BK169" s="14"/>
      <c r="BL169" s="14"/>
      <c r="BM169" s="14"/>
      <c r="BN169" s="14"/>
      <c r="BO169" s="14"/>
      <c r="BP169" s="14"/>
      <c r="BQ169" s="14"/>
      <c r="BR169" s="100"/>
      <c r="BS169" s="14"/>
      <c r="BT169" s="14"/>
      <c r="BU169" s="100"/>
      <c r="BV169" s="14"/>
      <c r="BW169" s="14"/>
      <c r="BX169" s="100"/>
      <c r="BY169" s="15">
        <v>966</v>
      </c>
      <c r="BZ169" s="14"/>
      <c r="CA169" s="14"/>
      <c r="CB169" s="14"/>
      <c r="CC169" s="14"/>
      <c r="CD169" s="100"/>
      <c r="CE169" s="14"/>
      <c r="CF169" s="14"/>
      <c r="CG169" s="100"/>
      <c r="CH169" s="14"/>
      <c r="CI169" s="14"/>
      <c r="CJ169" s="50"/>
      <c r="CK169" s="14"/>
      <c r="CL169" s="14"/>
      <c r="CM169" s="100"/>
      <c r="CN169" s="15"/>
      <c r="CO169" s="14"/>
      <c r="CP169" s="181"/>
      <c r="CQ169" s="15"/>
      <c r="CR169" s="14"/>
      <c r="CS169" s="14"/>
      <c r="CT169" s="195"/>
      <c r="CU169" s="14"/>
      <c r="CV169" s="100"/>
      <c r="CW169" s="15"/>
      <c r="CX169" s="14"/>
      <c r="CY169" s="100"/>
      <c r="CZ169" s="15"/>
      <c r="DA169" s="14"/>
      <c r="DB169" s="100"/>
      <c r="DC169" s="15"/>
      <c r="DD169" s="14"/>
      <c r="DE169" s="100"/>
      <c r="DF169" s="15"/>
      <c r="DG169" s="14"/>
      <c r="DH169" s="100"/>
      <c r="DI169" s="15"/>
      <c r="DJ169" s="14"/>
      <c r="DK169" s="15"/>
      <c r="DL169" s="15"/>
      <c r="DM169" s="14"/>
      <c r="DN169" s="15"/>
      <c r="DO169" s="15"/>
      <c r="DP169" s="14"/>
      <c r="DQ169" s="15"/>
      <c r="DR169" s="15"/>
      <c r="DS169" s="14"/>
      <c r="DT169" s="15"/>
      <c r="DU169" s="15"/>
      <c r="DV169" s="14"/>
      <c r="DW169" s="14"/>
      <c r="DX169" s="15"/>
      <c r="DY169" s="14"/>
      <c r="DZ169" s="14"/>
    </row>
    <row r="170" spans="1:130" s="35" customFormat="1" ht="15.75" x14ac:dyDescent="0.25">
      <c r="A170" s="58" t="s">
        <v>576</v>
      </c>
      <c r="B170" s="206">
        <f t="shared" si="316"/>
        <v>0</v>
      </c>
      <c r="C170" s="206">
        <f t="shared" si="317"/>
        <v>0</v>
      </c>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5"/>
      <c r="AO170" s="15"/>
      <c r="AP170" s="15"/>
      <c r="AQ170" s="15"/>
      <c r="AR170" s="14"/>
      <c r="AS170" s="14"/>
      <c r="AT170" s="100"/>
      <c r="AU170" s="14"/>
      <c r="AV170" s="14"/>
      <c r="AW170" s="15"/>
      <c r="AX170" s="14"/>
      <c r="AY170" s="14"/>
      <c r="AZ170" s="100"/>
      <c r="BA170" s="14"/>
      <c r="BB170" s="14"/>
      <c r="BC170" s="100"/>
      <c r="BD170" s="14"/>
      <c r="BE170" s="14"/>
      <c r="BF170" s="15"/>
      <c r="BG170" s="14"/>
      <c r="BH170" s="14"/>
      <c r="BI170" s="100"/>
      <c r="BJ170" s="14"/>
      <c r="BK170" s="14"/>
      <c r="BL170" s="100"/>
      <c r="BM170" s="14"/>
      <c r="BN170" s="14"/>
      <c r="BO170" s="14"/>
      <c r="BP170" s="14"/>
      <c r="BQ170" s="14"/>
      <c r="BR170" s="100"/>
      <c r="BS170" s="14"/>
      <c r="BT170" s="14"/>
      <c r="BU170" s="100"/>
      <c r="BV170" s="14"/>
      <c r="BW170" s="14"/>
      <c r="BX170" s="100"/>
      <c r="BY170" s="14"/>
      <c r="BZ170" s="14"/>
      <c r="CA170" s="100"/>
      <c r="CB170" s="14"/>
      <c r="CC170" s="14"/>
      <c r="CD170" s="100"/>
      <c r="CE170" s="14"/>
      <c r="CF170" s="14"/>
      <c r="CG170" s="100"/>
      <c r="CH170" s="14"/>
      <c r="CI170" s="14"/>
      <c r="CJ170" s="50"/>
      <c r="CK170" s="14"/>
      <c r="CL170" s="14"/>
      <c r="CM170" s="100"/>
      <c r="CN170" s="15"/>
      <c r="CO170" s="14"/>
      <c r="CP170" s="181"/>
      <c r="CQ170" s="15"/>
      <c r="CR170" s="14"/>
      <c r="CS170" s="14"/>
      <c r="CT170" s="195"/>
      <c r="CU170" s="14"/>
      <c r="CV170" s="100"/>
      <c r="CW170" s="15"/>
      <c r="CX170" s="14"/>
      <c r="CY170" s="100"/>
      <c r="CZ170" s="15"/>
      <c r="DA170" s="14"/>
      <c r="DB170" s="100"/>
      <c r="DC170" s="15"/>
      <c r="DD170" s="14"/>
      <c r="DE170" s="100"/>
      <c r="DF170" s="15"/>
      <c r="DG170" s="14"/>
      <c r="DH170" s="100"/>
      <c r="DI170" s="15"/>
      <c r="DJ170" s="14"/>
      <c r="DK170" s="15"/>
      <c r="DL170" s="15"/>
      <c r="DM170" s="14"/>
      <c r="DN170" s="15"/>
      <c r="DO170" s="15"/>
      <c r="DP170" s="14"/>
      <c r="DQ170" s="15"/>
      <c r="DR170" s="15"/>
      <c r="DS170" s="14"/>
      <c r="DT170" s="15"/>
      <c r="DU170" s="15"/>
      <c r="DV170" s="14"/>
      <c r="DW170" s="14"/>
      <c r="DX170" s="15"/>
      <c r="DY170" s="14"/>
      <c r="DZ170" s="14"/>
    </row>
    <row r="171" spans="1:130" s="35" customFormat="1" ht="15.75" x14ac:dyDescent="0.25">
      <c r="A171" s="58" t="s">
        <v>577</v>
      </c>
      <c r="B171" s="206">
        <f t="shared" si="316"/>
        <v>184.5865</v>
      </c>
      <c r="C171" s="206">
        <f t="shared" si="317"/>
        <v>184.5865</v>
      </c>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v>184.5865</v>
      </c>
      <c r="AG171" s="14">
        <v>184.5865</v>
      </c>
      <c r="AH171" s="14">
        <f t="shared" si="318"/>
        <v>100</v>
      </c>
      <c r="AI171" s="14"/>
      <c r="AJ171" s="14"/>
      <c r="AK171" s="14"/>
      <c r="AL171" s="14"/>
      <c r="AM171" s="14"/>
      <c r="AN171" s="15"/>
      <c r="AO171" s="15"/>
      <c r="AP171" s="15"/>
      <c r="AQ171" s="15"/>
      <c r="AR171" s="14"/>
      <c r="AS171" s="14"/>
      <c r="AT171" s="100"/>
      <c r="AU171" s="14"/>
      <c r="AV171" s="14"/>
      <c r="AW171" s="15"/>
      <c r="AX171" s="14"/>
      <c r="AY171" s="14"/>
      <c r="AZ171" s="100"/>
      <c r="BA171" s="14"/>
      <c r="BB171" s="14"/>
      <c r="BC171" s="100"/>
      <c r="BD171" s="14"/>
      <c r="BE171" s="14"/>
      <c r="BF171" s="15"/>
      <c r="BG171" s="14"/>
      <c r="BH171" s="14"/>
      <c r="BI171" s="100"/>
      <c r="BJ171" s="14"/>
      <c r="BK171" s="14"/>
      <c r="BL171" s="100"/>
      <c r="BM171" s="14"/>
      <c r="BN171" s="14"/>
      <c r="BO171" s="14"/>
      <c r="BP171" s="14"/>
      <c r="BQ171" s="14"/>
      <c r="BR171" s="100"/>
      <c r="BS171" s="14"/>
      <c r="BT171" s="14"/>
      <c r="BU171" s="100"/>
      <c r="BV171" s="14"/>
      <c r="BW171" s="14"/>
      <c r="BX171" s="100"/>
      <c r="BY171" s="14"/>
      <c r="BZ171" s="14"/>
      <c r="CA171" s="100"/>
      <c r="CB171" s="14"/>
      <c r="CC171" s="14"/>
      <c r="CD171" s="100"/>
      <c r="CE171" s="14"/>
      <c r="CF171" s="14"/>
      <c r="CG171" s="100"/>
      <c r="CH171" s="14"/>
      <c r="CI171" s="14"/>
      <c r="CJ171" s="50"/>
      <c r="CK171" s="14"/>
      <c r="CL171" s="14"/>
      <c r="CM171" s="100"/>
      <c r="CN171" s="15"/>
      <c r="CO171" s="14"/>
      <c r="CP171" s="181"/>
      <c r="CQ171" s="15"/>
      <c r="CR171" s="14"/>
      <c r="CS171" s="14"/>
      <c r="CT171" s="195"/>
      <c r="CU171" s="14"/>
      <c r="CV171" s="100"/>
      <c r="CW171" s="15"/>
      <c r="CX171" s="14"/>
      <c r="CY171" s="100"/>
      <c r="CZ171" s="15"/>
      <c r="DA171" s="14"/>
      <c r="DB171" s="100"/>
      <c r="DC171" s="15"/>
      <c r="DD171" s="14"/>
      <c r="DE171" s="100"/>
      <c r="DF171" s="15"/>
      <c r="DG171" s="14"/>
      <c r="DH171" s="100"/>
      <c r="DI171" s="15"/>
      <c r="DJ171" s="14"/>
      <c r="DK171" s="15"/>
      <c r="DL171" s="15"/>
      <c r="DM171" s="14"/>
      <c r="DN171" s="15"/>
      <c r="DO171" s="15"/>
      <c r="DP171" s="14"/>
      <c r="DQ171" s="15"/>
      <c r="DR171" s="15"/>
      <c r="DS171" s="14"/>
      <c r="DT171" s="15"/>
      <c r="DU171" s="15"/>
      <c r="DV171" s="14"/>
      <c r="DW171" s="14"/>
      <c r="DX171" s="15"/>
      <c r="DY171" s="14"/>
      <c r="DZ171" s="14"/>
    </row>
    <row r="172" spans="1:130" s="35" customFormat="1" ht="15.75" x14ac:dyDescent="0.25">
      <c r="A172" s="58" t="s">
        <v>369</v>
      </c>
      <c r="B172" s="206">
        <f t="shared" si="316"/>
        <v>0</v>
      </c>
      <c r="C172" s="206">
        <f t="shared" si="317"/>
        <v>0</v>
      </c>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5"/>
      <c r="AO172" s="15"/>
      <c r="AP172" s="15"/>
      <c r="AQ172" s="15"/>
      <c r="AR172" s="14"/>
      <c r="AS172" s="14"/>
      <c r="AT172" s="100"/>
      <c r="AU172" s="14"/>
      <c r="AV172" s="14"/>
      <c r="AW172" s="15"/>
      <c r="AX172" s="14"/>
      <c r="AY172" s="14"/>
      <c r="AZ172" s="100"/>
      <c r="BA172" s="14"/>
      <c r="BB172" s="14"/>
      <c r="BC172" s="100"/>
      <c r="BD172" s="14"/>
      <c r="BE172" s="14"/>
      <c r="BF172" s="15"/>
      <c r="BG172" s="14"/>
      <c r="BH172" s="14"/>
      <c r="BI172" s="100"/>
      <c r="BJ172" s="14"/>
      <c r="BK172" s="14"/>
      <c r="BL172" s="100"/>
      <c r="BM172" s="14"/>
      <c r="BN172" s="14"/>
      <c r="BO172" s="100"/>
      <c r="BP172" s="14"/>
      <c r="BQ172" s="14"/>
      <c r="BR172" s="100"/>
      <c r="BS172" s="14"/>
      <c r="BT172" s="14"/>
      <c r="BU172" s="100"/>
      <c r="BV172" s="14"/>
      <c r="BW172" s="14"/>
      <c r="BX172" s="100"/>
      <c r="BY172" s="14"/>
      <c r="BZ172" s="14"/>
      <c r="CA172" s="100"/>
      <c r="CB172" s="14"/>
      <c r="CC172" s="14"/>
      <c r="CD172" s="100"/>
      <c r="CE172" s="14"/>
      <c r="CF172" s="14"/>
      <c r="CG172" s="100"/>
      <c r="CH172" s="14"/>
      <c r="CI172" s="14"/>
      <c r="CJ172" s="50"/>
      <c r="CK172" s="14"/>
      <c r="CL172" s="14"/>
      <c r="CM172" s="100"/>
      <c r="CN172" s="15"/>
      <c r="CO172" s="14"/>
      <c r="CP172" s="181"/>
      <c r="CQ172" s="15"/>
      <c r="CR172" s="14"/>
      <c r="CS172" s="14"/>
      <c r="CT172" s="195"/>
      <c r="CU172" s="14"/>
      <c r="CV172" s="100"/>
      <c r="CW172" s="15"/>
      <c r="CX172" s="14"/>
      <c r="CY172" s="100"/>
      <c r="CZ172" s="15"/>
      <c r="DA172" s="14"/>
      <c r="DB172" s="100"/>
      <c r="DC172" s="15"/>
      <c r="DD172" s="14"/>
      <c r="DE172" s="100"/>
      <c r="DF172" s="15"/>
      <c r="DG172" s="14"/>
      <c r="DH172" s="100"/>
      <c r="DI172" s="15"/>
      <c r="DJ172" s="14"/>
      <c r="DK172" s="15"/>
      <c r="DL172" s="15"/>
      <c r="DM172" s="14"/>
      <c r="DN172" s="15"/>
      <c r="DO172" s="15"/>
      <c r="DP172" s="14"/>
      <c r="DQ172" s="15"/>
      <c r="DR172" s="15"/>
      <c r="DS172" s="14"/>
      <c r="DT172" s="15"/>
      <c r="DU172" s="15"/>
      <c r="DV172" s="14"/>
      <c r="DW172" s="14"/>
      <c r="DX172" s="15"/>
      <c r="DY172" s="14"/>
      <c r="DZ172" s="14"/>
    </row>
    <row r="173" spans="1:130" s="35" customFormat="1" ht="15.75" x14ac:dyDescent="0.25">
      <c r="A173" s="58" t="s">
        <v>578</v>
      </c>
      <c r="B173" s="206">
        <f t="shared" si="316"/>
        <v>0</v>
      </c>
      <c r="C173" s="206">
        <f t="shared" si="317"/>
        <v>0</v>
      </c>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5"/>
      <c r="AO173" s="15"/>
      <c r="AP173" s="15"/>
      <c r="AQ173" s="15"/>
      <c r="AR173" s="14"/>
      <c r="AS173" s="14"/>
      <c r="AT173" s="100"/>
      <c r="AU173" s="14"/>
      <c r="AV173" s="14"/>
      <c r="AW173" s="15"/>
      <c r="AX173" s="14"/>
      <c r="AY173" s="14"/>
      <c r="AZ173" s="100"/>
      <c r="BA173" s="14"/>
      <c r="BB173" s="14"/>
      <c r="BC173" s="100"/>
      <c r="BD173" s="14"/>
      <c r="BE173" s="14"/>
      <c r="BF173" s="15"/>
      <c r="BG173" s="14"/>
      <c r="BH173" s="14"/>
      <c r="BI173" s="100"/>
      <c r="BJ173" s="14"/>
      <c r="BK173" s="14"/>
      <c r="BL173" s="100"/>
      <c r="BM173" s="14"/>
      <c r="BN173" s="14"/>
      <c r="BO173" s="100"/>
      <c r="BP173" s="14"/>
      <c r="BQ173" s="14"/>
      <c r="BR173" s="100"/>
      <c r="BS173" s="14"/>
      <c r="BT173" s="14"/>
      <c r="BU173" s="100"/>
      <c r="BV173" s="14"/>
      <c r="BW173" s="14"/>
      <c r="BX173" s="100"/>
      <c r="BY173" s="14"/>
      <c r="BZ173" s="14"/>
      <c r="CA173" s="100"/>
      <c r="CB173" s="14"/>
      <c r="CC173" s="14"/>
      <c r="CD173" s="100"/>
      <c r="CE173" s="14"/>
      <c r="CF173" s="14"/>
      <c r="CG173" s="100"/>
      <c r="CH173" s="14"/>
      <c r="CI173" s="14"/>
      <c r="CJ173" s="50"/>
      <c r="CK173" s="14"/>
      <c r="CL173" s="14"/>
      <c r="CM173" s="100"/>
      <c r="CN173" s="15"/>
      <c r="CO173" s="14"/>
      <c r="CP173" s="181"/>
      <c r="CQ173" s="15"/>
      <c r="CR173" s="14"/>
      <c r="CS173" s="14"/>
      <c r="CT173" s="195"/>
      <c r="CU173" s="14"/>
      <c r="CV173" s="100"/>
      <c r="CW173" s="15"/>
      <c r="CX173" s="14"/>
      <c r="CY173" s="100"/>
      <c r="CZ173" s="15"/>
      <c r="DA173" s="14"/>
      <c r="DB173" s="100"/>
      <c r="DC173" s="15"/>
      <c r="DD173" s="14"/>
      <c r="DE173" s="100"/>
      <c r="DF173" s="15"/>
      <c r="DG173" s="14"/>
      <c r="DH173" s="100"/>
      <c r="DI173" s="15"/>
      <c r="DJ173" s="14"/>
      <c r="DK173" s="15"/>
      <c r="DL173" s="15"/>
      <c r="DM173" s="14"/>
      <c r="DN173" s="15"/>
      <c r="DO173" s="15"/>
      <c r="DP173" s="14"/>
      <c r="DQ173" s="15"/>
      <c r="DR173" s="15"/>
      <c r="DS173" s="14"/>
      <c r="DT173" s="15"/>
      <c r="DU173" s="15"/>
      <c r="DV173" s="14"/>
      <c r="DW173" s="14"/>
      <c r="DX173" s="15"/>
      <c r="DY173" s="14"/>
      <c r="DZ173" s="14"/>
    </row>
    <row r="174" spans="1:130" s="35" customFormat="1" ht="15.75" x14ac:dyDescent="0.25">
      <c r="A174" s="58" t="s">
        <v>579</v>
      </c>
      <c r="B174" s="206">
        <f t="shared" si="316"/>
        <v>269.56615999999997</v>
      </c>
      <c r="C174" s="206">
        <f t="shared" si="317"/>
        <v>80.86985</v>
      </c>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v>269.56615999999997</v>
      </c>
      <c r="AG174" s="14">
        <v>80.86985</v>
      </c>
      <c r="AH174" s="14">
        <f t="shared" si="318"/>
        <v>30.00000074193289</v>
      </c>
      <c r="AI174" s="14"/>
      <c r="AJ174" s="14"/>
      <c r="AK174" s="14"/>
      <c r="AL174" s="14"/>
      <c r="AM174" s="14"/>
      <c r="AN174" s="15"/>
      <c r="AO174" s="15"/>
      <c r="AP174" s="15"/>
      <c r="AQ174" s="15"/>
      <c r="AR174" s="14"/>
      <c r="AS174" s="14"/>
      <c r="AT174" s="100"/>
      <c r="AU174" s="14"/>
      <c r="AV174" s="14"/>
      <c r="AW174" s="15"/>
      <c r="AX174" s="14"/>
      <c r="AY174" s="14"/>
      <c r="AZ174" s="100"/>
      <c r="BA174" s="14"/>
      <c r="BB174" s="14"/>
      <c r="BC174" s="100"/>
      <c r="BD174" s="14"/>
      <c r="BE174" s="14"/>
      <c r="BF174" s="15"/>
      <c r="BG174" s="14"/>
      <c r="BH174" s="14"/>
      <c r="BI174" s="100"/>
      <c r="BJ174" s="14"/>
      <c r="BK174" s="14"/>
      <c r="BL174" s="100"/>
      <c r="BM174" s="14"/>
      <c r="BN174" s="14"/>
      <c r="BO174" s="100"/>
      <c r="BP174" s="14"/>
      <c r="BQ174" s="14"/>
      <c r="BR174" s="100"/>
      <c r="BS174" s="14"/>
      <c r="BT174" s="14"/>
      <c r="BU174" s="100"/>
      <c r="BV174" s="14"/>
      <c r="BW174" s="14"/>
      <c r="BX174" s="100"/>
      <c r="BY174" s="14"/>
      <c r="BZ174" s="14"/>
      <c r="CA174" s="100"/>
      <c r="CB174" s="14"/>
      <c r="CC174" s="14"/>
      <c r="CD174" s="100"/>
      <c r="CE174" s="14"/>
      <c r="CF174" s="14"/>
      <c r="CG174" s="100"/>
      <c r="CH174" s="14"/>
      <c r="CI174" s="14"/>
      <c r="CJ174" s="50"/>
      <c r="CK174" s="14"/>
      <c r="CL174" s="14"/>
      <c r="CM174" s="100"/>
      <c r="CN174" s="15"/>
      <c r="CO174" s="14"/>
      <c r="CP174" s="181"/>
      <c r="CQ174" s="15"/>
      <c r="CR174" s="14"/>
      <c r="CS174" s="14"/>
      <c r="CT174" s="195"/>
      <c r="CU174" s="14"/>
      <c r="CV174" s="100"/>
      <c r="CW174" s="15"/>
      <c r="CX174" s="14"/>
      <c r="CY174" s="100"/>
      <c r="CZ174" s="15"/>
      <c r="DA174" s="14"/>
      <c r="DB174" s="100"/>
      <c r="DC174" s="15"/>
      <c r="DD174" s="14"/>
      <c r="DE174" s="100"/>
      <c r="DF174" s="15"/>
      <c r="DG174" s="14"/>
      <c r="DH174" s="100"/>
      <c r="DI174" s="15"/>
      <c r="DJ174" s="14"/>
      <c r="DK174" s="15"/>
      <c r="DL174" s="15"/>
      <c r="DM174" s="14"/>
      <c r="DN174" s="15"/>
      <c r="DO174" s="15"/>
      <c r="DP174" s="14"/>
      <c r="DQ174" s="15"/>
      <c r="DR174" s="15"/>
      <c r="DS174" s="14"/>
      <c r="DT174" s="15"/>
      <c r="DU174" s="15"/>
      <c r="DV174" s="14"/>
      <c r="DW174" s="14"/>
      <c r="DX174" s="15"/>
      <c r="DY174" s="14"/>
      <c r="DZ174" s="14"/>
    </row>
    <row r="175" spans="1:130" s="35" customFormat="1" ht="15.75" x14ac:dyDescent="0.25">
      <c r="A175" s="58" t="s">
        <v>700</v>
      </c>
      <c r="B175" s="206">
        <f t="shared" si="316"/>
        <v>948.9</v>
      </c>
      <c r="C175" s="206">
        <f t="shared" si="317"/>
        <v>948.9</v>
      </c>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v>948.9</v>
      </c>
      <c r="AG175" s="14">
        <v>948.9</v>
      </c>
      <c r="AH175" s="14">
        <f t="shared" si="318"/>
        <v>100</v>
      </c>
      <c r="AI175" s="14"/>
      <c r="AJ175" s="14"/>
      <c r="AK175" s="14"/>
      <c r="AL175" s="14"/>
      <c r="AM175" s="14"/>
      <c r="AN175" s="15"/>
      <c r="AO175" s="15"/>
      <c r="AP175" s="15"/>
      <c r="AQ175" s="15"/>
      <c r="AR175" s="14"/>
      <c r="AS175" s="14"/>
      <c r="AT175" s="100"/>
      <c r="AU175" s="14"/>
      <c r="AV175" s="14"/>
      <c r="AW175" s="15"/>
      <c r="AX175" s="14"/>
      <c r="AY175" s="14"/>
      <c r="AZ175" s="100"/>
      <c r="BA175" s="14"/>
      <c r="BB175" s="14"/>
      <c r="BC175" s="100"/>
      <c r="BD175" s="14"/>
      <c r="BE175" s="14"/>
      <c r="BF175" s="15"/>
      <c r="BG175" s="14"/>
      <c r="BH175" s="14"/>
      <c r="BI175" s="100"/>
      <c r="BJ175" s="14"/>
      <c r="BK175" s="14"/>
      <c r="BL175" s="100"/>
      <c r="BM175" s="14"/>
      <c r="BN175" s="14"/>
      <c r="BO175" s="100"/>
      <c r="BP175" s="14"/>
      <c r="BQ175" s="14"/>
      <c r="BR175" s="100"/>
      <c r="BS175" s="14"/>
      <c r="BT175" s="14"/>
      <c r="BU175" s="100"/>
      <c r="BV175" s="14"/>
      <c r="BW175" s="14"/>
      <c r="BX175" s="100"/>
      <c r="BY175" s="14"/>
      <c r="BZ175" s="14"/>
      <c r="CA175" s="100"/>
      <c r="CB175" s="14"/>
      <c r="CC175" s="14"/>
      <c r="CD175" s="100"/>
      <c r="CE175" s="14"/>
      <c r="CF175" s="14"/>
      <c r="CG175" s="100"/>
      <c r="CH175" s="14"/>
      <c r="CI175" s="14"/>
      <c r="CJ175" s="50"/>
      <c r="CK175" s="14"/>
      <c r="CL175" s="14"/>
      <c r="CM175" s="100"/>
      <c r="CN175" s="15"/>
      <c r="CO175" s="14"/>
      <c r="CP175" s="181"/>
      <c r="CQ175" s="15"/>
      <c r="CR175" s="14"/>
      <c r="CS175" s="14"/>
      <c r="CT175" s="195"/>
      <c r="CU175" s="14"/>
      <c r="CV175" s="100"/>
      <c r="CW175" s="15"/>
      <c r="CX175" s="14"/>
      <c r="CY175" s="100"/>
      <c r="CZ175" s="15"/>
      <c r="DA175" s="14"/>
      <c r="DB175" s="100"/>
      <c r="DC175" s="15"/>
      <c r="DD175" s="14"/>
      <c r="DE175" s="100"/>
      <c r="DF175" s="15"/>
      <c r="DG175" s="14"/>
      <c r="DH175" s="100"/>
      <c r="DI175" s="15"/>
      <c r="DJ175" s="14"/>
      <c r="DK175" s="15"/>
      <c r="DL175" s="15"/>
      <c r="DM175" s="14"/>
      <c r="DN175" s="15"/>
      <c r="DO175" s="15"/>
      <c r="DP175" s="14"/>
      <c r="DQ175" s="15"/>
      <c r="DR175" s="15"/>
      <c r="DS175" s="14"/>
      <c r="DT175" s="15"/>
      <c r="DU175" s="15"/>
      <c r="DV175" s="14"/>
      <c r="DW175" s="14"/>
      <c r="DX175" s="15"/>
      <c r="DY175" s="14"/>
      <c r="DZ175" s="14"/>
    </row>
    <row r="176" spans="1:130" s="35" customFormat="1" ht="15.75" x14ac:dyDescent="0.25">
      <c r="A176" s="58" t="s">
        <v>580</v>
      </c>
      <c r="B176" s="206">
        <f t="shared" si="316"/>
        <v>0</v>
      </c>
      <c r="C176" s="206">
        <f t="shared" si="317"/>
        <v>0</v>
      </c>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5"/>
      <c r="AO176" s="15"/>
      <c r="AP176" s="15"/>
      <c r="AQ176" s="15"/>
      <c r="AR176" s="14"/>
      <c r="AS176" s="14"/>
      <c r="AT176" s="100"/>
      <c r="AU176" s="14"/>
      <c r="AV176" s="14"/>
      <c r="AW176" s="15"/>
      <c r="AX176" s="14"/>
      <c r="AY176" s="14"/>
      <c r="AZ176" s="100"/>
      <c r="BA176" s="14"/>
      <c r="BB176" s="14"/>
      <c r="BC176" s="100"/>
      <c r="BD176" s="14"/>
      <c r="BE176" s="14"/>
      <c r="BF176" s="15"/>
      <c r="BG176" s="14"/>
      <c r="BH176" s="14"/>
      <c r="BI176" s="100"/>
      <c r="BJ176" s="14"/>
      <c r="BK176" s="14"/>
      <c r="BL176" s="100"/>
      <c r="BM176" s="14"/>
      <c r="BN176" s="14"/>
      <c r="BO176" s="100"/>
      <c r="BP176" s="14"/>
      <c r="BQ176" s="14"/>
      <c r="BR176" s="100"/>
      <c r="BS176" s="14"/>
      <c r="BT176" s="14"/>
      <c r="BU176" s="100"/>
      <c r="BV176" s="14"/>
      <c r="BW176" s="14"/>
      <c r="BX176" s="100"/>
      <c r="BY176" s="14"/>
      <c r="BZ176" s="14"/>
      <c r="CA176" s="100"/>
      <c r="CB176" s="14"/>
      <c r="CC176" s="14"/>
      <c r="CD176" s="100"/>
      <c r="CE176" s="14"/>
      <c r="CF176" s="14"/>
      <c r="CG176" s="100"/>
      <c r="CH176" s="14"/>
      <c r="CI176" s="14"/>
      <c r="CJ176" s="50"/>
      <c r="CK176" s="14"/>
      <c r="CL176" s="14"/>
      <c r="CM176" s="100"/>
      <c r="CN176" s="15"/>
      <c r="CO176" s="14"/>
      <c r="CP176" s="181"/>
      <c r="CQ176" s="15"/>
      <c r="CR176" s="14"/>
      <c r="CS176" s="14"/>
      <c r="CT176" s="195"/>
      <c r="CU176" s="14"/>
      <c r="CV176" s="100"/>
      <c r="CW176" s="15"/>
      <c r="CX176" s="14"/>
      <c r="CY176" s="100"/>
      <c r="CZ176" s="15"/>
      <c r="DA176" s="14"/>
      <c r="DB176" s="100"/>
      <c r="DC176" s="15"/>
      <c r="DD176" s="14"/>
      <c r="DE176" s="100"/>
      <c r="DF176" s="15"/>
      <c r="DG176" s="14"/>
      <c r="DH176" s="100"/>
      <c r="DI176" s="15"/>
      <c r="DJ176" s="14"/>
      <c r="DK176" s="15"/>
      <c r="DL176" s="15"/>
      <c r="DM176" s="14"/>
      <c r="DN176" s="15"/>
      <c r="DO176" s="15"/>
      <c r="DP176" s="14"/>
      <c r="DQ176" s="15"/>
      <c r="DR176" s="15"/>
      <c r="DS176" s="14"/>
      <c r="DT176" s="15"/>
      <c r="DU176" s="15"/>
      <c r="DV176" s="14"/>
      <c r="DW176" s="14"/>
      <c r="DX176" s="15"/>
      <c r="DY176" s="14"/>
      <c r="DZ176" s="14"/>
    </row>
    <row r="177" spans="1:130" s="35" customFormat="1" ht="15.75" x14ac:dyDescent="0.25">
      <c r="A177" s="58" t="s">
        <v>581</v>
      </c>
      <c r="B177" s="206">
        <f t="shared" si="316"/>
        <v>275</v>
      </c>
      <c r="C177" s="206">
        <f t="shared" si="317"/>
        <v>275</v>
      </c>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v>275</v>
      </c>
      <c r="AG177" s="14">
        <v>275</v>
      </c>
      <c r="AH177" s="14">
        <f t="shared" si="318"/>
        <v>100</v>
      </c>
      <c r="AI177" s="14"/>
      <c r="AJ177" s="14"/>
      <c r="AK177" s="14"/>
      <c r="AL177" s="14"/>
      <c r="AM177" s="14"/>
      <c r="AN177" s="15"/>
      <c r="AO177" s="15"/>
      <c r="AP177" s="15"/>
      <c r="AQ177" s="15"/>
      <c r="AR177" s="14"/>
      <c r="AS177" s="14"/>
      <c r="AT177" s="100"/>
      <c r="AU177" s="14"/>
      <c r="AV177" s="14"/>
      <c r="AW177" s="15"/>
      <c r="AX177" s="14"/>
      <c r="AY177" s="14"/>
      <c r="AZ177" s="100"/>
      <c r="BA177" s="14"/>
      <c r="BB177" s="14"/>
      <c r="BC177" s="100"/>
      <c r="BD177" s="14"/>
      <c r="BE177" s="14"/>
      <c r="BF177" s="15"/>
      <c r="BG177" s="14"/>
      <c r="BH177" s="14"/>
      <c r="BI177" s="100"/>
      <c r="BJ177" s="14"/>
      <c r="BK177" s="14"/>
      <c r="BL177" s="100"/>
      <c r="BM177" s="14"/>
      <c r="BN177" s="14"/>
      <c r="BO177" s="100"/>
      <c r="BP177" s="14"/>
      <c r="BQ177" s="14"/>
      <c r="BR177" s="100"/>
      <c r="BS177" s="14"/>
      <c r="BT177" s="14"/>
      <c r="BU177" s="100"/>
      <c r="BV177" s="14"/>
      <c r="BW177" s="14"/>
      <c r="BX177" s="100"/>
      <c r="BY177" s="14"/>
      <c r="BZ177" s="14"/>
      <c r="CA177" s="100"/>
      <c r="CB177" s="14"/>
      <c r="CC177" s="14"/>
      <c r="CD177" s="100"/>
      <c r="CE177" s="14"/>
      <c r="CF177" s="14"/>
      <c r="CG177" s="100"/>
      <c r="CH177" s="14"/>
      <c r="CI177" s="14"/>
      <c r="CJ177" s="50"/>
      <c r="CK177" s="14"/>
      <c r="CL177" s="14"/>
      <c r="CM177" s="100"/>
      <c r="CN177" s="15"/>
      <c r="CO177" s="14"/>
      <c r="CP177" s="181"/>
      <c r="CQ177" s="15"/>
      <c r="CR177" s="14"/>
      <c r="CS177" s="14"/>
      <c r="CT177" s="195"/>
      <c r="CU177" s="14"/>
      <c r="CV177" s="100"/>
      <c r="CW177" s="15"/>
      <c r="CX177" s="14"/>
      <c r="CY177" s="100"/>
      <c r="CZ177" s="15"/>
      <c r="DA177" s="14"/>
      <c r="DB177" s="100"/>
      <c r="DC177" s="15"/>
      <c r="DD177" s="14"/>
      <c r="DE177" s="100"/>
      <c r="DF177" s="15"/>
      <c r="DG177" s="14"/>
      <c r="DH177" s="100"/>
      <c r="DI177" s="15"/>
      <c r="DJ177" s="14"/>
      <c r="DK177" s="15"/>
      <c r="DL177" s="15"/>
      <c r="DM177" s="14"/>
      <c r="DN177" s="15"/>
      <c r="DO177" s="15"/>
      <c r="DP177" s="14"/>
      <c r="DQ177" s="15"/>
      <c r="DR177" s="15"/>
      <c r="DS177" s="14"/>
      <c r="DT177" s="15"/>
      <c r="DU177" s="15"/>
      <c r="DV177" s="14"/>
      <c r="DW177" s="14"/>
      <c r="DX177" s="15"/>
      <c r="DY177" s="14"/>
      <c r="DZ177" s="14"/>
    </row>
    <row r="178" spans="1:130" s="35" customFormat="1" ht="15.75" x14ac:dyDescent="0.25">
      <c r="A178" s="58" t="s">
        <v>582</v>
      </c>
      <c r="B178" s="206">
        <f t="shared" si="316"/>
        <v>388</v>
      </c>
      <c r="C178" s="206">
        <f t="shared" si="317"/>
        <v>388</v>
      </c>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v>388</v>
      </c>
      <c r="AG178" s="14">
        <v>388</v>
      </c>
      <c r="AH178" s="14">
        <f t="shared" si="318"/>
        <v>100</v>
      </c>
      <c r="AI178" s="14"/>
      <c r="AJ178" s="14"/>
      <c r="AK178" s="14"/>
      <c r="AL178" s="14"/>
      <c r="AM178" s="14"/>
      <c r="AN178" s="15"/>
      <c r="AO178" s="15"/>
      <c r="AP178" s="15"/>
      <c r="AQ178" s="15"/>
      <c r="AR178" s="14"/>
      <c r="AS178" s="14"/>
      <c r="AT178" s="100"/>
      <c r="AU178" s="14"/>
      <c r="AV178" s="14"/>
      <c r="AW178" s="15"/>
      <c r="AX178" s="14"/>
      <c r="AY178" s="14"/>
      <c r="AZ178" s="100"/>
      <c r="BA178" s="14"/>
      <c r="BB178" s="14"/>
      <c r="BC178" s="100"/>
      <c r="BD178" s="14"/>
      <c r="BE178" s="14"/>
      <c r="BF178" s="15"/>
      <c r="BG178" s="14"/>
      <c r="BH178" s="14"/>
      <c r="BI178" s="100"/>
      <c r="BJ178" s="14"/>
      <c r="BK178" s="14"/>
      <c r="BL178" s="100"/>
      <c r="BM178" s="14"/>
      <c r="BN178" s="14"/>
      <c r="BO178" s="100"/>
      <c r="BP178" s="14"/>
      <c r="BQ178" s="14"/>
      <c r="BR178" s="100"/>
      <c r="BS178" s="14"/>
      <c r="BT178" s="14"/>
      <c r="BU178" s="100"/>
      <c r="BV178" s="14"/>
      <c r="BW178" s="14"/>
      <c r="BX178" s="100"/>
      <c r="BY178" s="14"/>
      <c r="BZ178" s="14"/>
      <c r="CA178" s="100"/>
      <c r="CB178" s="14"/>
      <c r="CC178" s="14"/>
      <c r="CD178" s="100"/>
      <c r="CE178" s="14"/>
      <c r="CF178" s="14"/>
      <c r="CG178" s="100"/>
      <c r="CH178" s="14"/>
      <c r="CI178" s="14"/>
      <c r="CJ178" s="50"/>
      <c r="CK178" s="14"/>
      <c r="CL178" s="14"/>
      <c r="CM178" s="100"/>
      <c r="CN178" s="15"/>
      <c r="CO178" s="14"/>
      <c r="CP178" s="181"/>
      <c r="CQ178" s="15"/>
      <c r="CR178" s="14"/>
      <c r="CS178" s="14"/>
      <c r="CT178" s="195"/>
      <c r="CU178" s="14"/>
      <c r="CV178" s="100"/>
      <c r="CW178" s="15"/>
      <c r="CX178" s="14"/>
      <c r="CY178" s="100"/>
      <c r="CZ178" s="15"/>
      <c r="DA178" s="14"/>
      <c r="DB178" s="100"/>
      <c r="DC178" s="15"/>
      <c r="DD178" s="14"/>
      <c r="DE178" s="100"/>
      <c r="DF178" s="15"/>
      <c r="DG178" s="14"/>
      <c r="DH178" s="100"/>
      <c r="DI178" s="15"/>
      <c r="DJ178" s="14"/>
      <c r="DK178" s="15"/>
      <c r="DL178" s="15"/>
      <c r="DM178" s="14"/>
      <c r="DN178" s="15"/>
      <c r="DO178" s="15"/>
      <c r="DP178" s="14"/>
      <c r="DQ178" s="15"/>
      <c r="DR178" s="15"/>
      <c r="DS178" s="14"/>
      <c r="DT178" s="15"/>
      <c r="DU178" s="15"/>
      <c r="DV178" s="14"/>
      <c r="DW178" s="14"/>
      <c r="DX178" s="15"/>
      <c r="DY178" s="14"/>
      <c r="DZ178" s="14"/>
    </row>
    <row r="179" spans="1:130" s="76" customFormat="1" ht="31.5" x14ac:dyDescent="0.25">
      <c r="A179" s="77" t="s">
        <v>403</v>
      </c>
      <c r="B179" s="205">
        <f t="shared" si="316"/>
        <v>149972.05643</v>
      </c>
      <c r="C179" s="205">
        <f t="shared" si="317"/>
        <v>61973.926890000002</v>
      </c>
      <c r="D179" s="81">
        <f t="shared" ref="D179" si="379">C179/B179*100</f>
        <v>41.323649461942637</v>
      </c>
      <c r="E179" s="83">
        <f t="shared" ref="E179:AS179" si="380">E180+E181+E182+E183+E184+E185+E186+E187+E188+E189+E190+E191+E192</f>
        <v>0</v>
      </c>
      <c r="F179" s="83">
        <f t="shared" si="380"/>
        <v>0</v>
      </c>
      <c r="G179" s="83">
        <f t="shared" si="380"/>
        <v>0</v>
      </c>
      <c r="H179" s="83">
        <f t="shared" si="380"/>
        <v>0</v>
      </c>
      <c r="I179" s="83">
        <f t="shared" si="380"/>
        <v>0</v>
      </c>
      <c r="J179" s="83">
        <f t="shared" si="380"/>
        <v>0</v>
      </c>
      <c r="K179" s="83">
        <f t="shared" si="380"/>
        <v>424.2</v>
      </c>
      <c r="L179" s="83">
        <f t="shared" si="380"/>
        <v>424.24200000000002</v>
      </c>
      <c r="M179" s="81">
        <f t="shared" ref="M179:M197" si="381">L179/K179*100</f>
        <v>100.00990099009901</v>
      </c>
      <c r="N179" s="83">
        <f t="shared" si="380"/>
        <v>0</v>
      </c>
      <c r="O179" s="83">
        <f t="shared" si="380"/>
        <v>0</v>
      </c>
      <c r="P179" s="83">
        <f t="shared" si="380"/>
        <v>0</v>
      </c>
      <c r="Q179" s="83">
        <f t="shared" si="380"/>
        <v>0</v>
      </c>
      <c r="R179" s="83">
        <f t="shared" si="380"/>
        <v>0</v>
      </c>
      <c r="S179" s="83">
        <f t="shared" si="380"/>
        <v>0</v>
      </c>
      <c r="T179" s="83">
        <f t="shared" si="380"/>
        <v>0</v>
      </c>
      <c r="U179" s="83">
        <f t="shared" si="380"/>
        <v>0</v>
      </c>
      <c r="V179" s="83">
        <f t="shared" si="380"/>
        <v>0</v>
      </c>
      <c r="W179" s="83">
        <f t="shared" si="380"/>
        <v>102.04082</v>
      </c>
      <c r="X179" s="83">
        <f t="shared" si="380"/>
        <v>102.04083</v>
      </c>
      <c r="Y179" s="81">
        <f>X179/W179*100</f>
        <v>100.00000979999966</v>
      </c>
      <c r="Z179" s="83">
        <f t="shared" si="380"/>
        <v>51.020409999999998</v>
      </c>
      <c r="AA179" s="83">
        <f t="shared" si="380"/>
        <v>51.020409999999998</v>
      </c>
      <c r="AB179" s="81">
        <f>AA179/Z179*100</f>
        <v>100</v>
      </c>
      <c r="AC179" s="83">
        <f t="shared" si="380"/>
        <v>0</v>
      </c>
      <c r="AD179" s="83">
        <f t="shared" si="380"/>
        <v>0</v>
      </c>
      <c r="AE179" s="83">
        <f t="shared" si="380"/>
        <v>0</v>
      </c>
      <c r="AF179" s="83">
        <f>SUM(AF180:AF192)</f>
        <v>3687.2786399999995</v>
      </c>
      <c r="AG179" s="83">
        <f t="shared" si="380"/>
        <v>1213.5999999999999</v>
      </c>
      <c r="AH179" s="81">
        <f t="shared" si="318"/>
        <v>32.913162212227064</v>
      </c>
      <c r="AI179" s="83">
        <f t="shared" si="380"/>
        <v>4606</v>
      </c>
      <c r="AJ179" s="83">
        <f t="shared" si="380"/>
        <v>4606.0011100000002</v>
      </c>
      <c r="AK179" s="81">
        <f t="shared" ref="AK179:AK181" si="382">AJ179/AI179*100</f>
        <v>100.00002409900131</v>
      </c>
      <c r="AL179" s="83">
        <f t="shared" si="380"/>
        <v>15563.4</v>
      </c>
      <c r="AM179" s="83">
        <f t="shared" si="380"/>
        <v>10192.044699999999</v>
      </c>
      <c r="AN179" s="83">
        <f t="shared" si="93"/>
        <v>65.487263065911037</v>
      </c>
      <c r="AO179" s="83">
        <f t="shared" ref="AO179:AP179" si="383">AO180+AO181+AO182+AO183+AO184+AO185+AO186+AO187+AO188+AO189+AO190+AO191+AO192</f>
        <v>2039.2</v>
      </c>
      <c r="AP179" s="83">
        <f t="shared" si="383"/>
        <v>333.84267999999997</v>
      </c>
      <c r="AQ179" s="83">
        <f t="shared" ref="AQ179:AQ180" si="384">AP179/AO179*100</f>
        <v>16.371257355825815</v>
      </c>
      <c r="AR179" s="83">
        <f t="shared" si="380"/>
        <v>0</v>
      </c>
      <c r="AS179" s="83">
        <f t="shared" si="380"/>
        <v>0</v>
      </c>
      <c r="AT179" s="83">
        <f t="shared" ref="AT179:CI179" si="385">AT180+AT181+AT182+AT183+AT184+AT185+AT186+AT187+AT188+AT189+AT190+AT191+AT192</f>
        <v>0</v>
      </c>
      <c r="AU179" s="83">
        <f t="shared" si="385"/>
        <v>2058.4665599999998</v>
      </c>
      <c r="AV179" s="83">
        <f t="shared" si="385"/>
        <v>546.52288999999996</v>
      </c>
      <c r="AW179" s="83">
        <f t="shared" ref="AW179:AW180" si="386">AV179/AU179*100</f>
        <v>26.550000889982883</v>
      </c>
      <c r="AX179" s="83">
        <f t="shared" si="385"/>
        <v>0</v>
      </c>
      <c r="AY179" s="83">
        <f t="shared" si="385"/>
        <v>0</v>
      </c>
      <c r="AZ179" s="83">
        <f t="shared" si="385"/>
        <v>0</v>
      </c>
      <c r="BA179" s="83">
        <f t="shared" si="385"/>
        <v>0</v>
      </c>
      <c r="BB179" s="83">
        <f t="shared" si="385"/>
        <v>0</v>
      </c>
      <c r="BC179" s="83">
        <f t="shared" si="385"/>
        <v>0</v>
      </c>
      <c r="BD179" s="83">
        <f t="shared" si="385"/>
        <v>5071.3</v>
      </c>
      <c r="BE179" s="83">
        <f t="shared" si="385"/>
        <v>2034.80251</v>
      </c>
      <c r="BF179" s="83">
        <f t="shared" si="125"/>
        <v>40.123883619584724</v>
      </c>
      <c r="BG179" s="83">
        <f t="shared" si="385"/>
        <v>89423.45</v>
      </c>
      <c r="BH179" s="83">
        <f t="shared" si="385"/>
        <v>26822.747299999999</v>
      </c>
      <c r="BI179" s="81">
        <f t="shared" ref="BI179" si="387">BH179/BG179*100</f>
        <v>29.995205172692398</v>
      </c>
      <c r="BJ179" s="83">
        <f t="shared" si="385"/>
        <v>0</v>
      </c>
      <c r="BK179" s="83">
        <f t="shared" si="385"/>
        <v>0</v>
      </c>
      <c r="BL179" s="83">
        <f t="shared" si="385"/>
        <v>0</v>
      </c>
      <c r="BM179" s="83">
        <f t="shared" si="385"/>
        <v>0</v>
      </c>
      <c r="BN179" s="83">
        <f t="shared" si="385"/>
        <v>0</v>
      </c>
      <c r="BO179" s="83">
        <f t="shared" si="385"/>
        <v>0</v>
      </c>
      <c r="BP179" s="83">
        <f t="shared" si="385"/>
        <v>0</v>
      </c>
      <c r="BQ179" s="83">
        <f t="shared" si="385"/>
        <v>0</v>
      </c>
      <c r="BR179" s="83">
        <f t="shared" si="385"/>
        <v>0</v>
      </c>
      <c r="BS179" s="83">
        <f t="shared" si="385"/>
        <v>0</v>
      </c>
      <c r="BT179" s="83">
        <f t="shared" si="385"/>
        <v>0</v>
      </c>
      <c r="BU179" s="83">
        <f t="shared" si="385"/>
        <v>0</v>
      </c>
      <c r="BV179" s="83">
        <f t="shared" si="385"/>
        <v>0</v>
      </c>
      <c r="BW179" s="83">
        <f t="shared" si="385"/>
        <v>0</v>
      </c>
      <c r="BX179" s="83">
        <f t="shared" si="385"/>
        <v>0</v>
      </c>
      <c r="BY179" s="83">
        <f t="shared" si="385"/>
        <v>0</v>
      </c>
      <c r="BZ179" s="83">
        <f t="shared" si="385"/>
        <v>0</v>
      </c>
      <c r="CA179" s="83">
        <f t="shared" si="385"/>
        <v>0</v>
      </c>
      <c r="CB179" s="83">
        <f t="shared" si="385"/>
        <v>0</v>
      </c>
      <c r="CC179" s="83">
        <f t="shared" si="385"/>
        <v>0</v>
      </c>
      <c r="CD179" s="83">
        <f t="shared" si="385"/>
        <v>0</v>
      </c>
      <c r="CE179" s="83">
        <f t="shared" si="385"/>
        <v>307.10000000000002</v>
      </c>
      <c r="CF179" s="83">
        <f t="shared" si="385"/>
        <v>0</v>
      </c>
      <c r="CG179" s="83">
        <f t="shared" si="385"/>
        <v>0</v>
      </c>
      <c r="CH179" s="83">
        <f t="shared" si="385"/>
        <v>7519.3</v>
      </c>
      <c r="CI179" s="83">
        <f t="shared" si="385"/>
        <v>7467.3575999999994</v>
      </c>
      <c r="CJ179" s="80">
        <f t="shared" si="350"/>
        <v>99.309212293697541</v>
      </c>
      <c r="CK179" s="83">
        <f t="shared" ref="CK179:CY179" si="388">CK180+CK181+CK182+CK183+CK184+CK185+CK186+CK187+CK188+CK189+CK190+CK191+CK192</f>
        <v>0</v>
      </c>
      <c r="CL179" s="83">
        <f t="shared" si="388"/>
        <v>0</v>
      </c>
      <c r="CM179" s="83">
        <f t="shared" si="388"/>
        <v>0</v>
      </c>
      <c r="CN179" s="83">
        <f t="shared" si="388"/>
        <v>0</v>
      </c>
      <c r="CO179" s="83">
        <f t="shared" si="388"/>
        <v>0</v>
      </c>
      <c r="CP179" s="183">
        <f t="shared" si="388"/>
        <v>0</v>
      </c>
      <c r="CQ179" s="83">
        <f t="shared" si="388"/>
        <v>12760.8</v>
      </c>
      <c r="CR179" s="83">
        <f t="shared" si="388"/>
        <v>5968.393</v>
      </c>
      <c r="CS179" s="83">
        <f t="shared" si="98"/>
        <v>46.771307441539719</v>
      </c>
      <c r="CT179" s="198">
        <f t="shared" si="388"/>
        <v>0</v>
      </c>
      <c r="CU179" s="83">
        <f t="shared" si="388"/>
        <v>0</v>
      </c>
      <c r="CV179" s="83">
        <f t="shared" si="388"/>
        <v>0</v>
      </c>
      <c r="CW179" s="83">
        <f t="shared" si="388"/>
        <v>0</v>
      </c>
      <c r="CX179" s="83">
        <f t="shared" si="388"/>
        <v>0</v>
      </c>
      <c r="CY179" s="83">
        <f t="shared" si="388"/>
        <v>0</v>
      </c>
      <c r="CZ179" s="83"/>
      <c r="DA179" s="83">
        <f t="shared" ref="DA179:DB179" si="389">DA180+DA181+DA182+DA183+DA184+DA185+DA186+DA187+DA188+DA189+DA190+DA191+DA192</f>
        <v>0</v>
      </c>
      <c r="DB179" s="83">
        <f t="shared" si="389"/>
        <v>0</v>
      </c>
      <c r="DC179" s="83">
        <f t="shared" ref="DC179:DE179" si="390">DC180+DC181+DC182+DC183+DC184+DC185+DC186+DC187+DC188+DC189+DC190+DC191+DC192</f>
        <v>0</v>
      </c>
      <c r="DD179" s="83">
        <f t="shared" si="390"/>
        <v>0</v>
      </c>
      <c r="DE179" s="83">
        <f t="shared" si="390"/>
        <v>0</v>
      </c>
      <c r="DF179" s="83">
        <f t="shared" ref="DF179:DH179" si="391">DF180+DF181+DF182+DF183+DF184+DF185+DF186+DF187+DF188+DF189+DF190+DF191+DF192</f>
        <v>1260.3</v>
      </c>
      <c r="DG179" s="83">
        <f t="shared" si="391"/>
        <v>0</v>
      </c>
      <c r="DH179" s="83">
        <f t="shared" si="391"/>
        <v>0</v>
      </c>
      <c r="DI179" s="83">
        <f t="shared" ref="DI179:DJ179" si="392">DI180+DI181+DI182+DI183+DI184+DI185+DI186+DI187+DI188+DI189+DI190+DI191+DI192</f>
        <v>3137.5</v>
      </c>
      <c r="DJ179" s="83">
        <f t="shared" si="392"/>
        <v>2211.3118599999998</v>
      </c>
      <c r="DK179" s="83">
        <f t="shared" si="340"/>
        <v>70.480059282868524</v>
      </c>
      <c r="DL179" s="83">
        <f t="shared" ref="DL179:DM179" si="393">DL180+DL181+DL182+DL183+DL184+DL185+DL186+DL187+DL188+DL189+DL190+DL191+DL192</f>
        <v>0</v>
      </c>
      <c r="DM179" s="83">
        <f t="shared" si="393"/>
        <v>0</v>
      </c>
      <c r="DN179" s="83"/>
      <c r="DO179" s="83">
        <f t="shared" ref="DO179:DP179" si="394">DO180+DO181+DO182+DO183+DO184+DO185+DO186+DO187+DO188+DO189+DO190+DO191+DO192</f>
        <v>0</v>
      </c>
      <c r="DP179" s="83">
        <f t="shared" si="394"/>
        <v>0</v>
      </c>
      <c r="DQ179" s="83"/>
      <c r="DR179" s="83">
        <f t="shared" ref="DR179:DS179" si="395">DR180+DR181+DR182+DR183+DR184+DR185+DR186+DR187+DR188+DR189+DR190+DR191+DR192</f>
        <v>0</v>
      </c>
      <c r="DS179" s="83">
        <f t="shared" si="395"/>
        <v>0</v>
      </c>
      <c r="DT179" s="83"/>
      <c r="DU179" s="83">
        <f t="shared" ref="DU179:DV179" si="396">DU180+DU181+DU182+DU183+DU184+DU185+DU186+DU187+DU188+DU189+DU190+DU191+DU192</f>
        <v>1960.7</v>
      </c>
      <c r="DV179" s="83">
        <f t="shared" si="396"/>
        <v>0</v>
      </c>
      <c r="DW179" s="83">
        <f t="shared" ref="DW179" si="397">DV179/DU179*100</f>
        <v>0</v>
      </c>
      <c r="DX179" s="83"/>
      <c r="DY179" s="83"/>
      <c r="DZ179" s="83"/>
    </row>
    <row r="180" spans="1:130" s="35" customFormat="1" ht="32.25" customHeight="1" x14ac:dyDescent="0.25">
      <c r="A180" s="58" t="s">
        <v>377</v>
      </c>
      <c r="B180" s="206">
        <f t="shared" si="316"/>
        <v>50294.627789999999</v>
      </c>
      <c r="C180" s="206">
        <f t="shared" si="317"/>
        <v>29331.578479999996</v>
      </c>
      <c r="D180" s="14">
        <f t="shared" si="82"/>
        <v>58.319506016568923</v>
      </c>
      <c r="E180" s="15"/>
      <c r="F180" s="14"/>
      <c r="G180" s="14"/>
      <c r="H180" s="15"/>
      <c r="I180" s="15"/>
      <c r="J180" s="14"/>
      <c r="K180" s="14">
        <v>424.2</v>
      </c>
      <c r="L180" s="14">
        <v>424.24200000000002</v>
      </c>
      <c r="M180" s="14">
        <f t="shared" si="381"/>
        <v>100.00990099009901</v>
      </c>
      <c r="N180" s="14"/>
      <c r="O180" s="14"/>
      <c r="P180" s="15"/>
      <c r="Q180" s="15">
        <v>0</v>
      </c>
      <c r="R180" s="15">
        <v>0</v>
      </c>
      <c r="S180" s="14"/>
      <c r="T180" s="15"/>
      <c r="U180" s="15"/>
      <c r="V180" s="15"/>
      <c r="W180" s="15">
        <v>102.04082</v>
      </c>
      <c r="X180" s="15">
        <v>102.04083</v>
      </c>
      <c r="Y180" s="14">
        <f>X180/W180*100</f>
        <v>100.00000979999966</v>
      </c>
      <c r="Z180" s="15">
        <v>51.020409999999998</v>
      </c>
      <c r="AA180" s="15">
        <v>51.020409999999998</v>
      </c>
      <c r="AB180" s="14">
        <f>AA180/Z180*100</f>
        <v>100</v>
      </c>
      <c r="AC180" s="15"/>
      <c r="AD180" s="15"/>
      <c r="AE180" s="14"/>
      <c r="AF180" s="14"/>
      <c r="AG180" s="14"/>
      <c r="AH180" s="14"/>
      <c r="AI180" s="15">
        <v>0</v>
      </c>
      <c r="AJ180" s="15"/>
      <c r="AK180" s="14"/>
      <c r="AL180" s="172">
        <v>15563.4</v>
      </c>
      <c r="AM180" s="172">
        <v>10192.044699999999</v>
      </c>
      <c r="AN180" s="15">
        <f t="shared" si="93"/>
        <v>65.487263065911037</v>
      </c>
      <c r="AO180" s="172">
        <v>2039.2</v>
      </c>
      <c r="AP180" s="172">
        <v>333.84267999999997</v>
      </c>
      <c r="AQ180" s="15">
        <f t="shared" si="384"/>
        <v>16.371257355825815</v>
      </c>
      <c r="AR180" s="15"/>
      <c r="AS180" s="15"/>
      <c r="AT180" s="15"/>
      <c r="AU180" s="15">
        <v>2058.4665599999998</v>
      </c>
      <c r="AV180" s="15">
        <v>546.52288999999996</v>
      </c>
      <c r="AW180" s="15">
        <f t="shared" si="386"/>
        <v>26.550000889982883</v>
      </c>
      <c r="AX180" s="15"/>
      <c r="AY180" s="15"/>
      <c r="AZ180" s="99"/>
      <c r="BA180" s="15"/>
      <c r="BB180" s="15"/>
      <c r="BC180" s="99"/>
      <c r="BD180" s="15">
        <v>5071.3</v>
      </c>
      <c r="BE180" s="191">
        <v>2034.80251</v>
      </c>
      <c r="BF180" s="15">
        <f t="shared" si="125"/>
        <v>40.123883619584724</v>
      </c>
      <c r="BG180" s="15"/>
      <c r="BH180" s="99"/>
      <c r="BI180" s="14"/>
      <c r="BJ180" s="15"/>
      <c r="BK180" s="99"/>
      <c r="BL180" s="99"/>
      <c r="BM180" s="15"/>
      <c r="BN180" s="99"/>
      <c r="BO180" s="99"/>
      <c r="BP180" s="15"/>
      <c r="BQ180" s="99"/>
      <c r="BR180" s="99"/>
      <c r="BS180" s="15"/>
      <c r="BT180" s="99"/>
      <c r="BU180" s="99"/>
      <c r="BV180" s="15"/>
      <c r="BW180" s="99"/>
      <c r="BX180" s="99"/>
      <c r="BY180" s="15"/>
      <c r="BZ180" s="99"/>
      <c r="CA180" s="99"/>
      <c r="CB180" s="15"/>
      <c r="CC180" s="99"/>
      <c r="CD180" s="99"/>
      <c r="CE180" s="15">
        <v>307.10000000000002</v>
      </c>
      <c r="CF180" s="99"/>
      <c r="CG180" s="99"/>
      <c r="CH180" s="15">
        <v>7519.3</v>
      </c>
      <c r="CI180" s="191">
        <v>7467.3575999999994</v>
      </c>
      <c r="CJ180" s="50">
        <f t="shared" si="350"/>
        <v>99.309212293697541</v>
      </c>
      <c r="CK180" s="15"/>
      <c r="CL180" s="99"/>
      <c r="CM180" s="99"/>
      <c r="CN180" s="15"/>
      <c r="CO180" s="99"/>
      <c r="CP180" s="185"/>
      <c r="CQ180" s="15">
        <v>12760.8</v>
      </c>
      <c r="CR180" s="172">
        <v>5968.393</v>
      </c>
      <c r="CS180" s="15">
        <f t="shared" si="98"/>
        <v>46.771307441539719</v>
      </c>
      <c r="CT180" s="195"/>
      <c r="CU180" s="99"/>
      <c r="CV180" s="99"/>
      <c r="CW180" s="15"/>
      <c r="CX180" s="99"/>
      <c r="CY180" s="99"/>
      <c r="CZ180" s="15"/>
      <c r="DA180" s="99"/>
      <c r="DB180" s="99"/>
      <c r="DC180" s="15"/>
      <c r="DD180" s="99"/>
      <c r="DE180" s="99"/>
      <c r="DF180" s="15">
        <v>1260.3</v>
      </c>
      <c r="DG180" s="99"/>
      <c r="DH180" s="99"/>
      <c r="DI180" s="15">
        <v>3137.5</v>
      </c>
      <c r="DJ180" s="191">
        <v>2211.3118599999998</v>
      </c>
      <c r="DK180" s="15">
        <f t="shared" si="340"/>
        <v>70.480059282868524</v>
      </c>
      <c r="DL180" s="15"/>
      <c r="DM180" s="191"/>
      <c r="DN180" s="15"/>
      <c r="DO180" s="15"/>
      <c r="DP180" s="191"/>
      <c r="DQ180" s="15"/>
      <c r="DR180" s="15"/>
      <c r="DS180" s="191"/>
      <c r="DT180" s="15"/>
      <c r="DU180" s="15"/>
      <c r="DV180" s="172"/>
      <c r="DW180" s="15"/>
      <c r="DX180" s="15"/>
      <c r="DY180" s="172"/>
      <c r="DZ180" s="15"/>
    </row>
    <row r="181" spans="1:130" s="35" customFormat="1" ht="15.75" x14ac:dyDescent="0.25">
      <c r="A181" s="58" t="s">
        <v>583</v>
      </c>
      <c r="B181" s="206">
        <f t="shared" si="316"/>
        <v>94029.45</v>
      </c>
      <c r="C181" s="206">
        <f t="shared" si="317"/>
        <v>31428.74841</v>
      </c>
      <c r="D181" s="14">
        <f>C181/B181*100</f>
        <v>33.424366950992486</v>
      </c>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v>4606</v>
      </c>
      <c r="AJ181" s="14">
        <v>4606.0011100000002</v>
      </c>
      <c r="AK181" s="14">
        <f t="shared" si="382"/>
        <v>100.00002409900131</v>
      </c>
      <c r="AL181" s="14"/>
      <c r="AM181" s="14"/>
      <c r="AN181" s="14"/>
      <c r="AO181" s="14"/>
      <c r="AP181" s="14"/>
      <c r="AQ181" s="14"/>
      <c r="AR181" s="14"/>
      <c r="AS181" s="14"/>
      <c r="AT181" s="100"/>
      <c r="AU181" s="14"/>
      <c r="AV181" s="14"/>
      <c r="AW181" s="100"/>
      <c r="AX181" s="14"/>
      <c r="AY181" s="14"/>
      <c r="AZ181" s="100"/>
      <c r="BA181" s="14"/>
      <c r="BB181" s="14"/>
      <c r="BC181" s="100"/>
      <c r="BD181" s="14"/>
      <c r="BE181" s="14"/>
      <c r="BF181" s="14"/>
      <c r="BG181" s="14">
        <v>89423.45</v>
      </c>
      <c r="BH181" s="14">
        <v>26822.747299999999</v>
      </c>
      <c r="BI181" s="14">
        <f>BH181/BG181*100</f>
        <v>29.995205172692398</v>
      </c>
      <c r="BJ181" s="14"/>
      <c r="BK181" s="14"/>
      <c r="BL181" s="100"/>
      <c r="BM181" s="14"/>
      <c r="BN181" s="14"/>
      <c r="BO181" s="100"/>
      <c r="BP181" s="14"/>
      <c r="BQ181" s="14"/>
      <c r="BR181" s="100"/>
      <c r="BS181" s="14"/>
      <c r="BT181" s="14"/>
      <c r="BU181" s="100"/>
      <c r="BV181" s="14"/>
      <c r="BW181" s="14"/>
      <c r="BX181" s="100"/>
      <c r="BY181" s="14"/>
      <c r="BZ181" s="14"/>
      <c r="CA181" s="100"/>
      <c r="CB181" s="14"/>
      <c r="CC181" s="14"/>
      <c r="CD181" s="100"/>
      <c r="CE181" s="14"/>
      <c r="CF181" s="14"/>
      <c r="CG181" s="100"/>
      <c r="CH181" s="14"/>
      <c r="CI181" s="14"/>
      <c r="CJ181" s="50"/>
      <c r="CK181" s="14"/>
      <c r="CL181" s="14"/>
      <c r="CM181" s="100"/>
      <c r="CN181" s="15"/>
      <c r="CO181" s="14"/>
      <c r="CP181" s="181"/>
      <c r="CQ181" s="15"/>
      <c r="CR181" s="14"/>
      <c r="CS181" s="14"/>
      <c r="CT181" s="195"/>
      <c r="CU181" s="14"/>
      <c r="CV181" s="100"/>
      <c r="CW181" s="15"/>
      <c r="CX181" s="14"/>
      <c r="CY181" s="100"/>
      <c r="CZ181" s="15"/>
      <c r="DA181" s="14"/>
      <c r="DB181" s="100"/>
      <c r="DC181" s="15"/>
      <c r="DD181" s="14"/>
      <c r="DE181" s="100"/>
      <c r="DF181" s="15"/>
      <c r="DG181" s="14"/>
      <c r="DH181" s="100"/>
      <c r="DI181" s="15"/>
      <c r="DJ181" s="14"/>
      <c r="DK181" s="14"/>
      <c r="DL181" s="15"/>
      <c r="DM181" s="14"/>
      <c r="DN181" s="14"/>
      <c r="DO181" s="15"/>
      <c r="DP181" s="14"/>
      <c r="DQ181" s="14"/>
      <c r="DR181" s="15"/>
      <c r="DS181" s="14"/>
      <c r="DT181" s="14"/>
      <c r="DU181" s="15"/>
      <c r="DV181" s="14"/>
      <c r="DW181" s="14"/>
      <c r="DX181" s="15"/>
      <c r="DY181" s="14"/>
      <c r="DZ181" s="14"/>
    </row>
    <row r="182" spans="1:130" s="35" customFormat="1" ht="15.75" x14ac:dyDescent="0.25">
      <c r="A182" s="58" t="s">
        <v>584</v>
      </c>
      <c r="B182" s="206">
        <f t="shared" si="316"/>
        <v>300.3</v>
      </c>
      <c r="C182" s="206">
        <f t="shared" si="317"/>
        <v>300.3</v>
      </c>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v>300.3</v>
      </c>
      <c r="AG182" s="14">
        <v>300.3</v>
      </c>
      <c r="AH182" s="14">
        <f t="shared" si="318"/>
        <v>100</v>
      </c>
      <c r="AI182" s="14"/>
      <c r="AJ182" s="14"/>
      <c r="AK182" s="14"/>
      <c r="AL182" s="14"/>
      <c r="AM182" s="14"/>
      <c r="AN182" s="14"/>
      <c r="AO182" s="14"/>
      <c r="AP182" s="14"/>
      <c r="AQ182" s="14"/>
      <c r="AR182" s="14"/>
      <c r="AS182" s="14"/>
      <c r="AT182" s="100"/>
      <c r="AU182" s="14"/>
      <c r="AV182" s="14"/>
      <c r="AW182" s="100"/>
      <c r="AX182" s="14"/>
      <c r="AY182" s="14"/>
      <c r="AZ182" s="100"/>
      <c r="BA182" s="14"/>
      <c r="BB182" s="14"/>
      <c r="BC182" s="100"/>
      <c r="BD182" s="14"/>
      <c r="BE182" s="14"/>
      <c r="BF182" s="14"/>
      <c r="BG182" s="14"/>
      <c r="BH182" s="14"/>
      <c r="BI182" s="100"/>
      <c r="BJ182" s="14"/>
      <c r="BK182" s="14"/>
      <c r="BL182" s="100"/>
      <c r="BM182" s="14"/>
      <c r="BN182" s="14"/>
      <c r="BO182" s="100"/>
      <c r="BP182" s="14"/>
      <c r="BQ182" s="14"/>
      <c r="BR182" s="100"/>
      <c r="BS182" s="14"/>
      <c r="BT182" s="14"/>
      <c r="BU182" s="100"/>
      <c r="BV182" s="14"/>
      <c r="BW182" s="14"/>
      <c r="BX182" s="100"/>
      <c r="BY182" s="14"/>
      <c r="BZ182" s="14"/>
      <c r="CA182" s="100"/>
      <c r="CB182" s="14"/>
      <c r="CC182" s="14"/>
      <c r="CD182" s="100"/>
      <c r="CE182" s="14"/>
      <c r="CF182" s="14"/>
      <c r="CG182" s="100"/>
      <c r="CH182" s="14"/>
      <c r="CI182" s="14"/>
      <c r="CJ182" s="50"/>
      <c r="CK182" s="14"/>
      <c r="CL182" s="14"/>
      <c r="CM182" s="100"/>
      <c r="CN182" s="15"/>
      <c r="CO182" s="14"/>
      <c r="CP182" s="181"/>
      <c r="CQ182" s="15"/>
      <c r="CR182" s="14"/>
      <c r="CS182" s="14"/>
      <c r="CT182" s="195"/>
      <c r="CU182" s="14"/>
      <c r="CV182" s="100"/>
      <c r="CW182" s="15"/>
      <c r="CX182" s="14"/>
      <c r="CY182" s="100"/>
      <c r="CZ182" s="15"/>
      <c r="DA182" s="14"/>
      <c r="DB182" s="100"/>
      <c r="DC182" s="15"/>
      <c r="DD182" s="14"/>
      <c r="DE182" s="100"/>
      <c r="DF182" s="15"/>
      <c r="DG182" s="14"/>
      <c r="DH182" s="100"/>
      <c r="DI182" s="15"/>
      <c r="DJ182" s="14"/>
      <c r="DK182" s="14"/>
      <c r="DL182" s="15"/>
      <c r="DM182" s="14"/>
      <c r="DN182" s="14"/>
      <c r="DO182" s="15"/>
      <c r="DP182" s="14"/>
      <c r="DQ182" s="14"/>
      <c r="DR182" s="15"/>
      <c r="DS182" s="14"/>
      <c r="DT182" s="14"/>
      <c r="DU182" s="15"/>
      <c r="DV182" s="14"/>
      <c r="DW182" s="14"/>
      <c r="DX182" s="15"/>
      <c r="DY182" s="14"/>
      <c r="DZ182" s="14"/>
    </row>
    <row r="183" spans="1:130" s="35" customFormat="1" ht="15.75" x14ac:dyDescent="0.25">
      <c r="A183" s="58" t="s">
        <v>585</v>
      </c>
      <c r="B183" s="206">
        <f t="shared" si="316"/>
        <v>0</v>
      </c>
      <c r="C183" s="206">
        <f t="shared" si="317"/>
        <v>0</v>
      </c>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00"/>
      <c r="AU183" s="14"/>
      <c r="AV183" s="14"/>
      <c r="AW183" s="100"/>
      <c r="AX183" s="14"/>
      <c r="AY183" s="14"/>
      <c r="AZ183" s="100"/>
      <c r="BA183" s="14"/>
      <c r="BB183" s="14"/>
      <c r="BC183" s="100"/>
      <c r="BD183" s="14"/>
      <c r="BE183" s="14"/>
      <c r="BF183" s="14"/>
      <c r="BG183" s="14"/>
      <c r="BH183" s="14"/>
      <c r="BI183" s="100"/>
      <c r="BJ183" s="14"/>
      <c r="BK183" s="14"/>
      <c r="BL183" s="100"/>
      <c r="BM183" s="14"/>
      <c r="BN183" s="14"/>
      <c r="BO183" s="100"/>
      <c r="BP183" s="14"/>
      <c r="BQ183" s="14"/>
      <c r="BR183" s="100"/>
      <c r="BS183" s="14"/>
      <c r="BT183" s="14"/>
      <c r="BU183" s="100"/>
      <c r="BV183" s="14"/>
      <c r="BW183" s="14"/>
      <c r="BX183" s="100"/>
      <c r="BY183" s="14"/>
      <c r="BZ183" s="14"/>
      <c r="CA183" s="100"/>
      <c r="CB183" s="14"/>
      <c r="CC183" s="14"/>
      <c r="CD183" s="100"/>
      <c r="CE183" s="14"/>
      <c r="CF183" s="14"/>
      <c r="CG183" s="100"/>
      <c r="CH183" s="14"/>
      <c r="CI183" s="14"/>
      <c r="CJ183" s="50"/>
      <c r="CK183" s="14"/>
      <c r="CL183" s="14"/>
      <c r="CM183" s="100"/>
      <c r="CN183" s="15"/>
      <c r="CO183" s="14"/>
      <c r="CP183" s="181"/>
      <c r="CQ183" s="15"/>
      <c r="CR183" s="14"/>
      <c r="CS183" s="14"/>
      <c r="CT183" s="195"/>
      <c r="CU183" s="14"/>
      <c r="CV183" s="100"/>
      <c r="CW183" s="15"/>
      <c r="CX183" s="14"/>
      <c r="CY183" s="100"/>
      <c r="CZ183" s="15"/>
      <c r="DA183" s="14"/>
      <c r="DB183" s="100"/>
      <c r="DC183" s="15"/>
      <c r="DD183" s="14"/>
      <c r="DE183" s="100"/>
      <c r="DF183" s="15"/>
      <c r="DG183" s="14"/>
      <c r="DH183" s="100"/>
      <c r="DI183" s="15"/>
      <c r="DJ183" s="14"/>
      <c r="DK183" s="14"/>
      <c r="DL183" s="15"/>
      <c r="DM183" s="14"/>
      <c r="DN183" s="14"/>
      <c r="DO183" s="15"/>
      <c r="DP183" s="14"/>
      <c r="DQ183" s="14"/>
      <c r="DR183" s="15"/>
      <c r="DS183" s="14"/>
      <c r="DT183" s="14"/>
      <c r="DU183" s="15"/>
      <c r="DV183" s="14"/>
      <c r="DW183" s="14"/>
      <c r="DX183" s="15"/>
      <c r="DY183" s="14"/>
      <c r="DZ183" s="14"/>
    </row>
    <row r="184" spans="1:130" s="35" customFormat="1" ht="15.75" x14ac:dyDescent="0.25">
      <c r="A184" s="58" t="s">
        <v>586</v>
      </c>
      <c r="B184" s="206">
        <f t="shared" si="316"/>
        <v>1960.7</v>
      </c>
      <c r="C184" s="206">
        <f t="shared" si="317"/>
        <v>0</v>
      </c>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00"/>
      <c r="AU184" s="14"/>
      <c r="AV184" s="14"/>
      <c r="AW184" s="100"/>
      <c r="AX184" s="14"/>
      <c r="AY184" s="14"/>
      <c r="AZ184" s="100"/>
      <c r="BA184" s="14"/>
      <c r="BB184" s="14"/>
      <c r="BC184" s="100"/>
      <c r="BD184" s="14"/>
      <c r="BE184" s="14"/>
      <c r="BF184" s="14"/>
      <c r="BG184" s="14"/>
      <c r="BH184" s="14"/>
      <c r="BI184" s="100"/>
      <c r="BJ184" s="14"/>
      <c r="BK184" s="14"/>
      <c r="BL184" s="100"/>
      <c r="BM184" s="14"/>
      <c r="BN184" s="14"/>
      <c r="BO184" s="100"/>
      <c r="BP184" s="14"/>
      <c r="BQ184" s="14"/>
      <c r="BR184" s="100"/>
      <c r="BS184" s="14"/>
      <c r="BT184" s="14"/>
      <c r="BU184" s="100"/>
      <c r="BV184" s="14"/>
      <c r="BW184" s="14"/>
      <c r="BX184" s="100"/>
      <c r="BY184" s="14"/>
      <c r="BZ184" s="14"/>
      <c r="CA184" s="100"/>
      <c r="CB184" s="14"/>
      <c r="CC184" s="14"/>
      <c r="CD184" s="100"/>
      <c r="CE184" s="14"/>
      <c r="CF184" s="14"/>
      <c r="CG184" s="100"/>
      <c r="CH184" s="14"/>
      <c r="CI184" s="14"/>
      <c r="CJ184" s="50"/>
      <c r="CK184" s="14"/>
      <c r="CL184" s="14"/>
      <c r="CM184" s="100"/>
      <c r="CN184" s="15"/>
      <c r="CO184" s="14"/>
      <c r="CP184" s="181"/>
      <c r="CQ184" s="15"/>
      <c r="CR184" s="14"/>
      <c r="CS184" s="14"/>
      <c r="CT184" s="195"/>
      <c r="CU184" s="14"/>
      <c r="CV184" s="100"/>
      <c r="CW184" s="15"/>
      <c r="CX184" s="14"/>
      <c r="CY184" s="100"/>
      <c r="CZ184" s="15"/>
      <c r="DA184" s="14"/>
      <c r="DB184" s="100"/>
      <c r="DC184" s="15"/>
      <c r="DD184" s="14"/>
      <c r="DE184" s="100"/>
      <c r="DF184" s="15"/>
      <c r="DG184" s="14"/>
      <c r="DH184" s="100"/>
      <c r="DI184" s="15"/>
      <c r="DJ184" s="14"/>
      <c r="DK184" s="14"/>
      <c r="DL184" s="15"/>
      <c r="DM184" s="14"/>
      <c r="DN184" s="14"/>
      <c r="DO184" s="15"/>
      <c r="DP184" s="14"/>
      <c r="DQ184" s="14"/>
      <c r="DR184" s="15"/>
      <c r="DS184" s="14"/>
      <c r="DT184" s="14"/>
      <c r="DU184" s="15">
        <v>1960.7</v>
      </c>
      <c r="DV184" s="14"/>
      <c r="DW184" s="14"/>
      <c r="DX184" s="15"/>
      <c r="DY184" s="14"/>
      <c r="DZ184" s="14"/>
    </row>
    <row r="185" spans="1:130" s="35" customFormat="1" ht="15.75" x14ac:dyDescent="0.25">
      <c r="A185" s="58" t="s">
        <v>587</v>
      </c>
      <c r="B185" s="206">
        <f t="shared" si="316"/>
        <v>998.77864</v>
      </c>
      <c r="C185" s="206">
        <f t="shared" si="317"/>
        <v>0</v>
      </c>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v>998.77864</v>
      </c>
      <c r="AG185" s="14"/>
      <c r="AH185" s="14">
        <f t="shared" si="318"/>
        <v>0</v>
      </c>
      <c r="AI185" s="14"/>
      <c r="AJ185" s="14"/>
      <c r="AK185" s="14"/>
      <c r="AL185" s="14"/>
      <c r="AM185" s="14"/>
      <c r="AN185" s="14"/>
      <c r="AO185" s="14"/>
      <c r="AP185" s="14"/>
      <c r="AQ185" s="14"/>
      <c r="AR185" s="14"/>
      <c r="AS185" s="14"/>
      <c r="AT185" s="100"/>
      <c r="AU185" s="14"/>
      <c r="AV185" s="14"/>
      <c r="AW185" s="100"/>
      <c r="AX185" s="14"/>
      <c r="AY185" s="14"/>
      <c r="AZ185" s="100"/>
      <c r="BA185" s="14"/>
      <c r="BB185" s="14"/>
      <c r="BC185" s="100"/>
      <c r="BD185" s="14"/>
      <c r="BE185" s="14"/>
      <c r="BF185" s="14"/>
      <c r="BG185" s="14"/>
      <c r="BH185" s="14"/>
      <c r="BI185" s="100"/>
      <c r="BJ185" s="14"/>
      <c r="BK185" s="14"/>
      <c r="BL185" s="100"/>
      <c r="BM185" s="14"/>
      <c r="BN185" s="14"/>
      <c r="BO185" s="100"/>
      <c r="BP185" s="14"/>
      <c r="BQ185" s="14"/>
      <c r="BR185" s="100"/>
      <c r="BS185" s="14"/>
      <c r="BT185" s="14"/>
      <c r="BU185" s="100"/>
      <c r="BV185" s="14"/>
      <c r="BW185" s="14"/>
      <c r="BX185" s="100"/>
      <c r="BY185" s="14"/>
      <c r="BZ185" s="14"/>
      <c r="CA185" s="100"/>
      <c r="CB185" s="14"/>
      <c r="CC185" s="14"/>
      <c r="CD185" s="100"/>
      <c r="CE185" s="14"/>
      <c r="CF185" s="14"/>
      <c r="CG185" s="100"/>
      <c r="CH185" s="14"/>
      <c r="CI185" s="14"/>
      <c r="CJ185" s="50"/>
      <c r="CK185" s="14"/>
      <c r="CL185" s="14"/>
      <c r="CM185" s="100"/>
      <c r="CN185" s="15"/>
      <c r="CO185" s="14"/>
      <c r="CP185" s="181"/>
      <c r="CQ185" s="15"/>
      <c r="CR185" s="14"/>
      <c r="CS185" s="14"/>
      <c r="CT185" s="195"/>
      <c r="CU185" s="14"/>
      <c r="CV185" s="100"/>
      <c r="CW185" s="15"/>
      <c r="CX185" s="14"/>
      <c r="CY185" s="100"/>
      <c r="CZ185" s="15"/>
      <c r="DA185" s="14"/>
      <c r="DB185" s="100"/>
      <c r="DC185" s="15"/>
      <c r="DD185" s="14"/>
      <c r="DE185" s="100"/>
      <c r="DF185" s="15"/>
      <c r="DG185" s="14"/>
      <c r="DH185" s="100"/>
      <c r="DI185" s="15"/>
      <c r="DJ185" s="14"/>
      <c r="DK185" s="14"/>
      <c r="DL185" s="15"/>
      <c r="DM185" s="14"/>
      <c r="DN185" s="14"/>
      <c r="DO185" s="15"/>
      <c r="DP185" s="14"/>
      <c r="DQ185" s="14"/>
      <c r="DR185" s="15"/>
      <c r="DS185" s="14"/>
      <c r="DT185" s="14"/>
      <c r="DU185" s="15"/>
      <c r="DV185" s="14"/>
      <c r="DW185" s="14"/>
      <c r="DX185" s="15"/>
      <c r="DY185" s="14"/>
      <c r="DZ185" s="14"/>
    </row>
    <row r="186" spans="1:130" s="35" customFormat="1" ht="15.75" x14ac:dyDescent="0.25">
      <c r="A186" s="58" t="s">
        <v>588</v>
      </c>
      <c r="B186" s="206">
        <f t="shared" si="316"/>
        <v>1000</v>
      </c>
      <c r="C186" s="206">
        <f t="shared" si="317"/>
        <v>300</v>
      </c>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v>1000</v>
      </c>
      <c r="AG186" s="14">
        <v>300</v>
      </c>
      <c r="AH186" s="14">
        <f t="shared" si="318"/>
        <v>30</v>
      </c>
      <c r="AI186" s="14"/>
      <c r="AJ186" s="14"/>
      <c r="AK186" s="14"/>
      <c r="AL186" s="14"/>
      <c r="AM186" s="14"/>
      <c r="AN186" s="14"/>
      <c r="AO186" s="14"/>
      <c r="AP186" s="14"/>
      <c r="AQ186" s="14"/>
      <c r="AR186" s="14"/>
      <c r="AS186" s="14"/>
      <c r="AT186" s="100"/>
      <c r="AU186" s="14"/>
      <c r="AV186" s="14"/>
      <c r="AW186" s="100"/>
      <c r="AX186" s="14"/>
      <c r="AY186" s="14"/>
      <c r="AZ186" s="100"/>
      <c r="BA186" s="14"/>
      <c r="BB186" s="14"/>
      <c r="BC186" s="100"/>
      <c r="BD186" s="14"/>
      <c r="BE186" s="14"/>
      <c r="BF186" s="14"/>
      <c r="BG186" s="14"/>
      <c r="BH186" s="14"/>
      <c r="BI186" s="100"/>
      <c r="BJ186" s="14"/>
      <c r="BK186" s="14"/>
      <c r="BL186" s="100"/>
      <c r="BM186" s="14"/>
      <c r="BN186" s="14"/>
      <c r="BO186" s="100"/>
      <c r="BP186" s="14"/>
      <c r="BQ186" s="14"/>
      <c r="BR186" s="100"/>
      <c r="BS186" s="14"/>
      <c r="BT186" s="14"/>
      <c r="BU186" s="100"/>
      <c r="BV186" s="14"/>
      <c r="BW186" s="14"/>
      <c r="BX186" s="100"/>
      <c r="BY186" s="14"/>
      <c r="BZ186" s="14"/>
      <c r="CA186" s="100"/>
      <c r="CB186" s="14"/>
      <c r="CC186" s="14"/>
      <c r="CD186" s="100"/>
      <c r="CE186" s="14"/>
      <c r="CF186" s="14"/>
      <c r="CG186" s="100"/>
      <c r="CH186" s="14"/>
      <c r="CI186" s="14"/>
      <c r="CJ186" s="50"/>
      <c r="CK186" s="14"/>
      <c r="CL186" s="14"/>
      <c r="CM186" s="100"/>
      <c r="CN186" s="15"/>
      <c r="CO186" s="14"/>
      <c r="CP186" s="181"/>
      <c r="CQ186" s="15"/>
      <c r="CR186" s="14"/>
      <c r="CS186" s="14"/>
      <c r="CT186" s="195"/>
      <c r="CU186" s="14"/>
      <c r="CV186" s="100"/>
      <c r="CW186" s="15"/>
      <c r="CX186" s="14"/>
      <c r="CY186" s="100"/>
      <c r="CZ186" s="15"/>
      <c r="DA186" s="14"/>
      <c r="DB186" s="100"/>
      <c r="DC186" s="15"/>
      <c r="DD186" s="14"/>
      <c r="DE186" s="100"/>
      <c r="DF186" s="15"/>
      <c r="DG186" s="14"/>
      <c r="DH186" s="100"/>
      <c r="DI186" s="15"/>
      <c r="DJ186" s="14"/>
      <c r="DK186" s="14"/>
      <c r="DL186" s="15"/>
      <c r="DM186" s="14"/>
      <c r="DN186" s="14"/>
      <c r="DO186" s="15"/>
      <c r="DP186" s="14"/>
      <c r="DQ186" s="14"/>
      <c r="DR186" s="15"/>
      <c r="DS186" s="14"/>
      <c r="DT186" s="14"/>
      <c r="DU186" s="15"/>
      <c r="DV186" s="14"/>
      <c r="DW186" s="14"/>
      <c r="DX186" s="15"/>
      <c r="DY186" s="14"/>
      <c r="DZ186" s="14"/>
    </row>
    <row r="187" spans="1:130" s="35" customFormat="1" ht="15.75" x14ac:dyDescent="0.25">
      <c r="A187" s="58" t="s">
        <v>589</v>
      </c>
      <c r="B187" s="206">
        <f t="shared" si="316"/>
        <v>0</v>
      </c>
      <c r="C187" s="206">
        <f t="shared" si="317"/>
        <v>0</v>
      </c>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00"/>
      <c r="AU187" s="14"/>
      <c r="AV187" s="14"/>
      <c r="AW187" s="100"/>
      <c r="AX187" s="14"/>
      <c r="AY187" s="14"/>
      <c r="AZ187" s="100"/>
      <c r="BA187" s="14"/>
      <c r="BB187" s="14"/>
      <c r="BC187" s="100"/>
      <c r="BD187" s="14"/>
      <c r="BE187" s="14"/>
      <c r="BF187" s="14"/>
      <c r="BG187" s="14"/>
      <c r="BH187" s="14"/>
      <c r="BI187" s="100"/>
      <c r="BJ187" s="14"/>
      <c r="BK187" s="14"/>
      <c r="BL187" s="100"/>
      <c r="BM187" s="14"/>
      <c r="BN187" s="14"/>
      <c r="BO187" s="100"/>
      <c r="BP187" s="14"/>
      <c r="BQ187" s="14"/>
      <c r="BR187" s="100"/>
      <c r="BS187" s="14"/>
      <c r="BT187" s="14"/>
      <c r="BU187" s="100"/>
      <c r="BV187" s="14"/>
      <c r="BW187" s="14"/>
      <c r="BX187" s="100"/>
      <c r="BY187" s="14"/>
      <c r="BZ187" s="14"/>
      <c r="CA187" s="100"/>
      <c r="CB187" s="14"/>
      <c r="CC187" s="14"/>
      <c r="CD187" s="100"/>
      <c r="CE187" s="14"/>
      <c r="CF187" s="14"/>
      <c r="CG187" s="100"/>
      <c r="CH187" s="14"/>
      <c r="CI187" s="14"/>
      <c r="CJ187" s="50"/>
      <c r="CK187" s="14"/>
      <c r="CL187" s="14"/>
      <c r="CM187" s="100"/>
      <c r="CN187" s="15"/>
      <c r="CO187" s="14"/>
      <c r="CP187" s="181"/>
      <c r="CQ187" s="15"/>
      <c r="CR187" s="14"/>
      <c r="CS187" s="14"/>
      <c r="CT187" s="195"/>
      <c r="CU187" s="14"/>
      <c r="CV187" s="100"/>
      <c r="CW187" s="15"/>
      <c r="CX187" s="14"/>
      <c r="CY187" s="100"/>
      <c r="CZ187" s="15"/>
      <c r="DA187" s="14"/>
      <c r="DB187" s="100"/>
      <c r="DC187" s="15"/>
      <c r="DD187" s="14"/>
      <c r="DE187" s="100"/>
      <c r="DF187" s="15"/>
      <c r="DG187" s="14"/>
      <c r="DH187" s="100"/>
      <c r="DI187" s="15"/>
      <c r="DJ187" s="14"/>
      <c r="DK187" s="14"/>
      <c r="DL187" s="15"/>
      <c r="DM187" s="14"/>
      <c r="DN187" s="14"/>
      <c r="DO187" s="15"/>
      <c r="DP187" s="14"/>
      <c r="DQ187" s="14"/>
      <c r="DR187" s="15"/>
      <c r="DS187" s="14"/>
      <c r="DT187" s="14"/>
      <c r="DU187" s="15"/>
      <c r="DV187" s="14"/>
      <c r="DW187" s="14"/>
      <c r="DX187" s="15"/>
      <c r="DY187" s="14"/>
      <c r="DZ187" s="14"/>
    </row>
    <row r="188" spans="1:130" s="35" customFormat="1" ht="15.75" x14ac:dyDescent="0.25">
      <c r="A188" s="58" t="s">
        <v>590</v>
      </c>
      <c r="B188" s="206">
        <f t="shared" si="316"/>
        <v>462</v>
      </c>
      <c r="C188" s="206">
        <f t="shared" si="317"/>
        <v>0</v>
      </c>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v>462</v>
      </c>
      <c r="AG188" s="14"/>
      <c r="AH188" s="14">
        <f t="shared" si="318"/>
        <v>0</v>
      </c>
      <c r="AI188" s="14"/>
      <c r="AJ188" s="14"/>
      <c r="AK188" s="14"/>
      <c r="AL188" s="14"/>
      <c r="AM188" s="14"/>
      <c r="AN188" s="14"/>
      <c r="AO188" s="14"/>
      <c r="AP188" s="14"/>
      <c r="AQ188" s="14"/>
      <c r="AR188" s="14"/>
      <c r="AS188" s="14"/>
      <c r="AT188" s="100"/>
      <c r="AU188" s="14"/>
      <c r="AV188" s="14"/>
      <c r="AW188" s="100"/>
      <c r="AX188" s="14"/>
      <c r="AY188" s="14"/>
      <c r="AZ188" s="100"/>
      <c r="BA188" s="14"/>
      <c r="BB188" s="14"/>
      <c r="BC188" s="100"/>
      <c r="BD188" s="14"/>
      <c r="BE188" s="14"/>
      <c r="BF188" s="14"/>
      <c r="BG188" s="14"/>
      <c r="BH188" s="14"/>
      <c r="BI188" s="100"/>
      <c r="BJ188" s="14"/>
      <c r="BK188" s="14"/>
      <c r="BL188" s="100"/>
      <c r="BM188" s="14"/>
      <c r="BN188" s="14"/>
      <c r="BO188" s="100"/>
      <c r="BP188" s="14"/>
      <c r="BQ188" s="14"/>
      <c r="BR188" s="100"/>
      <c r="BS188" s="14"/>
      <c r="BT188" s="14"/>
      <c r="BU188" s="100"/>
      <c r="BV188" s="14"/>
      <c r="BW188" s="14"/>
      <c r="BX188" s="100"/>
      <c r="BY188" s="14"/>
      <c r="BZ188" s="14"/>
      <c r="CA188" s="100"/>
      <c r="CB188" s="14"/>
      <c r="CC188" s="14"/>
      <c r="CD188" s="100"/>
      <c r="CE188" s="14"/>
      <c r="CF188" s="14"/>
      <c r="CG188" s="100"/>
      <c r="CH188" s="14"/>
      <c r="CI188" s="14"/>
      <c r="CJ188" s="50"/>
      <c r="CK188" s="14"/>
      <c r="CL188" s="14"/>
      <c r="CM188" s="100"/>
      <c r="CN188" s="15"/>
      <c r="CO188" s="14"/>
      <c r="CP188" s="181"/>
      <c r="CQ188" s="15"/>
      <c r="CR188" s="14"/>
      <c r="CS188" s="14"/>
      <c r="CT188" s="195"/>
      <c r="CU188" s="14"/>
      <c r="CV188" s="100"/>
      <c r="CW188" s="15"/>
      <c r="CX188" s="14"/>
      <c r="CY188" s="100"/>
      <c r="CZ188" s="15"/>
      <c r="DA188" s="14"/>
      <c r="DB188" s="100"/>
      <c r="DC188" s="15"/>
      <c r="DD188" s="14"/>
      <c r="DE188" s="100"/>
      <c r="DF188" s="15"/>
      <c r="DG188" s="14"/>
      <c r="DH188" s="100"/>
      <c r="DI188" s="15"/>
      <c r="DJ188" s="14"/>
      <c r="DK188" s="14"/>
      <c r="DL188" s="15"/>
      <c r="DM188" s="14"/>
      <c r="DN188" s="14"/>
      <c r="DO188" s="15"/>
      <c r="DP188" s="14"/>
      <c r="DQ188" s="14"/>
      <c r="DR188" s="15"/>
      <c r="DS188" s="14"/>
      <c r="DT188" s="14"/>
      <c r="DU188" s="15"/>
      <c r="DV188" s="14"/>
      <c r="DW188" s="14"/>
      <c r="DX188" s="15"/>
      <c r="DY188" s="14"/>
      <c r="DZ188" s="14"/>
    </row>
    <row r="189" spans="1:130" s="35" customFormat="1" ht="15.75" x14ac:dyDescent="0.25">
      <c r="A189" s="58" t="s">
        <v>591</v>
      </c>
      <c r="B189" s="206">
        <f t="shared" si="316"/>
        <v>0</v>
      </c>
      <c r="C189" s="206">
        <f t="shared" si="317"/>
        <v>0</v>
      </c>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00"/>
      <c r="AU189" s="14"/>
      <c r="AV189" s="14"/>
      <c r="AW189" s="100"/>
      <c r="AX189" s="14"/>
      <c r="AY189" s="14"/>
      <c r="AZ189" s="100"/>
      <c r="BA189" s="14"/>
      <c r="BB189" s="14"/>
      <c r="BC189" s="100"/>
      <c r="BD189" s="14"/>
      <c r="BE189" s="14"/>
      <c r="BF189" s="14"/>
      <c r="BG189" s="14"/>
      <c r="BH189" s="14"/>
      <c r="BI189" s="100"/>
      <c r="BJ189" s="14"/>
      <c r="BK189" s="14"/>
      <c r="BL189" s="100"/>
      <c r="BM189" s="14"/>
      <c r="BN189" s="14"/>
      <c r="BO189" s="100"/>
      <c r="BP189" s="14"/>
      <c r="BQ189" s="14"/>
      <c r="BR189" s="100"/>
      <c r="BS189" s="14"/>
      <c r="BT189" s="14"/>
      <c r="BU189" s="100"/>
      <c r="BV189" s="14"/>
      <c r="BW189" s="14"/>
      <c r="BX189" s="100"/>
      <c r="BY189" s="14"/>
      <c r="BZ189" s="14"/>
      <c r="CA189" s="100"/>
      <c r="CB189" s="14"/>
      <c r="CC189" s="14"/>
      <c r="CD189" s="100"/>
      <c r="CE189" s="14"/>
      <c r="CF189" s="14"/>
      <c r="CG189" s="100"/>
      <c r="CH189" s="14"/>
      <c r="CI189" s="14"/>
      <c r="CJ189" s="50"/>
      <c r="CK189" s="14"/>
      <c r="CL189" s="14"/>
      <c r="CM189" s="100"/>
      <c r="CN189" s="15"/>
      <c r="CO189" s="14"/>
      <c r="CP189" s="181"/>
      <c r="CQ189" s="15"/>
      <c r="CR189" s="14"/>
      <c r="CS189" s="14"/>
      <c r="CT189" s="195"/>
      <c r="CU189" s="14"/>
      <c r="CV189" s="100"/>
      <c r="CW189" s="15"/>
      <c r="CX189" s="14"/>
      <c r="CY189" s="100"/>
      <c r="CZ189" s="15"/>
      <c r="DA189" s="14"/>
      <c r="DB189" s="100"/>
      <c r="DC189" s="15"/>
      <c r="DD189" s="14"/>
      <c r="DE189" s="100"/>
      <c r="DF189" s="15"/>
      <c r="DG189" s="14"/>
      <c r="DH189" s="100"/>
      <c r="DI189" s="15"/>
      <c r="DJ189" s="14"/>
      <c r="DK189" s="14"/>
      <c r="DL189" s="15"/>
      <c r="DM189" s="14"/>
      <c r="DN189" s="14"/>
      <c r="DO189" s="15"/>
      <c r="DP189" s="14"/>
      <c r="DQ189" s="14"/>
      <c r="DR189" s="15"/>
      <c r="DS189" s="14"/>
      <c r="DT189" s="14"/>
      <c r="DU189" s="15"/>
      <c r="DV189" s="14"/>
      <c r="DW189" s="14"/>
      <c r="DX189" s="15"/>
      <c r="DY189" s="14"/>
      <c r="DZ189" s="14"/>
    </row>
    <row r="190" spans="1:130" s="35" customFormat="1" ht="15.75" x14ac:dyDescent="0.25">
      <c r="A190" s="58" t="s">
        <v>429</v>
      </c>
      <c r="B190" s="206">
        <f t="shared" si="316"/>
        <v>479.2</v>
      </c>
      <c r="C190" s="206">
        <f t="shared" si="317"/>
        <v>479.2</v>
      </c>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v>479.2</v>
      </c>
      <c r="AG190" s="14">
        <v>479.2</v>
      </c>
      <c r="AH190" s="14">
        <f t="shared" si="318"/>
        <v>100</v>
      </c>
      <c r="AI190" s="14"/>
      <c r="AJ190" s="14"/>
      <c r="AK190" s="14"/>
      <c r="AL190" s="14"/>
      <c r="AM190" s="14"/>
      <c r="AN190" s="14"/>
      <c r="AO190" s="14"/>
      <c r="AP190" s="14"/>
      <c r="AQ190" s="14"/>
      <c r="AR190" s="14"/>
      <c r="AS190" s="14"/>
      <c r="AT190" s="100"/>
      <c r="AU190" s="14"/>
      <c r="AV190" s="14"/>
      <c r="AW190" s="100"/>
      <c r="AX190" s="14"/>
      <c r="AY190" s="14"/>
      <c r="AZ190" s="100"/>
      <c r="BA190" s="14"/>
      <c r="BB190" s="14"/>
      <c r="BC190" s="100"/>
      <c r="BD190" s="14"/>
      <c r="BE190" s="14"/>
      <c r="BF190" s="14"/>
      <c r="BG190" s="14"/>
      <c r="BH190" s="14"/>
      <c r="BI190" s="100"/>
      <c r="BJ190" s="14"/>
      <c r="BK190" s="14"/>
      <c r="BL190" s="100"/>
      <c r="BM190" s="14"/>
      <c r="BN190" s="14"/>
      <c r="BO190" s="100"/>
      <c r="BP190" s="14"/>
      <c r="BQ190" s="14"/>
      <c r="BR190" s="100"/>
      <c r="BS190" s="14"/>
      <c r="BT190" s="14"/>
      <c r="BU190" s="100"/>
      <c r="BV190" s="14"/>
      <c r="BW190" s="14"/>
      <c r="BX190" s="100"/>
      <c r="BY190" s="14"/>
      <c r="BZ190" s="14"/>
      <c r="CA190" s="100"/>
      <c r="CB190" s="14"/>
      <c r="CC190" s="14"/>
      <c r="CD190" s="100"/>
      <c r="CE190" s="14"/>
      <c r="CF190" s="14"/>
      <c r="CG190" s="100"/>
      <c r="CH190" s="14"/>
      <c r="CI190" s="14"/>
      <c r="CJ190" s="50"/>
      <c r="CK190" s="14"/>
      <c r="CL190" s="14"/>
      <c r="CM190" s="100"/>
      <c r="CN190" s="15"/>
      <c r="CO190" s="14"/>
      <c r="CP190" s="181"/>
      <c r="CQ190" s="15"/>
      <c r="CR190" s="14"/>
      <c r="CS190" s="14"/>
      <c r="CT190" s="195"/>
      <c r="CU190" s="14"/>
      <c r="CV190" s="100"/>
      <c r="CW190" s="15"/>
      <c r="CX190" s="14"/>
      <c r="CY190" s="100"/>
      <c r="CZ190" s="15"/>
      <c r="DA190" s="14"/>
      <c r="DB190" s="100"/>
      <c r="DC190" s="15"/>
      <c r="DD190" s="14"/>
      <c r="DE190" s="100"/>
      <c r="DF190" s="15"/>
      <c r="DG190" s="14"/>
      <c r="DH190" s="100"/>
      <c r="DI190" s="15"/>
      <c r="DJ190" s="14"/>
      <c r="DK190" s="14"/>
      <c r="DL190" s="15"/>
      <c r="DM190" s="14"/>
      <c r="DN190" s="14"/>
      <c r="DO190" s="15"/>
      <c r="DP190" s="14"/>
      <c r="DQ190" s="14"/>
      <c r="DR190" s="15"/>
      <c r="DS190" s="14"/>
      <c r="DT190" s="14"/>
      <c r="DU190" s="15"/>
      <c r="DV190" s="14"/>
      <c r="DW190" s="14"/>
      <c r="DX190" s="15"/>
      <c r="DY190" s="14"/>
      <c r="DZ190" s="14"/>
    </row>
    <row r="191" spans="1:130" s="35" customFormat="1" ht="15.75" x14ac:dyDescent="0.25">
      <c r="A191" s="58" t="s">
        <v>592</v>
      </c>
      <c r="B191" s="206">
        <f t="shared" si="316"/>
        <v>447</v>
      </c>
      <c r="C191" s="206">
        <f t="shared" si="317"/>
        <v>134.1</v>
      </c>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v>447</v>
      </c>
      <c r="AG191" s="14">
        <v>134.1</v>
      </c>
      <c r="AH191" s="14">
        <f t="shared" si="318"/>
        <v>30</v>
      </c>
      <c r="AI191" s="14"/>
      <c r="AJ191" s="14"/>
      <c r="AK191" s="14"/>
      <c r="AL191" s="14"/>
      <c r="AM191" s="14"/>
      <c r="AN191" s="14"/>
      <c r="AO191" s="14"/>
      <c r="AP191" s="14"/>
      <c r="AQ191" s="14"/>
      <c r="AR191" s="14"/>
      <c r="AS191" s="14"/>
      <c r="AT191" s="100"/>
      <c r="AU191" s="14"/>
      <c r="AV191" s="14"/>
      <c r="AW191" s="100"/>
      <c r="AX191" s="14"/>
      <c r="AY191" s="14"/>
      <c r="AZ191" s="100"/>
      <c r="BA191" s="14"/>
      <c r="BB191" s="14"/>
      <c r="BC191" s="100"/>
      <c r="BD191" s="14"/>
      <c r="BE191" s="14"/>
      <c r="BF191" s="14"/>
      <c r="BG191" s="14"/>
      <c r="BH191" s="14"/>
      <c r="BI191" s="100"/>
      <c r="BJ191" s="14"/>
      <c r="BK191" s="14"/>
      <c r="BL191" s="100"/>
      <c r="BM191" s="14"/>
      <c r="BN191" s="14"/>
      <c r="BO191" s="100"/>
      <c r="BP191" s="14"/>
      <c r="BQ191" s="14"/>
      <c r="BR191" s="100"/>
      <c r="BS191" s="14"/>
      <c r="BT191" s="14"/>
      <c r="BU191" s="100"/>
      <c r="BV191" s="14"/>
      <c r="BW191" s="14"/>
      <c r="BX191" s="100"/>
      <c r="BY191" s="14"/>
      <c r="BZ191" s="14"/>
      <c r="CA191" s="100"/>
      <c r="CB191" s="14"/>
      <c r="CC191" s="14"/>
      <c r="CD191" s="100"/>
      <c r="CE191" s="14"/>
      <c r="CF191" s="14"/>
      <c r="CG191" s="100"/>
      <c r="CH191" s="14"/>
      <c r="CI191" s="14"/>
      <c r="CJ191" s="50"/>
      <c r="CK191" s="14"/>
      <c r="CL191" s="14"/>
      <c r="CM191" s="100"/>
      <c r="CN191" s="15"/>
      <c r="CO191" s="14"/>
      <c r="CP191" s="181"/>
      <c r="CQ191" s="15"/>
      <c r="CR191" s="14"/>
      <c r="CS191" s="14"/>
      <c r="CT191" s="195"/>
      <c r="CU191" s="14"/>
      <c r="CV191" s="100"/>
      <c r="CW191" s="15"/>
      <c r="CX191" s="14"/>
      <c r="CY191" s="100"/>
      <c r="CZ191" s="15"/>
      <c r="DA191" s="14"/>
      <c r="DB191" s="100"/>
      <c r="DC191" s="15"/>
      <c r="DD191" s="14"/>
      <c r="DE191" s="100"/>
      <c r="DF191" s="15"/>
      <c r="DG191" s="14"/>
      <c r="DH191" s="100"/>
      <c r="DI191" s="15"/>
      <c r="DJ191" s="14"/>
      <c r="DK191" s="14"/>
      <c r="DL191" s="15"/>
      <c r="DM191" s="14"/>
      <c r="DN191" s="14"/>
      <c r="DO191" s="15"/>
      <c r="DP191" s="14"/>
      <c r="DQ191" s="14"/>
      <c r="DR191" s="15"/>
      <c r="DS191" s="14"/>
      <c r="DT191" s="14"/>
      <c r="DU191" s="15"/>
      <c r="DV191" s="14"/>
      <c r="DW191" s="14"/>
      <c r="DX191" s="15"/>
      <c r="DY191" s="14"/>
      <c r="DZ191" s="14"/>
    </row>
    <row r="192" spans="1:130" s="35" customFormat="1" ht="15.75" x14ac:dyDescent="0.25">
      <c r="A192" s="58" t="s">
        <v>593</v>
      </c>
      <c r="B192" s="206">
        <f t="shared" si="316"/>
        <v>0</v>
      </c>
      <c r="C192" s="206">
        <f t="shared" si="317"/>
        <v>0</v>
      </c>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00"/>
      <c r="AU192" s="14"/>
      <c r="AV192" s="14"/>
      <c r="AW192" s="100"/>
      <c r="AX192" s="14"/>
      <c r="AY192" s="14"/>
      <c r="AZ192" s="14"/>
      <c r="BA192" s="14"/>
      <c r="BB192" s="14"/>
      <c r="BC192" s="100"/>
      <c r="BD192" s="14"/>
      <c r="BE192" s="14"/>
      <c r="BF192" s="14"/>
      <c r="BG192" s="14"/>
      <c r="BH192" s="14"/>
      <c r="BI192" s="100"/>
      <c r="BJ192" s="14"/>
      <c r="BK192" s="14"/>
      <c r="BL192" s="100"/>
      <c r="BM192" s="14"/>
      <c r="BN192" s="14"/>
      <c r="BO192" s="100"/>
      <c r="BP192" s="14"/>
      <c r="BQ192" s="14"/>
      <c r="BR192" s="100"/>
      <c r="BS192" s="14"/>
      <c r="BT192" s="14"/>
      <c r="BU192" s="100"/>
      <c r="BV192" s="14"/>
      <c r="BW192" s="14"/>
      <c r="BX192" s="100"/>
      <c r="BY192" s="14"/>
      <c r="BZ192" s="14"/>
      <c r="CA192" s="100"/>
      <c r="CB192" s="14"/>
      <c r="CC192" s="14"/>
      <c r="CD192" s="100"/>
      <c r="CE192" s="14"/>
      <c r="CF192" s="14"/>
      <c r="CG192" s="100"/>
      <c r="CH192" s="14"/>
      <c r="CI192" s="14"/>
      <c r="CJ192" s="50"/>
      <c r="CK192" s="14"/>
      <c r="CL192" s="14"/>
      <c r="CM192" s="100"/>
      <c r="CN192" s="15"/>
      <c r="CO192" s="14"/>
      <c r="CP192" s="181"/>
      <c r="CQ192" s="15"/>
      <c r="CR192" s="14"/>
      <c r="CS192" s="14"/>
      <c r="CT192" s="195"/>
      <c r="CU192" s="14"/>
      <c r="CV192" s="100"/>
      <c r="CW192" s="15"/>
      <c r="CX192" s="14"/>
      <c r="CY192" s="100"/>
      <c r="CZ192" s="15"/>
      <c r="DA192" s="14"/>
      <c r="DB192" s="100"/>
      <c r="DC192" s="15"/>
      <c r="DD192" s="14"/>
      <c r="DE192" s="100"/>
      <c r="DF192" s="15"/>
      <c r="DG192" s="14"/>
      <c r="DH192" s="100"/>
      <c r="DI192" s="15"/>
      <c r="DJ192" s="14"/>
      <c r="DK192" s="14"/>
      <c r="DL192" s="15"/>
      <c r="DM192" s="14"/>
      <c r="DN192" s="14"/>
      <c r="DO192" s="15"/>
      <c r="DP192" s="14"/>
      <c r="DQ192" s="14"/>
      <c r="DR192" s="15"/>
      <c r="DS192" s="14"/>
      <c r="DT192" s="14"/>
      <c r="DU192" s="15"/>
      <c r="DV192" s="14"/>
      <c r="DW192" s="14"/>
      <c r="DX192" s="15"/>
      <c r="DY192" s="14"/>
      <c r="DZ192" s="14"/>
    </row>
    <row r="193" spans="1:130" s="76" customFormat="1" ht="31.5" x14ac:dyDescent="0.25">
      <c r="A193" s="77" t="s">
        <v>405</v>
      </c>
      <c r="B193" s="205">
        <f t="shared" si="316"/>
        <v>32380.102910000001</v>
      </c>
      <c r="C193" s="205">
        <f t="shared" si="317"/>
        <v>20133.043170000001</v>
      </c>
      <c r="D193" s="81">
        <f t="shared" ref="D193" si="398">C193/B193*100</f>
        <v>62.177205631370249</v>
      </c>
      <c r="E193" s="83">
        <f t="shared" ref="E193:AS193" si="399">E194+E195+E196</f>
        <v>1187.5</v>
      </c>
      <c r="F193" s="83">
        <f t="shared" si="399"/>
        <v>1187.4966999999999</v>
      </c>
      <c r="G193" s="81">
        <f>F193/E193*100</f>
        <v>99.99972210526316</v>
      </c>
      <c r="H193" s="83">
        <f t="shared" si="399"/>
        <v>0</v>
      </c>
      <c r="I193" s="83">
        <f t="shared" si="399"/>
        <v>0</v>
      </c>
      <c r="J193" s="83">
        <f t="shared" si="399"/>
        <v>0</v>
      </c>
      <c r="K193" s="83">
        <f t="shared" si="399"/>
        <v>0</v>
      </c>
      <c r="L193" s="83">
        <f t="shared" si="399"/>
        <v>0</v>
      </c>
      <c r="M193" s="81"/>
      <c r="N193" s="83">
        <f t="shared" si="399"/>
        <v>0</v>
      </c>
      <c r="O193" s="83">
        <f t="shared" si="399"/>
        <v>0</v>
      </c>
      <c r="P193" s="83">
        <f t="shared" si="399"/>
        <v>0</v>
      </c>
      <c r="Q193" s="83">
        <f t="shared" si="399"/>
        <v>0</v>
      </c>
      <c r="R193" s="83">
        <f t="shared" si="399"/>
        <v>0</v>
      </c>
      <c r="S193" s="83">
        <f t="shared" si="399"/>
        <v>0</v>
      </c>
      <c r="T193" s="83">
        <f t="shared" si="399"/>
        <v>3592.8</v>
      </c>
      <c r="U193" s="83">
        <f t="shared" si="399"/>
        <v>3592.8</v>
      </c>
      <c r="V193" s="83">
        <f>U193/T193*100</f>
        <v>100</v>
      </c>
      <c r="W193" s="83">
        <f t="shared" si="399"/>
        <v>102.04082</v>
      </c>
      <c r="X193" s="83">
        <f t="shared" si="399"/>
        <v>102.04083</v>
      </c>
      <c r="Y193" s="81">
        <f>X193/W193*100</f>
        <v>100.00000979999966</v>
      </c>
      <c r="Z193" s="83">
        <f t="shared" si="399"/>
        <v>51.020409999999998</v>
      </c>
      <c r="AA193" s="83">
        <f t="shared" si="399"/>
        <v>51.020409999999998</v>
      </c>
      <c r="AB193" s="81">
        <f>AA193/Z193*100</f>
        <v>100</v>
      </c>
      <c r="AC193" s="83">
        <f t="shared" si="399"/>
        <v>0</v>
      </c>
      <c r="AD193" s="83">
        <f t="shared" si="399"/>
        <v>0</v>
      </c>
      <c r="AE193" s="83">
        <f t="shared" si="399"/>
        <v>0</v>
      </c>
      <c r="AF193" s="83">
        <f>SUM(AF194:AF196)</f>
        <v>1992.6416800000002</v>
      </c>
      <c r="AG193" s="83">
        <f t="shared" si="399"/>
        <v>0</v>
      </c>
      <c r="AH193" s="81">
        <f t="shared" si="318"/>
        <v>0</v>
      </c>
      <c r="AI193" s="83">
        <f t="shared" si="399"/>
        <v>1833.2</v>
      </c>
      <c r="AJ193" s="83">
        <f t="shared" si="399"/>
        <v>1833.2342800000001</v>
      </c>
      <c r="AK193" s="81">
        <f t="shared" ref="AK193" si="400">AJ193/AI193*100</f>
        <v>100.00186995417847</v>
      </c>
      <c r="AL193" s="83">
        <f t="shared" si="399"/>
        <v>10239</v>
      </c>
      <c r="AM193" s="83">
        <f t="shared" si="399"/>
        <v>5825.2740000000003</v>
      </c>
      <c r="AN193" s="83">
        <f t="shared" si="93"/>
        <v>56.892997363023731</v>
      </c>
      <c r="AO193" s="83">
        <f t="shared" ref="AO193:AP193" si="401">AO194+AO195+AO196</f>
        <v>1603.8</v>
      </c>
      <c r="AP193" s="83">
        <f t="shared" si="401"/>
        <v>0</v>
      </c>
      <c r="AQ193" s="83">
        <f t="shared" ref="AQ193:AQ194" si="402">AP193/AO193*100</f>
        <v>0</v>
      </c>
      <c r="AR193" s="83">
        <f t="shared" si="399"/>
        <v>0</v>
      </c>
      <c r="AS193" s="83">
        <f t="shared" si="399"/>
        <v>0</v>
      </c>
      <c r="AT193" s="83">
        <f t="shared" ref="AT193:CI193" si="403">AT194+AT195+AT196</f>
        <v>0</v>
      </c>
      <c r="AU193" s="83">
        <f t="shared" si="403"/>
        <v>0</v>
      </c>
      <c r="AV193" s="83">
        <f t="shared" si="403"/>
        <v>0</v>
      </c>
      <c r="AW193" s="83">
        <f t="shared" si="403"/>
        <v>0</v>
      </c>
      <c r="AX193" s="83">
        <f t="shared" si="403"/>
        <v>1439.5</v>
      </c>
      <c r="AY193" s="83">
        <f t="shared" si="403"/>
        <v>674.40237000000002</v>
      </c>
      <c r="AZ193" s="81">
        <f t="shared" ref="AZ193" si="404">AY193/AX193*100</f>
        <v>46.849765196248697</v>
      </c>
      <c r="BA193" s="83">
        <f t="shared" si="403"/>
        <v>29.4</v>
      </c>
      <c r="BB193" s="83">
        <f t="shared" si="403"/>
        <v>13.763309999999999</v>
      </c>
      <c r="BC193" s="81">
        <f t="shared" ref="BC193" si="405">BB193/BA193*100</f>
        <v>46.813979591836734</v>
      </c>
      <c r="BD193" s="83">
        <f t="shared" si="403"/>
        <v>3380.9</v>
      </c>
      <c r="BE193" s="83">
        <f t="shared" si="403"/>
        <v>1958.0712699999999</v>
      </c>
      <c r="BF193" s="83">
        <f t="shared" si="125"/>
        <v>57.915681327457179</v>
      </c>
      <c r="BG193" s="83">
        <f t="shared" si="403"/>
        <v>0</v>
      </c>
      <c r="BH193" s="83">
        <f t="shared" si="403"/>
        <v>0</v>
      </c>
      <c r="BI193" s="83">
        <f t="shared" si="403"/>
        <v>0</v>
      </c>
      <c r="BJ193" s="83">
        <f t="shared" si="403"/>
        <v>0</v>
      </c>
      <c r="BK193" s="83">
        <f t="shared" si="403"/>
        <v>0</v>
      </c>
      <c r="BL193" s="83">
        <f t="shared" si="403"/>
        <v>0</v>
      </c>
      <c r="BM193" s="83">
        <f t="shared" si="403"/>
        <v>0</v>
      </c>
      <c r="BN193" s="83">
        <f t="shared" si="403"/>
        <v>0</v>
      </c>
      <c r="BO193" s="83">
        <f t="shared" si="403"/>
        <v>0</v>
      </c>
      <c r="BP193" s="83">
        <f t="shared" si="403"/>
        <v>0</v>
      </c>
      <c r="BQ193" s="83">
        <f t="shared" si="403"/>
        <v>0</v>
      </c>
      <c r="BR193" s="83">
        <f t="shared" si="403"/>
        <v>0</v>
      </c>
      <c r="BS193" s="83">
        <f t="shared" si="403"/>
        <v>0</v>
      </c>
      <c r="BT193" s="83">
        <f t="shared" si="403"/>
        <v>0</v>
      </c>
      <c r="BU193" s="83">
        <f t="shared" si="403"/>
        <v>0</v>
      </c>
      <c r="BV193" s="83">
        <f t="shared" si="403"/>
        <v>0</v>
      </c>
      <c r="BW193" s="83">
        <f t="shared" si="403"/>
        <v>0</v>
      </c>
      <c r="BX193" s="83">
        <f t="shared" si="403"/>
        <v>0</v>
      </c>
      <c r="BY193" s="83">
        <f t="shared" si="403"/>
        <v>1208.3</v>
      </c>
      <c r="BZ193" s="83">
        <f t="shared" si="403"/>
        <v>984.76400000000001</v>
      </c>
      <c r="CA193" s="81">
        <f t="shared" ref="CA193" si="406">BZ193/BY193*100</f>
        <v>81.499958619548124</v>
      </c>
      <c r="CB193" s="83">
        <f t="shared" si="403"/>
        <v>0</v>
      </c>
      <c r="CC193" s="83">
        <f t="shared" si="403"/>
        <v>0</v>
      </c>
      <c r="CD193" s="83">
        <f t="shared" si="403"/>
        <v>0</v>
      </c>
      <c r="CE193" s="83">
        <f t="shared" si="403"/>
        <v>76.8</v>
      </c>
      <c r="CF193" s="83">
        <f t="shared" si="403"/>
        <v>0</v>
      </c>
      <c r="CG193" s="83">
        <f t="shared" si="403"/>
        <v>0</v>
      </c>
      <c r="CH193" s="83">
        <f t="shared" si="403"/>
        <v>1879.8</v>
      </c>
      <c r="CI193" s="83">
        <f t="shared" si="403"/>
        <v>1835.7966999999999</v>
      </c>
      <c r="CJ193" s="80">
        <f t="shared" si="350"/>
        <v>97.659149909564846</v>
      </c>
      <c r="CK193" s="83">
        <f t="shared" ref="CK193:CY193" si="407">CK194+CK195+CK196</f>
        <v>0</v>
      </c>
      <c r="CL193" s="83">
        <f t="shared" si="407"/>
        <v>0</v>
      </c>
      <c r="CM193" s="83">
        <f t="shared" si="407"/>
        <v>0</v>
      </c>
      <c r="CN193" s="83">
        <f t="shared" si="407"/>
        <v>0</v>
      </c>
      <c r="CO193" s="83">
        <f t="shared" si="407"/>
        <v>0</v>
      </c>
      <c r="CP193" s="183">
        <f t="shared" si="407"/>
        <v>0</v>
      </c>
      <c r="CQ193" s="83">
        <f t="shared" si="407"/>
        <v>3763.4</v>
      </c>
      <c r="CR193" s="83">
        <f t="shared" si="407"/>
        <v>2074.3793000000001</v>
      </c>
      <c r="CS193" s="83">
        <f t="shared" si="98"/>
        <v>55.1198198437583</v>
      </c>
      <c r="CT193" s="198">
        <f t="shared" si="407"/>
        <v>0</v>
      </c>
      <c r="CU193" s="83">
        <f t="shared" si="407"/>
        <v>0</v>
      </c>
      <c r="CV193" s="83">
        <f t="shared" si="407"/>
        <v>0</v>
      </c>
      <c r="CW193" s="83">
        <f t="shared" si="407"/>
        <v>0</v>
      </c>
      <c r="CX193" s="83">
        <f t="shared" si="407"/>
        <v>0</v>
      </c>
      <c r="CY193" s="83">
        <f t="shared" si="407"/>
        <v>0</v>
      </c>
      <c r="CZ193" s="83"/>
      <c r="DA193" s="83">
        <f t="shared" ref="DA193:DB193" si="408">DA194+DA195+DA196</f>
        <v>0</v>
      </c>
      <c r="DB193" s="83">
        <f t="shared" si="408"/>
        <v>0</v>
      </c>
      <c r="DC193" s="83">
        <f t="shared" ref="DC193:DE193" si="409">DC194+DC195+DC196</f>
        <v>0</v>
      </c>
      <c r="DD193" s="83">
        <f t="shared" si="409"/>
        <v>0</v>
      </c>
      <c r="DE193" s="83">
        <f t="shared" si="409"/>
        <v>0</v>
      </c>
      <c r="DF193" s="83">
        <f t="shared" ref="DF193:DH193" si="410">DF194+DF195+DF196</f>
        <v>0</v>
      </c>
      <c r="DG193" s="83">
        <f t="shared" si="410"/>
        <v>0</v>
      </c>
      <c r="DH193" s="83">
        <f t="shared" si="410"/>
        <v>0</v>
      </c>
      <c r="DI193" s="83">
        <f t="shared" ref="DI193:DK193" si="411">DI194+DI195+DI196</f>
        <v>0</v>
      </c>
      <c r="DJ193" s="83">
        <f t="shared" si="411"/>
        <v>0</v>
      </c>
      <c r="DK193" s="83">
        <f t="shared" si="411"/>
        <v>0</v>
      </c>
      <c r="DL193" s="83">
        <f t="shared" ref="DL193:DP193" si="412">DL194+DL195+DL196</f>
        <v>0</v>
      </c>
      <c r="DM193" s="83">
        <f t="shared" si="412"/>
        <v>0</v>
      </c>
      <c r="DN193" s="83"/>
      <c r="DO193" s="83">
        <f t="shared" si="412"/>
        <v>0</v>
      </c>
      <c r="DP193" s="83">
        <f t="shared" si="412"/>
        <v>0</v>
      </c>
      <c r="DQ193" s="83"/>
      <c r="DR193" s="83">
        <f t="shared" ref="DR193:DS193" si="413">DR194+DR195+DR196</f>
        <v>0</v>
      </c>
      <c r="DS193" s="83">
        <f t="shared" si="413"/>
        <v>0</v>
      </c>
      <c r="DT193" s="83"/>
      <c r="DU193" s="83">
        <f t="shared" ref="DU193:DV193" si="414">DU194+DU195+DU196</f>
        <v>0</v>
      </c>
      <c r="DV193" s="83">
        <f t="shared" si="414"/>
        <v>0</v>
      </c>
      <c r="DW193" s="83"/>
      <c r="DX193" s="83"/>
      <c r="DY193" s="83"/>
      <c r="DZ193" s="83"/>
    </row>
    <row r="194" spans="1:130" s="35" customFormat="1" ht="31.5" x14ac:dyDescent="0.25">
      <c r="A194" s="58" t="s">
        <v>378</v>
      </c>
      <c r="B194" s="206">
        <f t="shared" si="316"/>
        <v>25877.061230000003</v>
      </c>
      <c r="C194" s="206">
        <f t="shared" si="317"/>
        <v>16626.879209999999</v>
      </c>
      <c r="D194" s="14">
        <f t="shared" si="82"/>
        <v>64.253351886511723</v>
      </c>
      <c r="E194" s="15">
        <v>1187.5</v>
      </c>
      <c r="F194" s="15">
        <v>1187.4966999999999</v>
      </c>
      <c r="G194" s="14">
        <f>F194/E194*100</f>
        <v>99.99972210526316</v>
      </c>
      <c r="H194" s="15"/>
      <c r="I194" s="15"/>
      <c r="J194" s="14"/>
      <c r="K194" s="14"/>
      <c r="L194" s="14"/>
      <c r="M194" s="14"/>
      <c r="N194" s="14"/>
      <c r="O194" s="14"/>
      <c r="P194" s="14"/>
      <c r="Q194" s="15">
        <v>0</v>
      </c>
      <c r="R194" s="15">
        <v>0</v>
      </c>
      <c r="S194" s="14"/>
      <c r="T194" s="15">
        <v>3592.8</v>
      </c>
      <c r="U194" s="15">
        <v>3592.8</v>
      </c>
      <c r="V194" s="15">
        <f>U194/T194*100</f>
        <v>100</v>
      </c>
      <c r="W194" s="15">
        <v>102.04082</v>
      </c>
      <c r="X194" s="15">
        <v>102.04083</v>
      </c>
      <c r="Y194" s="14">
        <f>X194/W194*100</f>
        <v>100.00000979999966</v>
      </c>
      <c r="Z194" s="15">
        <v>51.020409999999998</v>
      </c>
      <c r="AA194" s="15">
        <v>51.020409999999998</v>
      </c>
      <c r="AB194" s="14">
        <f>AA194/Z194*100</f>
        <v>100</v>
      </c>
      <c r="AC194" s="15"/>
      <c r="AD194" s="15"/>
      <c r="AE194" s="14"/>
      <c r="AF194" s="14"/>
      <c r="AG194" s="14"/>
      <c r="AH194" s="14"/>
      <c r="AI194" s="15">
        <v>0</v>
      </c>
      <c r="AJ194" s="15"/>
      <c r="AK194" s="14"/>
      <c r="AL194" s="172">
        <v>10239</v>
      </c>
      <c r="AM194" s="172">
        <v>5825.2740000000003</v>
      </c>
      <c r="AN194" s="15">
        <f t="shared" si="93"/>
        <v>56.892997363023731</v>
      </c>
      <c r="AO194" s="172">
        <v>1603.8</v>
      </c>
      <c r="AP194" s="172">
        <v>0</v>
      </c>
      <c r="AQ194" s="15">
        <f t="shared" si="402"/>
        <v>0</v>
      </c>
      <c r="AR194" s="15"/>
      <c r="AS194" s="15"/>
      <c r="AT194" s="15"/>
      <c r="AU194" s="15"/>
      <c r="AV194" s="15"/>
      <c r="AW194" s="15"/>
      <c r="AX194" s="15"/>
      <c r="AY194" s="15"/>
      <c r="AZ194" s="14"/>
      <c r="BA194" s="15"/>
      <c r="BB194" s="15"/>
      <c r="BC194" s="14"/>
      <c r="BD194" s="15">
        <v>3380.9</v>
      </c>
      <c r="BE194" s="191">
        <v>1958.0712699999999</v>
      </c>
      <c r="BF194" s="15">
        <f t="shared" si="125"/>
        <v>57.915681327457179</v>
      </c>
      <c r="BG194" s="15"/>
      <c r="BH194" s="99"/>
      <c r="BI194" s="99"/>
      <c r="BJ194" s="15"/>
      <c r="BK194" s="99"/>
      <c r="BL194" s="99"/>
      <c r="BM194" s="15"/>
      <c r="BN194" s="99"/>
      <c r="BO194" s="99"/>
      <c r="BP194" s="15"/>
      <c r="BQ194" s="99"/>
      <c r="BR194" s="99"/>
      <c r="BS194" s="15"/>
      <c r="BT194" s="99"/>
      <c r="BU194" s="99"/>
      <c r="BV194" s="15"/>
      <c r="BW194" s="99"/>
      <c r="BX194" s="99"/>
      <c r="BY194" s="15"/>
      <c r="BZ194" s="99"/>
      <c r="CA194" s="14"/>
      <c r="CB194" s="15"/>
      <c r="CC194" s="99"/>
      <c r="CD194" s="99"/>
      <c r="CE194" s="15">
        <v>76.8</v>
      </c>
      <c r="CF194" s="99"/>
      <c r="CG194" s="99"/>
      <c r="CH194" s="15">
        <v>1879.8</v>
      </c>
      <c r="CI194" s="191">
        <v>1835.7966999999999</v>
      </c>
      <c r="CJ194" s="50">
        <f t="shared" si="350"/>
        <v>97.659149909564846</v>
      </c>
      <c r="CK194" s="15"/>
      <c r="CL194" s="99"/>
      <c r="CM194" s="99"/>
      <c r="CN194" s="15"/>
      <c r="CO194" s="99"/>
      <c r="CP194" s="185"/>
      <c r="CQ194" s="15">
        <v>3763.4</v>
      </c>
      <c r="CR194" s="172">
        <v>2074.3793000000001</v>
      </c>
      <c r="CS194" s="15">
        <f t="shared" si="98"/>
        <v>55.1198198437583</v>
      </c>
      <c r="CT194" s="195"/>
      <c r="CU194" s="99"/>
      <c r="CV194" s="99"/>
      <c r="CW194" s="15"/>
      <c r="CX194" s="99"/>
      <c r="CY194" s="99"/>
      <c r="CZ194" s="15"/>
      <c r="DA194" s="99"/>
      <c r="DB194" s="99"/>
      <c r="DC194" s="15"/>
      <c r="DD194" s="99"/>
      <c r="DE194" s="99"/>
      <c r="DF194" s="15"/>
      <c r="DG194" s="99"/>
      <c r="DH194" s="99"/>
      <c r="DI194" s="15"/>
      <c r="DJ194" s="15"/>
      <c r="DK194" s="15"/>
      <c r="DL194" s="15"/>
      <c r="DM194" s="15"/>
      <c r="DN194" s="15"/>
      <c r="DO194" s="15"/>
      <c r="DP194" s="15"/>
      <c r="DQ194" s="15"/>
      <c r="DR194" s="15"/>
      <c r="DS194" s="15"/>
      <c r="DT194" s="15"/>
      <c r="DU194" s="15"/>
      <c r="DV194" s="172"/>
      <c r="DW194" s="15"/>
      <c r="DX194" s="15"/>
      <c r="DY194" s="172"/>
      <c r="DZ194" s="15"/>
    </row>
    <row r="195" spans="1:130" s="35" customFormat="1" ht="15.75" x14ac:dyDescent="0.25">
      <c r="A195" s="58" t="s">
        <v>404</v>
      </c>
      <c r="B195" s="206">
        <f t="shared" si="316"/>
        <v>4294.9336800000001</v>
      </c>
      <c r="C195" s="206">
        <f t="shared" si="317"/>
        <v>2521.3999600000002</v>
      </c>
      <c r="D195" s="14">
        <f>C195/B195*100</f>
        <v>58.706377044685823</v>
      </c>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v>992.83368000000007</v>
      </c>
      <c r="AG195" s="14"/>
      <c r="AH195" s="14">
        <f t="shared" si="318"/>
        <v>0</v>
      </c>
      <c r="AI195" s="14">
        <v>1833.2</v>
      </c>
      <c r="AJ195" s="14">
        <v>1833.2342800000001</v>
      </c>
      <c r="AK195" s="14">
        <f>AJ195/AI195*100</f>
        <v>100.00186995417847</v>
      </c>
      <c r="AL195" s="14"/>
      <c r="AM195" s="14"/>
      <c r="AN195" s="15"/>
      <c r="AO195" s="15"/>
      <c r="AP195" s="15"/>
      <c r="AQ195" s="15"/>
      <c r="AR195" s="14"/>
      <c r="AS195" s="14"/>
      <c r="AT195" s="14"/>
      <c r="AU195" s="14"/>
      <c r="AV195" s="14"/>
      <c r="AW195" s="14"/>
      <c r="AX195" s="14">
        <v>1439.5</v>
      </c>
      <c r="AY195" s="14">
        <v>674.40237000000002</v>
      </c>
      <c r="AZ195" s="14">
        <f>AY195/AX195*100</f>
        <v>46.849765196248697</v>
      </c>
      <c r="BA195" s="14">
        <v>29.4</v>
      </c>
      <c r="BB195" s="140">
        <v>13.763309999999999</v>
      </c>
      <c r="BC195" s="14">
        <f>BB195/BA195*100</f>
        <v>46.813979591836734</v>
      </c>
      <c r="BD195" s="14"/>
      <c r="BE195" s="14"/>
      <c r="BF195" s="15"/>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50"/>
      <c r="CK195" s="14"/>
      <c r="CL195" s="14"/>
      <c r="CM195" s="14"/>
      <c r="CN195" s="15"/>
      <c r="CO195" s="14"/>
      <c r="CP195" s="186"/>
      <c r="CQ195" s="15"/>
      <c r="CR195" s="14"/>
      <c r="CS195" s="14"/>
      <c r="CT195" s="195"/>
      <c r="CU195" s="14"/>
      <c r="CV195" s="14"/>
      <c r="CW195" s="15"/>
      <c r="CX195" s="14"/>
      <c r="CY195" s="14"/>
      <c r="CZ195" s="15"/>
      <c r="DA195" s="14"/>
      <c r="DB195" s="14"/>
      <c r="DC195" s="15"/>
      <c r="DD195" s="14"/>
      <c r="DE195" s="14"/>
      <c r="DF195" s="15"/>
      <c r="DG195" s="14"/>
      <c r="DH195" s="14"/>
      <c r="DI195" s="15"/>
      <c r="DJ195" s="14"/>
      <c r="DK195" s="14"/>
      <c r="DL195" s="15"/>
      <c r="DM195" s="14"/>
      <c r="DN195" s="14"/>
      <c r="DO195" s="15"/>
      <c r="DP195" s="14"/>
      <c r="DQ195" s="14"/>
      <c r="DR195" s="15"/>
      <c r="DS195" s="14"/>
      <c r="DT195" s="14"/>
      <c r="DU195" s="15"/>
      <c r="DV195" s="14"/>
      <c r="DW195" s="14"/>
      <c r="DX195" s="15"/>
      <c r="DY195" s="14"/>
      <c r="DZ195" s="14"/>
    </row>
    <row r="196" spans="1:130" s="35" customFormat="1" ht="15.75" x14ac:dyDescent="0.25">
      <c r="A196" s="58" t="s">
        <v>594</v>
      </c>
      <c r="B196" s="206">
        <f t="shared" si="316"/>
        <v>2208.1080000000002</v>
      </c>
      <c r="C196" s="206">
        <f t="shared" si="317"/>
        <v>984.76400000000001</v>
      </c>
      <c r="D196" s="14">
        <f>C196/B196*100</f>
        <v>44.597637434400852</v>
      </c>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v>999.80799999999999</v>
      </c>
      <c r="AG196" s="14"/>
      <c r="AH196" s="14">
        <f t="shared" si="318"/>
        <v>0</v>
      </c>
      <c r="AI196" s="14"/>
      <c r="AJ196" s="14"/>
      <c r="AK196" s="14"/>
      <c r="AL196" s="14"/>
      <c r="AM196" s="14"/>
      <c r="AN196" s="15"/>
      <c r="AO196" s="15"/>
      <c r="AP196" s="15"/>
      <c r="AQ196" s="15"/>
      <c r="AR196" s="14"/>
      <c r="AS196" s="14"/>
      <c r="AT196" s="100"/>
      <c r="AU196" s="14"/>
      <c r="AV196" s="14"/>
      <c r="AW196" s="100"/>
      <c r="AX196" s="14"/>
      <c r="AY196" s="14"/>
      <c r="AZ196" s="100"/>
      <c r="BA196" s="14"/>
      <c r="BB196" s="14"/>
      <c r="BC196" s="100"/>
      <c r="BD196" s="14"/>
      <c r="BE196" s="14"/>
      <c r="BF196" s="15"/>
      <c r="BG196" s="14"/>
      <c r="BH196" s="14"/>
      <c r="BI196" s="100"/>
      <c r="BJ196" s="14"/>
      <c r="BK196" s="14"/>
      <c r="BL196" s="100"/>
      <c r="BM196" s="14"/>
      <c r="BN196" s="14"/>
      <c r="BO196" s="100"/>
      <c r="BP196" s="14"/>
      <c r="BQ196" s="14"/>
      <c r="BR196" s="100"/>
      <c r="BS196" s="14"/>
      <c r="BT196" s="14"/>
      <c r="BU196" s="100"/>
      <c r="BV196" s="14"/>
      <c r="BW196" s="14"/>
      <c r="BX196" s="100"/>
      <c r="BY196" s="15">
        <v>1208.3</v>
      </c>
      <c r="BZ196" s="15">
        <v>984.76400000000001</v>
      </c>
      <c r="CA196" s="14">
        <f>BZ196/BY196*100</f>
        <v>81.499958619548124</v>
      </c>
      <c r="CB196" s="14"/>
      <c r="CC196" s="14"/>
      <c r="CD196" s="100"/>
      <c r="CE196" s="14"/>
      <c r="CF196" s="14"/>
      <c r="CG196" s="100"/>
      <c r="CH196" s="14"/>
      <c r="CI196" s="14"/>
      <c r="CJ196" s="50"/>
      <c r="CK196" s="14"/>
      <c r="CL196" s="14"/>
      <c r="CM196" s="100"/>
      <c r="CN196" s="15"/>
      <c r="CO196" s="14"/>
      <c r="CP196" s="181"/>
      <c r="CQ196" s="15"/>
      <c r="CR196" s="14"/>
      <c r="CS196" s="14"/>
      <c r="CT196" s="195"/>
      <c r="CU196" s="14"/>
      <c r="CV196" s="100"/>
      <c r="CW196" s="15"/>
      <c r="CX196" s="14"/>
      <c r="CY196" s="100"/>
      <c r="CZ196" s="15"/>
      <c r="DA196" s="14"/>
      <c r="DB196" s="100"/>
      <c r="DC196" s="15"/>
      <c r="DD196" s="14"/>
      <c r="DE196" s="100"/>
      <c r="DF196" s="15"/>
      <c r="DG196" s="14"/>
      <c r="DH196" s="100"/>
      <c r="DI196" s="15"/>
      <c r="DJ196" s="14"/>
      <c r="DK196" s="14"/>
      <c r="DL196" s="15"/>
      <c r="DM196" s="14"/>
      <c r="DN196" s="14"/>
      <c r="DO196" s="15"/>
      <c r="DP196" s="14"/>
      <c r="DQ196" s="14"/>
      <c r="DR196" s="15"/>
      <c r="DS196" s="14"/>
      <c r="DT196" s="14"/>
      <c r="DU196" s="15"/>
      <c r="DV196" s="14"/>
      <c r="DW196" s="14"/>
      <c r="DX196" s="15"/>
      <c r="DY196" s="14"/>
      <c r="DZ196" s="14"/>
    </row>
    <row r="197" spans="1:130" s="76" customFormat="1" ht="31.5" x14ac:dyDescent="0.25">
      <c r="A197" s="77" t="s">
        <v>407</v>
      </c>
      <c r="B197" s="205">
        <f t="shared" si="316"/>
        <v>34317.826459999997</v>
      </c>
      <c r="C197" s="205">
        <f t="shared" si="317"/>
        <v>23510.573079999998</v>
      </c>
      <c r="D197" s="81">
        <f t="shared" ref="D197" si="415">C197/B197*100</f>
        <v>68.508339557586311</v>
      </c>
      <c r="E197" s="83">
        <f t="shared" ref="E197:AS197" si="416">E198+E199+E200+E201+E202+E203+E204+E205+E206+E207+E208</f>
        <v>0</v>
      </c>
      <c r="F197" s="83">
        <f t="shared" si="416"/>
        <v>0</v>
      </c>
      <c r="G197" s="83">
        <f t="shared" si="416"/>
        <v>0</v>
      </c>
      <c r="H197" s="83">
        <f t="shared" si="416"/>
        <v>0</v>
      </c>
      <c r="I197" s="83">
        <f t="shared" si="416"/>
        <v>0</v>
      </c>
      <c r="J197" s="83">
        <f t="shared" si="416"/>
        <v>0</v>
      </c>
      <c r="K197" s="83">
        <f t="shared" si="416"/>
        <v>191.1</v>
      </c>
      <c r="L197" s="83">
        <f t="shared" si="416"/>
        <v>191.1</v>
      </c>
      <c r="M197" s="81">
        <f t="shared" si="381"/>
        <v>100</v>
      </c>
      <c r="N197" s="83">
        <f t="shared" si="416"/>
        <v>0</v>
      </c>
      <c r="O197" s="83">
        <f t="shared" si="416"/>
        <v>0</v>
      </c>
      <c r="P197" s="83">
        <f t="shared" si="416"/>
        <v>0</v>
      </c>
      <c r="Q197" s="83">
        <f t="shared" si="416"/>
        <v>0</v>
      </c>
      <c r="R197" s="83">
        <f t="shared" si="416"/>
        <v>0</v>
      </c>
      <c r="S197" s="83">
        <f t="shared" si="416"/>
        <v>0</v>
      </c>
      <c r="T197" s="83">
        <f t="shared" si="416"/>
        <v>0</v>
      </c>
      <c r="U197" s="83">
        <f t="shared" si="416"/>
        <v>0</v>
      </c>
      <c r="V197" s="83">
        <f t="shared" si="416"/>
        <v>0</v>
      </c>
      <c r="W197" s="83">
        <f t="shared" si="416"/>
        <v>102.04082</v>
      </c>
      <c r="X197" s="83">
        <f t="shared" si="416"/>
        <v>102.04083</v>
      </c>
      <c r="Y197" s="81">
        <f t="shared" ref="Y197:Y226" si="417">X197/W197*100</f>
        <v>100.00000979999966</v>
      </c>
      <c r="Z197" s="83">
        <f t="shared" si="416"/>
        <v>51.020409999999998</v>
      </c>
      <c r="AA197" s="83">
        <f t="shared" si="416"/>
        <v>51.020409999999998</v>
      </c>
      <c r="AB197" s="81">
        <f>AA197/Z197*100</f>
        <v>100</v>
      </c>
      <c r="AC197" s="83">
        <f t="shared" si="416"/>
        <v>0</v>
      </c>
      <c r="AD197" s="83">
        <f t="shared" si="416"/>
        <v>0</v>
      </c>
      <c r="AE197" s="83">
        <f t="shared" si="416"/>
        <v>0</v>
      </c>
      <c r="AF197" s="83">
        <f>SUM(AF198:AF208)</f>
        <v>2318.8652299999999</v>
      </c>
      <c r="AG197" s="83">
        <f t="shared" si="416"/>
        <v>2024.8843900000002</v>
      </c>
      <c r="AH197" s="81">
        <f t="shared" si="318"/>
        <v>87.322211045443126</v>
      </c>
      <c r="AI197" s="83">
        <f t="shared" si="416"/>
        <v>810</v>
      </c>
      <c r="AJ197" s="83">
        <f t="shared" si="416"/>
        <v>809.99</v>
      </c>
      <c r="AK197" s="81">
        <f t="shared" ref="AK197:AK199" si="418">AJ197/AI197*100</f>
        <v>99.998765432098764</v>
      </c>
      <c r="AL197" s="83">
        <f t="shared" si="416"/>
        <v>9992.9</v>
      </c>
      <c r="AM197" s="83">
        <f t="shared" si="416"/>
        <v>6628.9258</v>
      </c>
      <c r="AN197" s="83">
        <f t="shared" si="93"/>
        <v>66.336356813337474</v>
      </c>
      <c r="AO197" s="83">
        <f t="shared" ref="AO197:AP197" si="419">AO198+AO199+AO200+AO201+AO202+AO203+AO204+AO205+AO206+AO207+AO208</f>
        <v>1732.2</v>
      </c>
      <c r="AP197" s="83">
        <f t="shared" si="419"/>
        <v>287</v>
      </c>
      <c r="AQ197" s="83">
        <f t="shared" ref="AQ197:AQ198" si="420">AP197/AO197*100</f>
        <v>16.568525574414039</v>
      </c>
      <c r="AR197" s="83">
        <f t="shared" si="416"/>
        <v>0</v>
      </c>
      <c r="AS197" s="83">
        <f t="shared" si="416"/>
        <v>0</v>
      </c>
      <c r="AT197" s="83">
        <f t="shared" ref="AT197:CI197" si="421">AT198+AT199+AT200+AT201+AT202+AT203+AT204+AT205+AT206+AT207+AT208</f>
        <v>0</v>
      </c>
      <c r="AU197" s="83">
        <f t="shared" si="421"/>
        <v>0</v>
      </c>
      <c r="AV197" s="83">
        <f t="shared" si="421"/>
        <v>0</v>
      </c>
      <c r="AW197" s="83">
        <f t="shared" si="421"/>
        <v>0</v>
      </c>
      <c r="AX197" s="83">
        <f t="shared" si="421"/>
        <v>0</v>
      </c>
      <c r="AY197" s="83">
        <f t="shared" si="421"/>
        <v>0</v>
      </c>
      <c r="AZ197" s="83">
        <f t="shared" si="421"/>
        <v>0</v>
      </c>
      <c r="BA197" s="83">
        <f t="shared" si="421"/>
        <v>0</v>
      </c>
      <c r="BB197" s="83">
        <f t="shared" si="421"/>
        <v>0</v>
      </c>
      <c r="BC197" s="83">
        <f t="shared" si="421"/>
        <v>0</v>
      </c>
      <c r="BD197" s="83">
        <f t="shared" si="421"/>
        <v>5071.3</v>
      </c>
      <c r="BE197" s="83">
        <f t="shared" si="421"/>
        <v>3013.6904500000001</v>
      </c>
      <c r="BF197" s="83">
        <f t="shared" si="125"/>
        <v>59.426388697178233</v>
      </c>
      <c r="BG197" s="83">
        <f t="shared" si="421"/>
        <v>0</v>
      </c>
      <c r="BH197" s="83">
        <f t="shared" si="421"/>
        <v>0</v>
      </c>
      <c r="BI197" s="83">
        <f t="shared" si="421"/>
        <v>0</v>
      </c>
      <c r="BJ197" s="83">
        <f t="shared" si="421"/>
        <v>0</v>
      </c>
      <c r="BK197" s="83">
        <f t="shared" si="421"/>
        <v>0</v>
      </c>
      <c r="BL197" s="83">
        <f t="shared" si="421"/>
        <v>0</v>
      </c>
      <c r="BM197" s="83">
        <f t="shared" si="421"/>
        <v>0</v>
      </c>
      <c r="BN197" s="83">
        <f t="shared" si="421"/>
        <v>0</v>
      </c>
      <c r="BO197" s="83">
        <f t="shared" si="421"/>
        <v>0</v>
      </c>
      <c r="BP197" s="83">
        <f t="shared" si="421"/>
        <v>0</v>
      </c>
      <c r="BQ197" s="83">
        <f t="shared" si="421"/>
        <v>0</v>
      </c>
      <c r="BR197" s="83">
        <f t="shared" si="421"/>
        <v>0</v>
      </c>
      <c r="BS197" s="83">
        <f t="shared" si="421"/>
        <v>0</v>
      </c>
      <c r="BT197" s="83">
        <f t="shared" si="421"/>
        <v>0</v>
      </c>
      <c r="BU197" s="83">
        <f t="shared" si="421"/>
        <v>0</v>
      </c>
      <c r="BV197" s="83">
        <f t="shared" si="421"/>
        <v>0</v>
      </c>
      <c r="BW197" s="83">
        <f t="shared" si="421"/>
        <v>0</v>
      </c>
      <c r="BX197" s="83">
        <f t="shared" si="421"/>
        <v>0</v>
      </c>
      <c r="BY197" s="83">
        <f t="shared" si="421"/>
        <v>1208.3</v>
      </c>
      <c r="BZ197" s="83">
        <f t="shared" si="421"/>
        <v>1208.3</v>
      </c>
      <c r="CA197" s="81">
        <f t="shared" ref="CA197:CA212" si="422">BZ197/BY197*100</f>
        <v>100</v>
      </c>
      <c r="CB197" s="83">
        <f t="shared" si="421"/>
        <v>0</v>
      </c>
      <c r="CC197" s="83">
        <f t="shared" si="421"/>
        <v>0</v>
      </c>
      <c r="CD197" s="83">
        <f t="shared" si="421"/>
        <v>0</v>
      </c>
      <c r="CE197" s="83">
        <f t="shared" si="421"/>
        <v>153.6</v>
      </c>
      <c r="CF197" s="83">
        <f t="shared" si="421"/>
        <v>0</v>
      </c>
      <c r="CG197" s="83">
        <f t="shared" si="421"/>
        <v>0</v>
      </c>
      <c r="CH197" s="83">
        <f t="shared" si="421"/>
        <v>3759.7</v>
      </c>
      <c r="CI197" s="83">
        <f t="shared" si="421"/>
        <v>3759.65355</v>
      </c>
      <c r="CJ197" s="80">
        <f t="shared" si="350"/>
        <v>99.998764529084767</v>
      </c>
      <c r="CK197" s="83">
        <f t="shared" ref="CK197:CY197" si="423">CK198+CK199+CK200+CK201+CK202+CK203+CK204+CK205+CK206+CK207+CK208</f>
        <v>0</v>
      </c>
      <c r="CL197" s="83">
        <f t="shared" si="423"/>
        <v>0</v>
      </c>
      <c r="CM197" s="83">
        <f t="shared" si="423"/>
        <v>0</v>
      </c>
      <c r="CN197" s="83">
        <f t="shared" si="423"/>
        <v>0</v>
      </c>
      <c r="CO197" s="83">
        <f t="shared" si="423"/>
        <v>0</v>
      </c>
      <c r="CP197" s="183">
        <f t="shared" si="423"/>
        <v>0</v>
      </c>
      <c r="CQ197" s="83">
        <f t="shared" si="423"/>
        <v>6728</v>
      </c>
      <c r="CR197" s="83">
        <f t="shared" si="423"/>
        <v>4146.8153999999995</v>
      </c>
      <c r="CS197" s="83">
        <f t="shared" si="98"/>
        <v>61.635187277051116</v>
      </c>
      <c r="CT197" s="198">
        <f t="shared" si="423"/>
        <v>0</v>
      </c>
      <c r="CU197" s="83">
        <f t="shared" si="423"/>
        <v>0</v>
      </c>
      <c r="CV197" s="83">
        <f t="shared" si="423"/>
        <v>0</v>
      </c>
      <c r="CW197" s="83">
        <f t="shared" si="423"/>
        <v>0</v>
      </c>
      <c r="CX197" s="83">
        <f t="shared" si="423"/>
        <v>0</v>
      </c>
      <c r="CY197" s="83">
        <f t="shared" si="423"/>
        <v>0</v>
      </c>
      <c r="CZ197" s="83"/>
      <c r="DA197" s="83">
        <f t="shared" ref="DA197:DB197" si="424">DA198+DA199+DA200+DA201+DA202+DA203+DA204+DA205+DA206+DA207+DA208</f>
        <v>0</v>
      </c>
      <c r="DB197" s="83">
        <f t="shared" si="424"/>
        <v>0</v>
      </c>
      <c r="DC197" s="83">
        <f t="shared" ref="DC197:DE197" si="425">DC198+DC199+DC200+DC201+DC202+DC203+DC204+DC205+DC206+DC207+DC208</f>
        <v>0</v>
      </c>
      <c r="DD197" s="83">
        <f t="shared" si="425"/>
        <v>0</v>
      </c>
      <c r="DE197" s="83">
        <f t="shared" si="425"/>
        <v>0</v>
      </c>
      <c r="DF197" s="83">
        <f t="shared" ref="DF197:DH197" si="426">DF198+DF199+DF200+DF201+DF202+DF203+DF204+DF205+DF206+DF207+DF208</f>
        <v>630.1</v>
      </c>
      <c r="DG197" s="83">
        <f t="shared" si="426"/>
        <v>0</v>
      </c>
      <c r="DH197" s="83">
        <f t="shared" si="426"/>
        <v>0</v>
      </c>
      <c r="DI197" s="83">
        <f t="shared" ref="DI197:DJ197" si="427">DI198+DI199+DI200+DI201+DI202+DI203+DI204+DI205+DI206+DI207+DI208</f>
        <v>1568.7</v>
      </c>
      <c r="DJ197" s="83">
        <f t="shared" si="427"/>
        <v>1287.1522500000001</v>
      </c>
      <c r="DK197" s="83">
        <f t="shared" ref="DK197:DK198" si="428">DJ197/DI197*100</f>
        <v>82.052161025052598</v>
      </c>
      <c r="DL197" s="83">
        <f t="shared" ref="DL197:DM197" si="429">DL198+DL199+DL200+DL201+DL202+DL203+DL204+DL205+DL206+DL207+DL208</f>
        <v>0</v>
      </c>
      <c r="DM197" s="83">
        <f t="shared" si="429"/>
        <v>0</v>
      </c>
      <c r="DN197" s="83"/>
      <c r="DO197" s="83">
        <f t="shared" ref="DO197:DP197" si="430">DO198+DO199+DO200+DO201+DO202+DO203+DO204+DO205+DO206+DO207+DO208</f>
        <v>0</v>
      </c>
      <c r="DP197" s="83">
        <f t="shared" si="430"/>
        <v>0</v>
      </c>
      <c r="DQ197" s="83"/>
      <c r="DR197" s="83">
        <f t="shared" ref="DR197:DS197" si="431">DR198+DR199+DR200+DR201+DR202+DR203+DR204+DR205+DR206+DR207+DR208</f>
        <v>0</v>
      </c>
      <c r="DS197" s="83">
        <f t="shared" si="431"/>
        <v>0</v>
      </c>
      <c r="DT197" s="83"/>
      <c r="DU197" s="83">
        <f t="shared" ref="DU197:DV197" si="432">DU198+DU199+DU200+DU201+DU202+DU203+DU204+DU205+DU206+DU207+DU208</f>
        <v>0</v>
      </c>
      <c r="DV197" s="83">
        <f t="shared" si="432"/>
        <v>0</v>
      </c>
      <c r="DW197" s="83"/>
      <c r="DX197" s="83"/>
      <c r="DY197" s="83"/>
      <c r="DZ197" s="83"/>
    </row>
    <row r="198" spans="1:130" s="35" customFormat="1" ht="16.5" customHeight="1" x14ac:dyDescent="0.25">
      <c r="A198" s="58" t="s">
        <v>379</v>
      </c>
      <c r="B198" s="206">
        <f t="shared" si="316"/>
        <v>29980.661229999998</v>
      </c>
      <c r="C198" s="206">
        <f t="shared" si="317"/>
        <v>19467.398689999998</v>
      </c>
      <c r="D198" s="14">
        <f t="shared" si="82"/>
        <v>64.933186565345153</v>
      </c>
      <c r="E198" s="15"/>
      <c r="F198" s="14"/>
      <c r="G198" s="14"/>
      <c r="H198" s="15"/>
      <c r="I198" s="15"/>
      <c r="J198" s="14"/>
      <c r="K198" s="14">
        <v>191.1</v>
      </c>
      <c r="L198" s="14">
        <v>191.1</v>
      </c>
      <c r="M198" s="14">
        <f>L198/K198*100</f>
        <v>100</v>
      </c>
      <c r="N198" s="14"/>
      <c r="O198" s="14"/>
      <c r="P198" s="14"/>
      <c r="Q198" s="15">
        <v>0</v>
      </c>
      <c r="R198" s="15">
        <v>0</v>
      </c>
      <c r="S198" s="14"/>
      <c r="T198" s="15"/>
      <c r="U198" s="15"/>
      <c r="V198" s="15"/>
      <c r="W198" s="15">
        <v>102.04082</v>
      </c>
      <c r="X198" s="15">
        <v>102.04083</v>
      </c>
      <c r="Y198" s="14">
        <f t="shared" si="417"/>
        <v>100.00000979999966</v>
      </c>
      <c r="Z198" s="15">
        <v>51.020409999999998</v>
      </c>
      <c r="AA198" s="15">
        <v>51.020409999999998</v>
      </c>
      <c r="AB198" s="14">
        <f>AA198/Z198*100</f>
        <v>100</v>
      </c>
      <c r="AC198" s="15"/>
      <c r="AD198" s="15"/>
      <c r="AE198" s="14"/>
      <c r="AF198" s="14"/>
      <c r="AG198" s="14"/>
      <c r="AH198" s="14"/>
      <c r="AI198" s="15">
        <v>0</v>
      </c>
      <c r="AJ198" s="15"/>
      <c r="AK198" s="14"/>
      <c r="AL198" s="172">
        <v>9992.9</v>
      </c>
      <c r="AM198" s="172">
        <v>6628.9258</v>
      </c>
      <c r="AN198" s="15">
        <f t="shared" si="93"/>
        <v>66.336356813337474</v>
      </c>
      <c r="AO198" s="172">
        <v>1732.2</v>
      </c>
      <c r="AP198" s="172">
        <v>287</v>
      </c>
      <c r="AQ198" s="15">
        <f t="shared" si="420"/>
        <v>16.568525574414039</v>
      </c>
      <c r="AR198" s="15"/>
      <c r="AS198" s="15"/>
      <c r="AT198" s="15"/>
      <c r="AU198" s="15"/>
      <c r="AV198" s="15"/>
      <c r="AW198" s="15"/>
      <c r="AX198" s="15"/>
      <c r="AY198" s="15"/>
      <c r="AZ198" s="99"/>
      <c r="BA198" s="15"/>
      <c r="BB198" s="15"/>
      <c r="BC198" s="99"/>
      <c r="BD198" s="15">
        <v>5071.3</v>
      </c>
      <c r="BE198" s="191">
        <v>3013.6904500000001</v>
      </c>
      <c r="BF198" s="15">
        <f t="shared" si="125"/>
        <v>59.426388697178233</v>
      </c>
      <c r="BG198" s="15"/>
      <c r="BH198" s="99"/>
      <c r="BI198" s="99"/>
      <c r="BJ198" s="15"/>
      <c r="BK198" s="99"/>
      <c r="BL198" s="99"/>
      <c r="BM198" s="15"/>
      <c r="BN198" s="99"/>
      <c r="BO198" s="99"/>
      <c r="BP198" s="15"/>
      <c r="BQ198" s="99"/>
      <c r="BR198" s="99"/>
      <c r="BS198" s="15"/>
      <c r="BT198" s="99"/>
      <c r="BU198" s="99"/>
      <c r="BV198" s="15"/>
      <c r="BW198" s="99"/>
      <c r="BX198" s="99"/>
      <c r="BY198" s="15"/>
      <c r="BZ198" s="99"/>
      <c r="CA198" s="14"/>
      <c r="CB198" s="15"/>
      <c r="CC198" s="99"/>
      <c r="CD198" s="99"/>
      <c r="CE198" s="15">
        <v>153.6</v>
      </c>
      <c r="CF198" s="99"/>
      <c r="CG198" s="99"/>
      <c r="CH198" s="15">
        <v>3759.7</v>
      </c>
      <c r="CI198" s="191">
        <v>3759.65355</v>
      </c>
      <c r="CJ198" s="50">
        <f t="shared" si="350"/>
        <v>99.998764529084767</v>
      </c>
      <c r="CK198" s="15"/>
      <c r="CL198" s="99"/>
      <c r="CM198" s="99"/>
      <c r="CN198" s="15"/>
      <c r="CO198" s="99"/>
      <c r="CP198" s="185"/>
      <c r="CQ198" s="15">
        <v>6728</v>
      </c>
      <c r="CR198" s="172">
        <v>4146.8153999999995</v>
      </c>
      <c r="CS198" s="15">
        <f t="shared" si="98"/>
        <v>61.635187277051116</v>
      </c>
      <c r="CT198" s="195"/>
      <c r="CU198" s="99"/>
      <c r="CV198" s="99"/>
      <c r="CW198" s="15"/>
      <c r="CX198" s="99"/>
      <c r="CY198" s="99"/>
      <c r="CZ198" s="15"/>
      <c r="DA198" s="99"/>
      <c r="DB198" s="99"/>
      <c r="DC198" s="15"/>
      <c r="DD198" s="99"/>
      <c r="DE198" s="99"/>
      <c r="DF198" s="15">
        <v>630.1</v>
      </c>
      <c r="DG198" s="99"/>
      <c r="DH198" s="99"/>
      <c r="DI198" s="15">
        <v>1568.7</v>
      </c>
      <c r="DJ198" s="191">
        <v>1287.1522500000001</v>
      </c>
      <c r="DK198" s="15">
        <f t="shared" si="428"/>
        <v>82.052161025052598</v>
      </c>
      <c r="DL198" s="15"/>
      <c r="DM198" s="191"/>
      <c r="DN198" s="15"/>
      <c r="DO198" s="15"/>
      <c r="DP198" s="191"/>
      <c r="DQ198" s="15"/>
      <c r="DR198" s="15"/>
      <c r="DS198" s="191"/>
      <c r="DT198" s="15"/>
      <c r="DU198" s="15"/>
      <c r="DV198" s="172"/>
      <c r="DW198" s="15"/>
      <c r="DX198" s="15"/>
      <c r="DY198" s="172"/>
      <c r="DZ198" s="15"/>
    </row>
    <row r="199" spans="1:130" s="35" customFormat="1" ht="15.75" x14ac:dyDescent="0.25">
      <c r="A199" s="58" t="s">
        <v>406</v>
      </c>
      <c r="B199" s="206">
        <f t="shared" si="316"/>
        <v>2018.3</v>
      </c>
      <c r="C199" s="206">
        <f t="shared" si="317"/>
        <v>2018.29</v>
      </c>
      <c r="D199" s="14">
        <f>C199/B199*100</f>
        <v>99.999504533518319</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v>810</v>
      </c>
      <c r="AJ199" s="14">
        <v>809.99</v>
      </c>
      <c r="AK199" s="14">
        <f t="shared" si="418"/>
        <v>99.998765432098764</v>
      </c>
      <c r="AL199" s="14"/>
      <c r="AM199" s="14"/>
      <c r="AN199" s="15"/>
      <c r="AO199" s="15"/>
      <c r="AP199" s="15"/>
      <c r="AQ199" s="15"/>
      <c r="AR199" s="14"/>
      <c r="AS199" s="14"/>
      <c r="AT199" s="100"/>
      <c r="AU199" s="14"/>
      <c r="AV199" s="14"/>
      <c r="AW199" s="100"/>
      <c r="AX199" s="14"/>
      <c r="AY199" s="14"/>
      <c r="AZ199" s="100"/>
      <c r="BA199" s="14"/>
      <c r="BB199" s="14"/>
      <c r="BC199" s="100"/>
      <c r="BD199" s="14"/>
      <c r="BE199" s="14"/>
      <c r="BF199" s="15"/>
      <c r="BG199" s="14"/>
      <c r="BH199" s="14"/>
      <c r="BI199" s="100"/>
      <c r="BJ199" s="14"/>
      <c r="BK199" s="14"/>
      <c r="BL199" s="100"/>
      <c r="BM199" s="14"/>
      <c r="BN199" s="14"/>
      <c r="BO199" s="100"/>
      <c r="BP199" s="14"/>
      <c r="BQ199" s="14"/>
      <c r="BR199" s="100"/>
      <c r="BS199" s="14"/>
      <c r="BT199" s="14"/>
      <c r="BU199" s="100"/>
      <c r="BV199" s="14"/>
      <c r="BW199" s="14"/>
      <c r="BX199" s="100"/>
      <c r="BY199" s="15">
        <v>1208.3</v>
      </c>
      <c r="BZ199" s="15">
        <v>1208.3</v>
      </c>
      <c r="CA199" s="14">
        <f t="shared" si="422"/>
        <v>100</v>
      </c>
      <c r="CB199" s="14"/>
      <c r="CC199" s="14"/>
      <c r="CD199" s="100"/>
      <c r="CE199" s="14"/>
      <c r="CF199" s="14"/>
      <c r="CG199" s="100"/>
      <c r="CH199" s="14"/>
      <c r="CI199" s="14"/>
      <c r="CJ199" s="50"/>
      <c r="CK199" s="14"/>
      <c r="CL199" s="14"/>
      <c r="CM199" s="100"/>
      <c r="CN199" s="15"/>
      <c r="CO199" s="14"/>
      <c r="CP199" s="181"/>
      <c r="CQ199" s="15"/>
      <c r="CR199" s="14"/>
      <c r="CS199" s="14"/>
      <c r="CT199" s="195"/>
      <c r="CU199" s="14"/>
      <c r="CV199" s="100"/>
      <c r="CW199" s="15"/>
      <c r="CX199" s="14"/>
      <c r="CY199" s="100"/>
      <c r="CZ199" s="15"/>
      <c r="DA199" s="14"/>
      <c r="DB199" s="100"/>
      <c r="DC199" s="15"/>
      <c r="DD199" s="14"/>
      <c r="DE199" s="100"/>
      <c r="DF199" s="15"/>
      <c r="DG199" s="14"/>
      <c r="DH199" s="100"/>
      <c r="DI199" s="15"/>
      <c r="DJ199" s="14"/>
      <c r="DK199" s="15"/>
      <c r="DL199" s="15"/>
      <c r="DM199" s="14"/>
      <c r="DN199" s="15"/>
      <c r="DO199" s="15"/>
      <c r="DP199" s="14"/>
      <c r="DQ199" s="15"/>
      <c r="DR199" s="15"/>
      <c r="DS199" s="14"/>
      <c r="DT199" s="15"/>
      <c r="DU199" s="15"/>
      <c r="DV199" s="14"/>
      <c r="DW199" s="14"/>
      <c r="DX199" s="15"/>
      <c r="DY199" s="14"/>
      <c r="DZ199" s="14"/>
    </row>
    <row r="200" spans="1:130" s="35" customFormat="1" ht="15.75" x14ac:dyDescent="0.25">
      <c r="A200" s="58" t="s">
        <v>595</v>
      </c>
      <c r="B200" s="206">
        <f t="shared" si="316"/>
        <v>289.8</v>
      </c>
      <c r="C200" s="206">
        <f t="shared" si="317"/>
        <v>289.8</v>
      </c>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v>289.8</v>
      </c>
      <c r="AG200" s="14">
        <v>289.8</v>
      </c>
      <c r="AH200" s="14">
        <f t="shared" si="318"/>
        <v>100</v>
      </c>
      <c r="AI200" s="14"/>
      <c r="AJ200" s="14"/>
      <c r="AK200" s="14"/>
      <c r="AL200" s="14"/>
      <c r="AM200" s="14"/>
      <c r="AN200" s="15"/>
      <c r="AO200" s="15"/>
      <c r="AP200" s="15"/>
      <c r="AQ200" s="15"/>
      <c r="AR200" s="14"/>
      <c r="AS200" s="14"/>
      <c r="AT200" s="100"/>
      <c r="AU200" s="14"/>
      <c r="AV200" s="14"/>
      <c r="AW200" s="100"/>
      <c r="AX200" s="14"/>
      <c r="AY200" s="14"/>
      <c r="AZ200" s="100"/>
      <c r="BA200" s="14"/>
      <c r="BB200" s="14"/>
      <c r="BC200" s="100"/>
      <c r="BD200" s="14"/>
      <c r="BE200" s="14"/>
      <c r="BF200" s="15"/>
      <c r="BG200" s="14"/>
      <c r="BH200" s="14"/>
      <c r="BI200" s="100"/>
      <c r="BJ200" s="14"/>
      <c r="BK200" s="14"/>
      <c r="BL200" s="100"/>
      <c r="BM200" s="14"/>
      <c r="BN200" s="14"/>
      <c r="BO200" s="100"/>
      <c r="BP200" s="14"/>
      <c r="BQ200" s="14"/>
      <c r="BR200" s="100"/>
      <c r="BS200" s="14"/>
      <c r="BT200" s="14"/>
      <c r="BU200" s="100"/>
      <c r="BV200" s="14"/>
      <c r="BW200" s="14"/>
      <c r="BX200" s="100"/>
      <c r="BY200" s="14"/>
      <c r="BZ200" s="14"/>
      <c r="CA200" s="14"/>
      <c r="CB200" s="14"/>
      <c r="CC200" s="14"/>
      <c r="CD200" s="100"/>
      <c r="CE200" s="14"/>
      <c r="CF200" s="14"/>
      <c r="CG200" s="100"/>
      <c r="CH200" s="14"/>
      <c r="CI200" s="14"/>
      <c r="CJ200" s="50"/>
      <c r="CK200" s="14"/>
      <c r="CL200" s="14"/>
      <c r="CM200" s="100"/>
      <c r="CN200" s="15"/>
      <c r="CO200" s="14"/>
      <c r="CP200" s="181"/>
      <c r="CQ200" s="15"/>
      <c r="CR200" s="14"/>
      <c r="CS200" s="14"/>
      <c r="CT200" s="195"/>
      <c r="CU200" s="14"/>
      <c r="CV200" s="100"/>
      <c r="CW200" s="15"/>
      <c r="CX200" s="14"/>
      <c r="CY200" s="100"/>
      <c r="CZ200" s="15"/>
      <c r="DA200" s="14"/>
      <c r="DB200" s="100"/>
      <c r="DC200" s="15"/>
      <c r="DD200" s="14"/>
      <c r="DE200" s="100"/>
      <c r="DF200" s="15"/>
      <c r="DG200" s="14"/>
      <c r="DH200" s="100"/>
      <c r="DI200" s="15"/>
      <c r="DJ200" s="14"/>
      <c r="DK200" s="15"/>
      <c r="DL200" s="15"/>
      <c r="DM200" s="14"/>
      <c r="DN200" s="15"/>
      <c r="DO200" s="15"/>
      <c r="DP200" s="14"/>
      <c r="DQ200" s="15"/>
      <c r="DR200" s="15"/>
      <c r="DS200" s="14"/>
      <c r="DT200" s="15"/>
      <c r="DU200" s="15"/>
      <c r="DV200" s="14"/>
      <c r="DW200" s="14"/>
      <c r="DX200" s="15"/>
      <c r="DY200" s="14"/>
      <c r="DZ200" s="14"/>
    </row>
    <row r="201" spans="1:130" s="35" customFormat="1" ht="15.75" x14ac:dyDescent="0.25">
      <c r="A201" s="58" t="s">
        <v>596</v>
      </c>
      <c r="B201" s="206">
        <f t="shared" si="316"/>
        <v>0</v>
      </c>
      <c r="C201" s="206">
        <f t="shared" si="317"/>
        <v>0</v>
      </c>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5"/>
      <c r="AO201" s="15"/>
      <c r="AP201" s="15"/>
      <c r="AQ201" s="15"/>
      <c r="AR201" s="14"/>
      <c r="AS201" s="14"/>
      <c r="AT201" s="100"/>
      <c r="AU201" s="14"/>
      <c r="AV201" s="14"/>
      <c r="AW201" s="100"/>
      <c r="AX201" s="14"/>
      <c r="AY201" s="14"/>
      <c r="AZ201" s="100"/>
      <c r="BA201" s="14"/>
      <c r="BB201" s="14"/>
      <c r="BC201" s="100"/>
      <c r="BD201" s="14"/>
      <c r="BE201" s="14"/>
      <c r="BF201" s="15"/>
      <c r="BG201" s="14"/>
      <c r="BH201" s="14"/>
      <c r="BI201" s="100"/>
      <c r="BJ201" s="14"/>
      <c r="BK201" s="14"/>
      <c r="BL201" s="100"/>
      <c r="BM201" s="14"/>
      <c r="BN201" s="14"/>
      <c r="BO201" s="100"/>
      <c r="BP201" s="14"/>
      <c r="BQ201" s="14"/>
      <c r="BR201" s="100"/>
      <c r="BS201" s="14"/>
      <c r="BT201" s="14"/>
      <c r="BU201" s="100"/>
      <c r="BV201" s="14"/>
      <c r="BW201" s="14"/>
      <c r="BX201" s="100"/>
      <c r="BY201" s="14"/>
      <c r="BZ201" s="14"/>
      <c r="CA201" s="14"/>
      <c r="CB201" s="14"/>
      <c r="CC201" s="14"/>
      <c r="CD201" s="100"/>
      <c r="CE201" s="14"/>
      <c r="CF201" s="14"/>
      <c r="CG201" s="100"/>
      <c r="CH201" s="14"/>
      <c r="CI201" s="14"/>
      <c r="CJ201" s="50"/>
      <c r="CK201" s="14"/>
      <c r="CL201" s="14"/>
      <c r="CM201" s="100"/>
      <c r="CN201" s="15"/>
      <c r="CO201" s="14"/>
      <c r="CP201" s="181"/>
      <c r="CQ201" s="15"/>
      <c r="CR201" s="14"/>
      <c r="CS201" s="14"/>
      <c r="CT201" s="195"/>
      <c r="CU201" s="14"/>
      <c r="CV201" s="100"/>
      <c r="CW201" s="15"/>
      <c r="CX201" s="14"/>
      <c r="CY201" s="100"/>
      <c r="CZ201" s="15"/>
      <c r="DA201" s="14"/>
      <c r="DB201" s="100"/>
      <c r="DC201" s="15"/>
      <c r="DD201" s="14"/>
      <c r="DE201" s="100"/>
      <c r="DF201" s="15"/>
      <c r="DG201" s="14"/>
      <c r="DH201" s="100"/>
      <c r="DI201" s="15"/>
      <c r="DJ201" s="14"/>
      <c r="DK201" s="15"/>
      <c r="DL201" s="15"/>
      <c r="DM201" s="14"/>
      <c r="DN201" s="15"/>
      <c r="DO201" s="15"/>
      <c r="DP201" s="14"/>
      <c r="DQ201" s="15"/>
      <c r="DR201" s="15"/>
      <c r="DS201" s="14"/>
      <c r="DT201" s="15"/>
      <c r="DU201" s="15"/>
      <c r="DV201" s="14"/>
      <c r="DW201" s="14"/>
      <c r="DX201" s="15"/>
      <c r="DY201" s="14"/>
      <c r="DZ201" s="14"/>
    </row>
    <row r="202" spans="1:130" s="35" customFormat="1" ht="15.75" x14ac:dyDescent="0.25">
      <c r="A202" s="58" t="s">
        <v>597</v>
      </c>
      <c r="B202" s="206">
        <f t="shared" si="316"/>
        <v>419.97262999999998</v>
      </c>
      <c r="C202" s="206">
        <f t="shared" si="317"/>
        <v>125.99178999999999</v>
      </c>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v>419.97262999999998</v>
      </c>
      <c r="AG202" s="14">
        <v>125.99178999999999</v>
      </c>
      <c r="AH202" s="14">
        <f t="shared" si="318"/>
        <v>30.000000238110758</v>
      </c>
      <c r="AI202" s="14"/>
      <c r="AJ202" s="14"/>
      <c r="AK202" s="14"/>
      <c r="AL202" s="14"/>
      <c r="AM202" s="14"/>
      <c r="AN202" s="15"/>
      <c r="AO202" s="15"/>
      <c r="AP202" s="15"/>
      <c r="AQ202" s="15"/>
      <c r="AR202" s="14"/>
      <c r="AS202" s="14"/>
      <c r="AT202" s="100"/>
      <c r="AU202" s="14"/>
      <c r="AV202" s="14"/>
      <c r="AW202" s="100"/>
      <c r="AX202" s="14"/>
      <c r="AY202" s="14"/>
      <c r="AZ202" s="100"/>
      <c r="BA202" s="14"/>
      <c r="BB202" s="14"/>
      <c r="BC202" s="100"/>
      <c r="BD202" s="14"/>
      <c r="BE202" s="14"/>
      <c r="BF202" s="15"/>
      <c r="BG202" s="14"/>
      <c r="BH202" s="14"/>
      <c r="BI202" s="100"/>
      <c r="BJ202" s="14"/>
      <c r="BK202" s="14"/>
      <c r="BL202" s="100"/>
      <c r="BM202" s="14"/>
      <c r="BN202" s="14"/>
      <c r="BO202" s="100"/>
      <c r="BP202" s="14"/>
      <c r="BQ202" s="14"/>
      <c r="BR202" s="100"/>
      <c r="BS202" s="14"/>
      <c r="BT202" s="14"/>
      <c r="BU202" s="100"/>
      <c r="BV202" s="14"/>
      <c r="BW202" s="14"/>
      <c r="BX202" s="100"/>
      <c r="BY202" s="14"/>
      <c r="BZ202" s="14"/>
      <c r="CA202" s="14"/>
      <c r="CB202" s="14"/>
      <c r="CC202" s="14"/>
      <c r="CD202" s="100"/>
      <c r="CE202" s="14"/>
      <c r="CF202" s="14"/>
      <c r="CG202" s="100"/>
      <c r="CH202" s="14"/>
      <c r="CI202" s="14"/>
      <c r="CJ202" s="50"/>
      <c r="CK202" s="14"/>
      <c r="CL202" s="14"/>
      <c r="CM202" s="100"/>
      <c r="CN202" s="15"/>
      <c r="CO202" s="14"/>
      <c r="CP202" s="181"/>
      <c r="CQ202" s="15"/>
      <c r="CR202" s="14"/>
      <c r="CS202" s="14"/>
      <c r="CT202" s="195"/>
      <c r="CU202" s="14"/>
      <c r="CV202" s="100"/>
      <c r="CW202" s="15"/>
      <c r="CX202" s="14"/>
      <c r="CY202" s="100"/>
      <c r="CZ202" s="15"/>
      <c r="DA202" s="14"/>
      <c r="DB202" s="100"/>
      <c r="DC202" s="15"/>
      <c r="DD202" s="14"/>
      <c r="DE202" s="100"/>
      <c r="DF202" s="15"/>
      <c r="DG202" s="14"/>
      <c r="DH202" s="100"/>
      <c r="DI202" s="15"/>
      <c r="DJ202" s="14"/>
      <c r="DK202" s="15"/>
      <c r="DL202" s="15"/>
      <c r="DM202" s="14"/>
      <c r="DN202" s="15"/>
      <c r="DO202" s="15"/>
      <c r="DP202" s="14"/>
      <c r="DQ202" s="15"/>
      <c r="DR202" s="15"/>
      <c r="DS202" s="14"/>
      <c r="DT202" s="15"/>
      <c r="DU202" s="15"/>
      <c r="DV202" s="14"/>
      <c r="DW202" s="14"/>
      <c r="DX202" s="15"/>
      <c r="DY202" s="14"/>
      <c r="DZ202" s="14"/>
    </row>
    <row r="203" spans="1:130" s="35" customFormat="1" ht="15.75" x14ac:dyDescent="0.25">
      <c r="A203" s="58" t="s">
        <v>598</v>
      </c>
      <c r="B203" s="206">
        <f t="shared" si="316"/>
        <v>207.40412000000001</v>
      </c>
      <c r="C203" s="206">
        <f t="shared" si="317"/>
        <v>207.40412000000001</v>
      </c>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v>207.40412000000001</v>
      </c>
      <c r="AG203" s="14">
        <v>207.40412000000001</v>
      </c>
      <c r="AH203" s="14">
        <f t="shared" si="318"/>
        <v>100</v>
      </c>
      <c r="AI203" s="14"/>
      <c r="AJ203" s="14"/>
      <c r="AK203" s="14"/>
      <c r="AL203" s="14"/>
      <c r="AM203" s="14"/>
      <c r="AN203" s="15"/>
      <c r="AO203" s="15"/>
      <c r="AP203" s="15"/>
      <c r="AQ203" s="15"/>
      <c r="AR203" s="14"/>
      <c r="AS203" s="14"/>
      <c r="AT203" s="100"/>
      <c r="AU203" s="14"/>
      <c r="AV203" s="14"/>
      <c r="AW203" s="100"/>
      <c r="AX203" s="14"/>
      <c r="AY203" s="14"/>
      <c r="AZ203" s="100"/>
      <c r="BA203" s="14"/>
      <c r="BB203" s="14"/>
      <c r="BC203" s="100"/>
      <c r="BD203" s="14"/>
      <c r="BE203" s="14"/>
      <c r="BF203" s="15"/>
      <c r="BG203" s="14"/>
      <c r="BH203" s="14"/>
      <c r="BI203" s="100"/>
      <c r="BJ203" s="14"/>
      <c r="BK203" s="14"/>
      <c r="BL203" s="100"/>
      <c r="BM203" s="14"/>
      <c r="BN203" s="14"/>
      <c r="BO203" s="100"/>
      <c r="BP203" s="14"/>
      <c r="BQ203" s="14"/>
      <c r="BR203" s="100"/>
      <c r="BS203" s="14"/>
      <c r="BT203" s="14"/>
      <c r="BU203" s="100"/>
      <c r="BV203" s="14"/>
      <c r="BW203" s="14"/>
      <c r="BX203" s="100"/>
      <c r="BY203" s="14"/>
      <c r="BZ203" s="14"/>
      <c r="CA203" s="14"/>
      <c r="CB203" s="14"/>
      <c r="CC203" s="14"/>
      <c r="CD203" s="100"/>
      <c r="CE203" s="14"/>
      <c r="CF203" s="14"/>
      <c r="CG203" s="100"/>
      <c r="CH203" s="14"/>
      <c r="CI203" s="14"/>
      <c r="CJ203" s="50"/>
      <c r="CK203" s="14"/>
      <c r="CL203" s="14"/>
      <c r="CM203" s="100"/>
      <c r="CN203" s="15"/>
      <c r="CO203" s="14"/>
      <c r="CP203" s="181"/>
      <c r="CQ203" s="15"/>
      <c r="CR203" s="14"/>
      <c r="CS203" s="14"/>
      <c r="CT203" s="195"/>
      <c r="CU203" s="14"/>
      <c r="CV203" s="100"/>
      <c r="CW203" s="15"/>
      <c r="CX203" s="14"/>
      <c r="CY203" s="100"/>
      <c r="CZ203" s="15"/>
      <c r="DA203" s="14"/>
      <c r="DB203" s="100"/>
      <c r="DC203" s="15"/>
      <c r="DD203" s="14"/>
      <c r="DE203" s="100"/>
      <c r="DF203" s="15"/>
      <c r="DG203" s="14"/>
      <c r="DH203" s="100"/>
      <c r="DI203" s="15"/>
      <c r="DJ203" s="14"/>
      <c r="DK203" s="15"/>
      <c r="DL203" s="15"/>
      <c r="DM203" s="14"/>
      <c r="DN203" s="15"/>
      <c r="DO203" s="15"/>
      <c r="DP203" s="14"/>
      <c r="DQ203" s="15"/>
      <c r="DR203" s="15"/>
      <c r="DS203" s="14"/>
      <c r="DT203" s="15"/>
      <c r="DU203" s="15"/>
      <c r="DV203" s="14"/>
      <c r="DW203" s="14"/>
      <c r="DX203" s="15"/>
      <c r="DY203" s="14"/>
      <c r="DZ203" s="14"/>
    </row>
    <row r="204" spans="1:130" s="35" customFormat="1" ht="15.75" x14ac:dyDescent="0.25">
      <c r="A204" s="58" t="s">
        <v>599</v>
      </c>
      <c r="B204" s="206">
        <f t="shared" si="316"/>
        <v>307.43482</v>
      </c>
      <c r="C204" s="206">
        <f t="shared" si="317"/>
        <v>307.43482</v>
      </c>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v>307.43482</v>
      </c>
      <c r="AG204" s="14">
        <v>307.43482</v>
      </c>
      <c r="AH204" s="14">
        <f t="shared" si="318"/>
        <v>100</v>
      </c>
      <c r="AI204" s="14"/>
      <c r="AJ204" s="14"/>
      <c r="AK204" s="14"/>
      <c r="AL204" s="14"/>
      <c r="AM204" s="14"/>
      <c r="AN204" s="15"/>
      <c r="AO204" s="15"/>
      <c r="AP204" s="15"/>
      <c r="AQ204" s="15"/>
      <c r="AR204" s="14"/>
      <c r="AS204" s="14"/>
      <c r="AT204" s="100"/>
      <c r="AU204" s="14"/>
      <c r="AV204" s="14"/>
      <c r="AW204" s="100"/>
      <c r="AX204" s="14"/>
      <c r="AY204" s="14"/>
      <c r="AZ204" s="100"/>
      <c r="BA204" s="14"/>
      <c r="BB204" s="14"/>
      <c r="BC204" s="100"/>
      <c r="BD204" s="14"/>
      <c r="BE204" s="14"/>
      <c r="BF204" s="15"/>
      <c r="BG204" s="14"/>
      <c r="BH204" s="14"/>
      <c r="BI204" s="100"/>
      <c r="BJ204" s="14"/>
      <c r="BK204" s="14"/>
      <c r="BL204" s="100"/>
      <c r="BM204" s="14"/>
      <c r="BN204" s="14"/>
      <c r="BO204" s="100"/>
      <c r="BP204" s="14"/>
      <c r="BQ204" s="14"/>
      <c r="BR204" s="100"/>
      <c r="BS204" s="14"/>
      <c r="BT204" s="14"/>
      <c r="BU204" s="100"/>
      <c r="BV204" s="14"/>
      <c r="BW204" s="14"/>
      <c r="BX204" s="100"/>
      <c r="BY204" s="14"/>
      <c r="BZ204" s="14"/>
      <c r="CA204" s="14"/>
      <c r="CB204" s="14"/>
      <c r="CC204" s="14"/>
      <c r="CD204" s="100"/>
      <c r="CE204" s="14"/>
      <c r="CF204" s="14"/>
      <c r="CG204" s="100"/>
      <c r="CH204" s="14"/>
      <c r="CI204" s="14"/>
      <c r="CJ204" s="50"/>
      <c r="CK204" s="14"/>
      <c r="CL204" s="14"/>
      <c r="CM204" s="100"/>
      <c r="CN204" s="15"/>
      <c r="CO204" s="14"/>
      <c r="CP204" s="181"/>
      <c r="CQ204" s="15"/>
      <c r="CR204" s="14"/>
      <c r="CS204" s="14"/>
      <c r="CT204" s="195"/>
      <c r="CU204" s="14"/>
      <c r="CV204" s="100"/>
      <c r="CW204" s="15"/>
      <c r="CX204" s="14"/>
      <c r="CY204" s="100"/>
      <c r="CZ204" s="15"/>
      <c r="DA204" s="14"/>
      <c r="DB204" s="100"/>
      <c r="DC204" s="15"/>
      <c r="DD204" s="14"/>
      <c r="DE204" s="100"/>
      <c r="DF204" s="15"/>
      <c r="DG204" s="14"/>
      <c r="DH204" s="100"/>
      <c r="DI204" s="15"/>
      <c r="DJ204" s="14"/>
      <c r="DK204" s="15"/>
      <c r="DL204" s="15"/>
      <c r="DM204" s="14"/>
      <c r="DN204" s="15"/>
      <c r="DO204" s="15"/>
      <c r="DP204" s="14"/>
      <c r="DQ204" s="15"/>
      <c r="DR204" s="15"/>
      <c r="DS204" s="14"/>
      <c r="DT204" s="15"/>
      <c r="DU204" s="15"/>
      <c r="DV204" s="14"/>
      <c r="DW204" s="14"/>
      <c r="DX204" s="15"/>
      <c r="DY204" s="14"/>
      <c r="DZ204" s="14"/>
    </row>
    <row r="205" spans="1:130" s="35" customFormat="1" ht="15.75" x14ac:dyDescent="0.25">
      <c r="A205" s="58" t="s">
        <v>600</v>
      </c>
      <c r="B205" s="206">
        <f t="shared" ref="B205:B268" si="433">E205+H205+K205+N205+Q205+T205+W205+Z205+AC205+AF205+AI205+AL205+AO205+AR205+AU205+AX205+BA205+BD205+BG205+BJ205+BM205+BP205+BS205+BV205+BY205+CB205+CE205+CH205+CK205+CN205+CQ205+CT205+CW205+CZ205+DC205+DF205+DI205+DL205+DO205+DR205+DU205+DX205</f>
        <v>0</v>
      </c>
      <c r="C205" s="206">
        <f t="shared" ref="C205:C268" si="434">F205+I205+L205+O205+R205+U205+X205+AA205+AD205+AG205+AJ205+AM205+AP205+AS205+AV205+AY205+BB205+BE205+BH205+BK205+BN205+BQ205+BT205+BW205+BZ205+CC205+CF205+CI205+CL205+CO205+CR205+CU205+CX205+DA205+DD205+DG205+DJ205+DM205+DP205+DS205+DV205+DY205</f>
        <v>0</v>
      </c>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5"/>
      <c r="AO205" s="15"/>
      <c r="AP205" s="15"/>
      <c r="AQ205" s="15"/>
      <c r="AR205" s="14"/>
      <c r="AS205" s="14"/>
      <c r="AT205" s="100"/>
      <c r="AU205" s="14"/>
      <c r="AV205" s="14"/>
      <c r="AW205" s="100"/>
      <c r="AX205" s="14"/>
      <c r="AY205" s="14"/>
      <c r="AZ205" s="100"/>
      <c r="BA205" s="14"/>
      <c r="BB205" s="14"/>
      <c r="BC205" s="100"/>
      <c r="BD205" s="14"/>
      <c r="BE205" s="14"/>
      <c r="BF205" s="15"/>
      <c r="BG205" s="14"/>
      <c r="BH205" s="14"/>
      <c r="BI205" s="100"/>
      <c r="BJ205" s="14"/>
      <c r="BK205" s="14"/>
      <c r="BL205" s="100"/>
      <c r="BM205" s="14"/>
      <c r="BN205" s="14"/>
      <c r="BO205" s="100"/>
      <c r="BP205" s="14"/>
      <c r="BQ205" s="14"/>
      <c r="BR205" s="100"/>
      <c r="BS205" s="14"/>
      <c r="BT205" s="14"/>
      <c r="BU205" s="100"/>
      <c r="BV205" s="14"/>
      <c r="BW205" s="14"/>
      <c r="BX205" s="100"/>
      <c r="BY205" s="14"/>
      <c r="BZ205" s="14"/>
      <c r="CA205" s="14"/>
      <c r="CB205" s="14"/>
      <c r="CC205" s="14"/>
      <c r="CD205" s="100"/>
      <c r="CE205" s="14"/>
      <c r="CF205" s="14"/>
      <c r="CG205" s="100"/>
      <c r="CH205" s="14"/>
      <c r="CI205" s="14"/>
      <c r="CJ205" s="50"/>
      <c r="CK205" s="14"/>
      <c r="CL205" s="14"/>
      <c r="CM205" s="100"/>
      <c r="CN205" s="15"/>
      <c r="CO205" s="14"/>
      <c r="CP205" s="181"/>
      <c r="CQ205" s="15"/>
      <c r="CR205" s="14"/>
      <c r="CS205" s="14"/>
      <c r="CT205" s="195"/>
      <c r="CU205" s="14"/>
      <c r="CV205" s="100"/>
      <c r="CW205" s="15"/>
      <c r="CX205" s="14"/>
      <c r="CY205" s="100"/>
      <c r="CZ205" s="15"/>
      <c r="DA205" s="14"/>
      <c r="DB205" s="100"/>
      <c r="DC205" s="15"/>
      <c r="DD205" s="14"/>
      <c r="DE205" s="100"/>
      <c r="DF205" s="15"/>
      <c r="DG205" s="14"/>
      <c r="DH205" s="100"/>
      <c r="DI205" s="15"/>
      <c r="DJ205" s="14"/>
      <c r="DK205" s="15"/>
      <c r="DL205" s="15"/>
      <c r="DM205" s="14"/>
      <c r="DN205" s="15"/>
      <c r="DO205" s="15"/>
      <c r="DP205" s="14"/>
      <c r="DQ205" s="15"/>
      <c r="DR205" s="15"/>
      <c r="DS205" s="14"/>
      <c r="DT205" s="15"/>
      <c r="DU205" s="15"/>
      <c r="DV205" s="14"/>
      <c r="DW205" s="14"/>
      <c r="DX205" s="15"/>
      <c r="DY205" s="14"/>
      <c r="DZ205" s="14"/>
    </row>
    <row r="206" spans="1:130" s="35" customFormat="1" ht="15.75" x14ac:dyDescent="0.25">
      <c r="A206" s="58" t="s">
        <v>331</v>
      </c>
      <c r="B206" s="206">
        <f t="shared" si="433"/>
        <v>446.78684000000004</v>
      </c>
      <c r="C206" s="206">
        <f t="shared" si="434"/>
        <v>446.78684000000004</v>
      </c>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v>446.78684000000004</v>
      </c>
      <c r="AG206" s="14">
        <v>446.78684000000004</v>
      </c>
      <c r="AH206" s="14">
        <f t="shared" ref="AH206:AH267" si="435">AG206/AF206*100</f>
        <v>100</v>
      </c>
      <c r="AI206" s="14"/>
      <c r="AJ206" s="14"/>
      <c r="AK206" s="14"/>
      <c r="AL206" s="14"/>
      <c r="AM206" s="14"/>
      <c r="AN206" s="15"/>
      <c r="AO206" s="15"/>
      <c r="AP206" s="15"/>
      <c r="AQ206" s="15"/>
      <c r="AR206" s="14"/>
      <c r="AS206" s="14"/>
      <c r="AT206" s="100"/>
      <c r="AU206" s="14"/>
      <c r="AV206" s="14"/>
      <c r="AW206" s="100"/>
      <c r="AX206" s="14"/>
      <c r="AY206" s="14"/>
      <c r="AZ206" s="100"/>
      <c r="BA206" s="14"/>
      <c r="BB206" s="14"/>
      <c r="BC206" s="100"/>
      <c r="BD206" s="14"/>
      <c r="BE206" s="14"/>
      <c r="BF206" s="15"/>
      <c r="BG206" s="14"/>
      <c r="BH206" s="14"/>
      <c r="BI206" s="100"/>
      <c r="BJ206" s="14"/>
      <c r="BK206" s="14"/>
      <c r="BL206" s="100"/>
      <c r="BM206" s="14"/>
      <c r="BN206" s="14"/>
      <c r="BO206" s="100"/>
      <c r="BP206" s="14"/>
      <c r="BQ206" s="14"/>
      <c r="BR206" s="100"/>
      <c r="BS206" s="14"/>
      <c r="BT206" s="14"/>
      <c r="BU206" s="100"/>
      <c r="BV206" s="14"/>
      <c r="BW206" s="14"/>
      <c r="BX206" s="100"/>
      <c r="BY206" s="14"/>
      <c r="BZ206" s="14"/>
      <c r="CA206" s="14"/>
      <c r="CB206" s="14"/>
      <c r="CC206" s="14"/>
      <c r="CD206" s="100"/>
      <c r="CE206" s="14"/>
      <c r="CF206" s="14"/>
      <c r="CG206" s="100"/>
      <c r="CH206" s="14"/>
      <c r="CI206" s="14"/>
      <c r="CJ206" s="50"/>
      <c r="CK206" s="14"/>
      <c r="CL206" s="14"/>
      <c r="CM206" s="100"/>
      <c r="CN206" s="15"/>
      <c r="CO206" s="14"/>
      <c r="CP206" s="181"/>
      <c r="CQ206" s="15"/>
      <c r="CR206" s="14"/>
      <c r="CS206" s="14"/>
      <c r="CT206" s="195"/>
      <c r="CU206" s="14"/>
      <c r="CV206" s="100"/>
      <c r="CW206" s="15"/>
      <c r="CX206" s="14"/>
      <c r="CY206" s="100"/>
      <c r="CZ206" s="15"/>
      <c r="DA206" s="14"/>
      <c r="DB206" s="100"/>
      <c r="DC206" s="15"/>
      <c r="DD206" s="14"/>
      <c r="DE206" s="100"/>
      <c r="DF206" s="15"/>
      <c r="DG206" s="14"/>
      <c r="DH206" s="100"/>
      <c r="DI206" s="15"/>
      <c r="DJ206" s="14"/>
      <c r="DK206" s="15"/>
      <c r="DL206" s="15"/>
      <c r="DM206" s="14"/>
      <c r="DN206" s="15"/>
      <c r="DO206" s="15"/>
      <c r="DP206" s="14"/>
      <c r="DQ206" s="15"/>
      <c r="DR206" s="15"/>
      <c r="DS206" s="14"/>
      <c r="DT206" s="15"/>
      <c r="DU206" s="15"/>
      <c r="DV206" s="14"/>
      <c r="DW206" s="14"/>
      <c r="DX206" s="15"/>
      <c r="DY206" s="14"/>
      <c r="DZ206" s="14"/>
    </row>
    <row r="207" spans="1:130" s="35" customFormat="1" ht="15.75" x14ac:dyDescent="0.25">
      <c r="A207" s="58" t="s">
        <v>601</v>
      </c>
      <c r="B207" s="206">
        <f t="shared" si="433"/>
        <v>311.16315999999995</v>
      </c>
      <c r="C207" s="206">
        <f t="shared" si="434"/>
        <v>311.16315999999995</v>
      </c>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v>311.16315999999995</v>
      </c>
      <c r="AG207" s="14">
        <v>311.16315999999995</v>
      </c>
      <c r="AH207" s="14">
        <f t="shared" si="435"/>
        <v>100</v>
      </c>
      <c r="AI207" s="14"/>
      <c r="AJ207" s="14"/>
      <c r="AK207" s="14"/>
      <c r="AL207" s="14"/>
      <c r="AM207" s="14"/>
      <c r="AN207" s="15"/>
      <c r="AO207" s="15"/>
      <c r="AP207" s="15"/>
      <c r="AQ207" s="15"/>
      <c r="AR207" s="14"/>
      <c r="AS207" s="14"/>
      <c r="AT207" s="100"/>
      <c r="AU207" s="14"/>
      <c r="AV207" s="14"/>
      <c r="AW207" s="100"/>
      <c r="AX207" s="14"/>
      <c r="AY207" s="14"/>
      <c r="AZ207" s="100"/>
      <c r="BA207" s="14"/>
      <c r="BB207" s="14"/>
      <c r="BC207" s="100"/>
      <c r="BD207" s="14"/>
      <c r="BE207" s="14"/>
      <c r="BF207" s="15"/>
      <c r="BG207" s="14"/>
      <c r="BH207" s="14"/>
      <c r="BI207" s="100"/>
      <c r="BJ207" s="14"/>
      <c r="BK207" s="14"/>
      <c r="BL207" s="100"/>
      <c r="BM207" s="14"/>
      <c r="BN207" s="14"/>
      <c r="BO207" s="100"/>
      <c r="BP207" s="14"/>
      <c r="BQ207" s="14"/>
      <c r="BR207" s="100"/>
      <c r="BS207" s="14"/>
      <c r="BT207" s="14"/>
      <c r="BU207" s="100"/>
      <c r="BV207" s="14"/>
      <c r="BW207" s="14"/>
      <c r="BX207" s="100"/>
      <c r="BY207" s="14"/>
      <c r="BZ207" s="14"/>
      <c r="CA207" s="14"/>
      <c r="CB207" s="14"/>
      <c r="CC207" s="14"/>
      <c r="CD207" s="100"/>
      <c r="CE207" s="14"/>
      <c r="CF207" s="14"/>
      <c r="CG207" s="100"/>
      <c r="CH207" s="14"/>
      <c r="CI207" s="14"/>
      <c r="CJ207" s="50"/>
      <c r="CK207" s="14"/>
      <c r="CL207" s="14"/>
      <c r="CM207" s="100"/>
      <c r="CN207" s="15"/>
      <c r="CO207" s="14"/>
      <c r="CP207" s="181"/>
      <c r="CQ207" s="15"/>
      <c r="CR207" s="14"/>
      <c r="CS207" s="14"/>
      <c r="CT207" s="195"/>
      <c r="CU207" s="14"/>
      <c r="CV207" s="100"/>
      <c r="CW207" s="15"/>
      <c r="CX207" s="14"/>
      <c r="CY207" s="100"/>
      <c r="CZ207" s="15"/>
      <c r="DA207" s="14"/>
      <c r="DB207" s="100"/>
      <c r="DC207" s="15"/>
      <c r="DD207" s="14"/>
      <c r="DE207" s="100"/>
      <c r="DF207" s="15"/>
      <c r="DG207" s="14"/>
      <c r="DH207" s="100"/>
      <c r="DI207" s="15"/>
      <c r="DJ207" s="14"/>
      <c r="DK207" s="15"/>
      <c r="DL207" s="15"/>
      <c r="DM207" s="14"/>
      <c r="DN207" s="15"/>
      <c r="DO207" s="15"/>
      <c r="DP207" s="14"/>
      <c r="DQ207" s="15"/>
      <c r="DR207" s="15"/>
      <c r="DS207" s="14"/>
      <c r="DT207" s="15"/>
      <c r="DU207" s="15"/>
      <c r="DV207" s="14"/>
      <c r="DW207" s="14"/>
      <c r="DX207" s="15"/>
      <c r="DY207" s="14"/>
      <c r="DZ207" s="14"/>
    </row>
    <row r="208" spans="1:130" s="35" customFormat="1" ht="15.75" x14ac:dyDescent="0.25">
      <c r="A208" s="58" t="s">
        <v>602</v>
      </c>
      <c r="B208" s="206">
        <f t="shared" si="433"/>
        <v>336.30365999999998</v>
      </c>
      <c r="C208" s="206">
        <f t="shared" si="434"/>
        <v>336.30365999999998</v>
      </c>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v>336.30365999999998</v>
      </c>
      <c r="AG208" s="14">
        <v>336.30365999999998</v>
      </c>
      <c r="AH208" s="14">
        <f t="shared" si="435"/>
        <v>100</v>
      </c>
      <c r="AI208" s="14"/>
      <c r="AJ208" s="14"/>
      <c r="AK208" s="14"/>
      <c r="AL208" s="14"/>
      <c r="AM208" s="14"/>
      <c r="AN208" s="15"/>
      <c r="AO208" s="15"/>
      <c r="AP208" s="15"/>
      <c r="AQ208" s="15"/>
      <c r="AR208" s="14"/>
      <c r="AS208" s="14"/>
      <c r="AT208" s="100"/>
      <c r="AU208" s="14"/>
      <c r="AV208" s="14"/>
      <c r="AW208" s="100"/>
      <c r="AX208" s="14"/>
      <c r="AY208" s="14"/>
      <c r="AZ208" s="100"/>
      <c r="BA208" s="14"/>
      <c r="BB208" s="14"/>
      <c r="BC208" s="100"/>
      <c r="BD208" s="14"/>
      <c r="BE208" s="14"/>
      <c r="BF208" s="15"/>
      <c r="BG208" s="14"/>
      <c r="BH208" s="14"/>
      <c r="BI208" s="100"/>
      <c r="BJ208" s="14"/>
      <c r="BK208" s="14"/>
      <c r="BL208" s="100"/>
      <c r="BM208" s="14"/>
      <c r="BN208" s="14"/>
      <c r="BO208" s="100"/>
      <c r="BP208" s="14"/>
      <c r="BQ208" s="14"/>
      <c r="BR208" s="100"/>
      <c r="BS208" s="14"/>
      <c r="BT208" s="14"/>
      <c r="BU208" s="100"/>
      <c r="BV208" s="14"/>
      <c r="BW208" s="14"/>
      <c r="BX208" s="100"/>
      <c r="BY208" s="14"/>
      <c r="BZ208" s="14"/>
      <c r="CA208" s="14"/>
      <c r="CB208" s="14"/>
      <c r="CC208" s="14"/>
      <c r="CD208" s="100"/>
      <c r="CE208" s="14"/>
      <c r="CF208" s="14"/>
      <c r="CG208" s="100"/>
      <c r="CH208" s="14"/>
      <c r="CI208" s="14"/>
      <c r="CJ208" s="50"/>
      <c r="CK208" s="14"/>
      <c r="CL208" s="14"/>
      <c r="CM208" s="100"/>
      <c r="CN208" s="15"/>
      <c r="CO208" s="14"/>
      <c r="CP208" s="181"/>
      <c r="CQ208" s="15"/>
      <c r="CR208" s="14"/>
      <c r="CS208" s="14"/>
      <c r="CT208" s="195"/>
      <c r="CU208" s="14"/>
      <c r="CV208" s="100"/>
      <c r="CW208" s="15"/>
      <c r="CX208" s="14"/>
      <c r="CY208" s="100"/>
      <c r="CZ208" s="15"/>
      <c r="DA208" s="14"/>
      <c r="DB208" s="100"/>
      <c r="DC208" s="15"/>
      <c r="DD208" s="14"/>
      <c r="DE208" s="100"/>
      <c r="DF208" s="15"/>
      <c r="DG208" s="14"/>
      <c r="DH208" s="100"/>
      <c r="DI208" s="15"/>
      <c r="DJ208" s="14"/>
      <c r="DK208" s="15"/>
      <c r="DL208" s="15"/>
      <c r="DM208" s="14"/>
      <c r="DN208" s="15"/>
      <c r="DO208" s="15"/>
      <c r="DP208" s="14"/>
      <c r="DQ208" s="15"/>
      <c r="DR208" s="15"/>
      <c r="DS208" s="14"/>
      <c r="DT208" s="15"/>
      <c r="DU208" s="15"/>
      <c r="DV208" s="14"/>
      <c r="DW208" s="14"/>
      <c r="DX208" s="15"/>
      <c r="DY208" s="14"/>
      <c r="DZ208" s="14"/>
    </row>
    <row r="209" spans="1:130" s="76" customFormat="1" ht="31.5" x14ac:dyDescent="0.25">
      <c r="A209" s="77" t="s">
        <v>414</v>
      </c>
      <c r="B209" s="205">
        <f t="shared" si="433"/>
        <v>85949.030029999994</v>
      </c>
      <c r="C209" s="205">
        <f t="shared" si="434"/>
        <v>50283.46409999999</v>
      </c>
      <c r="D209" s="81">
        <f t="shared" ref="D209" si="436">C209/B209*100</f>
        <v>58.503817998235519</v>
      </c>
      <c r="E209" s="83">
        <f t="shared" ref="E209:AS209" si="437">E210+E211+E212+E213+E214+E215+E216+E217</f>
        <v>0</v>
      </c>
      <c r="F209" s="83">
        <f t="shared" si="437"/>
        <v>0</v>
      </c>
      <c r="G209" s="83"/>
      <c r="H209" s="83">
        <f t="shared" si="437"/>
        <v>0</v>
      </c>
      <c r="I209" s="83">
        <f t="shared" si="437"/>
        <v>0</v>
      </c>
      <c r="J209" s="83">
        <f t="shared" si="437"/>
        <v>0</v>
      </c>
      <c r="K209" s="83">
        <f t="shared" si="437"/>
        <v>1587.6</v>
      </c>
      <c r="L209" s="83">
        <f t="shared" si="437"/>
        <v>1587.6</v>
      </c>
      <c r="M209" s="83">
        <f>L209/K209*100</f>
        <v>100</v>
      </c>
      <c r="N209" s="83">
        <f t="shared" si="437"/>
        <v>0</v>
      </c>
      <c r="O209" s="83">
        <f t="shared" si="437"/>
        <v>0</v>
      </c>
      <c r="P209" s="83">
        <f t="shared" si="437"/>
        <v>0</v>
      </c>
      <c r="Q209" s="83">
        <f t="shared" si="437"/>
        <v>0</v>
      </c>
      <c r="R209" s="83">
        <f t="shared" si="437"/>
        <v>0</v>
      </c>
      <c r="S209" s="83">
        <f t="shared" si="437"/>
        <v>0</v>
      </c>
      <c r="T209" s="83">
        <f t="shared" si="437"/>
        <v>0</v>
      </c>
      <c r="U209" s="83">
        <f t="shared" si="437"/>
        <v>0</v>
      </c>
      <c r="V209" s="83">
        <f t="shared" si="437"/>
        <v>0</v>
      </c>
      <c r="W209" s="83">
        <f t="shared" si="437"/>
        <v>102.04082</v>
      </c>
      <c r="X209" s="83">
        <f t="shared" si="437"/>
        <v>102.04083</v>
      </c>
      <c r="Y209" s="81">
        <f t="shared" si="417"/>
        <v>100.00000979999966</v>
      </c>
      <c r="Z209" s="83">
        <f t="shared" si="437"/>
        <v>51.020409999999998</v>
      </c>
      <c r="AA209" s="83">
        <f t="shared" si="437"/>
        <v>51.020409999999998</v>
      </c>
      <c r="AB209" s="81">
        <f>AA209/Z209*100</f>
        <v>100</v>
      </c>
      <c r="AC209" s="83">
        <f t="shared" si="437"/>
        <v>0</v>
      </c>
      <c r="AD209" s="83">
        <f t="shared" si="437"/>
        <v>0</v>
      </c>
      <c r="AE209" s="83">
        <f t="shared" si="437"/>
        <v>0</v>
      </c>
      <c r="AF209" s="83">
        <f>SUM(AF210:AF217)</f>
        <v>3956.1687999999999</v>
      </c>
      <c r="AG209" s="83">
        <f t="shared" si="437"/>
        <v>2525.9685600000003</v>
      </c>
      <c r="AH209" s="81">
        <f t="shared" si="435"/>
        <v>63.848857005292601</v>
      </c>
      <c r="AI209" s="83">
        <f t="shared" si="437"/>
        <v>5000</v>
      </c>
      <c r="AJ209" s="83">
        <f t="shared" si="437"/>
        <v>5000</v>
      </c>
      <c r="AK209" s="81">
        <f t="shared" ref="AK209:AK225" si="438">AJ209/AI209*100</f>
        <v>100</v>
      </c>
      <c r="AL209" s="83">
        <f t="shared" si="437"/>
        <v>26214.3</v>
      </c>
      <c r="AM209" s="83">
        <f t="shared" si="437"/>
        <v>17205.248589999999</v>
      </c>
      <c r="AN209" s="83">
        <f t="shared" si="93"/>
        <v>65.633065120945432</v>
      </c>
      <c r="AO209" s="83">
        <f t="shared" ref="AO209:AP209" si="439">AO210+AO211+AO212+AO213+AO214+AO215+AO216+AO217</f>
        <v>3532.8</v>
      </c>
      <c r="AP209" s="83">
        <f t="shared" si="439"/>
        <v>588.79999999999995</v>
      </c>
      <c r="AQ209" s="83">
        <f t="shared" ref="AQ209:AQ210" si="440">AP209/AO209*100</f>
        <v>16.666666666666664</v>
      </c>
      <c r="AR209" s="83">
        <f t="shared" si="437"/>
        <v>0</v>
      </c>
      <c r="AS209" s="83">
        <f t="shared" si="437"/>
        <v>0</v>
      </c>
      <c r="AT209" s="83">
        <f t="shared" ref="AT209:CI209" si="441">AT210+AT211+AT212+AT213+AT214+AT215+AT216+AT217</f>
        <v>0</v>
      </c>
      <c r="AU209" s="83">
        <f t="shared" si="441"/>
        <v>0</v>
      </c>
      <c r="AV209" s="83">
        <f t="shared" si="441"/>
        <v>0</v>
      </c>
      <c r="AW209" s="83">
        <f t="shared" si="441"/>
        <v>0</v>
      </c>
      <c r="AX209" s="83">
        <f t="shared" si="441"/>
        <v>0</v>
      </c>
      <c r="AY209" s="83">
        <f t="shared" si="441"/>
        <v>0</v>
      </c>
      <c r="AZ209" s="83">
        <f t="shared" si="441"/>
        <v>0</v>
      </c>
      <c r="BA209" s="83">
        <f t="shared" si="441"/>
        <v>0</v>
      </c>
      <c r="BB209" s="83">
        <f t="shared" si="441"/>
        <v>0</v>
      </c>
      <c r="BC209" s="83">
        <f t="shared" si="441"/>
        <v>0</v>
      </c>
      <c r="BD209" s="83">
        <f t="shared" si="441"/>
        <v>6761.7</v>
      </c>
      <c r="BE209" s="83">
        <f t="shared" si="441"/>
        <v>2555.2417</v>
      </c>
      <c r="BF209" s="83">
        <f t="shared" si="125"/>
        <v>37.789930047177492</v>
      </c>
      <c r="BG209" s="83">
        <f t="shared" si="441"/>
        <v>0</v>
      </c>
      <c r="BH209" s="83">
        <f t="shared" si="441"/>
        <v>0</v>
      </c>
      <c r="BI209" s="83">
        <f t="shared" si="441"/>
        <v>0</v>
      </c>
      <c r="BJ209" s="83">
        <f t="shared" si="441"/>
        <v>0</v>
      </c>
      <c r="BK209" s="83">
        <f t="shared" si="441"/>
        <v>0</v>
      </c>
      <c r="BL209" s="83">
        <f t="shared" si="441"/>
        <v>0</v>
      </c>
      <c r="BM209" s="83">
        <f t="shared" si="441"/>
        <v>0</v>
      </c>
      <c r="BN209" s="83">
        <f t="shared" si="441"/>
        <v>0</v>
      </c>
      <c r="BO209" s="83">
        <f t="shared" si="441"/>
        <v>0</v>
      </c>
      <c r="BP209" s="83">
        <f t="shared" si="441"/>
        <v>0</v>
      </c>
      <c r="BQ209" s="83">
        <f t="shared" si="441"/>
        <v>0</v>
      </c>
      <c r="BR209" s="83">
        <f t="shared" si="441"/>
        <v>0</v>
      </c>
      <c r="BS209" s="83">
        <f t="shared" si="441"/>
        <v>0</v>
      </c>
      <c r="BT209" s="83">
        <f t="shared" si="441"/>
        <v>0</v>
      </c>
      <c r="BU209" s="83">
        <f t="shared" si="441"/>
        <v>0</v>
      </c>
      <c r="BV209" s="83">
        <f t="shared" si="441"/>
        <v>0</v>
      </c>
      <c r="BW209" s="83">
        <f t="shared" si="441"/>
        <v>0</v>
      </c>
      <c r="BX209" s="83">
        <f t="shared" si="441"/>
        <v>0</v>
      </c>
      <c r="BY209" s="83">
        <f t="shared" si="441"/>
        <v>1000.8</v>
      </c>
      <c r="BZ209" s="83">
        <f t="shared" si="441"/>
        <v>1000.8</v>
      </c>
      <c r="CA209" s="81">
        <f t="shared" si="422"/>
        <v>100</v>
      </c>
      <c r="CB209" s="83">
        <f t="shared" si="441"/>
        <v>0</v>
      </c>
      <c r="CC209" s="83">
        <f t="shared" si="441"/>
        <v>0</v>
      </c>
      <c r="CD209" s="83">
        <f t="shared" si="441"/>
        <v>0</v>
      </c>
      <c r="CE209" s="83">
        <f t="shared" si="441"/>
        <v>307.10000000000002</v>
      </c>
      <c r="CF209" s="83">
        <f t="shared" si="441"/>
        <v>0</v>
      </c>
      <c r="CG209" s="83">
        <f t="shared" si="441"/>
        <v>0</v>
      </c>
      <c r="CH209" s="83">
        <f t="shared" si="441"/>
        <v>7519.3</v>
      </c>
      <c r="CI209" s="83">
        <f t="shared" si="441"/>
        <v>6685.6816100000005</v>
      </c>
      <c r="CJ209" s="80">
        <f t="shared" ref="CJ209:CJ264" si="442">CI209/CH209*100</f>
        <v>88.913617092016551</v>
      </c>
      <c r="CK209" s="83">
        <f t="shared" ref="CK209:CY209" si="443">CK210+CK211+CK212+CK213+CK214+CK215+CK216+CK217</f>
        <v>0</v>
      </c>
      <c r="CL209" s="83">
        <f t="shared" si="443"/>
        <v>0</v>
      </c>
      <c r="CM209" s="83">
        <f t="shared" si="443"/>
        <v>0</v>
      </c>
      <c r="CN209" s="83">
        <f t="shared" si="443"/>
        <v>0</v>
      </c>
      <c r="CO209" s="83">
        <f t="shared" si="443"/>
        <v>0</v>
      </c>
      <c r="CP209" s="183">
        <f t="shared" si="443"/>
        <v>0</v>
      </c>
      <c r="CQ209" s="83">
        <f t="shared" si="443"/>
        <v>23319.599999999999</v>
      </c>
      <c r="CR209" s="83">
        <f t="shared" si="443"/>
        <v>12429.35</v>
      </c>
      <c r="CS209" s="83">
        <f t="shared" si="98"/>
        <v>53.300013722362308</v>
      </c>
      <c r="CT209" s="198">
        <f t="shared" si="443"/>
        <v>0</v>
      </c>
      <c r="CU209" s="83">
        <f t="shared" si="443"/>
        <v>0</v>
      </c>
      <c r="CV209" s="83">
        <f t="shared" si="443"/>
        <v>0</v>
      </c>
      <c r="CW209" s="83">
        <f t="shared" si="443"/>
        <v>0</v>
      </c>
      <c r="CX209" s="83">
        <f t="shared" si="443"/>
        <v>0</v>
      </c>
      <c r="CY209" s="83">
        <f t="shared" si="443"/>
        <v>0</v>
      </c>
      <c r="CZ209" s="83"/>
      <c r="DA209" s="83">
        <f t="shared" ref="DA209:DB209" si="444">DA210+DA211+DA212+DA213+DA214+DA215+DA216+DA217</f>
        <v>0</v>
      </c>
      <c r="DB209" s="83">
        <f t="shared" si="444"/>
        <v>0</v>
      </c>
      <c r="DC209" s="83">
        <f t="shared" ref="DC209:DE209" si="445">DC210+DC211+DC212+DC213+DC214+DC215+DC216+DC217</f>
        <v>0</v>
      </c>
      <c r="DD209" s="83">
        <f t="shared" si="445"/>
        <v>0</v>
      </c>
      <c r="DE209" s="83">
        <f t="shared" si="445"/>
        <v>0</v>
      </c>
      <c r="DF209" s="83">
        <f t="shared" ref="DF209:DH209" si="446">DF210+DF211+DF212+DF213+DF214+DF215+DF216+DF217</f>
        <v>1890.4</v>
      </c>
      <c r="DG209" s="83">
        <f t="shared" si="446"/>
        <v>0</v>
      </c>
      <c r="DH209" s="83">
        <f t="shared" si="446"/>
        <v>0</v>
      </c>
      <c r="DI209" s="83">
        <f t="shared" ref="DI209:DJ209" si="447">DI210+DI211+DI212+DI213+DI214+DI215+DI216+DI217</f>
        <v>4706.2</v>
      </c>
      <c r="DJ209" s="83">
        <f t="shared" si="447"/>
        <v>551.7124</v>
      </c>
      <c r="DK209" s="83">
        <f>DJ209/DI209*100</f>
        <v>11.723097190939612</v>
      </c>
      <c r="DL209" s="83">
        <f t="shared" ref="DL209:DM209" si="448">DL210+DL211+DL212+DL213+DL214+DL215+DL216+DL217</f>
        <v>0</v>
      </c>
      <c r="DM209" s="83">
        <f t="shared" si="448"/>
        <v>0</v>
      </c>
      <c r="DN209" s="83"/>
      <c r="DO209" s="83">
        <f t="shared" ref="DO209:DP209" si="449">DO210+DO211+DO212+DO213+DO214+DO215+DO216+DO217</f>
        <v>0</v>
      </c>
      <c r="DP209" s="83">
        <f t="shared" si="449"/>
        <v>0</v>
      </c>
      <c r="DQ209" s="83"/>
      <c r="DR209" s="83">
        <f t="shared" ref="DR209:DS209" si="450">DR210+DR211+DR212+DR213+DR214+DR215+DR216+DR217</f>
        <v>0</v>
      </c>
      <c r="DS209" s="83">
        <f t="shared" si="450"/>
        <v>0</v>
      </c>
      <c r="DT209" s="83"/>
      <c r="DU209" s="83">
        <f t="shared" ref="DU209:DV209" si="451">DU210+DU211+DU212+DU213+DU214+DU215+DU216+DU217</f>
        <v>0</v>
      </c>
      <c r="DV209" s="83">
        <f t="shared" si="451"/>
        <v>0</v>
      </c>
      <c r="DW209" s="83"/>
      <c r="DX209" s="83"/>
      <c r="DY209" s="83"/>
      <c r="DZ209" s="83"/>
    </row>
    <row r="210" spans="1:130" s="35" customFormat="1" ht="20.25" customHeight="1" x14ac:dyDescent="0.25">
      <c r="A210" s="58" t="s">
        <v>380</v>
      </c>
      <c r="B210" s="206">
        <f t="shared" si="433"/>
        <v>75992.061229999992</v>
      </c>
      <c r="C210" s="206">
        <f t="shared" si="434"/>
        <v>41756.695539999993</v>
      </c>
      <c r="D210" s="14">
        <f t="shared" si="82"/>
        <v>54.948760257493014</v>
      </c>
      <c r="E210" s="14"/>
      <c r="F210" s="14"/>
      <c r="G210" s="14"/>
      <c r="H210" s="15"/>
      <c r="I210" s="15"/>
      <c r="J210" s="14"/>
      <c r="K210" s="14">
        <v>1587.6</v>
      </c>
      <c r="L210" s="14">
        <v>1587.6</v>
      </c>
      <c r="M210" s="15">
        <f t="shared" ref="M210:M226" si="452">L210/K210*100</f>
        <v>100</v>
      </c>
      <c r="N210" s="14"/>
      <c r="O210" s="14"/>
      <c r="P210" s="14"/>
      <c r="Q210" s="15">
        <v>0</v>
      </c>
      <c r="R210" s="15">
        <v>0</v>
      </c>
      <c r="S210" s="14"/>
      <c r="T210" s="15"/>
      <c r="U210" s="15"/>
      <c r="V210" s="15"/>
      <c r="W210" s="15">
        <v>102.04082</v>
      </c>
      <c r="X210" s="15">
        <v>102.04083</v>
      </c>
      <c r="Y210" s="14">
        <f t="shared" si="417"/>
        <v>100.00000979999966</v>
      </c>
      <c r="Z210" s="15">
        <v>51.020409999999998</v>
      </c>
      <c r="AA210" s="15">
        <v>51.020409999999998</v>
      </c>
      <c r="AB210" s="14">
        <f>AA210/Z210*100</f>
        <v>100</v>
      </c>
      <c r="AC210" s="15"/>
      <c r="AD210" s="15"/>
      <c r="AE210" s="14"/>
      <c r="AF210" s="14"/>
      <c r="AG210" s="14"/>
      <c r="AH210" s="14"/>
      <c r="AI210" s="15">
        <v>0</v>
      </c>
      <c r="AJ210" s="15"/>
      <c r="AK210" s="14"/>
      <c r="AL210" s="172">
        <v>26214.3</v>
      </c>
      <c r="AM210" s="172">
        <v>17205.248589999999</v>
      </c>
      <c r="AN210" s="15">
        <f t="shared" si="93"/>
        <v>65.633065120945432</v>
      </c>
      <c r="AO210" s="172">
        <v>3532.8</v>
      </c>
      <c r="AP210" s="172">
        <v>588.79999999999995</v>
      </c>
      <c r="AQ210" s="15">
        <f t="shared" si="440"/>
        <v>16.666666666666664</v>
      </c>
      <c r="AR210" s="15"/>
      <c r="AS210" s="15"/>
      <c r="AT210" s="15"/>
      <c r="AU210" s="15"/>
      <c r="AV210" s="15"/>
      <c r="AW210" s="15"/>
      <c r="AX210" s="15"/>
      <c r="AY210" s="15"/>
      <c r="AZ210" s="99"/>
      <c r="BA210" s="15"/>
      <c r="BB210" s="15"/>
      <c r="BC210" s="99"/>
      <c r="BD210" s="15">
        <v>6761.7</v>
      </c>
      <c r="BE210" s="191">
        <v>2555.2417</v>
      </c>
      <c r="BF210" s="15">
        <f t="shared" si="125"/>
        <v>37.789930047177492</v>
      </c>
      <c r="BG210" s="15"/>
      <c r="BH210" s="99"/>
      <c r="BI210" s="99"/>
      <c r="BJ210" s="15"/>
      <c r="BK210" s="99"/>
      <c r="BL210" s="99"/>
      <c r="BM210" s="15"/>
      <c r="BN210" s="99"/>
      <c r="BO210" s="99"/>
      <c r="BP210" s="15"/>
      <c r="BQ210" s="99"/>
      <c r="BR210" s="99"/>
      <c r="BS210" s="15"/>
      <c r="BT210" s="99"/>
      <c r="BU210" s="99"/>
      <c r="BV210" s="15"/>
      <c r="BW210" s="99"/>
      <c r="BX210" s="99"/>
      <c r="BY210" s="15"/>
      <c r="BZ210" s="107"/>
      <c r="CA210" s="14"/>
      <c r="CB210" s="15"/>
      <c r="CC210" s="99"/>
      <c r="CD210" s="99"/>
      <c r="CE210" s="15">
        <v>307.10000000000002</v>
      </c>
      <c r="CF210" s="99"/>
      <c r="CG210" s="99"/>
      <c r="CH210" s="15">
        <v>7519.3</v>
      </c>
      <c r="CI210" s="191">
        <v>6685.6816100000005</v>
      </c>
      <c r="CJ210" s="50">
        <f t="shared" si="442"/>
        <v>88.913617092016551</v>
      </c>
      <c r="CK210" s="15"/>
      <c r="CL210" s="99"/>
      <c r="CM210" s="99"/>
      <c r="CN210" s="15"/>
      <c r="CO210" s="99"/>
      <c r="CP210" s="185"/>
      <c r="CQ210" s="15">
        <v>23319.599999999999</v>
      </c>
      <c r="CR210" s="172">
        <v>12429.35</v>
      </c>
      <c r="CS210" s="15">
        <f t="shared" si="98"/>
        <v>53.300013722362308</v>
      </c>
      <c r="CT210" s="195"/>
      <c r="CU210" s="99"/>
      <c r="CV210" s="99"/>
      <c r="CW210" s="15"/>
      <c r="CX210" s="99"/>
      <c r="CY210" s="99"/>
      <c r="CZ210" s="15"/>
      <c r="DA210" s="99"/>
      <c r="DB210" s="99"/>
      <c r="DC210" s="15"/>
      <c r="DD210" s="99"/>
      <c r="DE210" s="99"/>
      <c r="DF210" s="15">
        <v>1890.4</v>
      </c>
      <c r="DG210" s="99"/>
      <c r="DH210" s="99"/>
      <c r="DI210" s="15">
        <v>4706.2</v>
      </c>
      <c r="DJ210" s="191">
        <v>551.7124</v>
      </c>
      <c r="DK210" s="15">
        <f>DJ210/DI210*100</f>
        <v>11.723097190939612</v>
      </c>
      <c r="DL210" s="15"/>
      <c r="DM210" s="191"/>
      <c r="DN210" s="15"/>
      <c r="DO210" s="15"/>
      <c r="DP210" s="191"/>
      <c r="DQ210" s="15"/>
      <c r="DR210" s="15"/>
      <c r="DS210" s="191"/>
      <c r="DT210" s="15"/>
      <c r="DU210" s="15"/>
      <c r="DV210" s="172"/>
      <c r="DW210" s="15"/>
      <c r="DX210" s="15"/>
      <c r="DY210" s="172"/>
      <c r="DZ210" s="15"/>
    </row>
    <row r="211" spans="1:130" s="35" customFormat="1" ht="15.75" x14ac:dyDescent="0.25">
      <c r="A211" s="58" t="s">
        <v>603</v>
      </c>
      <c r="B211" s="206">
        <f t="shared" si="433"/>
        <v>5000</v>
      </c>
      <c r="C211" s="206">
        <f t="shared" si="434"/>
        <v>5000</v>
      </c>
      <c r="D211" s="14">
        <f t="shared" ref="D211:D212" si="453">C211/B211*100</f>
        <v>100</v>
      </c>
      <c r="E211" s="14"/>
      <c r="F211" s="14"/>
      <c r="G211" s="14"/>
      <c r="H211" s="14"/>
      <c r="I211" s="14"/>
      <c r="J211" s="14"/>
      <c r="K211" s="14"/>
      <c r="L211" s="14"/>
      <c r="M211" s="15"/>
      <c r="N211" s="14"/>
      <c r="O211" s="14"/>
      <c r="P211" s="14"/>
      <c r="Q211" s="14"/>
      <c r="R211" s="14"/>
      <c r="S211" s="14"/>
      <c r="T211" s="14"/>
      <c r="U211" s="14"/>
      <c r="V211" s="14"/>
      <c r="W211" s="14"/>
      <c r="X211" s="14"/>
      <c r="Y211" s="14"/>
      <c r="Z211" s="14"/>
      <c r="AA211" s="14"/>
      <c r="AB211" s="14"/>
      <c r="AC211" s="14"/>
      <c r="AD211" s="14"/>
      <c r="AE211" s="14"/>
      <c r="AF211" s="14"/>
      <c r="AG211" s="14"/>
      <c r="AH211" s="14"/>
      <c r="AI211" s="14">
        <v>5000</v>
      </c>
      <c r="AJ211" s="14">
        <v>5000</v>
      </c>
      <c r="AK211" s="14">
        <f t="shared" si="438"/>
        <v>100</v>
      </c>
      <c r="AL211" s="14"/>
      <c r="AM211" s="14"/>
      <c r="AN211" s="14"/>
      <c r="AO211" s="14"/>
      <c r="AP211" s="14"/>
      <c r="AQ211" s="14"/>
      <c r="AR211" s="14"/>
      <c r="AS211" s="14"/>
      <c r="AT211" s="100"/>
      <c r="AU211" s="14"/>
      <c r="AV211" s="14"/>
      <c r="AW211" s="100"/>
      <c r="AX211" s="14"/>
      <c r="AY211" s="14"/>
      <c r="AZ211" s="100"/>
      <c r="BA211" s="14"/>
      <c r="BB211" s="14"/>
      <c r="BC211" s="100"/>
      <c r="BD211" s="14"/>
      <c r="BE211" s="14"/>
      <c r="BF211" s="14"/>
      <c r="BG211" s="14"/>
      <c r="BH211" s="14"/>
      <c r="BI211" s="100"/>
      <c r="BJ211" s="14"/>
      <c r="BK211" s="14"/>
      <c r="BL211" s="100"/>
      <c r="BM211" s="14"/>
      <c r="BN211" s="14"/>
      <c r="BO211" s="100"/>
      <c r="BP211" s="14"/>
      <c r="BQ211" s="14"/>
      <c r="BR211" s="100"/>
      <c r="BS211" s="14"/>
      <c r="BT211" s="14"/>
      <c r="BU211" s="100"/>
      <c r="BV211" s="14"/>
      <c r="BW211" s="14"/>
      <c r="BX211" s="100"/>
      <c r="BY211" s="14"/>
      <c r="BZ211" s="14"/>
      <c r="CA211" s="14"/>
      <c r="CB211" s="14"/>
      <c r="CC211" s="14"/>
      <c r="CD211" s="100"/>
      <c r="CE211" s="14"/>
      <c r="CF211" s="14"/>
      <c r="CG211" s="100"/>
      <c r="CH211" s="14"/>
      <c r="CI211" s="14"/>
      <c r="CJ211" s="50"/>
      <c r="CK211" s="14"/>
      <c r="CL211" s="14"/>
      <c r="CM211" s="100"/>
      <c r="CN211" s="15"/>
      <c r="CO211" s="14"/>
      <c r="CP211" s="181"/>
      <c r="CQ211" s="15"/>
      <c r="CR211" s="14"/>
      <c r="CS211" s="14"/>
      <c r="CT211" s="195"/>
      <c r="CU211" s="14"/>
      <c r="CV211" s="100"/>
      <c r="CW211" s="15"/>
      <c r="CX211" s="14"/>
      <c r="CY211" s="100"/>
      <c r="CZ211" s="15"/>
      <c r="DA211" s="14"/>
      <c r="DB211" s="100"/>
      <c r="DC211" s="15"/>
      <c r="DD211" s="14"/>
      <c r="DE211" s="100"/>
      <c r="DF211" s="15"/>
      <c r="DG211" s="14"/>
      <c r="DH211" s="100"/>
      <c r="DI211" s="15"/>
      <c r="DJ211" s="14"/>
      <c r="DK211" s="15"/>
      <c r="DL211" s="15"/>
      <c r="DM211" s="14"/>
      <c r="DN211" s="15"/>
      <c r="DO211" s="15"/>
      <c r="DP211" s="14"/>
      <c r="DQ211" s="15"/>
      <c r="DR211" s="15"/>
      <c r="DS211" s="14"/>
      <c r="DT211" s="15"/>
      <c r="DU211" s="15"/>
      <c r="DV211" s="14"/>
      <c r="DW211" s="14"/>
      <c r="DX211" s="15"/>
      <c r="DY211" s="14"/>
      <c r="DZ211" s="14"/>
    </row>
    <row r="212" spans="1:130" s="35" customFormat="1" ht="15.75" x14ac:dyDescent="0.25">
      <c r="A212" s="58" t="s">
        <v>409</v>
      </c>
      <c r="B212" s="206">
        <f t="shared" si="433"/>
        <v>1913.8255999999999</v>
      </c>
      <c r="C212" s="206">
        <f t="shared" si="434"/>
        <v>1913.8255999999999</v>
      </c>
      <c r="D212" s="14">
        <f t="shared" si="453"/>
        <v>100</v>
      </c>
      <c r="E212" s="14"/>
      <c r="F212" s="14"/>
      <c r="G212" s="14"/>
      <c r="H212" s="14"/>
      <c r="I212" s="14"/>
      <c r="J212" s="14"/>
      <c r="K212" s="14"/>
      <c r="L212" s="14"/>
      <c r="M212" s="15"/>
      <c r="N212" s="14"/>
      <c r="O212" s="14"/>
      <c r="P212" s="14"/>
      <c r="Q212" s="14"/>
      <c r="R212" s="14"/>
      <c r="S212" s="14"/>
      <c r="T212" s="14"/>
      <c r="U212" s="14"/>
      <c r="V212" s="14"/>
      <c r="W212" s="14"/>
      <c r="X212" s="14"/>
      <c r="Y212" s="14"/>
      <c r="Z212" s="14"/>
      <c r="AA212" s="14"/>
      <c r="AB212" s="14"/>
      <c r="AC212" s="14"/>
      <c r="AD212" s="14"/>
      <c r="AE212" s="14"/>
      <c r="AF212" s="14">
        <v>913.02559999999994</v>
      </c>
      <c r="AG212" s="14">
        <v>913.02559999999994</v>
      </c>
      <c r="AH212" s="14">
        <f t="shared" si="435"/>
        <v>100</v>
      </c>
      <c r="AI212" s="14"/>
      <c r="AJ212" s="14"/>
      <c r="AK212" s="14"/>
      <c r="AL212" s="14"/>
      <c r="AM212" s="14"/>
      <c r="AN212" s="14"/>
      <c r="AO212" s="14"/>
      <c r="AP212" s="14"/>
      <c r="AQ212" s="14"/>
      <c r="AR212" s="14"/>
      <c r="AS212" s="14"/>
      <c r="AT212" s="100"/>
      <c r="AU212" s="14"/>
      <c r="AV212" s="14"/>
      <c r="AW212" s="100"/>
      <c r="AX212" s="14"/>
      <c r="AY212" s="14"/>
      <c r="AZ212" s="100"/>
      <c r="BA212" s="14"/>
      <c r="BB212" s="14"/>
      <c r="BC212" s="100"/>
      <c r="BD212" s="14"/>
      <c r="BE212" s="14"/>
      <c r="BF212" s="14"/>
      <c r="BG212" s="14"/>
      <c r="BH212" s="14"/>
      <c r="BI212" s="100"/>
      <c r="BJ212" s="14"/>
      <c r="BK212" s="14"/>
      <c r="BL212" s="100"/>
      <c r="BM212" s="14"/>
      <c r="BN212" s="14"/>
      <c r="BO212" s="100"/>
      <c r="BP212" s="14"/>
      <c r="BQ212" s="14"/>
      <c r="BR212" s="100"/>
      <c r="BS212" s="14"/>
      <c r="BT212" s="14"/>
      <c r="BU212" s="100"/>
      <c r="BV212" s="14"/>
      <c r="BW212" s="14"/>
      <c r="BX212" s="100"/>
      <c r="BY212" s="15">
        <v>1000.8</v>
      </c>
      <c r="BZ212" s="15">
        <v>1000.8</v>
      </c>
      <c r="CA212" s="14">
        <f t="shared" si="422"/>
        <v>100</v>
      </c>
      <c r="CB212" s="14"/>
      <c r="CC212" s="14"/>
      <c r="CD212" s="100"/>
      <c r="CE212" s="14"/>
      <c r="CF212" s="14"/>
      <c r="CG212" s="100"/>
      <c r="CH212" s="14"/>
      <c r="CI212" s="14"/>
      <c r="CJ212" s="50"/>
      <c r="CK212" s="14"/>
      <c r="CL212" s="14"/>
      <c r="CM212" s="100"/>
      <c r="CN212" s="15"/>
      <c r="CO212" s="14"/>
      <c r="CP212" s="181"/>
      <c r="CQ212" s="15"/>
      <c r="CR212" s="14"/>
      <c r="CS212" s="14"/>
      <c r="CT212" s="195"/>
      <c r="CU212" s="14"/>
      <c r="CV212" s="100"/>
      <c r="CW212" s="15"/>
      <c r="CX212" s="14"/>
      <c r="CY212" s="100"/>
      <c r="CZ212" s="15"/>
      <c r="DA212" s="14"/>
      <c r="DB212" s="100"/>
      <c r="DC212" s="15"/>
      <c r="DD212" s="14"/>
      <c r="DE212" s="100"/>
      <c r="DF212" s="15"/>
      <c r="DG212" s="14"/>
      <c r="DH212" s="100"/>
      <c r="DI212" s="15"/>
      <c r="DJ212" s="14"/>
      <c r="DK212" s="15"/>
      <c r="DL212" s="15"/>
      <c r="DM212" s="14"/>
      <c r="DN212" s="15"/>
      <c r="DO212" s="15"/>
      <c r="DP212" s="14"/>
      <c r="DQ212" s="15"/>
      <c r="DR212" s="15"/>
      <c r="DS212" s="14"/>
      <c r="DT212" s="15"/>
      <c r="DU212" s="15"/>
      <c r="DV212" s="14"/>
      <c r="DW212" s="14"/>
      <c r="DX212" s="15"/>
      <c r="DY212" s="14"/>
      <c r="DZ212" s="14"/>
    </row>
    <row r="213" spans="1:130" s="35" customFormat="1" ht="15.75" x14ac:dyDescent="0.25">
      <c r="A213" s="58" t="s">
        <v>410</v>
      </c>
      <c r="B213" s="206">
        <f t="shared" si="433"/>
        <v>0</v>
      </c>
      <c r="C213" s="206">
        <f t="shared" si="434"/>
        <v>0</v>
      </c>
      <c r="D213" s="14"/>
      <c r="E213" s="14"/>
      <c r="F213" s="14"/>
      <c r="G213" s="14"/>
      <c r="H213" s="14"/>
      <c r="I213" s="14"/>
      <c r="J213" s="14"/>
      <c r="K213" s="14"/>
      <c r="L213" s="14"/>
      <c r="M213" s="15"/>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00"/>
      <c r="AU213" s="14"/>
      <c r="AV213" s="14"/>
      <c r="AW213" s="100"/>
      <c r="AX213" s="14"/>
      <c r="AY213" s="14"/>
      <c r="AZ213" s="100"/>
      <c r="BA213" s="14"/>
      <c r="BB213" s="14"/>
      <c r="BC213" s="100"/>
      <c r="BD213" s="14"/>
      <c r="BE213" s="14"/>
      <c r="BF213" s="14"/>
      <c r="BG213" s="14"/>
      <c r="BH213" s="14"/>
      <c r="BI213" s="100"/>
      <c r="BJ213" s="14"/>
      <c r="BK213" s="14"/>
      <c r="BL213" s="100"/>
      <c r="BM213" s="14"/>
      <c r="BN213" s="14"/>
      <c r="BO213" s="100"/>
      <c r="BP213" s="14"/>
      <c r="BQ213" s="14"/>
      <c r="BR213" s="100"/>
      <c r="BS213" s="14"/>
      <c r="BT213" s="14"/>
      <c r="BU213" s="100"/>
      <c r="BV213" s="14"/>
      <c r="BW213" s="14"/>
      <c r="BX213" s="100"/>
      <c r="BY213" s="14"/>
      <c r="BZ213" s="14"/>
      <c r="CA213" s="14"/>
      <c r="CB213" s="14"/>
      <c r="CC213" s="14"/>
      <c r="CD213" s="100"/>
      <c r="CE213" s="14"/>
      <c r="CF213" s="14"/>
      <c r="CG213" s="100"/>
      <c r="CH213" s="14"/>
      <c r="CI213" s="14"/>
      <c r="CJ213" s="50"/>
      <c r="CK213" s="14"/>
      <c r="CL213" s="14"/>
      <c r="CM213" s="100"/>
      <c r="CN213" s="15"/>
      <c r="CO213" s="14"/>
      <c r="CP213" s="181"/>
      <c r="CQ213" s="15"/>
      <c r="CR213" s="14"/>
      <c r="CS213" s="14"/>
      <c r="CT213" s="195"/>
      <c r="CU213" s="14"/>
      <c r="CV213" s="100"/>
      <c r="CW213" s="15"/>
      <c r="CX213" s="14"/>
      <c r="CY213" s="100"/>
      <c r="CZ213" s="15"/>
      <c r="DA213" s="14"/>
      <c r="DB213" s="100"/>
      <c r="DC213" s="15"/>
      <c r="DD213" s="14"/>
      <c r="DE213" s="100"/>
      <c r="DF213" s="15"/>
      <c r="DG213" s="14"/>
      <c r="DH213" s="100"/>
      <c r="DI213" s="15"/>
      <c r="DJ213" s="14"/>
      <c r="DK213" s="15"/>
      <c r="DL213" s="15"/>
      <c r="DM213" s="14"/>
      <c r="DN213" s="15"/>
      <c r="DO213" s="15"/>
      <c r="DP213" s="14"/>
      <c r="DQ213" s="15"/>
      <c r="DR213" s="15"/>
      <c r="DS213" s="14"/>
      <c r="DT213" s="15"/>
      <c r="DU213" s="15"/>
      <c r="DV213" s="14"/>
      <c r="DW213" s="14"/>
      <c r="DX213" s="15"/>
      <c r="DY213" s="14"/>
      <c r="DZ213" s="14"/>
    </row>
    <row r="214" spans="1:130" s="35" customFormat="1" ht="15.75" x14ac:dyDescent="0.25">
      <c r="A214" s="58" t="s">
        <v>411</v>
      </c>
      <c r="B214" s="206">
        <f t="shared" si="433"/>
        <v>405.23599999999999</v>
      </c>
      <c r="C214" s="206">
        <f t="shared" si="434"/>
        <v>121.57080000000001</v>
      </c>
      <c r="D214" s="14"/>
      <c r="E214" s="14"/>
      <c r="F214" s="14"/>
      <c r="G214" s="14"/>
      <c r="H214" s="14"/>
      <c r="I214" s="14"/>
      <c r="J214" s="14"/>
      <c r="K214" s="14"/>
      <c r="L214" s="14"/>
      <c r="M214" s="15"/>
      <c r="N214" s="14"/>
      <c r="O214" s="14"/>
      <c r="P214" s="14"/>
      <c r="Q214" s="14"/>
      <c r="R214" s="14"/>
      <c r="S214" s="14"/>
      <c r="T214" s="14"/>
      <c r="U214" s="14"/>
      <c r="V214" s="14"/>
      <c r="W214" s="14"/>
      <c r="X214" s="14"/>
      <c r="Y214" s="14"/>
      <c r="Z214" s="14"/>
      <c r="AA214" s="14"/>
      <c r="AB214" s="14"/>
      <c r="AC214" s="14"/>
      <c r="AD214" s="14"/>
      <c r="AE214" s="14"/>
      <c r="AF214" s="14">
        <v>405.23599999999999</v>
      </c>
      <c r="AG214" s="14">
        <v>121.57080000000001</v>
      </c>
      <c r="AH214" s="14">
        <f t="shared" si="435"/>
        <v>30.000000000000004</v>
      </c>
      <c r="AI214" s="14"/>
      <c r="AJ214" s="14"/>
      <c r="AK214" s="14"/>
      <c r="AL214" s="14"/>
      <c r="AM214" s="14"/>
      <c r="AN214" s="14"/>
      <c r="AO214" s="14"/>
      <c r="AP214" s="14"/>
      <c r="AQ214" s="14"/>
      <c r="AR214" s="14"/>
      <c r="AS214" s="14"/>
      <c r="AT214" s="100"/>
      <c r="AU214" s="14"/>
      <c r="AV214" s="14"/>
      <c r="AW214" s="100"/>
      <c r="AX214" s="14"/>
      <c r="AY214" s="14"/>
      <c r="AZ214" s="100"/>
      <c r="BA214" s="14"/>
      <c r="BB214" s="14"/>
      <c r="BC214" s="100"/>
      <c r="BD214" s="14"/>
      <c r="BE214" s="14"/>
      <c r="BF214" s="14"/>
      <c r="BG214" s="14"/>
      <c r="BH214" s="14"/>
      <c r="BI214" s="100"/>
      <c r="BJ214" s="14"/>
      <c r="BK214" s="14"/>
      <c r="BL214" s="100"/>
      <c r="BM214" s="14"/>
      <c r="BN214" s="14"/>
      <c r="BO214" s="100"/>
      <c r="BP214" s="14"/>
      <c r="BQ214" s="14"/>
      <c r="BR214" s="100"/>
      <c r="BS214" s="14"/>
      <c r="BT214" s="14"/>
      <c r="BU214" s="100"/>
      <c r="BV214" s="14"/>
      <c r="BW214" s="14"/>
      <c r="BX214" s="100"/>
      <c r="BY214" s="14"/>
      <c r="BZ214" s="14"/>
      <c r="CA214" s="14"/>
      <c r="CB214" s="14"/>
      <c r="CC214" s="14"/>
      <c r="CD214" s="100"/>
      <c r="CE214" s="14"/>
      <c r="CF214" s="14"/>
      <c r="CG214" s="100"/>
      <c r="CH214" s="14"/>
      <c r="CI214" s="14"/>
      <c r="CJ214" s="50"/>
      <c r="CK214" s="14"/>
      <c r="CL214" s="14"/>
      <c r="CM214" s="100"/>
      <c r="CN214" s="15"/>
      <c r="CO214" s="14"/>
      <c r="CP214" s="181"/>
      <c r="CQ214" s="15"/>
      <c r="CR214" s="14"/>
      <c r="CS214" s="14"/>
      <c r="CT214" s="195"/>
      <c r="CU214" s="14"/>
      <c r="CV214" s="100"/>
      <c r="CW214" s="15"/>
      <c r="CX214" s="14"/>
      <c r="CY214" s="100"/>
      <c r="CZ214" s="15"/>
      <c r="DA214" s="14"/>
      <c r="DB214" s="100"/>
      <c r="DC214" s="15"/>
      <c r="DD214" s="14"/>
      <c r="DE214" s="100"/>
      <c r="DF214" s="15"/>
      <c r="DG214" s="14"/>
      <c r="DH214" s="100"/>
      <c r="DI214" s="15"/>
      <c r="DJ214" s="14"/>
      <c r="DK214" s="15"/>
      <c r="DL214" s="15"/>
      <c r="DM214" s="14"/>
      <c r="DN214" s="15"/>
      <c r="DO214" s="15"/>
      <c r="DP214" s="14"/>
      <c r="DQ214" s="15"/>
      <c r="DR214" s="15"/>
      <c r="DS214" s="14"/>
      <c r="DT214" s="15"/>
      <c r="DU214" s="15"/>
      <c r="DV214" s="14"/>
      <c r="DW214" s="14"/>
      <c r="DX214" s="15"/>
      <c r="DY214" s="14"/>
      <c r="DZ214" s="14"/>
    </row>
    <row r="215" spans="1:130" s="35" customFormat="1" ht="15.75" x14ac:dyDescent="0.25">
      <c r="A215" s="58" t="s">
        <v>604</v>
      </c>
      <c r="B215" s="206">
        <f t="shared" si="433"/>
        <v>993.94919999999991</v>
      </c>
      <c r="C215" s="206">
        <f t="shared" si="434"/>
        <v>298.18475999999998</v>
      </c>
      <c r="D215" s="14"/>
      <c r="E215" s="14"/>
      <c r="F215" s="14"/>
      <c r="G215" s="14"/>
      <c r="H215" s="14"/>
      <c r="I215" s="14"/>
      <c r="J215" s="14"/>
      <c r="K215" s="14"/>
      <c r="L215" s="14"/>
      <c r="M215" s="15"/>
      <c r="N215" s="14"/>
      <c r="O215" s="14"/>
      <c r="P215" s="14"/>
      <c r="Q215" s="14"/>
      <c r="R215" s="14"/>
      <c r="S215" s="14"/>
      <c r="T215" s="14"/>
      <c r="U215" s="14"/>
      <c r="V215" s="14"/>
      <c r="W215" s="14"/>
      <c r="X215" s="14"/>
      <c r="Y215" s="14"/>
      <c r="Z215" s="14"/>
      <c r="AA215" s="14"/>
      <c r="AB215" s="14"/>
      <c r="AC215" s="14"/>
      <c r="AD215" s="14"/>
      <c r="AE215" s="14"/>
      <c r="AF215" s="14">
        <v>993.94919999999991</v>
      </c>
      <c r="AG215" s="14">
        <v>298.18475999999998</v>
      </c>
      <c r="AH215" s="14">
        <f t="shared" si="435"/>
        <v>30</v>
      </c>
      <c r="AI215" s="14"/>
      <c r="AJ215" s="14"/>
      <c r="AK215" s="14"/>
      <c r="AL215" s="14"/>
      <c r="AM215" s="14"/>
      <c r="AN215" s="14"/>
      <c r="AO215" s="14"/>
      <c r="AP215" s="14"/>
      <c r="AQ215" s="14"/>
      <c r="AR215" s="14"/>
      <c r="AS215" s="14"/>
      <c r="AT215" s="100"/>
      <c r="AU215" s="14"/>
      <c r="AV215" s="14"/>
      <c r="AW215" s="100"/>
      <c r="AX215" s="14"/>
      <c r="AY215" s="14"/>
      <c r="AZ215" s="100"/>
      <c r="BA215" s="14"/>
      <c r="BB215" s="14"/>
      <c r="BC215" s="100"/>
      <c r="BD215" s="14"/>
      <c r="BE215" s="14"/>
      <c r="BF215" s="14"/>
      <c r="BG215" s="14"/>
      <c r="BH215" s="14"/>
      <c r="BI215" s="100"/>
      <c r="BJ215" s="14"/>
      <c r="BK215" s="14"/>
      <c r="BL215" s="100"/>
      <c r="BM215" s="14"/>
      <c r="BN215" s="14"/>
      <c r="BO215" s="100"/>
      <c r="BP215" s="14"/>
      <c r="BQ215" s="14"/>
      <c r="BR215" s="100"/>
      <c r="BS215" s="14"/>
      <c r="BT215" s="14"/>
      <c r="BU215" s="100"/>
      <c r="BV215" s="14"/>
      <c r="BW215" s="14"/>
      <c r="BX215" s="100"/>
      <c r="BY215" s="14"/>
      <c r="BZ215" s="14"/>
      <c r="CA215" s="14"/>
      <c r="CB215" s="14"/>
      <c r="CC215" s="14"/>
      <c r="CD215" s="100"/>
      <c r="CE215" s="14"/>
      <c r="CF215" s="14"/>
      <c r="CG215" s="100"/>
      <c r="CH215" s="14"/>
      <c r="CI215" s="14"/>
      <c r="CJ215" s="50"/>
      <c r="CK215" s="14"/>
      <c r="CL215" s="14"/>
      <c r="CM215" s="100"/>
      <c r="CN215" s="15"/>
      <c r="CO215" s="14"/>
      <c r="CP215" s="181"/>
      <c r="CQ215" s="15"/>
      <c r="CR215" s="14"/>
      <c r="CS215" s="14"/>
      <c r="CT215" s="195"/>
      <c r="CU215" s="14"/>
      <c r="CV215" s="100"/>
      <c r="CW215" s="15"/>
      <c r="CX215" s="14"/>
      <c r="CY215" s="100"/>
      <c r="CZ215" s="15"/>
      <c r="DA215" s="14"/>
      <c r="DB215" s="100"/>
      <c r="DC215" s="15"/>
      <c r="DD215" s="14"/>
      <c r="DE215" s="100"/>
      <c r="DF215" s="15"/>
      <c r="DG215" s="14"/>
      <c r="DH215" s="100"/>
      <c r="DI215" s="15"/>
      <c r="DJ215" s="14"/>
      <c r="DK215" s="15"/>
      <c r="DL215" s="15"/>
      <c r="DM215" s="14"/>
      <c r="DN215" s="15"/>
      <c r="DO215" s="15"/>
      <c r="DP215" s="14"/>
      <c r="DQ215" s="15"/>
      <c r="DR215" s="15"/>
      <c r="DS215" s="14"/>
      <c r="DT215" s="15"/>
      <c r="DU215" s="15"/>
      <c r="DV215" s="14"/>
      <c r="DW215" s="14"/>
      <c r="DX215" s="15"/>
      <c r="DY215" s="14"/>
      <c r="DZ215" s="14"/>
    </row>
    <row r="216" spans="1:130" s="35" customFormat="1" ht="15.75" x14ac:dyDescent="0.25">
      <c r="A216" s="58" t="s">
        <v>412</v>
      </c>
      <c r="B216" s="206">
        <f t="shared" si="433"/>
        <v>643.95799999999997</v>
      </c>
      <c r="C216" s="206">
        <f t="shared" si="434"/>
        <v>193.1874</v>
      </c>
      <c r="D216" s="14"/>
      <c r="E216" s="14"/>
      <c r="F216" s="14"/>
      <c r="G216" s="14"/>
      <c r="H216" s="14"/>
      <c r="I216" s="14"/>
      <c r="J216" s="14"/>
      <c r="K216" s="14"/>
      <c r="L216" s="14"/>
      <c r="M216" s="15"/>
      <c r="N216" s="14"/>
      <c r="O216" s="14"/>
      <c r="P216" s="14"/>
      <c r="Q216" s="14"/>
      <c r="R216" s="14"/>
      <c r="S216" s="14"/>
      <c r="T216" s="15"/>
      <c r="U216" s="15"/>
      <c r="V216" s="14"/>
      <c r="W216" s="14"/>
      <c r="X216" s="14"/>
      <c r="Y216" s="14"/>
      <c r="Z216" s="14"/>
      <c r="AA216" s="14"/>
      <c r="AB216" s="14"/>
      <c r="AC216" s="14"/>
      <c r="AD216" s="14"/>
      <c r="AE216" s="14"/>
      <c r="AF216" s="14">
        <v>643.95799999999997</v>
      </c>
      <c r="AG216" s="14">
        <v>193.1874</v>
      </c>
      <c r="AH216" s="14">
        <f t="shared" si="435"/>
        <v>30</v>
      </c>
      <c r="AI216" s="14"/>
      <c r="AJ216" s="14"/>
      <c r="AK216" s="14"/>
      <c r="AL216" s="14"/>
      <c r="AM216" s="14"/>
      <c r="AN216" s="14"/>
      <c r="AO216" s="14"/>
      <c r="AP216" s="14"/>
      <c r="AQ216" s="14"/>
      <c r="AR216" s="14"/>
      <c r="AS216" s="14"/>
      <c r="AT216" s="100"/>
      <c r="AU216" s="14"/>
      <c r="AV216" s="14"/>
      <c r="AW216" s="100"/>
      <c r="AX216" s="14"/>
      <c r="AY216" s="14"/>
      <c r="AZ216" s="100"/>
      <c r="BA216" s="14"/>
      <c r="BB216" s="14"/>
      <c r="BC216" s="100"/>
      <c r="BD216" s="14"/>
      <c r="BE216" s="14"/>
      <c r="BF216" s="14"/>
      <c r="BG216" s="14"/>
      <c r="BH216" s="14"/>
      <c r="BI216" s="100"/>
      <c r="BJ216" s="14"/>
      <c r="BK216" s="14"/>
      <c r="BL216" s="100"/>
      <c r="BM216" s="14"/>
      <c r="BN216" s="14"/>
      <c r="BO216" s="100"/>
      <c r="BP216" s="14"/>
      <c r="BQ216" s="14"/>
      <c r="BR216" s="100"/>
      <c r="BS216" s="14"/>
      <c r="BT216" s="14"/>
      <c r="BU216" s="100"/>
      <c r="BV216" s="14"/>
      <c r="BW216" s="14"/>
      <c r="BX216" s="100"/>
      <c r="BY216" s="14"/>
      <c r="BZ216" s="14"/>
      <c r="CA216" s="14"/>
      <c r="CB216" s="14"/>
      <c r="CC216" s="14"/>
      <c r="CD216" s="100"/>
      <c r="CE216" s="14"/>
      <c r="CF216" s="14"/>
      <c r="CG216" s="100"/>
      <c r="CH216" s="14"/>
      <c r="CI216" s="14"/>
      <c r="CJ216" s="50"/>
      <c r="CK216" s="14"/>
      <c r="CL216" s="14"/>
      <c r="CM216" s="100"/>
      <c r="CN216" s="15"/>
      <c r="CO216" s="14"/>
      <c r="CP216" s="181"/>
      <c r="CQ216" s="15"/>
      <c r="CR216" s="14"/>
      <c r="CS216" s="14"/>
      <c r="CT216" s="195"/>
      <c r="CU216" s="14"/>
      <c r="CV216" s="100"/>
      <c r="CW216" s="15"/>
      <c r="CX216" s="14"/>
      <c r="CY216" s="100"/>
      <c r="CZ216" s="15"/>
      <c r="DA216" s="14"/>
      <c r="DB216" s="100"/>
      <c r="DC216" s="15"/>
      <c r="DD216" s="14"/>
      <c r="DE216" s="100"/>
      <c r="DF216" s="15"/>
      <c r="DG216" s="14"/>
      <c r="DH216" s="100"/>
      <c r="DI216" s="15"/>
      <c r="DJ216" s="14"/>
      <c r="DK216" s="15"/>
      <c r="DL216" s="15"/>
      <c r="DM216" s="14"/>
      <c r="DN216" s="15"/>
      <c r="DO216" s="15"/>
      <c r="DP216" s="14"/>
      <c r="DQ216" s="15"/>
      <c r="DR216" s="15"/>
      <c r="DS216" s="14"/>
      <c r="DT216" s="15"/>
      <c r="DU216" s="15"/>
      <c r="DV216" s="14"/>
      <c r="DW216" s="14"/>
      <c r="DX216" s="15"/>
      <c r="DY216" s="14"/>
      <c r="DZ216" s="14"/>
    </row>
    <row r="217" spans="1:130" s="35" customFormat="1" ht="15.75" x14ac:dyDescent="0.25">
      <c r="A217" s="58" t="s">
        <v>413</v>
      </c>
      <c r="B217" s="206">
        <f t="shared" si="433"/>
        <v>1000</v>
      </c>
      <c r="C217" s="206">
        <f t="shared" si="434"/>
        <v>1000</v>
      </c>
      <c r="D217" s="14"/>
      <c r="E217" s="14"/>
      <c r="F217" s="14"/>
      <c r="G217" s="14"/>
      <c r="H217" s="14"/>
      <c r="I217" s="14"/>
      <c r="J217" s="14"/>
      <c r="K217" s="14"/>
      <c r="L217" s="14"/>
      <c r="M217" s="15"/>
      <c r="N217" s="14"/>
      <c r="O217" s="14"/>
      <c r="P217" s="14"/>
      <c r="Q217" s="14"/>
      <c r="R217" s="14"/>
      <c r="S217" s="14"/>
      <c r="T217" s="14"/>
      <c r="U217" s="14">
        <v>0</v>
      </c>
      <c r="V217" s="14"/>
      <c r="W217" s="14"/>
      <c r="X217" s="14"/>
      <c r="Y217" s="14"/>
      <c r="Z217" s="14"/>
      <c r="AA217" s="14"/>
      <c r="AB217" s="14"/>
      <c r="AC217" s="14"/>
      <c r="AD217" s="14"/>
      <c r="AE217" s="14"/>
      <c r="AF217" s="14">
        <v>1000</v>
      </c>
      <c r="AG217" s="14">
        <v>1000</v>
      </c>
      <c r="AH217" s="14">
        <f t="shared" si="435"/>
        <v>100</v>
      </c>
      <c r="AI217" s="14"/>
      <c r="AJ217" s="14"/>
      <c r="AK217" s="14"/>
      <c r="AL217" s="14"/>
      <c r="AM217" s="14"/>
      <c r="AN217" s="14"/>
      <c r="AO217" s="14"/>
      <c r="AP217" s="14"/>
      <c r="AQ217" s="14"/>
      <c r="AR217" s="14"/>
      <c r="AS217" s="14"/>
      <c r="AT217" s="100"/>
      <c r="AU217" s="14"/>
      <c r="AV217" s="14"/>
      <c r="AW217" s="100"/>
      <c r="AX217" s="14"/>
      <c r="AY217" s="14"/>
      <c r="AZ217" s="100"/>
      <c r="BA217" s="14"/>
      <c r="BB217" s="14"/>
      <c r="BC217" s="100"/>
      <c r="BD217" s="14"/>
      <c r="BE217" s="14"/>
      <c r="BF217" s="14"/>
      <c r="BG217" s="14"/>
      <c r="BH217" s="14"/>
      <c r="BI217" s="100"/>
      <c r="BJ217" s="14"/>
      <c r="BK217" s="14"/>
      <c r="BL217" s="100"/>
      <c r="BM217" s="14"/>
      <c r="BN217" s="14"/>
      <c r="BO217" s="100"/>
      <c r="BP217" s="14"/>
      <c r="BQ217" s="14"/>
      <c r="BR217" s="100"/>
      <c r="BS217" s="14"/>
      <c r="BT217" s="14"/>
      <c r="BU217" s="100"/>
      <c r="BV217" s="14"/>
      <c r="BW217" s="14"/>
      <c r="BX217" s="100"/>
      <c r="BY217" s="14"/>
      <c r="BZ217" s="14"/>
      <c r="CA217" s="14"/>
      <c r="CB217" s="14"/>
      <c r="CC217" s="14"/>
      <c r="CD217" s="100"/>
      <c r="CE217" s="14"/>
      <c r="CF217" s="14"/>
      <c r="CG217" s="100"/>
      <c r="CH217" s="14"/>
      <c r="CI217" s="14"/>
      <c r="CJ217" s="50"/>
      <c r="CK217" s="14"/>
      <c r="CL217" s="14"/>
      <c r="CM217" s="100"/>
      <c r="CN217" s="15"/>
      <c r="CO217" s="14"/>
      <c r="CP217" s="181"/>
      <c r="CQ217" s="15"/>
      <c r="CR217" s="14"/>
      <c r="CS217" s="14"/>
      <c r="CT217" s="195"/>
      <c r="CU217" s="14"/>
      <c r="CV217" s="100"/>
      <c r="CW217" s="15"/>
      <c r="CX217" s="14"/>
      <c r="CY217" s="100"/>
      <c r="CZ217" s="15"/>
      <c r="DA217" s="14"/>
      <c r="DB217" s="100"/>
      <c r="DC217" s="15"/>
      <c r="DD217" s="14"/>
      <c r="DE217" s="100"/>
      <c r="DF217" s="15"/>
      <c r="DG217" s="14"/>
      <c r="DH217" s="100"/>
      <c r="DI217" s="15"/>
      <c r="DJ217" s="14"/>
      <c r="DK217" s="15"/>
      <c r="DL217" s="15"/>
      <c r="DM217" s="14"/>
      <c r="DN217" s="15"/>
      <c r="DO217" s="15"/>
      <c r="DP217" s="14"/>
      <c r="DQ217" s="15"/>
      <c r="DR217" s="15"/>
      <c r="DS217" s="14"/>
      <c r="DT217" s="15"/>
      <c r="DU217" s="15"/>
      <c r="DV217" s="14"/>
      <c r="DW217" s="14"/>
      <c r="DX217" s="15"/>
      <c r="DY217" s="14"/>
      <c r="DZ217" s="14"/>
    </row>
    <row r="218" spans="1:130" s="76" customFormat="1" ht="31.5" x14ac:dyDescent="0.25">
      <c r="A218" s="77" t="s">
        <v>416</v>
      </c>
      <c r="B218" s="205">
        <f t="shared" si="433"/>
        <v>134998.12781999997</v>
      </c>
      <c r="C218" s="205">
        <f t="shared" si="434"/>
        <v>62067.648780000003</v>
      </c>
      <c r="D218" s="81">
        <f t="shared" ref="D218" si="454">C218/B218*100</f>
        <v>45.976673737844742</v>
      </c>
      <c r="E218" s="83">
        <f t="shared" ref="E218:AS218" si="455">E219+E220+E221+E222+E223+E224</f>
        <v>0</v>
      </c>
      <c r="F218" s="83">
        <f t="shared" si="455"/>
        <v>0</v>
      </c>
      <c r="G218" s="83">
        <f t="shared" si="455"/>
        <v>0</v>
      </c>
      <c r="H218" s="83">
        <f t="shared" si="455"/>
        <v>99643</v>
      </c>
      <c r="I218" s="83">
        <f t="shared" si="455"/>
        <v>40783.598020000005</v>
      </c>
      <c r="J218" s="81">
        <f>I218/H218*100</f>
        <v>40.929717110083004</v>
      </c>
      <c r="K218" s="83">
        <f t="shared" si="455"/>
        <v>0</v>
      </c>
      <c r="L218" s="83">
        <f t="shared" si="455"/>
        <v>0</v>
      </c>
      <c r="M218" s="83"/>
      <c r="N218" s="83">
        <f t="shared" si="455"/>
        <v>0</v>
      </c>
      <c r="O218" s="83">
        <f t="shared" si="455"/>
        <v>0</v>
      </c>
      <c r="P218" s="83">
        <f t="shared" si="455"/>
        <v>0</v>
      </c>
      <c r="Q218" s="83">
        <f t="shared" si="455"/>
        <v>0</v>
      </c>
      <c r="R218" s="83">
        <f t="shared" si="455"/>
        <v>0</v>
      </c>
      <c r="S218" s="83">
        <f t="shared" si="455"/>
        <v>0</v>
      </c>
      <c r="T218" s="83">
        <f t="shared" si="455"/>
        <v>0</v>
      </c>
      <c r="U218" s="83">
        <f t="shared" si="455"/>
        <v>0</v>
      </c>
      <c r="V218" s="83">
        <f t="shared" si="455"/>
        <v>0</v>
      </c>
      <c r="W218" s="83">
        <f t="shared" si="455"/>
        <v>102.04082</v>
      </c>
      <c r="X218" s="83">
        <f t="shared" si="455"/>
        <v>102.04083</v>
      </c>
      <c r="Y218" s="81">
        <f t="shared" si="417"/>
        <v>100.00000979999966</v>
      </c>
      <c r="Z218" s="83">
        <f t="shared" si="455"/>
        <v>0</v>
      </c>
      <c r="AA218" s="83">
        <f t="shared" si="455"/>
        <v>0</v>
      </c>
      <c r="AB218" s="83">
        <f t="shared" si="455"/>
        <v>0</v>
      </c>
      <c r="AC218" s="83">
        <f t="shared" si="455"/>
        <v>0</v>
      </c>
      <c r="AD218" s="83">
        <f t="shared" si="455"/>
        <v>0</v>
      </c>
      <c r="AE218" s="83">
        <f t="shared" si="455"/>
        <v>0</v>
      </c>
      <c r="AF218" s="83">
        <f>SUM(AF219:AF224)</f>
        <v>2718.7870000000003</v>
      </c>
      <c r="AG218" s="83">
        <f t="shared" si="455"/>
        <v>2099.0349999999999</v>
      </c>
      <c r="AH218" s="83">
        <f t="shared" si="435"/>
        <v>77.204834361794411</v>
      </c>
      <c r="AI218" s="83">
        <f t="shared" si="455"/>
        <v>1104.2</v>
      </c>
      <c r="AJ218" s="83">
        <f t="shared" si="455"/>
        <v>1104.1909599999999</v>
      </c>
      <c r="AK218" s="81">
        <f t="shared" si="438"/>
        <v>99.999181307734091</v>
      </c>
      <c r="AL218" s="83">
        <f t="shared" si="455"/>
        <v>16082.5</v>
      </c>
      <c r="AM218" s="83">
        <f t="shared" si="455"/>
        <v>9932.0922200000005</v>
      </c>
      <c r="AN218" s="83">
        <f t="shared" si="93"/>
        <v>61.75714111612001</v>
      </c>
      <c r="AO218" s="83">
        <f t="shared" ref="AO218:AP218" si="456">AO219+AO220+AO221+AO222+AO223+AO224</f>
        <v>1949.9</v>
      </c>
      <c r="AP218" s="83">
        <f t="shared" si="456"/>
        <v>0</v>
      </c>
      <c r="AQ218" s="83">
        <f t="shared" ref="AQ218:AQ219" si="457">AP218/AO218*100</f>
        <v>0</v>
      </c>
      <c r="AR218" s="83">
        <f t="shared" si="455"/>
        <v>0</v>
      </c>
      <c r="AS218" s="83">
        <f t="shared" si="455"/>
        <v>0</v>
      </c>
      <c r="AT218" s="83">
        <f t="shared" ref="AT218:CI218" si="458">AT219+AT220+AT221+AT222+AT223+AT224</f>
        <v>0</v>
      </c>
      <c r="AU218" s="83">
        <f t="shared" si="458"/>
        <v>0</v>
      </c>
      <c r="AV218" s="83">
        <f t="shared" si="458"/>
        <v>0</v>
      </c>
      <c r="AW218" s="83">
        <f t="shared" si="458"/>
        <v>0</v>
      </c>
      <c r="AX218" s="83">
        <f t="shared" si="458"/>
        <v>0</v>
      </c>
      <c r="AY218" s="83">
        <f t="shared" si="458"/>
        <v>0</v>
      </c>
      <c r="AZ218" s="83">
        <f t="shared" si="458"/>
        <v>0</v>
      </c>
      <c r="BA218" s="83">
        <f t="shared" si="458"/>
        <v>0</v>
      </c>
      <c r="BB218" s="83">
        <f t="shared" si="458"/>
        <v>0</v>
      </c>
      <c r="BC218" s="83">
        <f t="shared" si="458"/>
        <v>0</v>
      </c>
      <c r="BD218" s="83">
        <f t="shared" si="458"/>
        <v>3380.9</v>
      </c>
      <c r="BE218" s="83">
        <f t="shared" si="458"/>
        <v>2191.2520800000002</v>
      </c>
      <c r="BF218" s="83">
        <f t="shared" si="125"/>
        <v>64.812685379632654</v>
      </c>
      <c r="BG218" s="83">
        <f t="shared" si="458"/>
        <v>0</v>
      </c>
      <c r="BH218" s="83">
        <f t="shared" si="458"/>
        <v>0</v>
      </c>
      <c r="BI218" s="83">
        <f t="shared" si="458"/>
        <v>0</v>
      </c>
      <c r="BJ218" s="83">
        <f t="shared" si="458"/>
        <v>0</v>
      </c>
      <c r="BK218" s="83">
        <f t="shared" si="458"/>
        <v>0</v>
      </c>
      <c r="BL218" s="83">
        <f t="shared" si="458"/>
        <v>0</v>
      </c>
      <c r="BM218" s="83">
        <f t="shared" si="458"/>
        <v>0</v>
      </c>
      <c r="BN218" s="83">
        <f t="shared" si="458"/>
        <v>0</v>
      </c>
      <c r="BO218" s="83">
        <f t="shared" si="458"/>
        <v>0</v>
      </c>
      <c r="BP218" s="83">
        <f t="shared" si="458"/>
        <v>0</v>
      </c>
      <c r="BQ218" s="83">
        <f t="shared" si="458"/>
        <v>0</v>
      </c>
      <c r="BR218" s="83">
        <f t="shared" si="458"/>
        <v>0</v>
      </c>
      <c r="BS218" s="83">
        <f t="shared" si="458"/>
        <v>0</v>
      </c>
      <c r="BT218" s="83">
        <f t="shared" si="458"/>
        <v>0</v>
      </c>
      <c r="BU218" s="83">
        <f t="shared" si="458"/>
        <v>0</v>
      </c>
      <c r="BV218" s="83">
        <f t="shared" si="458"/>
        <v>0</v>
      </c>
      <c r="BW218" s="83">
        <f t="shared" si="458"/>
        <v>0</v>
      </c>
      <c r="BX218" s="83">
        <f t="shared" si="458"/>
        <v>0</v>
      </c>
      <c r="BY218" s="83">
        <f t="shared" si="458"/>
        <v>0</v>
      </c>
      <c r="BZ218" s="83">
        <f t="shared" si="458"/>
        <v>0</v>
      </c>
      <c r="CA218" s="83">
        <f t="shared" si="458"/>
        <v>0</v>
      </c>
      <c r="CB218" s="83">
        <f t="shared" si="458"/>
        <v>0</v>
      </c>
      <c r="CC218" s="83">
        <f t="shared" si="458"/>
        <v>0</v>
      </c>
      <c r="CD218" s="83">
        <f t="shared" si="458"/>
        <v>0</v>
      </c>
      <c r="CE218" s="83">
        <f t="shared" si="458"/>
        <v>0</v>
      </c>
      <c r="CF218" s="83">
        <f t="shared" si="458"/>
        <v>0</v>
      </c>
      <c r="CG218" s="83">
        <f t="shared" si="458"/>
        <v>0</v>
      </c>
      <c r="CH218" s="83">
        <f t="shared" si="458"/>
        <v>0</v>
      </c>
      <c r="CI218" s="83">
        <f t="shared" si="458"/>
        <v>0</v>
      </c>
      <c r="CJ218" s="80"/>
      <c r="CK218" s="83">
        <f t="shared" ref="CK218:CY218" si="459">CK219+CK220+CK221+CK222+CK223+CK224</f>
        <v>0</v>
      </c>
      <c r="CL218" s="83">
        <f t="shared" si="459"/>
        <v>0</v>
      </c>
      <c r="CM218" s="83">
        <f t="shared" si="459"/>
        <v>0</v>
      </c>
      <c r="CN218" s="83">
        <f t="shared" si="459"/>
        <v>0</v>
      </c>
      <c r="CO218" s="83">
        <f t="shared" si="459"/>
        <v>0</v>
      </c>
      <c r="CP218" s="183">
        <f t="shared" si="459"/>
        <v>0</v>
      </c>
      <c r="CQ218" s="83">
        <f t="shared" si="459"/>
        <v>5619</v>
      </c>
      <c r="CR218" s="83">
        <f t="shared" si="459"/>
        <v>3479.4899</v>
      </c>
      <c r="CS218" s="83">
        <f t="shared" si="98"/>
        <v>61.923650115678953</v>
      </c>
      <c r="CT218" s="198">
        <f t="shared" si="459"/>
        <v>0</v>
      </c>
      <c r="CU218" s="83">
        <f t="shared" si="459"/>
        <v>0</v>
      </c>
      <c r="CV218" s="83">
        <f t="shared" si="459"/>
        <v>0</v>
      </c>
      <c r="CW218" s="83">
        <f t="shared" si="459"/>
        <v>0</v>
      </c>
      <c r="CX218" s="83">
        <f t="shared" si="459"/>
        <v>0</v>
      </c>
      <c r="CY218" s="83">
        <f t="shared" si="459"/>
        <v>0</v>
      </c>
      <c r="CZ218" s="83"/>
      <c r="DA218" s="83">
        <f t="shared" ref="DA218:DB218" si="460">DA219+DA220+DA221+DA222+DA223+DA224</f>
        <v>0</v>
      </c>
      <c r="DB218" s="83">
        <f t="shared" si="460"/>
        <v>0</v>
      </c>
      <c r="DC218" s="83">
        <f t="shared" ref="DC218:DE218" si="461">DC219+DC220+DC221+DC222+DC223+DC224</f>
        <v>0</v>
      </c>
      <c r="DD218" s="83">
        <f t="shared" si="461"/>
        <v>0</v>
      </c>
      <c r="DE218" s="83">
        <f t="shared" si="461"/>
        <v>0</v>
      </c>
      <c r="DF218" s="83">
        <f t="shared" ref="DF218:DH218" si="462">DF219+DF220+DF221+DF222+DF223+DF224</f>
        <v>1260.3</v>
      </c>
      <c r="DG218" s="83">
        <f t="shared" si="462"/>
        <v>0</v>
      </c>
      <c r="DH218" s="83">
        <f t="shared" si="462"/>
        <v>0</v>
      </c>
      <c r="DI218" s="83">
        <f t="shared" ref="DI218:DJ218" si="463">DI219+DI220+DI221+DI222+DI223+DI224</f>
        <v>3137.5</v>
      </c>
      <c r="DJ218" s="83">
        <f t="shared" si="463"/>
        <v>2375.9497700000002</v>
      </c>
      <c r="DK218" s="83">
        <f t="shared" ref="DK218:DK252" si="464">DJ218/DI218*100</f>
        <v>75.727482709163354</v>
      </c>
      <c r="DL218" s="83">
        <f t="shared" ref="DL218:DM218" si="465">DL219+DL220+DL221+DL222+DL223+DL224</f>
        <v>0</v>
      </c>
      <c r="DM218" s="83">
        <f t="shared" si="465"/>
        <v>0</v>
      </c>
      <c r="DN218" s="83"/>
      <c r="DO218" s="83">
        <f t="shared" ref="DO218:DP218" si="466">DO219+DO220+DO221+DO222+DO223+DO224</f>
        <v>0</v>
      </c>
      <c r="DP218" s="83">
        <f t="shared" si="466"/>
        <v>0</v>
      </c>
      <c r="DQ218" s="83"/>
      <c r="DR218" s="83">
        <f t="shared" ref="DR218:DS218" si="467">DR219+DR220+DR221+DR222+DR223+DR224</f>
        <v>0</v>
      </c>
      <c r="DS218" s="83">
        <f t="shared" si="467"/>
        <v>0</v>
      </c>
      <c r="DT218" s="83"/>
      <c r="DU218" s="83">
        <f t="shared" ref="DU218:DV218" si="468">DU219+DU220+DU221+DU222+DU223+DU224</f>
        <v>0</v>
      </c>
      <c r="DV218" s="83">
        <f t="shared" si="468"/>
        <v>0</v>
      </c>
      <c r="DW218" s="83"/>
      <c r="DX218" s="83"/>
      <c r="DY218" s="83"/>
      <c r="DZ218" s="83"/>
    </row>
    <row r="219" spans="1:130" s="35" customFormat="1" ht="30.75" customHeight="1" x14ac:dyDescent="0.25">
      <c r="A219" s="58" t="s">
        <v>381</v>
      </c>
      <c r="B219" s="206">
        <f t="shared" si="433"/>
        <v>131175.14081999997</v>
      </c>
      <c r="C219" s="206">
        <f t="shared" si="434"/>
        <v>58864.42282</v>
      </c>
      <c r="D219" s="14">
        <f t="shared" si="82"/>
        <v>44.874678580123984</v>
      </c>
      <c r="E219" s="14"/>
      <c r="F219" s="14"/>
      <c r="G219" s="14"/>
      <c r="H219" s="15">
        <v>99643</v>
      </c>
      <c r="I219" s="15">
        <v>40783.598020000005</v>
      </c>
      <c r="J219" s="14">
        <f>I219/H219*100</f>
        <v>40.929717110083004</v>
      </c>
      <c r="K219" s="14"/>
      <c r="L219" s="14"/>
      <c r="M219" s="15"/>
      <c r="N219" s="14"/>
      <c r="O219" s="14"/>
      <c r="P219" s="14"/>
      <c r="Q219" s="15">
        <v>0</v>
      </c>
      <c r="R219" s="15">
        <v>0</v>
      </c>
      <c r="S219" s="14"/>
      <c r="T219" s="15"/>
      <c r="U219" s="15"/>
      <c r="V219" s="15"/>
      <c r="W219" s="15">
        <v>102.04082</v>
      </c>
      <c r="X219" s="15">
        <v>102.04083</v>
      </c>
      <c r="Y219" s="14">
        <f t="shared" si="417"/>
        <v>100.00000979999966</v>
      </c>
      <c r="Z219" s="15"/>
      <c r="AA219" s="15"/>
      <c r="AB219" s="14"/>
      <c r="AC219" s="15"/>
      <c r="AD219" s="15"/>
      <c r="AE219" s="14"/>
      <c r="AF219" s="14"/>
      <c r="AG219" s="14"/>
      <c r="AH219" s="14"/>
      <c r="AI219" s="15">
        <v>0</v>
      </c>
      <c r="AJ219" s="15"/>
      <c r="AK219" s="14"/>
      <c r="AL219" s="172">
        <v>16082.5</v>
      </c>
      <c r="AM219" s="172">
        <v>9932.0922200000005</v>
      </c>
      <c r="AN219" s="15">
        <f t="shared" si="93"/>
        <v>61.75714111612001</v>
      </c>
      <c r="AO219" s="172">
        <v>1949.9</v>
      </c>
      <c r="AP219" s="172">
        <v>0</v>
      </c>
      <c r="AQ219" s="15">
        <f t="shared" si="457"/>
        <v>0</v>
      </c>
      <c r="AR219" s="15"/>
      <c r="AS219" s="15"/>
      <c r="AT219" s="15"/>
      <c r="AU219" s="15"/>
      <c r="AV219" s="15"/>
      <c r="AW219" s="15"/>
      <c r="AX219" s="15"/>
      <c r="AY219" s="15"/>
      <c r="AZ219" s="99"/>
      <c r="BA219" s="15"/>
      <c r="BB219" s="15"/>
      <c r="BC219" s="99"/>
      <c r="BD219" s="15">
        <v>3380.9</v>
      </c>
      <c r="BE219" s="191">
        <v>2191.2520800000002</v>
      </c>
      <c r="BF219" s="15">
        <f t="shared" si="125"/>
        <v>64.812685379632654</v>
      </c>
      <c r="BG219" s="15"/>
      <c r="BH219" s="99"/>
      <c r="BI219" s="99"/>
      <c r="BJ219" s="15"/>
      <c r="BK219" s="99"/>
      <c r="BL219" s="99"/>
      <c r="BM219" s="15"/>
      <c r="BN219" s="99"/>
      <c r="BO219" s="99"/>
      <c r="BP219" s="15"/>
      <c r="BQ219" s="99"/>
      <c r="BR219" s="99"/>
      <c r="BS219" s="15"/>
      <c r="BT219" s="99"/>
      <c r="BU219" s="99"/>
      <c r="BV219" s="15"/>
      <c r="BW219" s="99"/>
      <c r="BX219" s="99"/>
      <c r="BY219" s="15"/>
      <c r="BZ219" s="99"/>
      <c r="CA219" s="99"/>
      <c r="CB219" s="15"/>
      <c r="CC219" s="99"/>
      <c r="CD219" s="99"/>
      <c r="CE219" s="15"/>
      <c r="CF219" s="99"/>
      <c r="CG219" s="99"/>
      <c r="CH219" s="15"/>
      <c r="CI219" s="15"/>
      <c r="CJ219" s="50"/>
      <c r="CK219" s="15"/>
      <c r="CL219" s="99"/>
      <c r="CM219" s="99"/>
      <c r="CN219" s="15"/>
      <c r="CO219" s="99"/>
      <c r="CP219" s="185"/>
      <c r="CQ219" s="15">
        <v>5619</v>
      </c>
      <c r="CR219" s="172">
        <v>3479.4899</v>
      </c>
      <c r="CS219" s="15">
        <f t="shared" si="98"/>
        <v>61.923650115678953</v>
      </c>
      <c r="CT219" s="195"/>
      <c r="CU219" s="99"/>
      <c r="CV219" s="99"/>
      <c r="CW219" s="15"/>
      <c r="CX219" s="99"/>
      <c r="CY219" s="99"/>
      <c r="CZ219" s="15"/>
      <c r="DA219" s="99"/>
      <c r="DB219" s="99"/>
      <c r="DC219" s="15"/>
      <c r="DD219" s="99"/>
      <c r="DE219" s="99"/>
      <c r="DF219" s="15">
        <v>1260.3</v>
      </c>
      <c r="DG219" s="99"/>
      <c r="DH219" s="99"/>
      <c r="DI219" s="15">
        <v>3137.5</v>
      </c>
      <c r="DJ219" s="191">
        <v>2375.9497700000002</v>
      </c>
      <c r="DK219" s="15">
        <f t="shared" si="464"/>
        <v>75.727482709163354</v>
      </c>
      <c r="DL219" s="15"/>
      <c r="DM219" s="191"/>
      <c r="DN219" s="15"/>
      <c r="DO219" s="15"/>
      <c r="DP219" s="191"/>
      <c r="DQ219" s="15"/>
      <c r="DR219" s="15"/>
      <c r="DS219" s="191"/>
      <c r="DT219" s="15"/>
      <c r="DU219" s="15"/>
      <c r="DV219" s="172"/>
      <c r="DW219" s="15"/>
      <c r="DX219" s="15"/>
      <c r="DY219" s="172"/>
      <c r="DZ219" s="15"/>
    </row>
    <row r="220" spans="1:130" s="35" customFormat="1" ht="15.75" x14ac:dyDescent="0.25">
      <c r="A220" s="58" t="s">
        <v>605</v>
      </c>
      <c r="B220" s="206">
        <f t="shared" si="433"/>
        <v>1000</v>
      </c>
      <c r="C220" s="206">
        <f t="shared" si="434"/>
        <v>1000</v>
      </c>
      <c r="D220" s="14"/>
      <c r="E220" s="14"/>
      <c r="F220" s="14"/>
      <c r="G220" s="14"/>
      <c r="H220" s="14"/>
      <c r="I220" s="14"/>
      <c r="J220" s="14"/>
      <c r="K220" s="14"/>
      <c r="L220" s="14"/>
      <c r="M220" s="15"/>
      <c r="N220" s="14"/>
      <c r="O220" s="14"/>
      <c r="P220" s="14"/>
      <c r="Q220" s="14"/>
      <c r="R220" s="14"/>
      <c r="S220" s="14"/>
      <c r="T220" s="14"/>
      <c r="U220" s="14"/>
      <c r="V220" s="14"/>
      <c r="W220" s="14"/>
      <c r="X220" s="14"/>
      <c r="Y220" s="14"/>
      <c r="Z220" s="14"/>
      <c r="AA220" s="14"/>
      <c r="AB220" s="14"/>
      <c r="AC220" s="14"/>
      <c r="AD220" s="14"/>
      <c r="AE220" s="14"/>
      <c r="AF220" s="14">
        <v>1000</v>
      </c>
      <c r="AG220" s="14">
        <v>1000</v>
      </c>
      <c r="AH220" s="14">
        <f t="shared" si="435"/>
        <v>100</v>
      </c>
      <c r="AI220" s="14"/>
      <c r="AJ220" s="14"/>
      <c r="AK220" s="14"/>
      <c r="AL220" s="14"/>
      <c r="AM220" s="14"/>
      <c r="AN220" s="14"/>
      <c r="AO220" s="14"/>
      <c r="AP220" s="14"/>
      <c r="AQ220" s="14"/>
      <c r="AR220" s="14"/>
      <c r="AS220" s="14"/>
      <c r="AT220" s="100"/>
      <c r="AU220" s="14"/>
      <c r="AV220" s="14"/>
      <c r="AW220" s="100"/>
      <c r="AX220" s="14"/>
      <c r="AY220" s="14"/>
      <c r="AZ220" s="100"/>
      <c r="BA220" s="14"/>
      <c r="BB220" s="14"/>
      <c r="BC220" s="100"/>
      <c r="BD220" s="14"/>
      <c r="BE220" s="14"/>
      <c r="BF220" s="15"/>
      <c r="BG220" s="14"/>
      <c r="BH220" s="14"/>
      <c r="BI220" s="100"/>
      <c r="BJ220" s="14"/>
      <c r="BK220" s="14"/>
      <c r="BL220" s="100"/>
      <c r="BM220" s="14"/>
      <c r="BN220" s="14"/>
      <c r="BO220" s="100"/>
      <c r="BP220" s="14"/>
      <c r="BQ220" s="14"/>
      <c r="BR220" s="100"/>
      <c r="BS220" s="14"/>
      <c r="BT220" s="14"/>
      <c r="BU220" s="100"/>
      <c r="BV220" s="14"/>
      <c r="BW220" s="14"/>
      <c r="BX220" s="100"/>
      <c r="BY220" s="14"/>
      <c r="BZ220" s="14"/>
      <c r="CA220" s="100"/>
      <c r="CB220" s="14"/>
      <c r="CC220" s="14"/>
      <c r="CD220" s="100"/>
      <c r="CE220" s="14"/>
      <c r="CF220" s="14"/>
      <c r="CG220" s="100"/>
      <c r="CH220" s="14"/>
      <c r="CI220" s="14"/>
      <c r="CJ220" s="50"/>
      <c r="CK220" s="14"/>
      <c r="CL220" s="14"/>
      <c r="CM220" s="100"/>
      <c r="CN220" s="15"/>
      <c r="CO220" s="14"/>
      <c r="CP220" s="181"/>
      <c r="CQ220" s="15"/>
      <c r="CR220" s="14"/>
      <c r="CS220" s="14"/>
      <c r="CT220" s="195"/>
      <c r="CU220" s="14"/>
      <c r="CV220" s="100"/>
      <c r="CW220" s="15"/>
      <c r="CX220" s="14"/>
      <c r="CY220" s="100"/>
      <c r="CZ220" s="15"/>
      <c r="DA220" s="14"/>
      <c r="DB220" s="100"/>
      <c r="DC220" s="15"/>
      <c r="DD220" s="14"/>
      <c r="DE220" s="100"/>
      <c r="DF220" s="15"/>
      <c r="DG220" s="14"/>
      <c r="DH220" s="100"/>
      <c r="DI220" s="15"/>
      <c r="DJ220" s="14"/>
      <c r="DK220" s="15"/>
      <c r="DL220" s="15"/>
      <c r="DM220" s="14"/>
      <c r="DN220" s="15"/>
      <c r="DO220" s="15"/>
      <c r="DP220" s="14"/>
      <c r="DQ220" s="15"/>
      <c r="DR220" s="15"/>
      <c r="DS220" s="14"/>
      <c r="DT220" s="15"/>
      <c r="DU220" s="15"/>
      <c r="DV220" s="14"/>
      <c r="DW220" s="14"/>
      <c r="DX220" s="15"/>
      <c r="DY220" s="14"/>
      <c r="DZ220" s="14"/>
    </row>
    <row r="221" spans="1:130" s="35" customFormat="1" ht="15.75" x14ac:dyDescent="0.25">
      <c r="A221" s="58" t="s">
        <v>529</v>
      </c>
      <c r="B221" s="206">
        <f t="shared" si="433"/>
        <v>0</v>
      </c>
      <c r="C221" s="206">
        <f t="shared" si="434"/>
        <v>0</v>
      </c>
      <c r="D221" s="14"/>
      <c r="E221" s="14"/>
      <c r="F221" s="14"/>
      <c r="G221" s="14"/>
      <c r="H221" s="14"/>
      <c r="I221" s="14"/>
      <c r="J221" s="14"/>
      <c r="K221" s="14"/>
      <c r="L221" s="14"/>
      <c r="M221" s="15"/>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00"/>
      <c r="AU221" s="14"/>
      <c r="AV221" s="14"/>
      <c r="AW221" s="100"/>
      <c r="AX221" s="14"/>
      <c r="AY221" s="14"/>
      <c r="AZ221" s="100"/>
      <c r="BA221" s="14"/>
      <c r="BB221" s="14"/>
      <c r="BC221" s="100"/>
      <c r="BD221" s="14"/>
      <c r="BE221" s="14"/>
      <c r="BF221" s="15"/>
      <c r="BG221" s="14"/>
      <c r="BH221" s="14"/>
      <c r="BI221" s="100"/>
      <c r="BJ221" s="14"/>
      <c r="BK221" s="14"/>
      <c r="BL221" s="100"/>
      <c r="BM221" s="14"/>
      <c r="BN221" s="14"/>
      <c r="BO221" s="100"/>
      <c r="BP221" s="14"/>
      <c r="BQ221" s="14"/>
      <c r="BR221" s="100"/>
      <c r="BS221" s="14"/>
      <c r="BT221" s="14"/>
      <c r="BU221" s="100"/>
      <c r="BV221" s="14"/>
      <c r="BW221" s="14"/>
      <c r="BX221" s="100"/>
      <c r="BY221" s="14"/>
      <c r="BZ221" s="14"/>
      <c r="CA221" s="100"/>
      <c r="CB221" s="14"/>
      <c r="CC221" s="14"/>
      <c r="CD221" s="100"/>
      <c r="CE221" s="14"/>
      <c r="CF221" s="14"/>
      <c r="CG221" s="100"/>
      <c r="CH221" s="14"/>
      <c r="CI221" s="14"/>
      <c r="CJ221" s="50"/>
      <c r="CK221" s="14"/>
      <c r="CL221" s="14"/>
      <c r="CM221" s="100"/>
      <c r="CN221" s="15"/>
      <c r="CO221" s="14"/>
      <c r="CP221" s="181"/>
      <c r="CQ221" s="15"/>
      <c r="CR221" s="14"/>
      <c r="CS221" s="14"/>
      <c r="CT221" s="195"/>
      <c r="CU221" s="14"/>
      <c r="CV221" s="100"/>
      <c r="CW221" s="15"/>
      <c r="CX221" s="14"/>
      <c r="CY221" s="100"/>
      <c r="CZ221" s="15"/>
      <c r="DA221" s="14"/>
      <c r="DB221" s="100"/>
      <c r="DC221" s="15"/>
      <c r="DD221" s="14"/>
      <c r="DE221" s="100"/>
      <c r="DF221" s="15"/>
      <c r="DG221" s="14"/>
      <c r="DH221" s="100"/>
      <c r="DI221" s="15"/>
      <c r="DJ221" s="14"/>
      <c r="DK221" s="15"/>
      <c r="DL221" s="15"/>
      <c r="DM221" s="14"/>
      <c r="DN221" s="15"/>
      <c r="DO221" s="15"/>
      <c r="DP221" s="14"/>
      <c r="DQ221" s="15"/>
      <c r="DR221" s="15"/>
      <c r="DS221" s="14"/>
      <c r="DT221" s="15"/>
      <c r="DU221" s="15"/>
      <c r="DV221" s="14"/>
      <c r="DW221" s="14"/>
      <c r="DX221" s="15"/>
      <c r="DY221" s="14"/>
      <c r="DZ221" s="14"/>
    </row>
    <row r="222" spans="1:130" s="35" customFormat="1" ht="15.75" x14ac:dyDescent="0.25">
      <c r="A222" s="58" t="s">
        <v>606</v>
      </c>
      <c r="B222" s="206">
        <f t="shared" si="433"/>
        <v>0</v>
      </c>
      <c r="C222" s="206">
        <f t="shared" si="434"/>
        <v>0</v>
      </c>
      <c r="D222" s="14"/>
      <c r="E222" s="14"/>
      <c r="F222" s="14"/>
      <c r="G222" s="14"/>
      <c r="H222" s="14"/>
      <c r="I222" s="14"/>
      <c r="J222" s="14"/>
      <c r="K222" s="14"/>
      <c r="L222" s="14"/>
      <c r="M222" s="15"/>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00"/>
      <c r="AU222" s="14"/>
      <c r="AV222" s="14"/>
      <c r="AW222" s="100"/>
      <c r="AX222" s="14"/>
      <c r="AY222" s="14"/>
      <c r="AZ222" s="100"/>
      <c r="BA222" s="14"/>
      <c r="BB222" s="14"/>
      <c r="BC222" s="100"/>
      <c r="BD222" s="14"/>
      <c r="BE222" s="14"/>
      <c r="BF222" s="15"/>
      <c r="BG222" s="14"/>
      <c r="BH222" s="14"/>
      <c r="BI222" s="100"/>
      <c r="BJ222" s="14"/>
      <c r="BK222" s="14"/>
      <c r="BL222" s="100"/>
      <c r="BM222" s="14"/>
      <c r="BN222" s="14"/>
      <c r="BO222" s="100"/>
      <c r="BP222" s="14"/>
      <c r="BQ222" s="14"/>
      <c r="BR222" s="100"/>
      <c r="BS222" s="14"/>
      <c r="BT222" s="14"/>
      <c r="BU222" s="100"/>
      <c r="BV222" s="14"/>
      <c r="BW222" s="14"/>
      <c r="BX222" s="100"/>
      <c r="BY222" s="14"/>
      <c r="BZ222" s="14"/>
      <c r="CA222" s="100"/>
      <c r="CB222" s="14"/>
      <c r="CC222" s="14"/>
      <c r="CD222" s="100"/>
      <c r="CE222" s="14"/>
      <c r="CF222" s="14"/>
      <c r="CG222" s="100"/>
      <c r="CH222" s="14"/>
      <c r="CI222" s="14"/>
      <c r="CJ222" s="50"/>
      <c r="CK222" s="14"/>
      <c r="CL222" s="14"/>
      <c r="CM222" s="100"/>
      <c r="CN222" s="15"/>
      <c r="CO222" s="14"/>
      <c r="CP222" s="181"/>
      <c r="CQ222" s="15"/>
      <c r="CR222" s="14"/>
      <c r="CS222" s="14"/>
      <c r="CT222" s="195"/>
      <c r="CU222" s="14"/>
      <c r="CV222" s="100"/>
      <c r="CW222" s="15"/>
      <c r="CX222" s="14"/>
      <c r="CY222" s="100"/>
      <c r="CZ222" s="15"/>
      <c r="DA222" s="14"/>
      <c r="DB222" s="100"/>
      <c r="DC222" s="15"/>
      <c r="DD222" s="14"/>
      <c r="DE222" s="100"/>
      <c r="DF222" s="15"/>
      <c r="DG222" s="14"/>
      <c r="DH222" s="100"/>
      <c r="DI222" s="15"/>
      <c r="DJ222" s="14"/>
      <c r="DK222" s="15"/>
      <c r="DL222" s="15"/>
      <c r="DM222" s="14"/>
      <c r="DN222" s="15"/>
      <c r="DO222" s="15"/>
      <c r="DP222" s="14"/>
      <c r="DQ222" s="15"/>
      <c r="DR222" s="15"/>
      <c r="DS222" s="14"/>
      <c r="DT222" s="15"/>
      <c r="DU222" s="15"/>
      <c r="DV222" s="14"/>
      <c r="DW222" s="14"/>
      <c r="DX222" s="15"/>
      <c r="DY222" s="14"/>
      <c r="DZ222" s="14"/>
    </row>
    <row r="223" spans="1:130" s="35" customFormat="1" ht="15.75" x14ac:dyDescent="0.25">
      <c r="A223" s="58" t="s">
        <v>415</v>
      </c>
      <c r="B223" s="206">
        <f t="shared" si="433"/>
        <v>1989.56</v>
      </c>
      <c r="C223" s="206">
        <f t="shared" si="434"/>
        <v>1369.7989599999999</v>
      </c>
      <c r="D223" s="14">
        <f>C223/B223*100</f>
        <v>68.849341562958642</v>
      </c>
      <c r="E223" s="14"/>
      <c r="F223" s="14"/>
      <c r="G223" s="14"/>
      <c r="H223" s="14"/>
      <c r="I223" s="14"/>
      <c r="J223" s="14"/>
      <c r="K223" s="14"/>
      <c r="L223" s="14"/>
      <c r="M223" s="15"/>
      <c r="N223" s="14"/>
      <c r="O223" s="14"/>
      <c r="P223" s="14"/>
      <c r="Q223" s="14"/>
      <c r="R223" s="14"/>
      <c r="S223" s="14"/>
      <c r="T223" s="14"/>
      <c r="U223" s="14"/>
      <c r="V223" s="14"/>
      <c r="W223" s="14"/>
      <c r="X223" s="14"/>
      <c r="Y223" s="14"/>
      <c r="Z223" s="14"/>
      <c r="AA223" s="14"/>
      <c r="AB223" s="14"/>
      <c r="AC223" s="14"/>
      <c r="AD223" s="14"/>
      <c r="AE223" s="14"/>
      <c r="AF223" s="14">
        <v>885.36</v>
      </c>
      <c r="AG223" s="14">
        <v>265.608</v>
      </c>
      <c r="AH223" s="14">
        <f t="shared" si="435"/>
        <v>30</v>
      </c>
      <c r="AI223" s="14">
        <v>1104.2</v>
      </c>
      <c r="AJ223" s="14">
        <v>1104.1909599999999</v>
      </c>
      <c r="AK223" s="14">
        <f t="shared" si="438"/>
        <v>99.999181307734091</v>
      </c>
      <c r="AL223" s="14"/>
      <c r="AM223" s="14"/>
      <c r="AN223" s="14"/>
      <c r="AO223" s="14"/>
      <c r="AP223" s="14"/>
      <c r="AQ223" s="14"/>
      <c r="AR223" s="14"/>
      <c r="AS223" s="14"/>
      <c r="AT223" s="100"/>
      <c r="AU223" s="14"/>
      <c r="AV223" s="14"/>
      <c r="AW223" s="100"/>
      <c r="AX223" s="14"/>
      <c r="AY223" s="14"/>
      <c r="AZ223" s="100"/>
      <c r="BA223" s="14"/>
      <c r="BB223" s="14"/>
      <c r="BC223" s="100"/>
      <c r="BD223" s="14"/>
      <c r="BE223" s="14"/>
      <c r="BF223" s="15"/>
      <c r="BG223" s="14"/>
      <c r="BH223" s="14"/>
      <c r="BI223" s="100"/>
      <c r="BJ223" s="14"/>
      <c r="BK223" s="14"/>
      <c r="BL223" s="100"/>
      <c r="BM223" s="14"/>
      <c r="BN223" s="14"/>
      <c r="BO223" s="100"/>
      <c r="BP223" s="14"/>
      <c r="BQ223" s="14"/>
      <c r="BR223" s="100"/>
      <c r="BS223" s="14"/>
      <c r="BT223" s="14"/>
      <c r="BU223" s="100"/>
      <c r="BV223" s="14"/>
      <c r="BW223" s="14"/>
      <c r="BX223" s="100"/>
      <c r="BY223" s="14"/>
      <c r="BZ223" s="14"/>
      <c r="CA223" s="100"/>
      <c r="CB223" s="14"/>
      <c r="CC223" s="14"/>
      <c r="CD223" s="100"/>
      <c r="CE223" s="14"/>
      <c r="CF223" s="14"/>
      <c r="CG223" s="100"/>
      <c r="CH223" s="14"/>
      <c r="CI223" s="14"/>
      <c r="CJ223" s="50"/>
      <c r="CK223" s="14"/>
      <c r="CL223" s="14"/>
      <c r="CM223" s="100"/>
      <c r="CN223" s="15"/>
      <c r="CO223" s="14"/>
      <c r="CP223" s="181"/>
      <c r="CQ223" s="15"/>
      <c r="CR223" s="14"/>
      <c r="CS223" s="14"/>
      <c r="CT223" s="195"/>
      <c r="CU223" s="14"/>
      <c r="CV223" s="100"/>
      <c r="CW223" s="15"/>
      <c r="CX223" s="14"/>
      <c r="CY223" s="100"/>
      <c r="CZ223" s="15"/>
      <c r="DA223" s="14"/>
      <c r="DB223" s="100"/>
      <c r="DC223" s="15"/>
      <c r="DD223" s="14"/>
      <c r="DE223" s="100"/>
      <c r="DF223" s="15"/>
      <c r="DG223" s="14"/>
      <c r="DH223" s="100"/>
      <c r="DI223" s="15"/>
      <c r="DJ223" s="14"/>
      <c r="DK223" s="15"/>
      <c r="DL223" s="15"/>
      <c r="DM223" s="14"/>
      <c r="DN223" s="15"/>
      <c r="DO223" s="15"/>
      <c r="DP223" s="14"/>
      <c r="DQ223" s="15"/>
      <c r="DR223" s="15"/>
      <c r="DS223" s="14"/>
      <c r="DT223" s="15"/>
      <c r="DU223" s="15"/>
      <c r="DV223" s="14"/>
      <c r="DW223" s="14"/>
      <c r="DX223" s="15"/>
      <c r="DY223" s="14"/>
      <c r="DZ223" s="14"/>
    </row>
    <row r="224" spans="1:130" s="35" customFormat="1" ht="15.75" x14ac:dyDescent="0.25">
      <c r="A224" s="58" t="s">
        <v>432</v>
      </c>
      <c r="B224" s="206">
        <f t="shared" si="433"/>
        <v>833.42700000000002</v>
      </c>
      <c r="C224" s="206">
        <f t="shared" si="434"/>
        <v>833.42700000000002</v>
      </c>
      <c r="D224" s="14"/>
      <c r="E224" s="14"/>
      <c r="F224" s="14"/>
      <c r="G224" s="14"/>
      <c r="H224" s="14"/>
      <c r="I224" s="14"/>
      <c r="J224" s="14"/>
      <c r="K224" s="14"/>
      <c r="L224" s="14"/>
      <c r="M224" s="15"/>
      <c r="N224" s="14"/>
      <c r="O224" s="14"/>
      <c r="P224" s="14"/>
      <c r="Q224" s="14"/>
      <c r="R224" s="14"/>
      <c r="S224" s="14"/>
      <c r="T224" s="14"/>
      <c r="U224" s="14"/>
      <c r="V224" s="14"/>
      <c r="W224" s="14"/>
      <c r="X224" s="14"/>
      <c r="Y224" s="14"/>
      <c r="Z224" s="14"/>
      <c r="AA224" s="14"/>
      <c r="AB224" s="14"/>
      <c r="AC224" s="14"/>
      <c r="AD224" s="14"/>
      <c r="AE224" s="14"/>
      <c r="AF224" s="14">
        <v>833.42700000000002</v>
      </c>
      <c r="AG224" s="14">
        <v>833.42700000000002</v>
      </c>
      <c r="AH224" s="14">
        <f t="shared" si="435"/>
        <v>100</v>
      </c>
      <c r="AI224" s="14"/>
      <c r="AJ224" s="14"/>
      <c r="AK224" s="14"/>
      <c r="AL224" s="14"/>
      <c r="AM224" s="14"/>
      <c r="AN224" s="14"/>
      <c r="AO224" s="14"/>
      <c r="AP224" s="14"/>
      <c r="AQ224" s="14"/>
      <c r="AR224" s="14"/>
      <c r="AS224" s="14"/>
      <c r="AT224" s="100"/>
      <c r="AU224" s="14"/>
      <c r="AV224" s="14"/>
      <c r="AW224" s="100"/>
      <c r="AX224" s="14"/>
      <c r="AY224" s="14"/>
      <c r="AZ224" s="100"/>
      <c r="BA224" s="14"/>
      <c r="BB224" s="14"/>
      <c r="BC224" s="100"/>
      <c r="BD224" s="14"/>
      <c r="BE224" s="14"/>
      <c r="BF224" s="15"/>
      <c r="BG224" s="14"/>
      <c r="BH224" s="14"/>
      <c r="BI224" s="100"/>
      <c r="BJ224" s="14"/>
      <c r="BK224" s="14"/>
      <c r="BL224" s="100"/>
      <c r="BM224" s="14"/>
      <c r="BN224" s="14"/>
      <c r="BO224" s="100"/>
      <c r="BP224" s="14"/>
      <c r="BQ224" s="14"/>
      <c r="BR224" s="100"/>
      <c r="BS224" s="14"/>
      <c r="BT224" s="14"/>
      <c r="BU224" s="100"/>
      <c r="BV224" s="14"/>
      <c r="BW224" s="14"/>
      <c r="BX224" s="100"/>
      <c r="BY224" s="14"/>
      <c r="BZ224" s="14"/>
      <c r="CA224" s="100"/>
      <c r="CB224" s="14"/>
      <c r="CC224" s="14"/>
      <c r="CD224" s="100"/>
      <c r="CE224" s="14"/>
      <c r="CF224" s="14"/>
      <c r="CG224" s="100"/>
      <c r="CH224" s="14"/>
      <c r="CI224" s="14"/>
      <c r="CJ224" s="50"/>
      <c r="CK224" s="14"/>
      <c r="CL224" s="14"/>
      <c r="CM224" s="100"/>
      <c r="CN224" s="15"/>
      <c r="CO224" s="14"/>
      <c r="CP224" s="181"/>
      <c r="CQ224" s="15"/>
      <c r="CR224" s="14"/>
      <c r="CS224" s="14"/>
      <c r="CT224" s="195"/>
      <c r="CU224" s="14"/>
      <c r="CV224" s="100"/>
      <c r="CW224" s="15"/>
      <c r="CX224" s="14"/>
      <c r="CY224" s="100"/>
      <c r="CZ224" s="15"/>
      <c r="DA224" s="14"/>
      <c r="DB224" s="100"/>
      <c r="DC224" s="15"/>
      <c r="DD224" s="14"/>
      <c r="DE224" s="100"/>
      <c r="DF224" s="15"/>
      <c r="DG224" s="14"/>
      <c r="DH224" s="100"/>
      <c r="DI224" s="15"/>
      <c r="DJ224" s="14"/>
      <c r="DK224" s="15"/>
      <c r="DL224" s="15"/>
      <c r="DM224" s="14"/>
      <c r="DN224" s="15"/>
      <c r="DO224" s="15"/>
      <c r="DP224" s="14"/>
      <c r="DQ224" s="15"/>
      <c r="DR224" s="15"/>
      <c r="DS224" s="14"/>
      <c r="DT224" s="15"/>
      <c r="DU224" s="15"/>
      <c r="DV224" s="14"/>
      <c r="DW224" s="14"/>
      <c r="DX224" s="15"/>
      <c r="DY224" s="14"/>
      <c r="DZ224" s="14"/>
    </row>
    <row r="225" spans="1:130" s="76" customFormat="1" ht="31.5" x14ac:dyDescent="0.25">
      <c r="A225" s="77" t="s">
        <v>420</v>
      </c>
      <c r="B225" s="205">
        <f t="shared" si="433"/>
        <v>46503.907230000004</v>
      </c>
      <c r="C225" s="205">
        <f t="shared" si="434"/>
        <v>26523.61017</v>
      </c>
      <c r="D225" s="81">
        <f t="shared" ref="D225" si="469">C225/B225*100</f>
        <v>57.035229403024069</v>
      </c>
      <c r="E225" s="83">
        <f t="shared" ref="E225:AS225" si="470">E226+E227+E228+E229+E230+E231+E232+E233+E234+E235+E236+E237</f>
        <v>0</v>
      </c>
      <c r="F225" s="83">
        <f t="shared" si="470"/>
        <v>0</v>
      </c>
      <c r="G225" s="83">
        <f t="shared" si="470"/>
        <v>0</v>
      </c>
      <c r="H225" s="83">
        <f t="shared" si="470"/>
        <v>0</v>
      </c>
      <c r="I225" s="83">
        <f t="shared" si="470"/>
        <v>0</v>
      </c>
      <c r="J225" s="83">
        <f t="shared" si="470"/>
        <v>0</v>
      </c>
      <c r="K225" s="83">
        <f t="shared" si="470"/>
        <v>261</v>
      </c>
      <c r="L225" s="83">
        <f t="shared" si="470"/>
        <v>260.99009999999998</v>
      </c>
      <c r="M225" s="83">
        <f t="shared" si="452"/>
        <v>99.996206896551726</v>
      </c>
      <c r="N225" s="83">
        <f t="shared" si="470"/>
        <v>0</v>
      </c>
      <c r="O225" s="83">
        <f t="shared" si="470"/>
        <v>0</v>
      </c>
      <c r="P225" s="83">
        <f t="shared" si="470"/>
        <v>0</v>
      </c>
      <c r="Q225" s="83">
        <f t="shared" si="470"/>
        <v>0</v>
      </c>
      <c r="R225" s="83">
        <f t="shared" si="470"/>
        <v>0</v>
      </c>
      <c r="S225" s="83">
        <f t="shared" si="470"/>
        <v>0</v>
      </c>
      <c r="T225" s="83">
        <f t="shared" si="470"/>
        <v>0</v>
      </c>
      <c r="U225" s="83">
        <f t="shared" si="470"/>
        <v>0</v>
      </c>
      <c r="V225" s="83">
        <f t="shared" si="470"/>
        <v>0</v>
      </c>
      <c r="W225" s="83">
        <f t="shared" si="470"/>
        <v>102.04082</v>
      </c>
      <c r="X225" s="83">
        <f t="shared" si="470"/>
        <v>102.04083</v>
      </c>
      <c r="Y225" s="81">
        <f t="shared" si="417"/>
        <v>100.00000979999966</v>
      </c>
      <c r="Z225" s="83">
        <f t="shared" si="470"/>
        <v>51.020409999999998</v>
      </c>
      <c r="AA225" s="83">
        <f t="shared" si="470"/>
        <v>51.020409999999998</v>
      </c>
      <c r="AB225" s="81">
        <f>AA225/Z225*100</f>
        <v>100</v>
      </c>
      <c r="AC225" s="83">
        <f t="shared" si="470"/>
        <v>0</v>
      </c>
      <c r="AD225" s="83">
        <f t="shared" si="470"/>
        <v>0</v>
      </c>
      <c r="AE225" s="83">
        <f t="shared" si="470"/>
        <v>0</v>
      </c>
      <c r="AF225" s="83">
        <f>SUM(AF226:AF237)</f>
        <v>2487.5459999999998</v>
      </c>
      <c r="AG225" s="83">
        <f t="shared" si="470"/>
        <v>1138.4881</v>
      </c>
      <c r="AH225" s="81">
        <f t="shared" si="435"/>
        <v>45.767519475016748</v>
      </c>
      <c r="AI225" s="83">
        <f t="shared" si="470"/>
        <v>2749.9</v>
      </c>
      <c r="AJ225" s="83">
        <f t="shared" si="470"/>
        <v>2749.8514100000002</v>
      </c>
      <c r="AK225" s="81">
        <f t="shared" si="438"/>
        <v>99.998233026655512</v>
      </c>
      <c r="AL225" s="83">
        <f t="shared" si="470"/>
        <v>17880.3</v>
      </c>
      <c r="AM225" s="83">
        <f t="shared" si="470"/>
        <v>11480.639380000001</v>
      </c>
      <c r="AN225" s="83">
        <f t="shared" si="93"/>
        <v>64.208315184868269</v>
      </c>
      <c r="AO225" s="83">
        <f t="shared" ref="AO225:AP225" si="471">AO226+AO227+AO228+AO229+AO230+AO231+AO232+AO233+AO234+AO235+AO236+AO237</f>
        <v>2544.4</v>
      </c>
      <c r="AP225" s="83">
        <f t="shared" si="471"/>
        <v>362.62127000000004</v>
      </c>
      <c r="AQ225" s="83">
        <f t="shared" ref="AQ225:AQ226" si="472">AP225/AO225*100</f>
        <v>14.251739899386889</v>
      </c>
      <c r="AR225" s="83">
        <f t="shared" si="470"/>
        <v>0</v>
      </c>
      <c r="AS225" s="83">
        <f t="shared" si="470"/>
        <v>0</v>
      </c>
      <c r="AT225" s="83">
        <f t="shared" ref="AT225:CI225" si="473">AT226+AT227+AT228+AT229+AT230+AT231+AT232+AT233+AT234+AT235+AT236+AT237</f>
        <v>0</v>
      </c>
      <c r="AU225" s="83">
        <f t="shared" si="473"/>
        <v>0</v>
      </c>
      <c r="AV225" s="83">
        <f t="shared" si="473"/>
        <v>0</v>
      </c>
      <c r="AW225" s="83">
        <f t="shared" si="473"/>
        <v>0</v>
      </c>
      <c r="AX225" s="83">
        <f t="shared" si="473"/>
        <v>0</v>
      </c>
      <c r="AY225" s="83">
        <f t="shared" si="473"/>
        <v>0</v>
      </c>
      <c r="AZ225" s="83">
        <f t="shared" si="473"/>
        <v>0</v>
      </c>
      <c r="BA225" s="83">
        <f t="shared" si="473"/>
        <v>0</v>
      </c>
      <c r="BB225" s="83">
        <f t="shared" si="473"/>
        <v>0</v>
      </c>
      <c r="BC225" s="83">
        <f t="shared" si="473"/>
        <v>0</v>
      </c>
      <c r="BD225" s="83">
        <f t="shared" si="473"/>
        <v>3380.9</v>
      </c>
      <c r="BE225" s="83">
        <f t="shared" si="473"/>
        <v>1858.278</v>
      </c>
      <c r="BF225" s="83">
        <f t="shared" si="125"/>
        <v>54.964003667662453</v>
      </c>
      <c r="BG225" s="83">
        <f t="shared" si="473"/>
        <v>0</v>
      </c>
      <c r="BH225" s="83">
        <f t="shared" si="473"/>
        <v>0</v>
      </c>
      <c r="BI225" s="83">
        <f t="shared" si="473"/>
        <v>0</v>
      </c>
      <c r="BJ225" s="83">
        <f t="shared" si="473"/>
        <v>0</v>
      </c>
      <c r="BK225" s="83">
        <f t="shared" si="473"/>
        <v>0</v>
      </c>
      <c r="BL225" s="83">
        <f t="shared" si="473"/>
        <v>0</v>
      </c>
      <c r="BM225" s="83">
        <f t="shared" si="473"/>
        <v>0</v>
      </c>
      <c r="BN225" s="83">
        <f t="shared" si="473"/>
        <v>0</v>
      </c>
      <c r="BO225" s="83">
        <f t="shared" si="473"/>
        <v>0</v>
      </c>
      <c r="BP225" s="83">
        <f t="shared" si="473"/>
        <v>0</v>
      </c>
      <c r="BQ225" s="83">
        <f t="shared" si="473"/>
        <v>0</v>
      </c>
      <c r="BR225" s="83">
        <f t="shared" si="473"/>
        <v>0</v>
      </c>
      <c r="BS225" s="83">
        <f t="shared" si="473"/>
        <v>0</v>
      </c>
      <c r="BT225" s="83">
        <f t="shared" si="473"/>
        <v>0</v>
      </c>
      <c r="BU225" s="83">
        <f t="shared" si="473"/>
        <v>0</v>
      </c>
      <c r="BV225" s="83">
        <f t="shared" si="473"/>
        <v>0</v>
      </c>
      <c r="BW225" s="83">
        <f t="shared" si="473"/>
        <v>0</v>
      </c>
      <c r="BX225" s="83">
        <f t="shared" si="473"/>
        <v>0</v>
      </c>
      <c r="BY225" s="83">
        <f t="shared" si="473"/>
        <v>0</v>
      </c>
      <c r="BZ225" s="83">
        <f t="shared" si="473"/>
        <v>0</v>
      </c>
      <c r="CA225" s="83">
        <f t="shared" si="473"/>
        <v>0</v>
      </c>
      <c r="CB225" s="83">
        <f t="shared" si="473"/>
        <v>0</v>
      </c>
      <c r="CC225" s="83">
        <f t="shared" si="473"/>
        <v>0</v>
      </c>
      <c r="CD225" s="83">
        <f t="shared" si="473"/>
        <v>0</v>
      </c>
      <c r="CE225" s="83">
        <f t="shared" si="473"/>
        <v>0</v>
      </c>
      <c r="CF225" s="83">
        <f t="shared" si="473"/>
        <v>0</v>
      </c>
      <c r="CG225" s="83">
        <f t="shared" si="473"/>
        <v>0</v>
      </c>
      <c r="CH225" s="83">
        <f t="shared" si="473"/>
        <v>0</v>
      </c>
      <c r="CI225" s="83">
        <f t="shared" si="473"/>
        <v>0</v>
      </c>
      <c r="CJ225" s="80"/>
      <c r="CK225" s="83">
        <f t="shared" ref="CK225:CY225" si="474">CK226+CK227+CK228+CK229+CK230+CK231+CK232+CK233+CK234+CK235+CK236+CK237</f>
        <v>0</v>
      </c>
      <c r="CL225" s="83">
        <f t="shared" si="474"/>
        <v>0</v>
      </c>
      <c r="CM225" s="83">
        <f t="shared" si="474"/>
        <v>0</v>
      </c>
      <c r="CN225" s="83">
        <f t="shared" si="474"/>
        <v>0</v>
      </c>
      <c r="CO225" s="83">
        <f t="shared" si="474"/>
        <v>0</v>
      </c>
      <c r="CP225" s="183">
        <f t="shared" si="474"/>
        <v>0</v>
      </c>
      <c r="CQ225" s="83">
        <f t="shared" si="474"/>
        <v>12649</v>
      </c>
      <c r="CR225" s="83">
        <f t="shared" si="474"/>
        <v>7165.3039600000002</v>
      </c>
      <c r="CS225" s="83">
        <f t="shared" si="98"/>
        <v>56.6471970906791</v>
      </c>
      <c r="CT225" s="198">
        <f t="shared" si="474"/>
        <v>0</v>
      </c>
      <c r="CU225" s="83">
        <f t="shared" si="474"/>
        <v>0</v>
      </c>
      <c r="CV225" s="83">
        <f t="shared" si="474"/>
        <v>0</v>
      </c>
      <c r="CW225" s="83">
        <f t="shared" si="474"/>
        <v>0</v>
      </c>
      <c r="CX225" s="83">
        <f t="shared" si="474"/>
        <v>0</v>
      </c>
      <c r="CY225" s="83">
        <f t="shared" si="474"/>
        <v>0</v>
      </c>
      <c r="CZ225" s="83"/>
      <c r="DA225" s="83">
        <f t="shared" ref="DA225:DB225" si="475">DA226+DA227+DA228+DA229+DA230+DA231+DA232+DA233+DA234+DA235+DA236+DA237</f>
        <v>0</v>
      </c>
      <c r="DB225" s="83">
        <f t="shared" si="475"/>
        <v>0</v>
      </c>
      <c r="DC225" s="83">
        <f t="shared" ref="DC225:DE225" si="476">DC226+DC227+DC228+DC229+DC230+DC231+DC232+DC233+DC234+DC235+DC236+DC237</f>
        <v>0</v>
      </c>
      <c r="DD225" s="83">
        <f t="shared" si="476"/>
        <v>0</v>
      </c>
      <c r="DE225" s="83">
        <f t="shared" si="476"/>
        <v>0</v>
      </c>
      <c r="DF225" s="83">
        <f t="shared" ref="DF225:DG225" si="477">DF226+DF227+DF228+DF229+DF230+DF231+DF232+DF233+DF234+DF235+DF236+DF237</f>
        <v>1260.3</v>
      </c>
      <c r="DG225" s="83">
        <f t="shared" si="477"/>
        <v>268.57499999999999</v>
      </c>
      <c r="DH225" s="83">
        <f>DG225/DF225*100</f>
        <v>21.310402285170195</v>
      </c>
      <c r="DI225" s="83">
        <f t="shared" ref="DI225:DJ225" si="478">DI226+DI227+DI228+DI229+DI230+DI231+DI232+DI233+DI234+DI235+DI236+DI237</f>
        <v>3137.5</v>
      </c>
      <c r="DJ225" s="83">
        <f t="shared" si="478"/>
        <v>1085.80171</v>
      </c>
      <c r="DK225" s="83">
        <f t="shared" si="464"/>
        <v>34.60722581673307</v>
      </c>
      <c r="DL225" s="83">
        <f t="shared" ref="DL225:DM225" si="479">DL226+DL227+DL228+DL229+DL230+DL231+DL232+DL233+DL234+DL235+DL236+DL237</f>
        <v>0</v>
      </c>
      <c r="DM225" s="83">
        <f t="shared" si="479"/>
        <v>0</v>
      </c>
      <c r="DN225" s="83"/>
      <c r="DO225" s="83">
        <f t="shared" ref="DO225:DP225" si="480">DO226+DO227+DO228+DO229+DO230+DO231+DO232+DO233+DO234+DO235+DO236+DO237</f>
        <v>0</v>
      </c>
      <c r="DP225" s="83">
        <f t="shared" si="480"/>
        <v>0</v>
      </c>
      <c r="DQ225" s="83"/>
      <c r="DR225" s="83">
        <f t="shared" ref="DR225:DS225" si="481">DR226+DR227+DR228+DR229+DR230+DR231+DR232+DR233+DR234+DR235+DR236+DR237</f>
        <v>0</v>
      </c>
      <c r="DS225" s="83">
        <f t="shared" si="481"/>
        <v>0</v>
      </c>
      <c r="DT225" s="83"/>
      <c r="DU225" s="83">
        <f t="shared" ref="DU225:DV225" si="482">DU226+DU227+DU228+DU229+DU230+DU231+DU232+DU233+DU234+DU235+DU236+DU237</f>
        <v>0</v>
      </c>
      <c r="DV225" s="83">
        <f t="shared" si="482"/>
        <v>0</v>
      </c>
      <c r="DW225" s="83"/>
      <c r="DX225" s="83"/>
      <c r="DY225" s="83"/>
      <c r="DZ225" s="83"/>
    </row>
    <row r="226" spans="1:130" s="35" customFormat="1" ht="31.5" x14ac:dyDescent="0.25">
      <c r="A226" s="58" t="s">
        <v>400</v>
      </c>
      <c r="B226" s="206">
        <f t="shared" si="433"/>
        <v>41266.461230000001</v>
      </c>
      <c r="C226" s="206">
        <f t="shared" si="434"/>
        <v>22635.270660000002</v>
      </c>
      <c r="D226" s="14">
        <f t="shared" si="82"/>
        <v>54.851494374188192</v>
      </c>
      <c r="E226" s="15"/>
      <c r="F226" s="14">
        <v>0</v>
      </c>
      <c r="G226" s="14"/>
      <c r="H226" s="15"/>
      <c r="I226" s="15"/>
      <c r="J226" s="14"/>
      <c r="K226" s="14">
        <v>261</v>
      </c>
      <c r="L226" s="14">
        <v>260.99009999999998</v>
      </c>
      <c r="M226" s="15">
        <f t="shared" si="452"/>
        <v>99.996206896551726</v>
      </c>
      <c r="N226" s="14"/>
      <c r="O226" s="14"/>
      <c r="P226" s="15"/>
      <c r="Q226" s="15">
        <v>0</v>
      </c>
      <c r="R226" s="15">
        <v>0</v>
      </c>
      <c r="S226" s="14"/>
      <c r="T226" s="15"/>
      <c r="U226" s="15"/>
      <c r="V226" s="15"/>
      <c r="W226" s="15">
        <v>102.04082</v>
      </c>
      <c r="X226" s="15">
        <v>102.04083</v>
      </c>
      <c r="Y226" s="14">
        <f t="shared" si="417"/>
        <v>100.00000979999966</v>
      </c>
      <c r="Z226" s="15">
        <v>51.020409999999998</v>
      </c>
      <c r="AA226" s="15">
        <v>51.020409999999998</v>
      </c>
      <c r="AB226" s="14">
        <f>AA226/Z226*100</f>
        <v>100</v>
      </c>
      <c r="AC226" s="15"/>
      <c r="AD226" s="15"/>
      <c r="AE226" s="14"/>
      <c r="AF226" s="14"/>
      <c r="AG226" s="14"/>
      <c r="AH226" s="14"/>
      <c r="AI226" s="15">
        <v>0</v>
      </c>
      <c r="AJ226" s="15"/>
      <c r="AK226" s="14"/>
      <c r="AL226" s="172">
        <v>17880.3</v>
      </c>
      <c r="AM226" s="172">
        <v>11480.639380000001</v>
      </c>
      <c r="AN226" s="15">
        <f t="shared" si="93"/>
        <v>64.208315184868269</v>
      </c>
      <c r="AO226" s="172">
        <v>2544.4</v>
      </c>
      <c r="AP226" s="172">
        <v>362.62127000000004</v>
      </c>
      <c r="AQ226" s="15">
        <f t="shared" si="472"/>
        <v>14.251739899386889</v>
      </c>
      <c r="AR226" s="15"/>
      <c r="AS226" s="15"/>
      <c r="AT226" s="15"/>
      <c r="AU226" s="15"/>
      <c r="AV226" s="15"/>
      <c r="AW226" s="15"/>
      <c r="AX226" s="15"/>
      <c r="AY226" s="15"/>
      <c r="AZ226" s="99"/>
      <c r="BA226" s="15"/>
      <c r="BB226" s="15"/>
      <c r="BC226" s="99"/>
      <c r="BD226" s="15">
        <v>3380.9</v>
      </c>
      <c r="BE226" s="191">
        <v>1858.278</v>
      </c>
      <c r="BF226" s="15">
        <f t="shared" si="125"/>
        <v>54.964003667662453</v>
      </c>
      <c r="BG226" s="15"/>
      <c r="BH226" s="99"/>
      <c r="BI226" s="99"/>
      <c r="BJ226" s="15"/>
      <c r="BK226" s="99"/>
      <c r="BL226" s="99"/>
      <c r="BM226" s="15"/>
      <c r="BN226" s="99"/>
      <c r="BO226" s="99"/>
      <c r="BP226" s="15"/>
      <c r="BQ226" s="99"/>
      <c r="BR226" s="99"/>
      <c r="BS226" s="15"/>
      <c r="BT226" s="99"/>
      <c r="BU226" s="99"/>
      <c r="BV226" s="15"/>
      <c r="BW226" s="99"/>
      <c r="BX226" s="99"/>
      <c r="BY226" s="15"/>
      <c r="BZ226" s="99"/>
      <c r="CA226" s="99"/>
      <c r="CB226" s="15"/>
      <c r="CC226" s="99"/>
      <c r="CD226" s="99"/>
      <c r="CE226" s="15"/>
      <c r="CF226" s="99"/>
      <c r="CG226" s="99"/>
      <c r="CH226" s="15"/>
      <c r="CI226" s="15"/>
      <c r="CJ226" s="50"/>
      <c r="CK226" s="15"/>
      <c r="CL226" s="99"/>
      <c r="CM226" s="99"/>
      <c r="CN226" s="15"/>
      <c r="CO226" s="99"/>
      <c r="CP226" s="185"/>
      <c r="CQ226" s="15">
        <v>12649</v>
      </c>
      <c r="CR226" s="172">
        <v>7165.3039600000002</v>
      </c>
      <c r="CS226" s="15">
        <f t="shared" si="98"/>
        <v>56.6471970906791</v>
      </c>
      <c r="CT226" s="195"/>
      <c r="CU226" s="99"/>
      <c r="CV226" s="99"/>
      <c r="CW226" s="15"/>
      <c r="CX226" s="99"/>
      <c r="CY226" s="99"/>
      <c r="CZ226" s="15"/>
      <c r="DA226" s="99"/>
      <c r="DB226" s="99"/>
      <c r="DC226" s="15"/>
      <c r="DD226" s="99"/>
      <c r="DE226" s="99"/>
      <c r="DF226" s="15">
        <v>1260.3</v>
      </c>
      <c r="DG226" s="15">
        <v>268.57499999999999</v>
      </c>
      <c r="DH226" s="15">
        <f>DG226/DF226*100</f>
        <v>21.310402285170195</v>
      </c>
      <c r="DI226" s="15">
        <v>3137.5</v>
      </c>
      <c r="DJ226" s="191">
        <v>1085.80171</v>
      </c>
      <c r="DK226" s="15">
        <f t="shared" si="464"/>
        <v>34.60722581673307</v>
      </c>
      <c r="DL226" s="15"/>
      <c r="DM226" s="191"/>
      <c r="DN226" s="15"/>
      <c r="DO226" s="15"/>
      <c r="DP226" s="191"/>
      <c r="DQ226" s="15"/>
      <c r="DR226" s="15"/>
      <c r="DS226" s="191"/>
      <c r="DT226" s="15"/>
      <c r="DU226" s="15"/>
      <c r="DV226" s="172"/>
      <c r="DW226" s="15"/>
      <c r="DX226" s="15"/>
      <c r="DY226" s="172"/>
      <c r="DZ226" s="15"/>
    </row>
    <row r="227" spans="1:130" s="35" customFormat="1" ht="15.75" x14ac:dyDescent="0.25">
      <c r="A227" s="58" t="s">
        <v>613</v>
      </c>
      <c r="B227" s="206">
        <f t="shared" si="433"/>
        <v>2749.9</v>
      </c>
      <c r="C227" s="206">
        <f t="shared" si="434"/>
        <v>2749.8514100000002</v>
      </c>
      <c r="D227" s="14">
        <f>C227/B227*100</f>
        <v>99.998233026655512</v>
      </c>
      <c r="E227" s="14"/>
      <c r="F227" s="14"/>
      <c r="G227" s="14"/>
      <c r="H227" s="14"/>
      <c r="I227" s="14"/>
      <c r="J227" s="14"/>
      <c r="K227" s="14"/>
      <c r="L227" s="14"/>
      <c r="M227" s="14"/>
      <c r="N227" s="14"/>
      <c r="O227" s="14"/>
      <c r="P227" s="14"/>
      <c r="Q227" s="14"/>
      <c r="R227" s="14"/>
      <c r="S227" s="14"/>
      <c r="T227" s="14"/>
      <c r="U227" s="14">
        <v>0</v>
      </c>
      <c r="V227" s="14"/>
      <c r="W227" s="14"/>
      <c r="X227" s="14"/>
      <c r="Y227" s="14"/>
      <c r="Z227" s="14"/>
      <c r="AA227" s="14"/>
      <c r="AB227" s="14"/>
      <c r="AC227" s="14"/>
      <c r="AD227" s="14"/>
      <c r="AE227" s="14"/>
      <c r="AF227" s="14"/>
      <c r="AG227" s="14"/>
      <c r="AH227" s="14"/>
      <c r="AI227" s="14">
        <v>2749.9</v>
      </c>
      <c r="AJ227" s="14">
        <v>2749.8514100000002</v>
      </c>
      <c r="AK227" s="14">
        <f>AJ227/AI227*100</f>
        <v>99.998233026655512</v>
      </c>
      <c r="AL227" s="14"/>
      <c r="AM227" s="14"/>
      <c r="AN227" s="14"/>
      <c r="AO227" s="14"/>
      <c r="AP227" s="14"/>
      <c r="AQ227" s="14"/>
      <c r="AR227" s="14"/>
      <c r="AS227" s="14"/>
      <c r="AT227" s="100"/>
      <c r="AU227" s="14"/>
      <c r="AV227" s="14"/>
      <c r="AW227" s="100"/>
      <c r="AX227" s="14"/>
      <c r="AY227" s="14"/>
      <c r="AZ227" s="100"/>
      <c r="BA227" s="14"/>
      <c r="BB227" s="14"/>
      <c r="BC227" s="100"/>
      <c r="BD227" s="14"/>
      <c r="BE227" s="14"/>
      <c r="BF227" s="14"/>
      <c r="BG227" s="14"/>
      <c r="BH227" s="14"/>
      <c r="BI227" s="100"/>
      <c r="BJ227" s="14"/>
      <c r="BK227" s="14"/>
      <c r="BL227" s="100"/>
      <c r="BM227" s="14"/>
      <c r="BN227" s="14"/>
      <c r="BO227" s="100"/>
      <c r="BP227" s="14"/>
      <c r="BQ227" s="14"/>
      <c r="BR227" s="100"/>
      <c r="BS227" s="14"/>
      <c r="BT227" s="14"/>
      <c r="BU227" s="100"/>
      <c r="BV227" s="14"/>
      <c r="BW227" s="14"/>
      <c r="BX227" s="100"/>
      <c r="BY227" s="14"/>
      <c r="BZ227" s="14"/>
      <c r="CA227" s="100"/>
      <c r="CB227" s="14"/>
      <c r="CC227" s="14"/>
      <c r="CD227" s="100"/>
      <c r="CE227" s="14"/>
      <c r="CF227" s="14"/>
      <c r="CG227" s="100"/>
      <c r="CH227" s="14"/>
      <c r="CI227" s="14"/>
      <c r="CJ227" s="50"/>
      <c r="CK227" s="14"/>
      <c r="CL227" s="14"/>
      <c r="CM227" s="100"/>
      <c r="CN227" s="15"/>
      <c r="CO227" s="14"/>
      <c r="CP227" s="181"/>
      <c r="CQ227" s="15"/>
      <c r="CR227" s="14"/>
      <c r="CS227" s="14"/>
      <c r="CT227" s="195"/>
      <c r="CU227" s="14"/>
      <c r="CV227" s="100"/>
      <c r="CW227" s="15"/>
      <c r="CX227" s="14"/>
      <c r="CY227" s="100"/>
      <c r="CZ227" s="15"/>
      <c r="DA227" s="14"/>
      <c r="DB227" s="100"/>
      <c r="DC227" s="15"/>
      <c r="DD227" s="14"/>
      <c r="DE227" s="100"/>
      <c r="DF227" s="15"/>
      <c r="DG227" s="14"/>
      <c r="DH227" s="100"/>
      <c r="DI227" s="15"/>
      <c r="DJ227" s="14"/>
      <c r="DK227" s="15"/>
      <c r="DL227" s="15"/>
      <c r="DM227" s="14"/>
      <c r="DN227" s="15"/>
      <c r="DO227" s="15"/>
      <c r="DP227" s="14"/>
      <c r="DQ227" s="15"/>
      <c r="DR227" s="15"/>
      <c r="DS227" s="14"/>
      <c r="DT227" s="15"/>
      <c r="DU227" s="15"/>
      <c r="DV227" s="14"/>
      <c r="DW227" s="14"/>
      <c r="DX227" s="15"/>
      <c r="DY227" s="14"/>
      <c r="DZ227" s="14"/>
    </row>
    <row r="228" spans="1:130" s="35" customFormat="1" ht="15.75" x14ac:dyDescent="0.25">
      <c r="A228" s="58" t="s">
        <v>607</v>
      </c>
      <c r="B228" s="206">
        <f t="shared" si="433"/>
        <v>749.16</v>
      </c>
      <c r="C228" s="206">
        <f t="shared" si="434"/>
        <v>0</v>
      </c>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v>749.16</v>
      </c>
      <c r="AG228" s="14"/>
      <c r="AH228" s="14">
        <f t="shared" si="435"/>
        <v>0</v>
      </c>
      <c r="AI228" s="14"/>
      <c r="AJ228" s="14"/>
      <c r="AK228" s="14"/>
      <c r="AL228" s="14"/>
      <c r="AM228" s="14"/>
      <c r="AN228" s="14"/>
      <c r="AO228" s="14"/>
      <c r="AP228" s="14"/>
      <c r="AQ228" s="14"/>
      <c r="AR228" s="14"/>
      <c r="AS228" s="14"/>
      <c r="AT228" s="100"/>
      <c r="AU228" s="14"/>
      <c r="AV228" s="14"/>
      <c r="AW228" s="100"/>
      <c r="AX228" s="14"/>
      <c r="AY228" s="14"/>
      <c r="AZ228" s="100"/>
      <c r="BA228" s="14"/>
      <c r="BB228" s="14"/>
      <c r="BC228" s="100"/>
      <c r="BD228" s="14"/>
      <c r="BE228" s="14"/>
      <c r="BF228" s="14"/>
      <c r="BG228" s="14"/>
      <c r="BH228" s="14"/>
      <c r="BI228" s="100"/>
      <c r="BJ228" s="14"/>
      <c r="BK228" s="14"/>
      <c r="BL228" s="100"/>
      <c r="BM228" s="14"/>
      <c r="BN228" s="14"/>
      <c r="BO228" s="100"/>
      <c r="BP228" s="14"/>
      <c r="BQ228" s="14"/>
      <c r="BR228" s="100"/>
      <c r="BS228" s="14"/>
      <c r="BT228" s="14"/>
      <c r="BU228" s="100"/>
      <c r="BV228" s="14"/>
      <c r="BW228" s="14"/>
      <c r="BX228" s="100"/>
      <c r="BY228" s="14"/>
      <c r="BZ228" s="14"/>
      <c r="CA228" s="100"/>
      <c r="CB228" s="14"/>
      <c r="CC228" s="14"/>
      <c r="CD228" s="100"/>
      <c r="CE228" s="14"/>
      <c r="CF228" s="14"/>
      <c r="CG228" s="100"/>
      <c r="CH228" s="14"/>
      <c r="CI228" s="14"/>
      <c r="CJ228" s="50"/>
      <c r="CK228" s="14"/>
      <c r="CL228" s="14"/>
      <c r="CM228" s="100"/>
      <c r="CN228" s="15"/>
      <c r="CO228" s="14"/>
      <c r="CP228" s="181"/>
      <c r="CQ228" s="15"/>
      <c r="CR228" s="14"/>
      <c r="CS228" s="14"/>
      <c r="CT228" s="195"/>
      <c r="CU228" s="14"/>
      <c r="CV228" s="100"/>
      <c r="CW228" s="15"/>
      <c r="CX228" s="14"/>
      <c r="CY228" s="100"/>
      <c r="CZ228" s="15"/>
      <c r="DA228" s="14"/>
      <c r="DB228" s="100"/>
      <c r="DC228" s="15"/>
      <c r="DD228" s="14"/>
      <c r="DE228" s="100"/>
      <c r="DF228" s="15"/>
      <c r="DG228" s="14"/>
      <c r="DH228" s="100"/>
      <c r="DI228" s="15"/>
      <c r="DJ228" s="14"/>
      <c r="DK228" s="15"/>
      <c r="DL228" s="15"/>
      <c r="DM228" s="14"/>
      <c r="DN228" s="15"/>
      <c r="DO228" s="15"/>
      <c r="DP228" s="14"/>
      <c r="DQ228" s="15"/>
      <c r="DR228" s="15"/>
      <c r="DS228" s="14"/>
      <c r="DT228" s="15"/>
      <c r="DU228" s="15"/>
      <c r="DV228" s="14"/>
      <c r="DW228" s="14"/>
      <c r="DX228" s="15"/>
      <c r="DY228" s="14"/>
      <c r="DZ228" s="14"/>
    </row>
    <row r="229" spans="1:130" s="35" customFormat="1" ht="15.75" x14ac:dyDescent="0.25">
      <c r="A229" s="58" t="s">
        <v>608</v>
      </c>
      <c r="B229" s="206">
        <f t="shared" si="433"/>
        <v>618.096</v>
      </c>
      <c r="C229" s="206">
        <f t="shared" si="434"/>
        <v>618.096</v>
      </c>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v>618.096</v>
      </c>
      <c r="AG229" s="14">
        <v>618.096</v>
      </c>
      <c r="AH229" s="14">
        <f t="shared" si="435"/>
        <v>100</v>
      </c>
      <c r="AI229" s="14"/>
      <c r="AJ229" s="14"/>
      <c r="AK229" s="14"/>
      <c r="AL229" s="14"/>
      <c r="AM229" s="14"/>
      <c r="AN229" s="14"/>
      <c r="AO229" s="14"/>
      <c r="AP229" s="14"/>
      <c r="AQ229" s="14"/>
      <c r="AR229" s="14"/>
      <c r="AS229" s="14"/>
      <c r="AT229" s="100"/>
      <c r="AU229" s="14"/>
      <c r="AV229" s="14"/>
      <c r="AW229" s="100"/>
      <c r="AX229" s="14"/>
      <c r="AY229" s="14"/>
      <c r="AZ229" s="100"/>
      <c r="BA229" s="14"/>
      <c r="BB229" s="14"/>
      <c r="BC229" s="100"/>
      <c r="BD229" s="14"/>
      <c r="BE229" s="14"/>
      <c r="BF229" s="14"/>
      <c r="BG229" s="14"/>
      <c r="BH229" s="14"/>
      <c r="BI229" s="100"/>
      <c r="BJ229" s="14"/>
      <c r="BK229" s="14"/>
      <c r="BL229" s="100"/>
      <c r="BM229" s="14"/>
      <c r="BN229" s="14"/>
      <c r="BO229" s="100"/>
      <c r="BP229" s="14"/>
      <c r="BQ229" s="14"/>
      <c r="BR229" s="100"/>
      <c r="BS229" s="14"/>
      <c r="BT229" s="14"/>
      <c r="BU229" s="100"/>
      <c r="BV229" s="14"/>
      <c r="BW229" s="14"/>
      <c r="BX229" s="100"/>
      <c r="BY229" s="14"/>
      <c r="BZ229" s="14"/>
      <c r="CA229" s="100"/>
      <c r="CB229" s="14"/>
      <c r="CC229" s="14"/>
      <c r="CD229" s="100"/>
      <c r="CE229" s="14"/>
      <c r="CF229" s="14"/>
      <c r="CG229" s="100"/>
      <c r="CH229" s="14"/>
      <c r="CI229" s="14"/>
      <c r="CJ229" s="50"/>
      <c r="CK229" s="14"/>
      <c r="CL229" s="14"/>
      <c r="CM229" s="100"/>
      <c r="CN229" s="15"/>
      <c r="CO229" s="14"/>
      <c r="CP229" s="181"/>
      <c r="CQ229" s="15"/>
      <c r="CR229" s="14"/>
      <c r="CS229" s="14"/>
      <c r="CT229" s="195"/>
      <c r="CU229" s="14"/>
      <c r="CV229" s="100"/>
      <c r="CW229" s="15"/>
      <c r="CX229" s="14"/>
      <c r="CY229" s="100"/>
      <c r="CZ229" s="15"/>
      <c r="DA229" s="14"/>
      <c r="DB229" s="100"/>
      <c r="DC229" s="15"/>
      <c r="DD229" s="14"/>
      <c r="DE229" s="100"/>
      <c r="DF229" s="15"/>
      <c r="DG229" s="14"/>
      <c r="DH229" s="100"/>
      <c r="DI229" s="15"/>
      <c r="DJ229" s="14"/>
      <c r="DK229" s="15"/>
      <c r="DL229" s="15"/>
      <c r="DM229" s="14"/>
      <c r="DN229" s="15"/>
      <c r="DO229" s="15"/>
      <c r="DP229" s="14"/>
      <c r="DQ229" s="15"/>
      <c r="DR229" s="15"/>
      <c r="DS229" s="14"/>
      <c r="DT229" s="15"/>
      <c r="DU229" s="15"/>
      <c r="DV229" s="14"/>
      <c r="DW229" s="14"/>
      <c r="DX229" s="15"/>
      <c r="DY229" s="14"/>
      <c r="DZ229" s="14"/>
    </row>
    <row r="230" spans="1:130" s="35" customFormat="1" ht="15.75" x14ac:dyDescent="0.25">
      <c r="A230" s="58" t="s">
        <v>609</v>
      </c>
      <c r="B230" s="206">
        <f t="shared" si="433"/>
        <v>0</v>
      </c>
      <c r="C230" s="206">
        <f t="shared" si="434"/>
        <v>0</v>
      </c>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00"/>
      <c r="AU230" s="14"/>
      <c r="AV230" s="14"/>
      <c r="AW230" s="100"/>
      <c r="AX230" s="14"/>
      <c r="AY230" s="14"/>
      <c r="AZ230" s="100"/>
      <c r="BA230" s="14"/>
      <c r="BB230" s="14"/>
      <c r="BC230" s="100"/>
      <c r="BD230" s="14"/>
      <c r="BE230" s="14"/>
      <c r="BF230" s="14"/>
      <c r="BG230" s="14"/>
      <c r="BH230" s="14"/>
      <c r="BI230" s="100"/>
      <c r="BJ230" s="14"/>
      <c r="BK230" s="14"/>
      <c r="BL230" s="100"/>
      <c r="BM230" s="14"/>
      <c r="BN230" s="14"/>
      <c r="BO230" s="100"/>
      <c r="BP230" s="14"/>
      <c r="BQ230" s="14"/>
      <c r="BR230" s="100"/>
      <c r="BS230" s="14"/>
      <c r="BT230" s="14"/>
      <c r="BU230" s="100"/>
      <c r="BV230" s="14"/>
      <c r="BW230" s="14"/>
      <c r="BX230" s="100"/>
      <c r="BY230" s="14"/>
      <c r="BZ230" s="14"/>
      <c r="CA230" s="100"/>
      <c r="CB230" s="14"/>
      <c r="CC230" s="14"/>
      <c r="CD230" s="100"/>
      <c r="CE230" s="14"/>
      <c r="CF230" s="14"/>
      <c r="CG230" s="100"/>
      <c r="CH230" s="14"/>
      <c r="CI230" s="14"/>
      <c r="CJ230" s="50"/>
      <c r="CK230" s="14"/>
      <c r="CL230" s="14"/>
      <c r="CM230" s="100"/>
      <c r="CN230" s="15"/>
      <c r="CO230" s="14"/>
      <c r="CP230" s="181"/>
      <c r="CQ230" s="15"/>
      <c r="CR230" s="14"/>
      <c r="CS230" s="14"/>
      <c r="CT230" s="195"/>
      <c r="CU230" s="14"/>
      <c r="CV230" s="100"/>
      <c r="CW230" s="15"/>
      <c r="CX230" s="14"/>
      <c r="CY230" s="100"/>
      <c r="CZ230" s="15"/>
      <c r="DA230" s="14"/>
      <c r="DB230" s="100"/>
      <c r="DC230" s="15"/>
      <c r="DD230" s="14"/>
      <c r="DE230" s="100"/>
      <c r="DF230" s="15"/>
      <c r="DG230" s="14"/>
      <c r="DH230" s="100"/>
      <c r="DI230" s="15"/>
      <c r="DJ230" s="14"/>
      <c r="DK230" s="15"/>
      <c r="DL230" s="15"/>
      <c r="DM230" s="14"/>
      <c r="DN230" s="15"/>
      <c r="DO230" s="15"/>
      <c r="DP230" s="14"/>
      <c r="DQ230" s="15"/>
      <c r="DR230" s="15"/>
      <c r="DS230" s="14"/>
      <c r="DT230" s="15"/>
      <c r="DU230" s="15"/>
      <c r="DV230" s="14"/>
      <c r="DW230" s="14"/>
      <c r="DX230" s="15"/>
      <c r="DY230" s="14"/>
      <c r="DZ230" s="14"/>
    </row>
    <row r="231" spans="1:130" s="35" customFormat="1" ht="15.75" x14ac:dyDescent="0.25">
      <c r="A231" s="58" t="s">
        <v>610</v>
      </c>
      <c r="B231" s="206">
        <f t="shared" si="433"/>
        <v>0</v>
      </c>
      <c r="C231" s="206">
        <f t="shared" si="434"/>
        <v>0</v>
      </c>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00"/>
      <c r="AU231" s="14"/>
      <c r="AV231" s="14"/>
      <c r="AW231" s="100"/>
      <c r="AX231" s="14"/>
      <c r="AY231" s="14"/>
      <c r="AZ231" s="100"/>
      <c r="BA231" s="14"/>
      <c r="BB231" s="14"/>
      <c r="BC231" s="100"/>
      <c r="BD231" s="14"/>
      <c r="BE231" s="14"/>
      <c r="BF231" s="14"/>
      <c r="BG231" s="14"/>
      <c r="BH231" s="14"/>
      <c r="BI231" s="100"/>
      <c r="BJ231" s="14"/>
      <c r="BK231" s="14"/>
      <c r="BL231" s="100"/>
      <c r="BM231" s="14"/>
      <c r="BN231" s="14"/>
      <c r="BO231" s="100"/>
      <c r="BP231" s="14"/>
      <c r="BQ231" s="14"/>
      <c r="BR231" s="100"/>
      <c r="BS231" s="14"/>
      <c r="BT231" s="14"/>
      <c r="BU231" s="100"/>
      <c r="BV231" s="14"/>
      <c r="BW231" s="14"/>
      <c r="BX231" s="100"/>
      <c r="BY231" s="14"/>
      <c r="BZ231" s="14"/>
      <c r="CA231" s="100"/>
      <c r="CB231" s="14"/>
      <c r="CC231" s="14"/>
      <c r="CD231" s="100"/>
      <c r="CE231" s="14"/>
      <c r="CF231" s="14"/>
      <c r="CG231" s="100"/>
      <c r="CH231" s="14"/>
      <c r="CI231" s="14"/>
      <c r="CJ231" s="50"/>
      <c r="CK231" s="14"/>
      <c r="CL231" s="14"/>
      <c r="CM231" s="100"/>
      <c r="CN231" s="15"/>
      <c r="CO231" s="14"/>
      <c r="CP231" s="181"/>
      <c r="CQ231" s="15"/>
      <c r="CR231" s="14"/>
      <c r="CS231" s="14"/>
      <c r="CT231" s="195"/>
      <c r="CU231" s="14"/>
      <c r="CV231" s="100"/>
      <c r="CW231" s="15"/>
      <c r="CX231" s="14"/>
      <c r="CY231" s="100"/>
      <c r="CZ231" s="15"/>
      <c r="DA231" s="14"/>
      <c r="DB231" s="100"/>
      <c r="DC231" s="15"/>
      <c r="DD231" s="14"/>
      <c r="DE231" s="100"/>
      <c r="DF231" s="15"/>
      <c r="DG231" s="14"/>
      <c r="DH231" s="100"/>
      <c r="DI231" s="15"/>
      <c r="DJ231" s="14"/>
      <c r="DK231" s="15"/>
      <c r="DL231" s="15"/>
      <c r="DM231" s="14"/>
      <c r="DN231" s="15"/>
      <c r="DO231" s="15"/>
      <c r="DP231" s="14"/>
      <c r="DQ231" s="15"/>
      <c r="DR231" s="15"/>
      <c r="DS231" s="14"/>
      <c r="DT231" s="15"/>
      <c r="DU231" s="15"/>
      <c r="DV231" s="14"/>
      <c r="DW231" s="14"/>
      <c r="DX231" s="15"/>
      <c r="DY231" s="14"/>
      <c r="DZ231" s="14"/>
    </row>
    <row r="232" spans="1:130" s="35" customFormat="1" ht="15.75" x14ac:dyDescent="0.25">
      <c r="A232" s="58" t="s">
        <v>611</v>
      </c>
      <c r="B232" s="206">
        <f t="shared" si="433"/>
        <v>0</v>
      </c>
      <c r="C232" s="206">
        <f t="shared" si="434"/>
        <v>0</v>
      </c>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00"/>
      <c r="AU232" s="14"/>
      <c r="AV232" s="14"/>
      <c r="AW232" s="100"/>
      <c r="AX232" s="14"/>
      <c r="AY232" s="14"/>
      <c r="AZ232" s="100"/>
      <c r="BA232" s="14"/>
      <c r="BB232" s="14"/>
      <c r="BC232" s="100"/>
      <c r="BD232" s="14"/>
      <c r="BE232" s="14"/>
      <c r="BF232" s="14"/>
      <c r="BG232" s="14"/>
      <c r="BH232" s="14"/>
      <c r="BI232" s="100"/>
      <c r="BJ232" s="14"/>
      <c r="BK232" s="14"/>
      <c r="BL232" s="100"/>
      <c r="BM232" s="14"/>
      <c r="BN232" s="14"/>
      <c r="BO232" s="100"/>
      <c r="BP232" s="14"/>
      <c r="BQ232" s="14"/>
      <c r="BR232" s="100"/>
      <c r="BS232" s="14"/>
      <c r="BT232" s="14"/>
      <c r="BU232" s="100"/>
      <c r="BV232" s="14"/>
      <c r="BW232" s="14"/>
      <c r="BX232" s="100"/>
      <c r="BY232" s="14"/>
      <c r="BZ232" s="14"/>
      <c r="CA232" s="100"/>
      <c r="CB232" s="14"/>
      <c r="CC232" s="14"/>
      <c r="CD232" s="100"/>
      <c r="CE232" s="14"/>
      <c r="CF232" s="14"/>
      <c r="CG232" s="100"/>
      <c r="CH232" s="14"/>
      <c r="CI232" s="14"/>
      <c r="CJ232" s="50"/>
      <c r="CK232" s="14"/>
      <c r="CL232" s="14"/>
      <c r="CM232" s="100"/>
      <c r="CN232" s="15"/>
      <c r="CO232" s="14"/>
      <c r="CP232" s="181"/>
      <c r="CQ232" s="15"/>
      <c r="CR232" s="14"/>
      <c r="CS232" s="14"/>
      <c r="CT232" s="195"/>
      <c r="CU232" s="14"/>
      <c r="CV232" s="100"/>
      <c r="CW232" s="15"/>
      <c r="CX232" s="14"/>
      <c r="CY232" s="100"/>
      <c r="CZ232" s="15"/>
      <c r="DA232" s="14"/>
      <c r="DB232" s="100"/>
      <c r="DC232" s="15"/>
      <c r="DD232" s="14"/>
      <c r="DE232" s="100"/>
      <c r="DF232" s="15"/>
      <c r="DG232" s="14"/>
      <c r="DH232" s="100"/>
      <c r="DI232" s="15"/>
      <c r="DJ232" s="14"/>
      <c r="DK232" s="15"/>
      <c r="DL232" s="15"/>
      <c r="DM232" s="14"/>
      <c r="DN232" s="15"/>
      <c r="DO232" s="15"/>
      <c r="DP232" s="14"/>
      <c r="DQ232" s="15"/>
      <c r="DR232" s="15"/>
      <c r="DS232" s="14"/>
      <c r="DT232" s="15"/>
      <c r="DU232" s="15"/>
      <c r="DV232" s="14"/>
      <c r="DW232" s="14"/>
      <c r="DX232" s="15"/>
      <c r="DY232" s="14"/>
      <c r="DZ232" s="14"/>
    </row>
    <row r="233" spans="1:130" s="35" customFormat="1" ht="15.75" x14ac:dyDescent="0.25">
      <c r="A233" s="58" t="s">
        <v>418</v>
      </c>
      <c r="B233" s="206">
        <f t="shared" si="433"/>
        <v>0</v>
      </c>
      <c r="C233" s="206">
        <f t="shared" si="434"/>
        <v>0</v>
      </c>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00"/>
      <c r="AU233" s="14"/>
      <c r="AV233" s="14"/>
      <c r="AW233" s="100"/>
      <c r="AX233" s="14"/>
      <c r="AY233" s="14"/>
      <c r="AZ233" s="100"/>
      <c r="BA233" s="14"/>
      <c r="BB233" s="14"/>
      <c r="BC233" s="100"/>
      <c r="BD233" s="14"/>
      <c r="BE233" s="14"/>
      <c r="BF233" s="14"/>
      <c r="BG233" s="14"/>
      <c r="BH233" s="14"/>
      <c r="BI233" s="100"/>
      <c r="BJ233" s="14"/>
      <c r="BK233" s="14"/>
      <c r="BL233" s="100"/>
      <c r="BM233" s="14"/>
      <c r="BN233" s="14"/>
      <c r="BO233" s="100"/>
      <c r="BP233" s="14"/>
      <c r="BQ233" s="14"/>
      <c r="BR233" s="100"/>
      <c r="BS233" s="14"/>
      <c r="BT233" s="14"/>
      <c r="BU233" s="100"/>
      <c r="BV233" s="14"/>
      <c r="BW233" s="14"/>
      <c r="BX233" s="100"/>
      <c r="BY233" s="14"/>
      <c r="BZ233" s="14"/>
      <c r="CA233" s="100"/>
      <c r="CB233" s="14"/>
      <c r="CC233" s="14"/>
      <c r="CD233" s="100"/>
      <c r="CE233" s="14"/>
      <c r="CF233" s="14"/>
      <c r="CG233" s="100"/>
      <c r="CH233" s="14"/>
      <c r="CI233" s="14"/>
      <c r="CJ233" s="50"/>
      <c r="CK233" s="14"/>
      <c r="CL233" s="14"/>
      <c r="CM233" s="100"/>
      <c r="CN233" s="15"/>
      <c r="CO233" s="14"/>
      <c r="CP233" s="181"/>
      <c r="CQ233" s="15"/>
      <c r="CR233" s="14"/>
      <c r="CS233" s="14"/>
      <c r="CT233" s="195"/>
      <c r="CU233" s="14"/>
      <c r="CV233" s="100"/>
      <c r="CW233" s="15"/>
      <c r="CX233" s="14"/>
      <c r="CY233" s="100"/>
      <c r="CZ233" s="15"/>
      <c r="DA233" s="14"/>
      <c r="DB233" s="100"/>
      <c r="DC233" s="15"/>
      <c r="DD233" s="14"/>
      <c r="DE233" s="100"/>
      <c r="DF233" s="15"/>
      <c r="DG233" s="14"/>
      <c r="DH233" s="100"/>
      <c r="DI233" s="15"/>
      <c r="DJ233" s="14"/>
      <c r="DK233" s="15"/>
      <c r="DL233" s="15"/>
      <c r="DM233" s="14"/>
      <c r="DN233" s="15"/>
      <c r="DO233" s="15"/>
      <c r="DP233" s="14"/>
      <c r="DQ233" s="15"/>
      <c r="DR233" s="15"/>
      <c r="DS233" s="14"/>
      <c r="DT233" s="15"/>
      <c r="DU233" s="15"/>
      <c r="DV233" s="14"/>
      <c r="DW233" s="14"/>
      <c r="DX233" s="15"/>
      <c r="DY233" s="14"/>
      <c r="DZ233" s="14"/>
    </row>
    <row r="234" spans="1:130" s="35" customFormat="1" ht="15.75" x14ac:dyDescent="0.25">
      <c r="A234" s="58" t="s">
        <v>612</v>
      </c>
      <c r="B234" s="206">
        <f t="shared" si="433"/>
        <v>0</v>
      </c>
      <c r="C234" s="206">
        <f t="shared" si="434"/>
        <v>0</v>
      </c>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00"/>
      <c r="AU234" s="14"/>
      <c r="AV234" s="14"/>
      <c r="AW234" s="100"/>
      <c r="AX234" s="14"/>
      <c r="AY234" s="14"/>
      <c r="AZ234" s="100"/>
      <c r="BA234" s="14"/>
      <c r="BB234" s="14"/>
      <c r="BC234" s="100"/>
      <c r="BD234" s="14"/>
      <c r="BE234" s="14"/>
      <c r="BF234" s="14"/>
      <c r="BG234" s="14"/>
      <c r="BH234" s="14"/>
      <c r="BI234" s="100"/>
      <c r="BJ234" s="14"/>
      <c r="BK234" s="14"/>
      <c r="BL234" s="100"/>
      <c r="BM234" s="14"/>
      <c r="BN234" s="14"/>
      <c r="BO234" s="100"/>
      <c r="BP234" s="14"/>
      <c r="BQ234" s="14"/>
      <c r="BR234" s="100"/>
      <c r="BS234" s="14"/>
      <c r="BT234" s="14"/>
      <c r="BU234" s="100"/>
      <c r="BV234" s="14"/>
      <c r="BW234" s="14"/>
      <c r="BX234" s="100"/>
      <c r="BY234" s="14"/>
      <c r="BZ234" s="14"/>
      <c r="CA234" s="100"/>
      <c r="CB234" s="14"/>
      <c r="CC234" s="14"/>
      <c r="CD234" s="100"/>
      <c r="CE234" s="14"/>
      <c r="CF234" s="14"/>
      <c r="CG234" s="100"/>
      <c r="CH234" s="14"/>
      <c r="CI234" s="14"/>
      <c r="CJ234" s="50"/>
      <c r="CK234" s="14"/>
      <c r="CL234" s="14"/>
      <c r="CM234" s="100"/>
      <c r="CN234" s="15"/>
      <c r="CO234" s="14"/>
      <c r="CP234" s="181"/>
      <c r="CQ234" s="15"/>
      <c r="CR234" s="14"/>
      <c r="CS234" s="14"/>
      <c r="CT234" s="195"/>
      <c r="CU234" s="14"/>
      <c r="CV234" s="100"/>
      <c r="CW234" s="15"/>
      <c r="CX234" s="14"/>
      <c r="CY234" s="100"/>
      <c r="CZ234" s="15"/>
      <c r="DA234" s="14"/>
      <c r="DB234" s="100"/>
      <c r="DC234" s="15"/>
      <c r="DD234" s="14"/>
      <c r="DE234" s="100"/>
      <c r="DF234" s="15"/>
      <c r="DG234" s="14"/>
      <c r="DH234" s="100"/>
      <c r="DI234" s="15"/>
      <c r="DJ234" s="14"/>
      <c r="DK234" s="15"/>
      <c r="DL234" s="15"/>
      <c r="DM234" s="14"/>
      <c r="DN234" s="15"/>
      <c r="DO234" s="15"/>
      <c r="DP234" s="14"/>
      <c r="DQ234" s="15"/>
      <c r="DR234" s="15"/>
      <c r="DS234" s="14"/>
      <c r="DT234" s="15"/>
      <c r="DU234" s="15"/>
      <c r="DV234" s="14"/>
      <c r="DW234" s="14"/>
      <c r="DX234" s="15"/>
      <c r="DY234" s="14"/>
      <c r="DZ234" s="14"/>
    </row>
    <row r="235" spans="1:130" s="35" customFormat="1" ht="15.75" x14ac:dyDescent="0.25">
      <c r="A235" s="58" t="s">
        <v>419</v>
      </c>
      <c r="B235" s="206">
        <f t="shared" si="433"/>
        <v>856.99699999999996</v>
      </c>
      <c r="C235" s="206">
        <f t="shared" si="434"/>
        <v>257.09910000000002</v>
      </c>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v>856.99699999999996</v>
      </c>
      <c r="AG235" s="14">
        <v>257.09910000000002</v>
      </c>
      <c r="AH235" s="14">
        <f t="shared" si="435"/>
        <v>30.000000000000004</v>
      </c>
      <c r="AI235" s="14"/>
      <c r="AJ235" s="14"/>
      <c r="AK235" s="14"/>
      <c r="AL235" s="14"/>
      <c r="AM235" s="14"/>
      <c r="AN235" s="14"/>
      <c r="AO235" s="14"/>
      <c r="AP235" s="14"/>
      <c r="AQ235" s="14"/>
      <c r="AR235" s="14"/>
      <c r="AS235" s="14"/>
      <c r="AT235" s="100"/>
      <c r="AU235" s="14"/>
      <c r="AV235" s="14"/>
      <c r="AW235" s="100"/>
      <c r="AX235" s="14"/>
      <c r="AY235" s="14"/>
      <c r="AZ235" s="100"/>
      <c r="BA235" s="14"/>
      <c r="BB235" s="14"/>
      <c r="BC235" s="100"/>
      <c r="BD235" s="14"/>
      <c r="BE235" s="14"/>
      <c r="BF235" s="14"/>
      <c r="BG235" s="14"/>
      <c r="BH235" s="14"/>
      <c r="BI235" s="100"/>
      <c r="BJ235" s="14"/>
      <c r="BK235" s="14"/>
      <c r="BL235" s="100"/>
      <c r="BM235" s="14"/>
      <c r="BN235" s="14"/>
      <c r="BO235" s="100"/>
      <c r="BP235" s="14"/>
      <c r="BQ235" s="14"/>
      <c r="BR235" s="100"/>
      <c r="BS235" s="14"/>
      <c r="BT235" s="14"/>
      <c r="BU235" s="100"/>
      <c r="BV235" s="14"/>
      <c r="BW235" s="14"/>
      <c r="BX235" s="100"/>
      <c r="BY235" s="14"/>
      <c r="BZ235" s="14"/>
      <c r="CA235" s="100"/>
      <c r="CB235" s="14"/>
      <c r="CC235" s="14"/>
      <c r="CD235" s="100"/>
      <c r="CE235" s="14"/>
      <c r="CF235" s="14"/>
      <c r="CG235" s="100"/>
      <c r="CH235" s="14"/>
      <c r="CI235" s="14"/>
      <c r="CJ235" s="50"/>
      <c r="CK235" s="14"/>
      <c r="CL235" s="14"/>
      <c r="CM235" s="100"/>
      <c r="CN235" s="15"/>
      <c r="CO235" s="14"/>
      <c r="CP235" s="181"/>
      <c r="CQ235" s="15"/>
      <c r="CR235" s="14"/>
      <c r="CS235" s="14"/>
      <c r="CT235" s="195"/>
      <c r="CU235" s="14"/>
      <c r="CV235" s="100"/>
      <c r="CW235" s="15"/>
      <c r="CX235" s="14"/>
      <c r="CY235" s="100"/>
      <c r="CZ235" s="15"/>
      <c r="DA235" s="14"/>
      <c r="DB235" s="100"/>
      <c r="DC235" s="15"/>
      <c r="DD235" s="14"/>
      <c r="DE235" s="100"/>
      <c r="DF235" s="15"/>
      <c r="DG235" s="14"/>
      <c r="DH235" s="100"/>
      <c r="DI235" s="15"/>
      <c r="DJ235" s="14"/>
      <c r="DK235" s="15"/>
      <c r="DL235" s="15"/>
      <c r="DM235" s="14"/>
      <c r="DN235" s="15"/>
      <c r="DO235" s="15"/>
      <c r="DP235" s="14"/>
      <c r="DQ235" s="15"/>
      <c r="DR235" s="15"/>
      <c r="DS235" s="14"/>
      <c r="DT235" s="15"/>
      <c r="DU235" s="15"/>
      <c r="DV235" s="14"/>
      <c r="DW235" s="14"/>
      <c r="DX235" s="15"/>
      <c r="DY235" s="14"/>
      <c r="DZ235" s="14"/>
    </row>
    <row r="236" spans="1:130" s="35" customFormat="1" ht="15.75" x14ac:dyDescent="0.25">
      <c r="A236" s="58" t="s">
        <v>615</v>
      </c>
      <c r="B236" s="206">
        <f t="shared" si="433"/>
        <v>263.29300000000001</v>
      </c>
      <c r="C236" s="206">
        <f t="shared" si="434"/>
        <v>263.29300000000001</v>
      </c>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v>263.29300000000001</v>
      </c>
      <c r="AG236" s="14">
        <v>263.29300000000001</v>
      </c>
      <c r="AH236" s="14">
        <f t="shared" si="435"/>
        <v>100</v>
      </c>
      <c r="AI236" s="14"/>
      <c r="AJ236" s="14"/>
      <c r="AK236" s="14"/>
      <c r="AL236" s="14"/>
      <c r="AM236" s="14"/>
      <c r="AN236" s="14"/>
      <c r="AO236" s="14"/>
      <c r="AP236" s="14"/>
      <c r="AQ236" s="14"/>
      <c r="AR236" s="14"/>
      <c r="AS236" s="14"/>
      <c r="AT236" s="100"/>
      <c r="AU236" s="14"/>
      <c r="AV236" s="14"/>
      <c r="AW236" s="100"/>
      <c r="AX236" s="14"/>
      <c r="AY236" s="14"/>
      <c r="AZ236" s="100"/>
      <c r="BA236" s="14"/>
      <c r="BB236" s="14"/>
      <c r="BC236" s="100"/>
      <c r="BD236" s="14"/>
      <c r="BE236" s="14"/>
      <c r="BF236" s="14"/>
      <c r="BG236" s="14"/>
      <c r="BH236" s="14"/>
      <c r="BI236" s="100"/>
      <c r="BJ236" s="14"/>
      <c r="BK236" s="14"/>
      <c r="BL236" s="100"/>
      <c r="BM236" s="14"/>
      <c r="BN236" s="14"/>
      <c r="BO236" s="100"/>
      <c r="BP236" s="14"/>
      <c r="BQ236" s="14"/>
      <c r="BR236" s="100"/>
      <c r="BS236" s="14"/>
      <c r="BT236" s="14"/>
      <c r="BU236" s="100"/>
      <c r="BV236" s="14"/>
      <c r="BW236" s="14"/>
      <c r="BX236" s="100"/>
      <c r="BY236" s="14"/>
      <c r="BZ236" s="14"/>
      <c r="CA236" s="100"/>
      <c r="CB236" s="14"/>
      <c r="CC236" s="14"/>
      <c r="CD236" s="100"/>
      <c r="CE236" s="14"/>
      <c r="CF236" s="14"/>
      <c r="CG236" s="100"/>
      <c r="CH236" s="14"/>
      <c r="CI236" s="14"/>
      <c r="CJ236" s="50"/>
      <c r="CK236" s="14"/>
      <c r="CL236" s="14"/>
      <c r="CM236" s="100"/>
      <c r="CN236" s="15"/>
      <c r="CO236" s="14"/>
      <c r="CP236" s="181"/>
      <c r="CQ236" s="15"/>
      <c r="CR236" s="14"/>
      <c r="CS236" s="14"/>
      <c r="CT236" s="195"/>
      <c r="CU236" s="14"/>
      <c r="CV236" s="100"/>
      <c r="CW236" s="15"/>
      <c r="CX236" s="14"/>
      <c r="CY236" s="100"/>
      <c r="CZ236" s="15"/>
      <c r="DA236" s="14"/>
      <c r="DB236" s="100"/>
      <c r="DC236" s="15"/>
      <c r="DD236" s="14"/>
      <c r="DE236" s="100"/>
      <c r="DF236" s="15"/>
      <c r="DG236" s="14"/>
      <c r="DH236" s="100"/>
      <c r="DI236" s="15"/>
      <c r="DJ236" s="14"/>
      <c r="DK236" s="15"/>
      <c r="DL236" s="15"/>
      <c r="DM236" s="14"/>
      <c r="DN236" s="15"/>
      <c r="DO236" s="15"/>
      <c r="DP236" s="14"/>
      <c r="DQ236" s="15"/>
      <c r="DR236" s="15"/>
      <c r="DS236" s="14"/>
      <c r="DT236" s="15"/>
      <c r="DU236" s="15"/>
      <c r="DV236" s="14"/>
      <c r="DW236" s="14"/>
      <c r="DX236" s="15"/>
      <c r="DY236" s="14"/>
      <c r="DZ236" s="14"/>
    </row>
    <row r="237" spans="1:130" s="35" customFormat="1" ht="15.75" x14ac:dyDescent="0.25">
      <c r="A237" s="58" t="s">
        <v>614</v>
      </c>
      <c r="B237" s="206">
        <f t="shared" si="433"/>
        <v>0</v>
      </c>
      <c r="C237" s="206">
        <f t="shared" si="434"/>
        <v>0</v>
      </c>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00"/>
      <c r="AU237" s="14"/>
      <c r="AV237" s="14"/>
      <c r="AW237" s="100"/>
      <c r="AX237" s="14"/>
      <c r="AY237" s="14"/>
      <c r="AZ237" s="100"/>
      <c r="BA237" s="14"/>
      <c r="BB237" s="14"/>
      <c r="BC237" s="100"/>
      <c r="BD237" s="14"/>
      <c r="BE237" s="14"/>
      <c r="BF237" s="14"/>
      <c r="BG237" s="14"/>
      <c r="BH237" s="14"/>
      <c r="BI237" s="100"/>
      <c r="BJ237" s="14"/>
      <c r="BK237" s="14"/>
      <c r="BL237" s="100"/>
      <c r="BM237" s="14"/>
      <c r="BN237" s="14"/>
      <c r="BO237" s="100"/>
      <c r="BP237" s="14"/>
      <c r="BQ237" s="14"/>
      <c r="BR237" s="100"/>
      <c r="BS237" s="14"/>
      <c r="BT237" s="14"/>
      <c r="BU237" s="100"/>
      <c r="BV237" s="14"/>
      <c r="BW237" s="14"/>
      <c r="BX237" s="100"/>
      <c r="BY237" s="14"/>
      <c r="BZ237" s="14"/>
      <c r="CA237" s="100"/>
      <c r="CB237" s="14"/>
      <c r="CC237" s="14"/>
      <c r="CD237" s="100"/>
      <c r="CE237" s="14"/>
      <c r="CF237" s="14"/>
      <c r="CG237" s="100"/>
      <c r="CH237" s="14"/>
      <c r="CI237" s="14"/>
      <c r="CJ237" s="50"/>
      <c r="CK237" s="14"/>
      <c r="CL237" s="14"/>
      <c r="CM237" s="100"/>
      <c r="CN237" s="15"/>
      <c r="CO237" s="14"/>
      <c r="CP237" s="181"/>
      <c r="CQ237" s="15"/>
      <c r="CR237" s="14"/>
      <c r="CS237" s="14"/>
      <c r="CT237" s="195"/>
      <c r="CU237" s="14"/>
      <c r="CV237" s="100"/>
      <c r="CW237" s="15"/>
      <c r="CX237" s="14"/>
      <c r="CY237" s="100"/>
      <c r="CZ237" s="15"/>
      <c r="DA237" s="14"/>
      <c r="DB237" s="100"/>
      <c r="DC237" s="15"/>
      <c r="DD237" s="14"/>
      <c r="DE237" s="100"/>
      <c r="DF237" s="15"/>
      <c r="DG237" s="14"/>
      <c r="DH237" s="100"/>
      <c r="DI237" s="15"/>
      <c r="DJ237" s="14"/>
      <c r="DK237" s="15"/>
      <c r="DL237" s="15"/>
      <c r="DM237" s="14"/>
      <c r="DN237" s="15"/>
      <c r="DO237" s="15"/>
      <c r="DP237" s="14"/>
      <c r="DQ237" s="15"/>
      <c r="DR237" s="15"/>
      <c r="DS237" s="14"/>
      <c r="DT237" s="15"/>
      <c r="DU237" s="15"/>
      <c r="DV237" s="14"/>
      <c r="DW237" s="14"/>
      <c r="DX237" s="15"/>
      <c r="DY237" s="14"/>
      <c r="DZ237" s="14"/>
    </row>
    <row r="238" spans="1:130" s="76" customFormat="1" ht="31.5" x14ac:dyDescent="0.25">
      <c r="A238" s="77" t="s">
        <v>401</v>
      </c>
      <c r="B238" s="205">
        <f t="shared" si="433"/>
        <v>47083.091339999999</v>
      </c>
      <c r="C238" s="205">
        <f t="shared" si="434"/>
        <v>29951.359609999996</v>
      </c>
      <c r="D238" s="81">
        <f t="shared" ref="D238" si="483">C238/B238*100</f>
        <v>63.613834091124055</v>
      </c>
      <c r="E238" s="83">
        <f t="shared" ref="E238:AS238" si="484">E239+E240+E241+E242+E243+E244+E245+E246+E247+E248+E249+E250</f>
        <v>1187.5</v>
      </c>
      <c r="F238" s="83">
        <f t="shared" si="484"/>
        <v>1187.4966999999999</v>
      </c>
      <c r="G238" s="81">
        <f t="shared" ref="G238:G360" si="485">F238/E238*100</f>
        <v>99.99972210526316</v>
      </c>
      <c r="H238" s="83">
        <f t="shared" si="484"/>
        <v>0</v>
      </c>
      <c r="I238" s="83">
        <f t="shared" si="484"/>
        <v>0</v>
      </c>
      <c r="J238" s="83">
        <f t="shared" si="484"/>
        <v>0</v>
      </c>
      <c r="K238" s="83">
        <f t="shared" si="484"/>
        <v>411.1</v>
      </c>
      <c r="L238" s="83">
        <f t="shared" si="484"/>
        <v>411.05609999999996</v>
      </c>
      <c r="M238" s="83">
        <f>L238/K238*100</f>
        <v>99.989321333008988</v>
      </c>
      <c r="N238" s="83">
        <f t="shared" si="484"/>
        <v>0</v>
      </c>
      <c r="O238" s="83">
        <f t="shared" si="484"/>
        <v>0</v>
      </c>
      <c r="P238" s="83">
        <f t="shared" si="484"/>
        <v>0</v>
      </c>
      <c r="Q238" s="83">
        <f t="shared" si="484"/>
        <v>0</v>
      </c>
      <c r="R238" s="83">
        <f t="shared" si="484"/>
        <v>0</v>
      </c>
      <c r="S238" s="83">
        <f t="shared" si="484"/>
        <v>0</v>
      </c>
      <c r="T238" s="83">
        <f t="shared" si="484"/>
        <v>0</v>
      </c>
      <c r="U238" s="83">
        <f t="shared" si="484"/>
        <v>0</v>
      </c>
      <c r="V238" s="83">
        <f t="shared" si="484"/>
        <v>0</v>
      </c>
      <c r="W238" s="83">
        <f t="shared" si="484"/>
        <v>0</v>
      </c>
      <c r="X238" s="83">
        <f t="shared" si="484"/>
        <v>0</v>
      </c>
      <c r="Y238" s="83">
        <f t="shared" si="484"/>
        <v>0</v>
      </c>
      <c r="Z238" s="83">
        <f t="shared" si="484"/>
        <v>0</v>
      </c>
      <c r="AA238" s="83">
        <f t="shared" si="484"/>
        <v>0</v>
      </c>
      <c r="AB238" s="83">
        <f t="shared" si="484"/>
        <v>0</v>
      </c>
      <c r="AC238" s="83">
        <f t="shared" si="484"/>
        <v>0</v>
      </c>
      <c r="AD238" s="83">
        <f t="shared" si="484"/>
        <v>0</v>
      </c>
      <c r="AE238" s="83">
        <f t="shared" si="484"/>
        <v>0</v>
      </c>
      <c r="AF238" s="83">
        <f>SUM(AF239:AF250)</f>
        <v>4253.7913399999998</v>
      </c>
      <c r="AG238" s="83">
        <f t="shared" si="484"/>
        <v>2723.54034</v>
      </c>
      <c r="AH238" s="81">
        <f t="shared" si="435"/>
        <v>64.026185637963152</v>
      </c>
      <c r="AI238" s="83">
        <f t="shared" si="484"/>
        <v>2038.1</v>
      </c>
      <c r="AJ238" s="83">
        <f t="shared" si="484"/>
        <v>2038.1069399999999</v>
      </c>
      <c r="AK238" s="81">
        <f t="shared" ref="AK238" si="486">AJ238/AI238*100</f>
        <v>100.00034051322311</v>
      </c>
      <c r="AL238" s="83">
        <f t="shared" si="484"/>
        <v>15688.8</v>
      </c>
      <c r="AM238" s="83">
        <f t="shared" si="484"/>
        <v>10455.65574</v>
      </c>
      <c r="AN238" s="83">
        <f t="shared" si="93"/>
        <v>66.644075646320942</v>
      </c>
      <c r="AO238" s="83">
        <f t="shared" ref="AO238:AP238" si="487">AO239+AO240+AO241+AO242+AO243+AO244+AO245+AO246+AO247+AO248+AO249+AO250</f>
        <v>2049.1999999999998</v>
      </c>
      <c r="AP238" s="83">
        <f t="shared" si="487"/>
        <v>341.53300000000002</v>
      </c>
      <c r="AQ238" s="83">
        <f t="shared" ref="AQ238:AQ239" si="488">AP238/AO238*100</f>
        <v>16.666650400156161</v>
      </c>
      <c r="AR238" s="83">
        <f t="shared" si="484"/>
        <v>0</v>
      </c>
      <c r="AS238" s="83">
        <f t="shared" si="484"/>
        <v>0</v>
      </c>
      <c r="AT238" s="83">
        <f t="shared" ref="AT238:CI238" si="489">AT239+AT240+AT241+AT242+AT243+AT244+AT245+AT246+AT247+AT248+AT249+AT250</f>
        <v>0</v>
      </c>
      <c r="AU238" s="83">
        <f t="shared" si="489"/>
        <v>0</v>
      </c>
      <c r="AV238" s="83">
        <f t="shared" si="489"/>
        <v>0</v>
      </c>
      <c r="AW238" s="83">
        <f t="shared" si="489"/>
        <v>0</v>
      </c>
      <c r="AX238" s="83">
        <f t="shared" si="489"/>
        <v>0</v>
      </c>
      <c r="AY238" s="83">
        <f t="shared" si="489"/>
        <v>0</v>
      </c>
      <c r="AZ238" s="83">
        <f t="shared" si="489"/>
        <v>0</v>
      </c>
      <c r="BA238" s="83">
        <f t="shared" si="489"/>
        <v>0</v>
      </c>
      <c r="BB238" s="83">
        <f t="shared" si="489"/>
        <v>0</v>
      </c>
      <c r="BC238" s="83">
        <f t="shared" si="489"/>
        <v>0</v>
      </c>
      <c r="BD238" s="83">
        <f t="shared" si="489"/>
        <v>3380.9</v>
      </c>
      <c r="BE238" s="83">
        <f t="shared" si="489"/>
        <v>1371.8938999999998</v>
      </c>
      <c r="BF238" s="83">
        <f t="shared" si="125"/>
        <v>40.577772190836754</v>
      </c>
      <c r="BG238" s="83">
        <f t="shared" si="489"/>
        <v>0</v>
      </c>
      <c r="BH238" s="83">
        <f t="shared" si="489"/>
        <v>0</v>
      </c>
      <c r="BI238" s="83">
        <f t="shared" si="489"/>
        <v>0</v>
      </c>
      <c r="BJ238" s="83">
        <f t="shared" si="489"/>
        <v>0</v>
      </c>
      <c r="BK238" s="83">
        <f t="shared" si="489"/>
        <v>0</v>
      </c>
      <c r="BL238" s="83">
        <f t="shared" si="489"/>
        <v>0</v>
      </c>
      <c r="BM238" s="83">
        <f t="shared" si="489"/>
        <v>0</v>
      </c>
      <c r="BN238" s="83">
        <f t="shared" si="489"/>
        <v>0</v>
      </c>
      <c r="BO238" s="83">
        <f t="shared" si="489"/>
        <v>0</v>
      </c>
      <c r="BP238" s="83">
        <f t="shared" si="489"/>
        <v>0</v>
      </c>
      <c r="BQ238" s="83">
        <f t="shared" si="489"/>
        <v>0</v>
      </c>
      <c r="BR238" s="83">
        <f t="shared" si="489"/>
        <v>0</v>
      </c>
      <c r="BS238" s="83">
        <f t="shared" si="489"/>
        <v>0</v>
      </c>
      <c r="BT238" s="83">
        <f t="shared" si="489"/>
        <v>0</v>
      </c>
      <c r="BU238" s="83">
        <f t="shared" si="489"/>
        <v>0</v>
      </c>
      <c r="BV238" s="83">
        <f t="shared" si="489"/>
        <v>0</v>
      </c>
      <c r="BW238" s="83">
        <f t="shared" si="489"/>
        <v>0</v>
      </c>
      <c r="BX238" s="83">
        <f t="shared" si="489"/>
        <v>0</v>
      </c>
      <c r="BY238" s="83">
        <f t="shared" si="489"/>
        <v>1208.3</v>
      </c>
      <c r="BZ238" s="83">
        <f t="shared" si="489"/>
        <v>1208.3</v>
      </c>
      <c r="CA238" s="81">
        <f t="shared" ref="CA238:CA245" si="490">BZ238/BY238*100</f>
        <v>100</v>
      </c>
      <c r="CB238" s="83">
        <f t="shared" si="489"/>
        <v>0</v>
      </c>
      <c r="CC238" s="83">
        <f t="shared" si="489"/>
        <v>0</v>
      </c>
      <c r="CD238" s="83">
        <f t="shared" si="489"/>
        <v>0</v>
      </c>
      <c r="CE238" s="83">
        <f t="shared" si="489"/>
        <v>153.6</v>
      </c>
      <c r="CF238" s="83">
        <f t="shared" si="489"/>
        <v>0</v>
      </c>
      <c r="CG238" s="83">
        <f t="shared" si="489"/>
        <v>0</v>
      </c>
      <c r="CH238" s="83">
        <f t="shared" si="489"/>
        <v>3759.7</v>
      </c>
      <c r="CI238" s="83">
        <f t="shared" si="489"/>
        <v>3751.6659799999998</v>
      </c>
      <c r="CJ238" s="80">
        <f t="shared" si="442"/>
        <v>99.786312205761092</v>
      </c>
      <c r="CK238" s="83">
        <f t="shared" ref="CK238:CY238" si="491">CK239+CK240+CK241+CK242+CK243+CK244+CK245+CK246+CK247+CK248+CK249+CK250</f>
        <v>0</v>
      </c>
      <c r="CL238" s="83">
        <f t="shared" si="491"/>
        <v>0</v>
      </c>
      <c r="CM238" s="83">
        <f t="shared" si="491"/>
        <v>0</v>
      </c>
      <c r="CN238" s="83">
        <f t="shared" si="491"/>
        <v>0</v>
      </c>
      <c r="CO238" s="83">
        <f t="shared" si="491"/>
        <v>0</v>
      </c>
      <c r="CP238" s="183">
        <f t="shared" si="491"/>
        <v>0</v>
      </c>
      <c r="CQ238" s="83">
        <f t="shared" si="491"/>
        <v>8554.2999999999993</v>
      </c>
      <c r="CR238" s="83">
        <f t="shared" si="491"/>
        <v>3887.0949100000003</v>
      </c>
      <c r="CS238" s="83">
        <f t="shared" si="98"/>
        <v>45.440245373671729</v>
      </c>
      <c r="CT238" s="198">
        <f t="shared" si="491"/>
        <v>0</v>
      </c>
      <c r="CU238" s="83">
        <f t="shared" si="491"/>
        <v>0</v>
      </c>
      <c r="CV238" s="83">
        <f t="shared" si="491"/>
        <v>0</v>
      </c>
      <c r="CW238" s="83">
        <f t="shared" si="491"/>
        <v>0</v>
      </c>
      <c r="CX238" s="83">
        <f t="shared" si="491"/>
        <v>0</v>
      </c>
      <c r="CY238" s="83">
        <f t="shared" si="491"/>
        <v>0</v>
      </c>
      <c r="CZ238" s="83"/>
      <c r="DA238" s="83">
        <f t="shared" ref="DA238:DB238" si="492">DA239+DA240+DA241+DA242+DA243+DA244+DA245+DA246+DA247+DA248+DA249+DA250</f>
        <v>0</v>
      </c>
      <c r="DB238" s="83">
        <f t="shared" si="492"/>
        <v>0</v>
      </c>
      <c r="DC238" s="83">
        <f t="shared" ref="DC238:DE238" si="493">DC239+DC240+DC241+DC242+DC243+DC244+DC245+DC246+DC247+DC248+DC249+DC250</f>
        <v>0</v>
      </c>
      <c r="DD238" s="83">
        <f t="shared" si="493"/>
        <v>0</v>
      </c>
      <c r="DE238" s="83">
        <f t="shared" si="493"/>
        <v>0</v>
      </c>
      <c r="DF238" s="83">
        <f t="shared" ref="DF238:DG238" si="494">DF239+DF240+DF241+DF242+DF243+DF244+DF245+DF246+DF247+DF248+DF249+DF250</f>
        <v>1260.3</v>
      </c>
      <c r="DG238" s="83">
        <f t="shared" si="494"/>
        <v>16</v>
      </c>
      <c r="DH238" s="83">
        <f>DG238/DF238*100</f>
        <v>1.2695389986511147</v>
      </c>
      <c r="DI238" s="83">
        <f t="shared" ref="DI238:DJ238" si="495">DI239+DI240+DI241+DI242+DI243+DI244+DI245+DI246+DI247+DI248+DI249+DI250</f>
        <v>3137.5</v>
      </c>
      <c r="DJ238" s="83">
        <f t="shared" si="495"/>
        <v>2559.0160000000001</v>
      </c>
      <c r="DK238" s="83">
        <f t="shared" si="464"/>
        <v>81.562262948207177</v>
      </c>
      <c r="DL238" s="83">
        <f t="shared" ref="DL238:DM238" si="496">DL239+DL240+DL241+DL242+DL243+DL244+DL245+DL246+DL247+DL248+DL249+DL250</f>
        <v>0</v>
      </c>
      <c r="DM238" s="83">
        <f t="shared" si="496"/>
        <v>0</v>
      </c>
      <c r="DN238" s="83"/>
      <c r="DO238" s="83">
        <f t="shared" ref="DO238:DP238" si="497">DO239+DO240+DO241+DO242+DO243+DO244+DO245+DO246+DO247+DO248+DO249+DO250</f>
        <v>0</v>
      </c>
      <c r="DP238" s="83">
        <f t="shared" si="497"/>
        <v>0</v>
      </c>
      <c r="DQ238" s="83"/>
      <c r="DR238" s="83">
        <f t="shared" ref="DR238:DS238" si="498">DR239+DR240+DR241+DR242+DR243+DR244+DR245+DR246+DR247+DR248+DR249+DR250</f>
        <v>0</v>
      </c>
      <c r="DS238" s="83">
        <f t="shared" si="498"/>
        <v>0</v>
      </c>
      <c r="DT238" s="83"/>
      <c r="DU238" s="83">
        <f t="shared" ref="DU238:DV238" si="499">DU239+DU240+DU241+DU242+DU243+DU244+DU245+DU246+DU247+DU248+DU249+DU250</f>
        <v>0</v>
      </c>
      <c r="DV238" s="83">
        <f t="shared" si="499"/>
        <v>0</v>
      </c>
      <c r="DW238" s="83"/>
      <c r="DX238" s="83"/>
      <c r="DY238" s="83"/>
      <c r="DZ238" s="83"/>
    </row>
    <row r="239" spans="1:130" s="35" customFormat="1" ht="15.75" x14ac:dyDescent="0.25">
      <c r="A239" s="58" t="s">
        <v>399</v>
      </c>
      <c r="B239" s="206">
        <f t="shared" si="433"/>
        <v>39582.9</v>
      </c>
      <c r="C239" s="206">
        <f t="shared" si="434"/>
        <v>23981.412329999996</v>
      </c>
      <c r="D239" s="14">
        <f t="shared" si="82"/>
        <v>60.585283872581329</v>
      </c>
      <c r="E239" s="14">
        <v>1187.5</v>
      </c>
      <c r="F239" s="14">
        <v>1187.4966999999999</v>
      </c>
      <c r="G239" s="14">
        <f t="shared" si="485"/>
        <v>99.99972210526316</v>
      </c>
      <c r="H239" s="15"/>
      <c r="I239" s="15"/>
      <c r="J239" s="14"/>
      <c r="K239" s="14">
        <v>411.1</v>
      </c>
      <c r="L239" s="14">
        <v>411.05609999999996</v>
      </c>
      <c r="M239" s="15">
        <f>L239/K239*100</f>
        <v>99.989321333008988</v>
      </c>
      <c r="N239" s="14"/>
      <c r="O239" s="14"/>
      <c r="P239" s="15"/>
      <c r="Q239" s="15">
        <v>0</v>
      </c>
      <c r="R239" s="15">
        <v>0</v>
      </c>
      <c r="S239" s="14"/>
      <c r="T239" s="15"/>
      <c r="U239" s="15"/>
      <c r="V239" s="15"/>
      <c r="W239" s="15"/>
      <c r="X239" s="15"/>
      <c r="Y239" s="14"/>
      <c r="Z239" s="15"/>
      <c r="AA239" s="15"/>
      <c r="AB239" s="14"/>
      <c r="AC239" s="15"/>
      <c r="AD239" s="15"/>
      <c r="AE239" s="14"/>
      <c r="AF239" s="14"/>
      <c r="AG239" s="14"/>
      <c r="AH239" s="14"/>
      <c r="AI239" s="15">
        <v>0</v>
      </c>
      <c r="AJ239" s="15"/>
      <c r="AK239" s="14"/>
      <c r="AL239" s="172">
        <v>15688.8</v>
      </c>
      <c r="AM239" s="172">
        <v>10455.65574</v>
      </c>
      <c r="AN239" s="15">
        <f t="shared" si="93"/>
        <v>66.644075646320942</v>
      </c>
      <c r="AO239" s="172">
        <v>2049.1999999999998</v>
      </c>
      <c r="AP239" s="172">
        <v>341.53300000000002</v>
      </c>
      <c r="AQ239" s="15">
        <f t="shared" si="488"/>
        <v>16.666650400156161</v>
      </c>
      <c r="AR239" s="15"/>
      <c r="AS239" s="15"/>
      <c r="AT239" s="15"/>
      <c r="AU239" s="15"/>
      <c r="AV239" s="15"/>
      <c r="AW239" s="15"/>
      <c r="AX239" s="15"/>
      <c r="AY239" s="15"/>
      <c r="AZ239" s="99"/>
      <c r="BA239" s="15"/>
      <c r="BB239" s="15"/>
      <c r="BC239" s="99"/>
      <c r="BD239" s="15">
        <v>3380.9</v>
      </c>
      <c r="BE239" s="191">
        <v>1371.8938999999998</v>
      </c>
      <c r="BF239" s="15">
        <f t="shared" si="125"/>
        <v>40.577772190836754</v>
      </c>
      <c r="BG239" s="15"/>
      <c r="BH239" s="99"/>
      <c r="BI239" s="99"/>
      <c r="BJ239" s="15"/>
      <c r="BK239" s="99"/>
      <c r="BL239" s="99"/>
      <c r="BM239" s="15"/>
      <c r="BN239" s="99"/>
      <c r="BO239" s="99"/>
      <c r="BP239" s="15"/>
      <c r="BQ239" s="99"/>
      <c r="BR239" s="99"/>
      <c r="BS239" s="15"/>
      <c r="BT239" s="99"/>
      <c r="BU239" s="99"/>
      <c r="BV239" s="15"/>
      <c r="BW239" s="99"/>
      <c r="BX239" s="99"/>
      <c r="BY239" s="15"/>
      <c r="BZ239" s="107"/>
      <c r="CA239" s="14"/>
      <c r="CB239" s="15"/>
      <c r="CC239" s="99"/>
      <c r="CD239" s="99"/>
      <c r="CE239" s="15">
        <v>153.6</v>
      </c>
      <c r="CF239" s="99"/>
      <c r="CG239" s="99"/>
      <c r="CH239" s="15">
        <v>3759.7</v>
      </c>
      <c r="CI239" s="191">
        <v>3751.6659799999998</v>
      </c>
      <c r="CJ239" s="50">
        <f t="shared" si="442"/>
        <v>99.786312205761092</v>
      </c>
      <c r="CK239" s="15"/>
      <c r="CL239" s="99"/>
      <c r="CM239" s="99"/>
      <c r="CN239" s="15"/>
      <c r="CO239" s="99"/>
      <c r="CP239" s="185"/>
      <c r="CQ239" s="15">
        <v>8554.2999999999993</v>
      </c>
      <c r="CR239" s="172">
        <v>3887.0949100000003</v>
      </c>
      <c r="CS239" s="15">
        <f t="shared" si="98"/>
        <v>45.440245373671729</v>
      </c>
      <c r="CT239" s="195"/>
      <c r="CU239" s="99"/>
      <c r="CV239" s="99"/>
      <c r="CW239" s="15"/>
      <c r="CX239" s="99"/>
      <c r="CY239" s="99"/>
      <c r="CZ239" s="15"/>
      <c r="DA239" s="99"/>
      <c r="DB239" s="99"/>
      <c r="DC239" s="15"/>
      <c r="DD239" s="99"/>
      <c r="DE239" s="99"/>
      <c r="DF239" s="15">
        <v>1260.3</v>
      </c>
      <c r="DG239" s="15">
        <v>16</v>
      </c>
      <c r="DH239" s="15">
        <f>DG239/DF239*100</f>
        <v>1.2695389986511147</v>
      </c>
      <c r="DI239" s="15">
        <v>3137.5</v>
      </c>
      <c r="DJ239" s="191">
        <v>2559.0160000000001</v>
      </c>
      <c r="DK239" s="15">
        <f t="shared" si="464"/>
        <v>81.562262948207177</v>
      </c>
      <c r="DL239" s="15"/>
      <c r="DM239" s="191"/>
      <c r="DN239" s="15"/>
      <c r="DO239" s="15"/>
      <c r="DP239" s="191"/>
      <c r="DQ239" s="15"/>
      <c r="DR239" s="15"/>
      <c r="DS239" s="191"/>
      <c r="DT239" s="15"/>
      <c r="DU239" s="15"/>
      <c r="DV239" s="172"/>
      <c r="DW239" s="15"/>
      <c r="DX239" s="15"/>
      <c r="DY239" s="172"/>
      <c r="DZ239" s="15"/>
    </row>
    <row r="240" spans="1:130" s="35" customFormat="1" ht="15.75" x14ac:dyDescent="0.25">
      <c r="A240" s="58" t="s">
        <v>616</v>
      </c>
      <c r="B240" s="206">
        <f t="shared" si="433"/>
        <v>834.37234000000001</v>
      </c>
      <c r="C240" s="206">
        <f t="shared" si="434"/>
        <v>834.37234000000001</v>
      </c>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v>834.37234000000001</v>
      </c>
      <c r="AG240" s="14">
        <v>834.37234000000001</v>
      </c>
      <c r="AH240" s="14">
        <f t="shared" si="435"/>
        <v>100</v>
      </c>
      <c r="AI240" s="14"/>
      <c r="AJ240" s="14"/>
      <c r="AK240" s="14"/>
      <c r="AL240" s="14"/>
      <c r="AM240" s="14"/>
      <c r="AN240" s="14"/>
      <c r="AO240" s="14"/>
      <c r="AP240" s="14"/>
      <c r="AQ240" s="14"/>
      <c r="AR240" s="14"/>
      <c r="AS240" s="14"/>
      <c r="AT240" s="100"/>
      <c r="AU240" s="14"/>
      <c r="AV240" s="14"/>
      <c r="AW240" s="100"/>
      <c r="AX240" s="14"/>
      <c r="AY240" s="14"/>
      <c r="AZ240" s="100"/>
      <c r="BA240" s="14"/>
      <c r="BB240" s="14"/>
      <c r="BC240" s="100"/>
      <c r="BD240" s="14"/>
      <c r="BE240" s="14"/>
      <c r="BF240" s="15"/>
      <c r="BG240" s="14"/>
      <c r="BH240" s="14"/>
      <c r="BI240" s="14"/>
      <c r="BJ240" s="14"/>
      <c r="BK240" s="14"/>
      <c r="BL240" s="14"/>
      <c r="BM240" s="14"/>
      <c r="BN240" s="14"/>
      <c r="BO240" s="14"/>
      <c r="BP240" s="14"/>
      <c r="BQ240" s="14"/>
      <c r="BR240" s="100"/>
      <c r="BS240" s="14"/>
      <c r="BT240" s="14"/>
      <c r="BU240" s="100"/>
      <c r="BV240" s="14"/>
      <c r="BW240" s="14"/>
      <c r="BX240" s="100"/>
      <c r="BY240" s="14"/>
      <c r="BZ240" s="14"/>
      <c r="CA240" s="14"/>
      <c r="CB240" s="14"/>
      <c r="CC240" s="14"/>
      <c r="CD240" s="100"/>
      <c r="CE240" s="14"/>
      <c r="CF240" s="14"/>
      <c r="CG240" s="100"/>
      <c r="CH240" s="14"/>
      <c r="CI240" s="14"/>
      <c r="CJ240" s="50"/>
      <c r="CK240" s="14"/>
      <c r="CL240" s="14"/>
      <c r="CM240" s="100"/>
      <c r="CN240" s="15"/>
      <c r="CO240" s="14"/>
      <c r="CP240" s="181"/>
      <c r="CQ240" s="15"/>
      <c r="CR240" s="14"/>
      <c r="CS240" s="14"/>
      <c r="CT240" s="195"/>
      <c r="CU240" s="14"/>
      <c r="CV240" s="100"/>
      <c r="CW240" s="15"/>
      <c r="CX240" s="14"/>
      <c r="CY240" s="100"/>
      <c r="CZ240" s="15"/>
      <c r="DA240" s="14"/>
      <c r="DB240" s="100"/>
      <c r="DC240" s="15"/>
      <c r="DD240" s="14"/>
      <c r="DE240" s="100"/>
      <c r="DF240" s="15"/>
      <c r="DG240" s="14"/>
      <c r="DH240" s="100"/>
      <c r="DI240" s="15"/>
      <c r="DJ240" s="14"/>
      <c r="DK240" s="15"/>
      <c r="DL240" s="15"/>
      <c r="DM240" s="14"/>
      <c r="DN240" s="15"/>
      <c r="DO240" s="15"/>
      <c r="DP240" s="14"/>
      <c r="DQ240" s="15"/>
      <c r="DR240" s="15"/>
      <c r="DS240" s="14"/>
      <c r="DT240" s="15"/>
      <c r="DU240" s="15"/>
      <c r="DV240" s="14"/>
      <c r="DW240" s="14"/>
      <c r="DX240" s="15"/>
      <c r="DY240" s="14"/>
      <c r="DZ240" s="14"/>
    </row>
    <row r="241" spans="1:130" s="35" customFormat="1" ht="15.75" x14ac:dyDescent="0.25">
      <c r="A241" s="58" t="s">
        <v>447</v>
      </c>
      <c r="B241" s="206">
        <f t="shared" si="433"/>
        <v>0</v>
      </c>
      <c r="C241" s="206">
        <f t="shared" si="434"/>
        <v>0</v>
      </c>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00"/>
      <c r="AU241" s="14"/>
      <c r="AV241" s="14"/>
      <c r="AW241" s="100"/>
      <c r="AX241" s="14"/>
      <c r="AY241" s="14"/>
      <c r="AZ241" s="100"/>
      <c r="BA241" s="14"/>
      <c r="BB241" s="14"/>
      <c r="BC241" s="100"/>
      <c r="BD241" s="14"/>
      <c r="BE241" s="14"/>
      <c r="BF241" s="15"/>
      <c r="BG241" s="14"/>
      <c r="BH241" s="14"/>
      <c r="BI241" s="14"/>
      <c r="BJ241" s="14"/>
      <c r="BK241" s="14"/>
      <c r="BL241" s="14"/>
      <c r="BM241" s="14"/>
      <c r="BN241" s="14"/>
      <c r="BO241" s="14"/>
      <c r="BP241" s="14"/>
      <c r="BQ241" s="14"/>
      <c r="BR241" s="100"/>
      <c r="BS241" s="14"/>
      <c r="BT241" s="14"/>
      <c r="BU241" s="100"/>
      <c r="BV241" s="14"/>
      <c r="BW241" s="14"/>
      <c r="BX241" s="100"/>
      <c r="BY241" s="14"/>
      <c r="BZ241" s="14"/>
      <c r="CA241" s="14"/>
      <c r="CB241" s="14"/>
      <c r="CC241" s="14"/>
      <c r="CD241" s="100"/>
      <c r="CE241" s="14"/>
      <c r="CF241" s="14"/>
      <c r="CG241" s="100"/>
      <c r="CH241" s="14"/>
      <c r="CI241" s="14"/>
      <c r="CJ241" s="50"/>
      <c r="CK241" s="14"/>
      <c r="CL241" s="14"/>
      <c r="CM241" s="100"/>
      <c r="CN241" s="15"/>
      <c r="CO241" s="14"/>
      <c r="CP241" s="181"/>
      <c r="CQ241" s="15"/>
      <c r="CR241" s="14"/>
      <c r="CS241" s="14"/>
      <c r="CT241" s="195"/>
      <c r="CU241" s="14"/>
      <c r="CV241" s="100"/>
      <c r="CW241" s="15"/>
      <c r="CX241" s="14"/>
      <c r="CY241" s="100"/>
      <c r="CZ241" s="15"/>
      <c r="DA241" s="14"/>
      <c r="DB241" s="100"/>
      <c r="DC241" s="15"/>
      <c r="DD241" s="14"/>
      <c r="DE241" s="100"/>
      <c r="DF241" s="15"/>
      <c r="DG241" s="14"/>
      <c r="DH241" s="100"/>
      <c r="DI241" s="15"/>
      <c r="DJ241" s="14"/>
      <c r="DK241" s="15"/>
      <c r="DL241" s="15"/>
      <c r="DM241" s="14"/>
      <c r="DN241" s="15"/>
      <c r="DO241" s="15"/>
      <c r="DP241" s="14"/>
      <c r="DQ241" s="15"/>
      <c r="DR241" s="15"/>
      <c r="DS241" s="14"/>
      <c r="DT241" s="15"/>
      <c r="DU241" s="15"/>
      <c r="DV241" s="14"/>
      <c r="DW241" s="14"/>
      <c r="DX241" s="15"/>
      <c r="DY241" s="14"/>
      <c r="DZ241" s="14"/>
    </row>
    <row r="242" spans="1:130" s="35" customFormat="1" ht="15.75" x14ac:dyDescent="0.25">
      <c r="A242" s="58" t="s">
        <v>617</v>
      </c>
      <c r="B242" s="206">
        <f t="shared" si="433"/>
        <v>0</v>
      </c>
      <c r="C242" s="206">
        <f t="shared" si="434"/>
        <v>0</v>
      </c>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00"/>
      <c r="AU242" s="14"/>
      <c r="AV242" s="14"/>
      <c r="AW242" s="100"/>
      <c r="AX242" s="14"/>
      <c r="AY242" s="14"/>
      <c r="AZ242" s="100"/>
      <c r="BA242" s="14"/>
      <c r="BB242" s="14"/>
      <c r="BC242" s="100"/>
      <c r="BD242" s="14"/>
      <c r="BE242" s="14"/>
      <c r="BF242" s="15"/>
      <c r="BG242" s="14"/>
      <c r="BH242" s="14"/>
      <c r="BI242" s="14"/>
      <c r="BJ242" s="14"/>
      <c r="BK242" s="14"/>
      <c r="BL242" s="14"/>
      <c r="BM242" s="14"/>
      <c r="BN242" s="14"/>
      <c r="BO242" s="14"/>
      <c r="BP242" s="14"/>
      <c r="BQ242" s="14"/>
      <c r="BR242" s="100"/>
      <c r="BS242" s="14"/>
      <c r="BT242" s="14"/>
      <c r="BU242" s="100"/>
      <c r="BV242" s="14"/>
      <c r="BW242" s="14"/>
      <c r="BX242" s="100"/>
      <c r="BY242" s="14"/>
      <c r="BZ242" s="14"/>
      <c r="CA242" s="14"/>
      <c r="CB242" s="14"/>
      <c r="CC242" s="14"/>
      <c r="CD242" s="100"/>
      <c r="CE242" s="14"/>
      <c r="CF242" s="14"/>
      <c r="CG242" s="100"/>
      <c r="CH242" s="14"/>
      <c r="CI242" s="14"/>
      <c r="CJ242" s="50"/>
      <c r="CK242" s="14"/>
      <c r="CL242" s="14"/>
      <c r="CM242" s="100"/>
      <c r="CN242" s="15"/>
      <c r="CO242" s="14"/>
      <c r="CP242" s="181"/>
      <c r="CQ242" s="15"/>
      <c r="CR242" s="14"/>
      <c r="CS242" s="14"/>
      <c r="CT242" s="195"/>
      <c r="CU242" s="14"/>
      <c r="CV242" s="100"/>
      <c r="CW242" s="15"/>
      <c r="CX242" s="14"/>
      <c r="CY242" s="100"/>
      <c r="CZ242" s="15"/>
      <c r="DA242" s="14"/>
      <c r="DB242" s="100"/>
      <c r="DC242" s="15"/>
      <c r="DD242" s="14"/>
      <c r="DE242" s="100"/>
      <c r="DF242" s="15"/>
      <c r="DG242" s="14"/>
      <c r="DH242" s="100"/>
      <c r="DI242" s="15"/>
      <c r="DJ242" s="14"/>
      <c r="DK242" s="15"/>
      <c r="DL242" s="15"/>
      <c r="DM242" s="14"/>
      <c r="DN242" s="15"/>
      <c r="DO242" s="15"/>
      <c r="DP242" s="14"/>
      <c r="DQ242" s="15"/>
      <c r="DR242" s="15"/>
      <c r="DS242" s="14"/>
      <c r="DT242" s="15"/>
      <c r="DU242" s="15"/>
      <c r="DV242" s="14"/>
      <c r="DW242" s="14"/>
      <c r="DX242" s="15"/>
      <c r="DY242" s="14"/>
      <c r="DZ242" s="14"/>
    </row>
    <row r="243" spans="1:130" s="35" customFormat="1" ht="15.75" x14ac:dyDescent="0.25">
      <c r="A243" s="58" t="s">
        <v>411</v>
      </c>
      <c r="B243" s="206">
        <f t="shared" si="433"/>
        <v>858.92600000000004</v>
      </c>
      <c r="C243" s="206">
        <f t="shared" si="434"/>
        <v>858.92600000000004</v>
      </c>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v>858.92600000000004</v>
      </c>
      <c r="AG243" s="14">
        <v>858.92600000000004</v>
      </c>
      <c r="AH243" s="14">
        <f t="shared" si="435"/>
        <v>100</v>
      </c>
      <c r="AI243" s="14"/>
      <c r="AJ243" s="14"/>
      <c r="AK243" s="14"/>
      <c r="AL243" s="14"/>
      <c r="AM243" s="14"/>
      <c r="AN243" s="14"/>
      <c r="AO243" s="14"/>
      <c r="AP243" s="14"/>
      <c r="AQ243" s="14"/>
      <c r="AR243" s="14"/>
      <c r="AS243" s="14"/>
      <c r="AT243" s="100"/>
      <c r="AU243" s="14"/>
      <c r="AV243" s="14"/>
      <c r="AW243" s="100"/>
      <c r="AX243" s="14"/>
      <c r="AY243" s="14"/>
      <c r="AZ243" s="100"/>
      <c r="BA243" s="14"/>
      <c r="BB243" s="14"/>
      <c r="BC243" s="100"/>
      <c r="BD243" s="14"/>
      <c r="BE243" s="14"/>
      <c r="BF243" s="15"/>
      <c r="BG243" s="14"/>
      <c r="BH243" s="14"/>
      <c r="BI243" s="14"/>
      <c r="BJ243" s="14"/>
      <c r="BK243" s="14"/>
      <c r="BL243" s="14"/>
      <c r="BM243" s="14"/>
      <c r="BN243" s="14"/>
      <c r="BO243" s="14"/>
      <c r="BP243" s="14"/>
      <c r="BQ243" s="14"/>
      <c r="BR243" s="100"/>
      <c r="BS243" s="14"/>
      <c r="BT243" s="14"/>
      <c r="BU243" s="100"/>
      <c r="BV243" s="14"/>
      <c r="BW243" s="14"/>
      <c r="BX243" s="100"/>
      <c r="BY243" s="14"/>
      <c r="BZ243" s="14"/>
      <c r="CA243" s="14"/>
      <c r="CB243" s="14"/>
      <c r="CC243" s="14"/>
      <c r="CD243" s="100"/>
      <c r="CE243" s="14"/>
      <c r="CF243" s="14"/>
      <c r="CG243" s="100"/>
      <c r="CH243" s="14"/>
      <c r="CI243" s="14"/>
      <c r="CJ243" s="50"/>
      <c r="CK243" s="14"/>
      <c r="CL243" s="14"/>
      <c r="CM243" s="100"/>
      <c r="CN243" s="15"/>
      <c r="CO243" s="14"/>
      <c r="CP243" s="181"/>
      <c r="CQ243" s="15"/>
      <c r="CR243" s="14"/>
      <c r="CS243" s="14"/>
      <c r="CT243" s="195"/>
      <c r="CU243" s="14"/>
      <c r="CV243" s="100"/>
      <c r="CW243" s="15"/>
      <c r="CX243" s="14"/>
      <c r="CY243" s="100"/>
      <c r="CZ243" s="15"/>
      <c r="DA243" s="14"/>
      <c r="DB243" s="100"/>
      <c r="DC243" s="15"/>
      <c r="DD243" s="14"/>
      <c r="DE243" s="100"/>
      <c r="DF243" s="15"/>
      <c r="DG243" s="14"/>
      <c r="DH243" s="100"/>
      <c r="DI243" s="15"/>
      <c r="DJ243" s="14"/>
      <c r="DK243" s="15"/>
      <c r="DL243" s="15"/>
      <c r="DM243" s="14"/>
      <c r="DN243" s="15"/>
      <c r="DO243" s="15"/>
      <c r="DP243" s="14"/>
      <c r="DQ243" s="15"/>
      <c r="DR243" s="15"/>
      <c r="DS243" s="14"/>
      <c r="DT243" s="15"/>
      <c r="DU243" s="15"/>
      <c r="DV243" s="14"/>
      <c r="DW243" s="14"/>
      <c r="DX243" s="15"/>
      <c r="DY243" s="14"/>
      <c r="DZ243" s="14"/>
    </row>
    <row r="244" spans="1:130" s="35" customFormat="1" ht="15.75" x14ac:dyDescent="0.25">
      <c r="A244" s="58" t="s">
        <v>570</v>
      </c>
      <c r="B244" s="206">
        <f t="shared" si="433"/>
        <v>0</v>
      </c>
      <c r="C244" s="206">
        <f t="shared" si="434"/>
        <v>0</v>
      </c>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00"/>
      <c r="AU244" s="14"/>
      <c r="AV244" s="14"/>
      <c r="AW244" s="100"/>
      <c r="AX244" s="14"/>
      <c r="AY244" s="14"/>
      <c r="AZ244" s="100"/>
      <c r="BA244" s="14"/>
      <c r="BB244" s="14"/>
      <c r="BC244" s="100"/>
      <c r="BD244" s="14"/>
      <c r="BE244" s="14"/>
      <c r="BF244" s="15"/>
      <c r="BG244" s="14"/>
      <c r="BH244" s="14"/>
      <c r="BI244" s="14"/>
      <c r="BJ244" s="14"/>
      <c r="BK244" s="14"/>
      <c r="BL244" s="14"/>
      <c r="BM244" s="14"/>
      <c r="BN244" s="14"/>
      <c r="BO244" s="14"/>
      <c r="BP244" s="14"/>
      <c r="BQ244" s="14"/>
      <c r="BR244" s="100"/>
      <c r="BS244" s="14"/>
      <c r="BT244" s="14"/>
      <c r="BU244" s="100"/>
      <c r="BV244" s="14"/>
      <c r="BW244" s="14"/>
      <c r="BX244" s="100"/>
      <c r="BY244" s="14"/>
      <c r="BZ244" s="14"/>
      <c r="CA244" s="14"/>
      <c r="CB244" s="14"/>
      <c r="CC244" s="14"/>
      <c r="CD244" s="100"/>
      <c r="CE244" s="14"/>
      <c r="CF244" s="14"/>
      <c r="CG244" s="100"/>
      <c r="CH244" s="14"/>
      <c r="CI244" s="14"/>
      <c r="CJ244" s="50"/>
      <c r="CK244" s="14"/>
      <c r="CL244" s="14"/>
      <c r="CM244" s="100"/>
      <c r="CN244" s="15"/>
      <c r="CO244" s="14"/>
      <c r="CP244" s="181"/>
      <c r="CQ244" s="15"/>
      <c r="CR244" s="14"/>
      <c r="CS244" s="14"/>
      <c r="CT244" s="195"/>
      <c r="CU244" s="14"/>
      <c r="CV244" s="100"/>
      <c r="CW244" s="15"/>
      <c r="CX244" s="14"/>
      <c r="CY244" s="100"/>
      <c r="CZ244" s="15"/>
      <c r="DA244" s="14"/>
      <c r="DB244" s="100"/>
      <c r="DC244" s="15"/>
      <c r="DD244" s="14"/>
      <c r="DE244" s="100"/>
      <c r="DF244" s="15"/>
      <c r="DG244" s="14"/>
      <c r="DH244" s="100"/>
      <c r="DI244" s="15"/>
      <c r="DJ244" s="14"/>
      <c r="DK244" s="15"/>
      <c r="DL244" s="15"/>
      <c r="DM244" s="14"/>
      <c r="DN244" s="15"/>
      <c r="DO244" s="15"/>
      <c r="DP244" s="14"/>
      <c r="DQ244" s="15"/>
      <c r="DR244" s="15"/>
      <c r="DS244" s="14"/>
      <c r="DT244" s="15"/>
      <c r="DU244" s="15"/>
      <c r="DV244" s="14"/>
      <c r="DW244" s="14"/>
      <c r="DX244" s="15"/>
      <c r="DY244" s="14"/>
      <c r="DZ244" s="14"/>
    </row>
    <row r="245" spans="1:130" s="35" customFormat="1" ht="15.75" x14ac:dyDescent="0.25">
      <c r="A245" s="58" t="s">
        <v>397</v>
      </c>
      <c r="B245" s="206">
        <f t="shared" si="433"/>
        <v>3246.3999999999996</v>
      </c>
      <c r="C245" s="206">
        <f t="shared" si="434"/>
        <v>3246.4069399999998</v>
      </c>
      <c r="D245" s="14">
        <f>C245/B245*100</f>
        <v>100.00021377525876</v>
      </c>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v>2038.1</v>
      </c>
      <c r="AJ245" s="14">
        <v>2038.1069399999999</v>
      </c>
      <c r="AK245" s="14">
        <f>AJ245/AI245*100</f>
        <v>100.00034051322311</v>
      </c>
      <c r="AL245" s="14"/>
      <c r="AM245" s="14"/>
      <c r="AN245" s="14"/>
      <c r="AO245" s="14"/>
      <c r="AP245" s="14"/>
      <c r="AQ245" s="14"/>
      <c r="AR245" s="14"/>
      <c r="AS245" s="14"/>
      <c r="AT245" s="100"/>
      <c r="AU245" s="14"/>
      <c r="AV245" s="14"/>
      <c r="AW245" s="100"/>
      <c r="AX245" s="14"/>
      <c r="AY245" s="14"/>
      <c r="AZ245" s="100"/>
      <c r="BA245" s="14"/>
      <c r="BB245" s="14"/>
      <c r="BC245" s="100"/>
      <c r="BD245" s="14"/>
      <c r="BE245" s="14"/>
      <c r="BF245" s="15"/>
      <c r="BG245" s="14"/>
      <c r="BH245" s="14"/>
      <c r="BI245" s="14"/>
      <c r="BJ245" s="14"/>
      <c r="BK245" s="14"/>
      <c r="BL245" s="14"/>
      <c r="BM245" s="14"/>
      <c r="BN245" s="14"/>
      <c r="BO245" s="14"/>
      <c r="BP245" s="14"/>
      <c r="BQ245" s="14"/>
      <c r="BR245" s="100"/>
      <c r="BS245" s="14"/>
      <c r="BT245" s="14"/>
      <c r="BU245" s="100"/>
      <c r="BV245" s="14"/>
      <c r="BW245" s="14"/>
      <c r="BX245" s="100"/>
      <c r="BY245" s="15">
        <v>1208.3</v>
      </c>
      <c r="BZ245" s="15">
        <v>1208.3</v>
      </c>
      <c r="CA245" s="14">
        <f t="shared" si="490"/>
        <v>100</v>
      </c>
      <c r="CB245" s="14"/>
      <c r="CC245" s="14"/>
      <c r="CD245" s="100"/>
      <c r="CE245" s="14"/>
      <c r="CF245" s="14"/>
      <c r="CG245" s="100"/>
      <c r="CH245" s="14"/>
      <c r="CI245" s="14"/>
      <c r="CJ245" s="50"/>
      <c r="CK245" s="14"/>
      <c r="CL245" s="14"/>
      <c r="CM245" s="100"/>
      <c r="CN245" s="15"/>
      <c r="CO245" s="14"/>
      <c r="CP245" s="181"/>
      <c r="CQ245" s="15"/>
      <c r="CR245" s="14"/>
      <c r="CS245" s="14"/>
      <c r="CT245" s="195"/>
      <c r="CU245" s="14"/>
      <c r="CV245" s="100"/>
      <c r="CW245" s="15"/>
      <c r="CX245" s="14"/>
      <c r="CY245" s="100"/>
      <c r="CZ245" s="15"/>
      <c r="DA245" s="14"/>
      <c r="DB245" s="100"/>
      <c r="DC245" s="15"/>
      <c r="DD245" s="14"/>
      <c r="DE245" s="100"/>
      <c r="DF245" s="15"/>
      <c r="DG245" s="14"/>
      <c r="DH245" s="100"/>
      <c r="DI245" s="15"/>
      <c r="DJ245" s="14"/>
      <c r="DK245" s="15"/>
      <c r="DL245" s="15"/>
      <c r="DM245" s="14"/>
      <c r="DN245" s="15"/>
      <c r="DO245" s="15"/>
      <c r="DP245" s="14"/>
      <c r="DQ245" s="15"/>
      <c r="DR245" s="15"/>
      <c r="DS245" s="14"/>
      <c r="DT245" s="15"/>
      <c r="DU245" s="15"/>
      <c r="DV245" s="14"/>
      <c r="DW245" s="14"/>
      <c r="DX245" s="15"/>
      <c r="DY245" s="14"/>
      <c r="DZ245" s="14"/>
    </row>
    <row r="246" spans="1:130" s="35" customFormat="1" ht="15.75" x14ac:dyDescent="0.25">
      <c r="A246" s="58" t="s">
        <v>618</v>
      </c>
      <c r="B246" s="206">
        <f t="shared" si="433"/>
        <v>0</v>
      </c>
      <c r="C246" s="206">
        <f t="shared" si="434"/>
        <v>0</v>
      </c>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00"/>
      <c r="AU246" s="14"/>
      <c r="AV246" s="14"/>
      <c r="AW246" s="100"/>
      <c r="AX246" s="14"/>
      <c r="AY246" s="14"/>
      <c r="AZ246" s="100"/>
      <c r="BA246" s="14"/>
      <c r="BB246" s="14"/>
      <c r="BC246" s="100"/>
      <c r="BD246" s="14"/>
      <c r="BE246" s="14"/>
      <c r="BF246" s="15"/>
      <c r="BG246" s="14"/>
      <c r="BH246" s="14"/>
      <c r="BI246" s="14"/>
      <c r="BJ246" s="14"/>
      <c r="BK246" s="14"/>
      <c r="BL246" s="14"/>
      <c r="BM246" s="14"/>
      <c r="BN246" s="14"/>
      <c r="BO246" s="14"/>
      <c r="BP246" s="14"/>
      <c r="BQ246" s="14"/>
      <c r="BR246" s="100"/>
      <c r="BS246" s="14"/>
      <c r="BT246" s="14"/>
      <c r="BU246" s="100"/>
      <c r="BV246" s="14"/>
      <c r="BW246" s="14"/>
      <c r="BX246" s="100"/>
      <c r="BY246" s="14"/>
      <c r="BZ246" s="14"/>
      <c r="CA246" s="14"/>
      <c r="CB246" s="14"/>
      <c r="CC246" s="14"/>
      <c r="CD246" s="100"/>
      <c r="CE246" s="14"/>
      <c r="CF246" s="14"/>
      <c r="CG246" s="100"/>
      <c r="CH246" s="14"/>
      <c r="CI246" s="14"/>
      <c r="CJ246" s="50"/>
      <c r="CK246" s="14"/>
      <c r="CL246" s="14"/>
      <c r="CM246" s="100"/>
      <c r="CN246" s="15"/>
      <c r="CO246" s="14"/>
      <c r="CP246" s="181"/>
      <c r="CQ246" s="15"/>
      <c r="CR246" s="14"/>
      <c r="CS246" s="14"/>
      <c r="CT246" s="195"/>
      <c r="CU246" s="14"/>
      <c r="CV246" s="100"/>
      <c r="CW246" s="15"/>
      <c r="CX246" s="14"/>
      <c r="CY246" s="100"/>
      <c r="CZ246" s="15"/>
      <c r="DA246" s="14"/>
      <c r="DB246" s="100"/>
      <c r="DC246" s="15"/>
      <c r="DD246" s="14"/>
      <c r="DE246" s="100"/>
      <c r="DF246" s="15"/>
      <c r="DG246" s="14"/>
      <c r="DH246" s="100"/>
      <c r="DI246" s="15"/>
      <c r="DJ246" s="14"/>
      <c r="DK246" s="15"/>
      <c r="DL246" s="15"/>
      <c r="DM246" s="14"/>
      <c r="DN246" s="15"/>
      <c r="DO246" s="15"/>
      <c r="DP246" s="14"/>
      <c r="DQ246" s="15"/>
      <c r="DR246" s="15"/>
      <c r="DS246" s="14"/>
      <c r="DT246" s="15"/>
      <c r="DU246" s="15"/>
      <c r="DV246" s="14"/>
      <c r="DW246" s="14"/>
      <c r="DX246" s="15"/>
      <c r="DY246" s="14"/>
      <c r="DZ246" s="14"/>
    </row>
    <row r="247" spans="1:130" s="35" customFormat="1" ht="15.75" x14ac:dyDescent="0.25">
      <c r="A247" s="58" t="s">
        <v>619</v>
      </c>
      <c r="B247" s="206">
        <f t="shared" si="433"/>
        <v>827.07500000000005</v>
      </c>
      <c r="C247" s="206">
        <f t="shared" si="434"/>
        <v>163.80000000000001</v>
      </c>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v>827.07500000000005</v>
      </c>
      <c r="AG247" s="14">
        <v>163.80000000000001</v>
      </c>
      <c r="AH247" s="14">
        <f t="shared" si="435"/>
        <v>19.804733548952637</v>
      </c>
      <c r="AI247" s="14"/>
      <c r="AJ247" s="14"/>
      <c r="AK247" s="14"/>
      <c r="AL247" s="14"/>
      <c r="AM247" s="14"/>
      <c r="AN247" s="14"/>
      <c r="AO247" s="14"/>
      <c r="AP247" s="14"/>
      <c r="AQ247" s="14"/>
      <c r="AR247" s="14"/>
      <c r="AS247" s="14"/>
      <c r="AT247" s="100"/>
      <c r="AU247" s="14"/>
      <c r="AV247" s="14"/>
      <c r="AW247" s="100"/>
      <c r="AX247" s="14"/>
      <c r="AY247" s="14"/>
      <c r="AZ247" s="100"/>
      <c r="BA247" s="14"/>
      <c r="BB247" s="14"/>
      <c r="BC247" s="100"/>
      <c r="BD247" s="14"/>
      <c r="BE247" s="14"/>
      <c r="BF247" s="15"/>
      <c r="BG247" s="14"/>
      <c r="BH247" s="14"/>
      <c r="BI247" s="14"/>
      <c r="BJ247" s="14"/>
      <c r="BK247" s="14"/>
      <c r="BL247" s="14"/>
      <c r="BM247" s="14"/>
      <c r="BN247" s="14"/>
      <c r="BO247" s="14"/>
      <c r="BP247" s="14"/>
      <c r="BQ247" s="14"/>
      <c r="BR247" s="100"/>
      <c r="BS247" s="14"/>
      <c r="BT247" s="14"/>
      <c r="BU247" s="100"/>
      <c r="BV247" s="14"/>
      <c r="BW247" s="14"/>
      <c r="BX247" s="100"/>
      <c r="BY247" s="14"/>
      <c r="BZ247" s="14"/>
      <c r="CA247" s="14"/>
      <c r="CB247" s="14"/>
      <c r="CC247" s="14"/>
      <c r="CD247" s="100"/>
      <c r="CE247" s="14"/>
      <c r="CF247" s="14"/>
      <c r="CG247" s="100"/>
      <c r="CH247" s="14"/>
      <c r="CI247" s="14"/>
      <c r="CJ247" s="50"/>
      <c r="CK247" s="14"/>
      <c r="CL247" s="14"/>
      <c r="CM247" s="100"/>
      <c r="CN247" s="15"/>
      <c r="CO247" s="14"/>
      <c r="CP247" s="181"/>
      <c r="CQ247" s="15"/>
      <c r="CR247" s="14"/>
      <c r="CS247" s="14"/>
      <c r="CT247" s="195"/>
      <c r="CU247" s="14"/>
      <c r="CV247" s="100"/>
      <c r="CW247" s="15"/>
      <c r="CX247" s="14"/>
      <c r="CY247" s="100"/>
      <c r="CZ247" s="15"/>
      <c r="DA247" s="14"/>
      <c r="DB247" s="100"/>
      <c r="DC247" s="15"/>
      <c r="DD247" s="14"/>
      <c r="DE247" s="100"/>
      <c r="DF247" s="15"/>
      <c r="DG247" s="14"/>
      <c r="DH247" s="100"/>
      <c r="DI247" s="15"/>
      <c r="DJ247" s="14"/>
      <c r="DK247" s="15"/>
      <c r="DL247" s="15"/>
      <c r="DM247" s="14"/>
      <c r="DN247" s="15"/>
      <c r="DO247" s="15"/>
      <c r="DP247" s="14"/>
      <c r="DQ247" s="15"/>
      <c r="DR247" s="15"/>
      <c r="DS247" s="14"/>
      <c r="DT247" s="15"/>
      <c r="DU247" s="15"/>
      <c r="DV247" s="14"/>
      <c r="DW247" s="14"/>
      <c r="DX247" s="15"/>
      <c r="DY247" s="14"/>
      <c r="DZ247" s="14"/>
    </row>
    <row r="248" spans="1:130" s="35" customFormat="1" ht="15.75" x14ac:dyDescent="0.25">
      <c r="A248" s="58" t="s">
        <v>396</v>
      </c>
      <c r="B248" s="206">
        <f t="shared" si="433"/>
        <v>0</v>
      </c>
      <c r="C248" s="206">
        <f t="shared" si="434"/>
        <v>0</v>
      </c>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00"/>
      <c r="AU248" s="14"/>
      <c r="AV248" s="14"/>
      <c r="AW248" s="100"/>
      <c r="AX248" s="14"/>
      <c r="AY248" s="14"/>
      <c r="AZ248" s="100"/>
      <c r="BA248" s="14"/>
      <c r="BB248" s="14"/>
      <c r="BC248" s="100"/>
      <c r="BD248" s="14"/>
      <c r="BE248" s="14"/>
      <c r="BF248" s="15"/>
      <c r="BG248" s="14"/>
      <c r="BH248" s="14"/>
      <c r="BI248" s="14"/>
      <c r="BJ248" s="14"/>
      <c r="BK248" s="14"/>
      <c r="BL248" s="14"/>
      <c r="BM248" s="14"/>
      <c r="BN248" s="14"/>
      <c r="BO248" s="14"/>
      <c r="BP248" s="14"/>
      <c r="BQ248" s="14"/>
      <c r="BR248" s="100"/>
      <c r="BS248" s="14"/>
      <c r="BT248" s="14"/>
      <c r="BU248" s="100"/>
      <c r="BV248" s="14"/>
      <c r="BW248" s="14"/>
      <c r="BX248" s="100"/>
      <c r="BY248" s="14"/>
      <c r="BZ248" s="14"/>
      <c r="CA248" s="14"/>
      <c r="CB248" s="14"/>
      <c r="CC248" s="14"/>
      <c r="CD248" s="100"/>
      <c r="CE248" s="14"/>
      <c r="CF248" s="14"/>
      <c r="CG248" s="100"/>
      <c r="CH248" s="14"/>
      <c r="CI248" s="14"/>
      <c r="CJ248" s="50"/>
      <c r="CK248" s="14"/>
      <c r="CL248" s="14"/>
      <c r="CM248" s="100"/>
      <c r="CN248" s="15"/>
      <c r="CO248" s="14"/>
      <c r="CP248" s="181"/>
      <c r="CQ248" s="15"/>
      <c r="CR248" s="14"/>
      <c r="CS248" s="14"/>
      <c r="CT248" s="195"/>
      <c r="CU248" s="14"/>
      <c r="CV248" s="100"/>
      <c r="CW248" s="15"/>
      <c r="CX248" s="14"/>
      <c r="CY248" s="100"/>
      <c r="CZ248" s="15"/>
      <c r="DA248" s="14"/>
      <c r="DB248" s="100"/>
      <c r="DC248" s="15"/>
      <c r="DD248" s="14"/>
      <c r="DE248" s="100"/>
      <c r="DF248" s="15"/>
      <c r="DG248" s="14"/>
      <c r="DH248" s="100"/>
      <c r="DI248" s="15"/>
      <c r="DJ248" s="14"/>
      <c r="DK248" s="15"/>
      <c r="DL248" s="15"/>
      <c r="DM248" s="14"/>
      <c r="DN248" s="15"/>
      <c r="DO248" s="15"/>
      <c r="DP248" s="14"/>
      <c r="DQ248" s="15"/>
      <c r="DR248" s="15"/>
      <c r="DS248" s="14"/>
      <c r="DT248" s="15"/>
      <c r="DU248" s="15"/>
      <c r="DV248" s="14"/>
      <c r="DW248" s="14"/>
      <c r="DX248" s="15"/>
      <c r="DY248" s="14"/>
      <c r="DZ248" s="14"/>
    </row>
    <row r="249" spans="1:130" s="35" customFormat="1" ht="15.75" x14ac:dyDescent="0.25">
      <c r="A249" s="58" t="s">
        <v>620</v>
      </c>
      <c r="B249" s="206">
        <f t="shared" si="433"/>
        <v>866.44200000000001</v>
      </c>
      <c r="C249" s="206">
        <f t="shared" si="434"/>
        <v>866.44200000000001</v>
      </c>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v>866.44200000000001</v>
      </c>
      <c r="AG249" s="14">
        <v>866.44200000000001</v>
      </c>
      <c r="AH249" s="14">
        <f t="shared" si="435"/>
        <v>100</v>
      </c>
      <c r="AI249" s="14"/>
      <c r="AJ249" s="14"/>
      <c r="AK249" s="14"/>
      <c r="AL249" s="14"/>
      <c r="AM249" s="14"/>
      <c r="AN249" s="14"/>
      <c r="AO249" s="14"/>
      <c r="AP249" s="14"/>
      <c r="AQ249" s="14"/>
      <c r="AR249" s="14"/>
      <c r="AS249" s="14"/>
      <c r="AT249" s="100"/>
      <c r="AU249" s="14"/>
      <c r="AV249" s="14"/>
      <c r="AW249" s="100"/>
      <c r="AX249" s="14"/>
      <c r="AY249" s="14"/>
      <c r="AZ249" s="100"/>
      <c r="BA249" s="14"/>
      <c r="BB249" s="14"/>
      <c r="BC249" s="100"/>
      <c r="BD249" s="14"/>
      <c r="BE249" s="14"/>
      <c r="BF249" s="15"/>
      <c r="BG249" s="14"/>
      <c r="BH249" s="14"/>
      <c r="BI249" s="14"/>
      <c r="BJ249" s="14"/>
      <c r="BK249" s="14"/>
      <c r="BL249" s="14"/>
      <c r="BM249" s="14"/>
      <c r="BN249" s="14"/>
      <c r="BO249" s="14"/>
      <c r="BP249" s="14"/>
      <c r="BQ249" s="14"/>
      <c r="BR249" s="100"/>
      <c r="BS249" s="14"/>
      <c r="BT249" s="14"/>
      <c r="BU249" s="100"/>
      <c r="BV249" s="14"/>
      <c r="BW249" s="14"/>
      <c r="BX249" s="100"/>
      <c r="BY249" s="14"/>
      <c r="BZ249" s="14"/>
      <c r="CA249" s="14"/>
      <c r="CB249" s="14"/>
      <c r="CC249" s="14"/>
      <c r="CD249" s="100"/>
      <c r="CE249" s="14"/>
      <c r="CF249" s="14"/>
      <c r="CG249" s="100"/>
      <c r="CH249" s="14"/>
      <c r="CI249" s="14"/>
      <c r="CJ249" s="50"/>
      <c r="CK249" s="14"/>
      <c r="CL249" s="14"/>
      <c r="CM249" s="100"/>
      <c r="CN249" s="15"/>
      <c r="CO249" s="14"/>
      <c r="CP249" s="181"/>
      <c r="CQ249" s="15"/>
      <c r="CR249" s="14"/>
      <c r="CS249" s="14"/>
      <c r="CT249" s="195"/>
      <c r="CU249" s="14"/>
      <c r="CV249" s="100"/>
      <c r="CW249" s="15"/>
      <c r="CX249" s="14"/>
      <c r="CY249" s="100"/>
      <c r="CZ249" s="15"/>
      <c r="DA249" s="14"/>
      <c r="DB249" s="100"/>
      <c r="DC249" s="15"/>
      <c r="DD249" s="14"/>
      <c r="DE249" s="100"/>
      <c r="DF249" s="15"/>
      <c r="DG249" s="14"/>
      <c r="DH249" s="100"/>
      <c r="DI249" s="15"/>
      <c r="DJ249" s="14"/>
      <c r="DK249" s="15"/>
      <c r="DL249" s="15"/>
      <c r="DM249" s="14"/>
      <c r="DN249" s="15"/>
      <c r="DO249" s="15"/>
      <c r="DP249" s="14"/>
      <c r="DQ249" s="15"/>
      <c r="DR249" s="15"/>
      <c r="DS249" s="14"/>
      <c r="DT249" s="15"/>
      <c r="DU249" s="15"/>
      <c r="DV249" s="14"/>
      <c r="DW249" s="14"/>
      <c r="DX249" s="15"/>
      <c r="DY249" s="14"/>
      <c r="DZ249" s="14"/>
    </row>
    <row r="250" spans="1:130" s="35" customFormat="1" ht="15.75" x14ac:dyDescent="0.25">
      <c r="A250" s="58" t="s">
        <v>621</v>
      </c>
      <c r="B250" s="206">
        <f t="shared" si="433"/>
        <v>866.976</v>
      </c>
      <c r="C250" s="206">
        <f t="shared" si="434"/>
        <v>0</v>
      </c>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v>866.976</v>
      </c>
      <c r="AG250" s="14"/>
      <c r="AH250" s="14">
        <f t="shared" si="435"/>
        <v>0</v>
      </c>
      <c r="AI250" s="14"/>
      <c r="AJ250" s="14"/>
      <c r="AK250" s="14"/>
      <c r="AL250" s="14"/>
      <c r="AM250" s="14"/>
      <c r="AN250" s="14"/>
      <c r="AO250" s="14"/>
      <c r="AP250" s="14"/>
      <c r="AQ250" s="14"/>
      <c r="AR250" s="14"/>
      <c r="AS250" s="14"/>
      <c r="AT250" s="100"/>
      <c r="AU250" s="14"/>
      <c r="AV250" s="14"/>
      <c r="AW250" s="100"/>
      <c r="AX250" s="14"/>
      <c r="AY250" s="14"/>
      <c r="AZ250" s="100"/>
      <c r="BA250" s="14"/>
      <c r="BB250" s="14"/>
      <c r="BC250" s="100"/>
      <c r="BD250" s="14"/>
      <c r="BE250" s="14"/>
      <c r="BF250" s="15"/>
      <c r="BG250" s="14"/>
      <c r="BH250" s="14"/>
      <c r="BI250" s="100"/>
      <c r="BJ250" s="14"/>
      <c r="BK250" s="14"/>
      <c r="BL250" s="100"/>
      <c r="BM250" s="14"/>
      <c r="BN250" s="14"/>
      <c r="BO250" s="100"/>
      <c r="BP250" s="14"/>
      <c r="BQ250" s="14"/>
      <c r="BR250" s="100"/>
      <c r="BS250" s="14"/>
      <c r="BT250" s="14"/>
      <c r="BU250" s="100"/>
      <c r="BV250" s="14"/>
      <c r="BW250" s="14"/>
      <c r="BX250" s="100"/>
      <c r="BY250" s="14"/>
      <c r="BZ250" s="14"/>
      <c r="CA250" s="14"/>
      <c r="CB250" s="14"/>
      <c r="CC250" s="14"/>
      <c r="CD250" s="100"/>
      <c r="CE250" s="14"/>
      <c r="CF250" s="14"/>
      <c r="CG250" s="100"/>
      <c r="CH250" s="14"/>
      <c r="CI250" s="14"/>
      <c r="CJ250" s="50"/>
      <c r="CK250" s="14"/>
      <c r="CL250" s="14"/>
      <c r="CM250" s="100"/>
      <c r="CN250" s="15"/>
      <c r="CO250" s="14"/>
      <c r="CP250" s="181"/>
      <c r="CQ250" s="15"/>
      <c r="CR250" s="14"/>
      <c r="CS250" s="14"/>
      <c r="CT250" s="195"/>
      <c r="CU250" s="14"/>
      <c r="CV250" s="100"/>
      <c r="CW250" s="15"/>
      <c r="CX250" s="14"/>
      <c r="CY250" s="100"/>
      <c r="CZ250" s="15"/>
      <c r="DA250" s="14"/>
      <c r="DB250" s="100"/>
      <c r="DC250" s="15"/>
      <c r="DD250" s="14"/>
      <c r="DE250" s="100"/>
      <c r="DF250" s="15"/>
      <c r="DG250" s="14"/>
      <c r="DH250" s="100"/>
      <c r="DI250" s="15"/>
      <c r="DJ250" s="14"/>
      <c r="DK250" s="15"/>
      <c r="DL250" s="15"/>
      <c r="DM250" s="14"/>
      <c r="DN250" s="15"/>
      <c r="DO250" s="15"/>
      <c r="DP250" s="14"/>
      <c r="DQ250" s="15"/>
      <c r="DR250" s="15"/>
      <c r="DS250" s="14"/>
      <c r="DT250" s="15"/>
      <c r="DU250" s="15"/>
      <c r="DV250" s="14"/>
      <c r="DW250" s="14"/>
      <c r="DX250" s="15"/>
      <c r="DY250" s="14"/>
      <c r="DZ250" s="14"/>
    </row>
    <row r="251" spans="1:130" s="76" customFormat="1" ht="31.5" x14ac:dyDescent="0.25">
      <c r="A251" s="77" t="s">
        <v>434</v>
      </c>
      <c r="B251" s="205">
        <f t="shared" si="433"/>
        <v>88178.041400000002</v>
      </c>
      <c r="C251" s="205">
        <f t="shared" si="434"/>
        <v>29481.907139999996</v>
      </c>
      <c r="D251" s="81">
        <f t="shared" ref="D251" si="500">C251/B251*100</f>
        <v>33.434522554500731</v>
      </c>
      <c r="E251" s="83">
        <f t="shared" ref="E251:AS251" si="501">E252+E253+E254+E255+E256+E257+E258+E259+E260+E261</f>
        <v>0</v>
      </c>
      <c r="F251" s="83">
        <f t="shared" si="501"/>
        <v>0</v>
      </c>
      <c r="G251" s="83">
        <f t="shared" si="501"/>
        <v>0</v>
      </c>
      <c r="H251" s="83">
        <f t="shared" si="501"/>
        <v>0</v>
      </c>
      <c r="I251" s="83">
        <f t="shared" si="501"/>
        <v>0</v>
      </c>
      <c r="J251" s="83">
        <f t="shared" si="501"/>
        <v>0</v>
      </c>
      <c r="K251" s="83">
        <f t="shared" si="501"/>
        <v>0</v>
      </c>
      <c r="L251" s="83">
        <f t="shared" si="501"/>
        <v>0</v>
      </c>
      <c r="M251" s="83">
        <f t="shared" si="501"/>
        <v>0</v>
      </c>
      <c r="N251" s="83">
        <f t="shared" si="501"/>
        <v>0</v>
      </c>
      <c r="O251" s="83">
        <f t="shared" si="501"/>
        <v>0</v>
      </c>
      <c r="P251" s="83">
        <f t="shared" si="501"/>
        <v>0</v>
      </c>
      <c r="Q251" s="83">
        <f t="shared" si="501"/>
        <v>0</v>
      </c>
      <c r="R251" s="83">
        <f t="shared" si="501"/>
        <v>0</v>
      </c>
      <c r="S251" s="83">
        <f t="shared" si="501"/>
        <v>0</v>
      </c>
      <c r="T251" s="83">
        <f t="shared" si="501"/>
        <v>1411.3</v>
      </c>
      <c r="U251" s="83">
        <f t="shared" si="501"/>
        <v>1411.3</v>
      </c>
      <c r="V251" s="83">
        <f>U251/T251*100</f>
        <v>100</v>
      </c>
      <c r="W251" s="83">
        <f t="shared" si="501"/>
        <v>102.04082</v>
      </c>
      <c r="X251" s="83">
        <f t="shared" si="501"/>
        <v>102.04083</v>
      </c>
      <c r="Y251" s="81">
        <f>X251/W251*100</f>
        <v>100.00000979999966</v>
      </c>
      <c r="Z251" s="83">
        <f t="shared" si="501"/>
        <v>51.020409999999998</v>
      </c>
      <c r="AA251" s="83">
        <f t="shared" si="501"/>
        <v>51.020409999999998</v>
      </c>
      <c r="AB251" s="81">
        <f>AA251/Z251*100</f>
        <v>100</v>
      </c>
      <c r="AC251" s="83">
        <f t="shared" si="501"/>
        <v>0</v>
      </c>
      <c r="AD251" s="83">
        <f t="shared" si="501"/>
        <v>0</v>
      </c>
      <c r="AE251" s="83">
        <f t="shared" si="501"/>
        <v>0</v>
      </c>
      <c r="AF251" s="83">
        <f>SUM(AF252:AF262)</f>
        <v>3369.5001699999998</v>
      </c>
      <c r="AG251" s="83">
        <f t="shared" si="501"/>
        <v>1428.6118000000001</v>
      </c>
      <c r="AH251" s="81">
        <f t="shared" si="435"/>
        <v>42.398329957644734</v>
      </c>
      <c r="AI251" s="83">
        <f t="shared" si="501"/>
        <v>1292.5999999999999</v>
      </c>
      <c r="AJ251" s="83">
        <f t="shared" si="501"/>
        <v>0</v>
      </c>
      <c r="AK251" s="83">
        <f t="shared" si="501"/>
        <v>0</v>
      </c>
      <c r="AL251" s="83">
        <f t="shared" si="501"/>
        <v>12171.2</v>
      </c>
      <c r="AM251" s="83">
        <f t="shared" si="501"/>
        <v>7291.1319299999996</v>
      </c>
      <c r="AN251" s="83">
        <f t="shared" si="93"/>
        <v>59.904791064151432</v>
      </c>
      <c r="AO251" s="83">
        <f t="shared" ref="AO251:AP251" si="502">AO252+AO253+AO254+AO255+AO256+AO257+AO258+AO259+AO260+AO261</f>
        <v>1873.3</v>
      </c>
      <c r="AP251" s="83">
        <f t="shared" si="502"/>
        <v>288.70562999999999</v>
      </c>
      <c r="AQ251" s="83">
        <f t="shared" ref="AQ251:AQ252" si="503">AP251/AO251*100</f>
        <v>15.411606790156407</v>
      </c>
      <c r="AR251" s="83">
        <f t="shared" si="501"/>
        <v>0</v>
      </c>
      <c r="AS251" s="83">
        <f t="shared" si="501"/>
        <v>0</v>
      </c>
      <c r="AT251" s="83">
        <f t="shared" ref="AT251:CI251" si="504">AT252+AT253+AT254+AT255+AT256+AT257+AT258+AT259+AT260+AT261</f>
        <v>0</v>
      </c>
      <c r="AU251" s="83">
        <f t="shared" si="504"/>
        <v>0</v>
      </c>
      <c r="AV251" s="83">
        <f t="shared" si="504"/>
        <v>0</v>
      </c>
      <c r="AW251" s="83">
        <f t="shared" si="504"/>
        <v>0</v>
      </c>
      <c r="AX251" s="83">
        <f t="shared" si="504"/>
        <v>0</v>
      </c>
      <c r="AY251" s="83">
        <f t="shared" si="504"/>
        <v>0</v>
      </c>
      <c r="AZ251" s="83">
        <f t="shared" si="504"/>
        <v>0</v>
      </c>
      <c r="BA251" s="83">
        <f t="shared" si="504"/>
        <v>0</v>
      </c>
      <c r="BB251" s="83">
        <f t="shared" si="504"/>
        <v>0</v>
      </c>
      <c r="BC251" s="83">
        <f t="shared" si="504"/>
        <v>0</v>
      </c>
      <c r="BD251" s="83">
        <f t="shared" si="504"/>
        <v>3380.9</v>
      </c>
      <c r="BE251" s="83">
        <f t="shared" si="504"/>
        <v>2019.01054</v>
      </c>
      <c r="BF251" s="83">
        <f t="shared" si="125"/>
        <v>59.718138365523977</v>
      </c>
      <c r="BG251" s="83">
        <f t="shared" si="504"/>
        <v>53922.38</v>
      </c>
      <c r="BH251" s="83">
        <f t="shared" si="504"/>
        <v>11883.71703</v>
      </c>
      <c r="BI251" s="81">
        <f t="shared" ref="BI251:BI263" si="505">BH251/BG251*100</f>
        <v>22.038561780841277</v>
      </c>
      <c r="BJ251" s="83">
        <f t="shared" si="504"/>
        <v>0</v>
      </c>
      <c r="BK251" s="83">
        <f t="shared" si="504"/>
        <v>0</v>
      </c>
      <c r="BL251" s="83">
        <f t="shared" si="504"/>
        <v>0</v>
      </c>
      <c r="BM251" s="83">
        <f t="shared" si="504"/>
        <v>0</v>
      </c>
      <c r="BN251" s="83">
        <f t="shared" si="504"/>
        <v>0</v>
      </c>
      <c r="BO251" s="83">
        <f t="shared" si="504"/>
        <v>0</v>
      </c>
      <c r="BP251" s="83">
        <f t="shared" si="504"/>
        <v>0</v>
      </c>
      <c r="BQ251" s="83">
        <f t="shared" si="504"/>
        <v>0</v>
      </c>
      <c r="BR251" s="83">
        <f t="shared" si="504"/>
        <v>0</v>
      </c>
      <c r="BS251" s="83">
        <f t="shared" si="504"/>
        <v>0</v>
      </c>
      <c r="BT251" s="83">
        <f t="shared" si="504"/>
        <v>0</v>
      </c>
      <c r="BU251" s="83">
        <f t="shared" si="504"/>
        <v>0</v>
      </c>
      <c r="BV251" s="83">
        <f t="shared" si="504"/>
        <v>0</v>
      </c>
      <c r="BW251" s="83">
        <f t="shared" si="504"/>
        <v>0</v>
      </c>
      <c r="BX251" s="83">
        <f t="shared" si="504"/>
        <v>0</v>
      </c>
      <c r="BY251" s="83">
        <f t="shared" si="504"/>
        <v>1019.0999999999999</v>
      </c>
      <c r="BZ251" s="83">
        <f t="shared" si="504"/>
        <v>1019.0999999999999</v>
      </c>
      <c r="CA251" s="81">
        <f t="shared" ref="CA251" si="506">BZ251/BY251*100</f>
        <v>100</v>
      </c>
      <c r="CB251" s="83">
        <f t="shared" si="504"/>
        <v>0</v>
      </c>
      <c r="CC251" s="83">
        <f t="shared" si="504"/>
        <v>0</v>
      </c>
      <c r="CD251" s="83">
        <f t="shared" si="504"/>
        <v>0</v>
      </c>
      <c r="CE251" s="83">
        <f t="shared" si="504"/>
        <v>0</v>
      </c>
      <c r="CF251" s="83">
        <f t="shared" si="504"/>
        <v>0</v>
      </c>
      <c r="CG251" s="83">
        <f t="shared" si="504"/>
        <v>0</v>
      </c>
      <c r="CH251" s="83">
        <f t="shared" si="504"/>
        <v>0</v>
      </c>
      <c r="CI251" s="83">
        <f t="shared" si="504"/>
        <v>0</v>
      </c>
      <c r="CJ251" s="80"/>
      <c r="CK251" s="83">
        <f t="shared" ref="CK251:CY251" si="507">CK252+CK253+CK254+CK255+CK256+CK257+CK258+CK259+CK260+CK261</f>
        <v>0</v>
      </c>
      <c r="CL251" s="83">
        <f t="shared" si="507"/>
        <v>0</v>
      </c>
      <c r="CM251" s="83">
        <f t="shared" si="507"/>
        <v>0</v>
      </c>
      <c r="CN251" s="83">
        <f t="shared" si="507"/>
        <v>0</v>
      </c>
      <c r="CO251" s="83">
        <f t="shared" si="507"/>
        <v>0</v>
      </c>
      <c r="CP251" s="183">
        <f t="shared" si="507"/>
        <v>0</v>
      </c>
      <c r="CQ251" s="83">
        <f t="shared" si="507"/>
        <v>6623.7</v>
      </c>
      <c r="CR251" s="83">
        <f t="shared" si="507"/>
        <v>2950.6750000000002</v>
      </c>
      <c r="CS251" s="83">
        <f t="shared" si="98"/>
        <v>44.547231909657746</v>
      </c>
      <c r="CT251" s="198">
        <f t="shared" si="507"/>
        <v>0</v>
      </c>
      <c r="CU251" s="83">
        <f t="shared" si="507"/>
        <v>0</v>
      </c>
      <c r="CV251" s="83">
        <f t="shared" si="507"/>
        <v>0</v>
      </c>
      <c r="CW251" s="83">
        <f t="shared" si="507"/>
        <v>0</v>
      </c>
      <c r="CX251" s="83">
        <f t="shared" si="507"/>
        <v>0</v>
      </c>
      <c r="CY251" s="83">
        <f t="shared" si="507"/>
        <v>0</v>
      </c>
      <c r="CZ251" s="83"/>
      <c r="DA251" s="83">
        <f t="shared" ref="DA251:DB251" si="508">DA252+DA253+DA254+DA255+DA256+DA257+DA258+DA259+DA260+DA261</f>
        <v>0</v>
      </c>
      <c r="DB251" s="83">
        <f t="shared" si="508"/>
        <v>0</v>
      </c>
      <c r="DC251" s="83">
        <f t="shared" ref="DC251:DE251" si="509">DC252+DC253+DC254+DC255+DC256+DC257+DC258+DC259+DC260+DC261</f>
        <v>0</v>
      </c>
      <c r="DD251" s="83">
        <f t="shared" si="509"/>
        <v>0</v>
      </c>
      <c r="DE251" s="83">
        <f t="shared" si="509"/>
        <v>0</v>
      </c>
      <c r="DF251" s="83">
        <f t="shared" ref="DF251:DH251" si="510">DF252+DF253+DF254+DF255+DF256+DF257+DF258+DF259+DF260+DF261</f>
        <v>630.1</v>
      </c>
      <c r="DG251" s="83">
        <f t="shared" si="510"/>
        <v>0</v>
      </c>
      <c r="DH251" s="83">
        <f t="shared" si="510"/>
        <v>0</v>
      </c>
      <c r="DI251" s="83">
        <f t="shared" ref="DI251:DJ251" si="511">DI252+DI253+DI254+DI255+DI256+DI257+DI258+DI259+DI260+DI261</f>
        <v>1568.7</v>
      </c>
      <c r="DJ251" s="83">
        <f t="shared" si="511"/>
        <v>1036.5939699999999</v>
      </c>
      <c r="DK251" s="83">
        <f t="shared" si="464"/>
        <v>66.079809396315412</v>
      </c>
      <c r="DL251" s="83">
        <f t="shared" ref="DL251:DM251" si="512">DL252+DL253+DL254+DL255+DL256+DL257+DL258+DL259+DL260+DL261</f>
        <v>0</v>
      </c>
      <c r="DM251" s="83">
        <f t="shared" si="512"/>
        <v>0</v>
      </c>
      <c r="DN251" s="83"/>
      <c r="DO251" s="83">
        <f t="shared" ref="DO251:DP251" si="513">DO252+DO253+DO254+DO255+DO256+DO257+DO258+DO259+DO260+DO261</f>
        <v>0</v>
      </c>
      <c r="DP251" s="83">
        <f t="shared" si="513"/>
        <v>0</v>
      </c>
      <c r="DQ251" s="83"/>
      <c r="DR251" s="83">
        <f t="shared" ref="DR251:DS251" si="514">DR252+DR253+DR254+DR255+DR256+DR257+DR258+DR259+DR260+DR261</f>
        <v>0</v>
      </c>
      <c r="DS251" s="83">
        <f t="shared" si="514"/>
        <v>0</v>
      </c>
      <c r="DT251" s="83"/>
      <c r="DU251" s="83">
        <f t="shared" ref="DU251:DV251" si="515">DU252+DU253+DU254+DU255+DU256+DU257+DU258+DU259+DU260+DU261</f>
        <v>762.2</v>
      </c>
      <c r="DV251" s="83">
        <f t="shared" si="515"/>
        <v>0</v>
      </c>
      <c r="DW251" s="83">
        <f t="shared" ref="DW251" si="516">DV251/DU251*100</f>
        <v>0</v>
      </c>
      <c r="DX251" s="83"/>
      <c r="DY251" s="83"/>
      <c r="DZ251" s="83"/>
    </row>
    <row r="252" spans="1:130" s="35" customFormat="1" ht="17.25" customHeight="1" x14ac:dyDescent="0.25">
      <c r="A252" s="58" t="s">
        <v>395</v>
      </c>
      <c r="B252" s="206">
        <f t="shared" si="433"/>
        <v>27812.26123</v>
      </c>
      <c r="C252" s="206">
        <f t="shared" si="434"/>
        <v>15150.47831</v>
      </c>
      <c r="D252" s="81">
        <f t="shared" si="82"/>
        <v>54.474097538166987</v>
      </c>
      <c r="E252" s="14"/>
      <c r="F252" s="14"/>
      <c r="G252" s="14"/>
      <c r="H252" s="15"/>
      <c r="I252" s="15"/>
      <c r="J252" s="14"/>
      <c r="K252" s="14"/>
      <c r="L252" s="14"/>
      <c r="M252" s="15"/>
      <c r="N252" s="14"/>
      <c r="O252" s="14"/>
      <c r="P252" s="15"/>
      <c r="Q252" s="15">
        <v>0</v>
      </c>
      <c r="R252" s="15">
        <v>0</v>
      </c>
      <c r="S252" s="14"/>
      <c r="T252" s="15">
        <v>1411.3</v>
      </c>
      <c r="U252" s="15">
        <v>1411.3</v>
      </c>
      <c r="V252" s="15">
        <f>U252/T252*100</f>
        <v>100</v>
      </c>
      <c r="W252" s="15">
        <v>102.04082</v>
      </c>
      <c r="X252" s="15">
        <v>102.04083</v>
      </c>
      <c r="Y252" s="14">
        <f>X252/W252*100</f>
        <v>100.00000979999966</v>
      </c>
      <c r="Z252" s="15">
        <v>51.020409999999998</v>
      </c>
      <c r="AA252" s="15">
        <v>51.020409999999998</v>
      </c>
      <c r="AB252" s="14">
        <f>AA252/Z252*100</f>
        <v>100</v>
      </c>
      <c r="AC252" s="15"/>
      <c r="AD252" s="15"/>
      <c r="AE252" s="14"/>
      <c r="AF252" s="14"/>
      <c r="AG252" s="14"/>
      <c r="AH252" s="14"/>
      <c r="AI252" s="15">
        <v>0</v>
      </c>
      <c r="AJ252" s="15"/>
      <c r="AK252" s="14"/>
      <c r="AL252" s="172">
        <v>12171.2</v>
      </c>
      <c r="AM252" s="172">
        <v>7291.1319299999996</v>
      </c>
      <c r="AN252" s="15">
        <f t="shared" si="93"/>
        <v>59.904791064151432</v>
      </c>
      <c r="AO252" s="172">
        <v>1873.3</v>
      </c>
      <c r="AP252" s="172">
        <v>288.70562999999999</v>
      </c>
      <c r="AQ252" s="15">
        <f t="shared" si="503"/>
        <v>15.411606790156407</v>
      </c>
      <c r="AR252" s="15"/>
      <c r="AS252" s="15"/>
      <c r="AT252" s="15"/>
      <c r="AU252" s="15"/>
      <c r="AV252" s="15"/>
      <c r="AW252" s="15"/>
      <c r="AX252" s="15"/>
      <c r="AY252" s="15"/>
      <c r="AZ252" s="99"/>
      <c r="BA252" s="15"/>
      <c r="BB252" s="15"/>
      <c r="BC252" s="99"/>
      <c r="BD252" s="15">
        <v>3380.9</v>
      </c>
      <c r="BE252" s="191">
        <v>2019.01054</v>
      </c>
      <c r="BF252" s="15">
        <f t="shared" si="125"/>
        <v>59.718138365523977</v>
      </c>
      <c r="BG252" s="15"/>
      <c r="BH252" s="99"/>
      <c r="BI252" s="14"/>
      <c r="BJ252" s="15"/>
      <c r="BK252" s="99"/>
      <c r="BL252" s="99"/>
      <c r="BM252" s="15"/>
      <c r="BN252" s="99"/>
      <c r="BO252" s="99"/>
      <c r="BP252" s="15"/>
      <c r="BQ252" s="99"/>
      <c r="BR252" s="99"/>
      <c r="BS252" s="15"/>
      <c r="BT252" s="99"/>
      <c r="BU252" s="99"/>
      <c r="BV252" s="15"/>
      <c r="BW252" s="99"/>
      <c r="BX252" s="99"/>
      <c r="BY252" s="15"/>
      <c r="BZ252" s="107"/>
      <c r="CA252" s="14"/>
      <c r="CB252" s="15"/>
      <c r="CC252" s="99"/>
      <c r="CD252" s="99"/>
      <c r="CE252" s="15"/>
      <c r="CF252" s="99"/>
      <c r="CG252" s="99"/>
      <c r="CH252" s="15"/>
      <c r="CI252" s="15"/>
      <c r="CJ252" s="50"/>
      <c r="CK252" s="15"/>
      <c r="CL252" s="99"/>
      <c r="CM252" s="99"/>
      <c r="CN252" s="15"/>
      <c r="CO252" s="99"/>
      <c r="CP252" s="185"/>
      <c r="CQ252" s="15">
        <v>6623.7</v>
      </c>
      <c r="CR252" s="172">
        <v>2950.6750000000002</v>
      </c>
      <c r="CS252" s="15">
        <f t="shared" si="98"/>
        <v>44.547231909657746</v>
      </c>
      <c r="CT252" s="195"/>
      <c r="CU252" s="99"/>
      <c r="CV252" s="99"/>
      <c r="CW252" s="15"/>
      <c r="CX252" s="99"/>
      <c r="CY252" s="99"/>
      <c r="CZ252" s="15"/>
      <c r="DA252" s="99"/>
      <c r="DB252" s="99"/>
      <c r="DC252" s="15"/>
      <c r="DD252" s="99"/>
      <c r="DE252" s="99"/>
      <c r="DF252" s="15">
        <v>630.1</v>
      </c>
      <c r="DG252" s="99"/>
      <c r="DH252" s="99"/>
      <c r="DI252" s="15">
        <v>1568.7</v>
      </c>
      <c r="DJ252" s="191">
        <v>1036.5939699999999</v>
      </c>
      <c r="DK252" s="15">
        <f t="shared" si="464"/>
        <v>66.079809396315412</v>
      </c>
      <c r="DL252" s="15"/>
      <c r="DM252" s="191"/>
      <c r="DN252" s="15"/>
      <c r="DO252" s="15"/>
      <c r="DP252" s="191"/>
      <c r="DQ252" s="15"/>
      <c r="DR252" s="15"/>
      <c r="DS252" s="191"/>
      <c r="DT252" s="15"/>
      <c r="DU252" s="15"/>
      <c r="DV252" s="172"/>
      <c r="DW252" s="15"/>
      <c r="DX252" s="15"/>
      <c r="DY252" s="172"/>
      <c r="DZ252" s="15"/>
    </row>
    <row r="253" spans="1:130" s="35" customFormat="1" ht="15.75" x14ac:dyDescent="0.25">
      <c r="A253" s="58" t="s">
        <v>423</v>
      </c>
      <c r="B253" s="206">
        <f t="shared" si="433"/>
        <v>0</v>
      </c>
      <c r="C253" s="206">
        <f t="shared" si="434"/>
        <v>0</v>
      </c>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5"/>
      <c r="AO253" s="15"/>
      <c r="AP253" s="15"/>
      <c r="AQ253" s="15"/>
      <c r="AR253" s="14"/>
      <c r="AS253" s="14"/>
      <c r="AT253" s="100"/>
      <c r="AU253" s="14"/>
      <c r="AV253" s="14"/>
      <c r="AW253" s="100"/>
      <c r="AX253" s="14"/>
      <c r="AY253" s="14"/>
      <c r="AZ253" s="100"/>
      <c r="BA253" s="14"/>
      <c r="BB253" s="14"/>
      <c r="BC253" s="100"/>
      <c r="BD253" s="14"/>
      <c r="BE253" s="14"/>
      <c r="BF253" s="14"/>
      <c r="BG253" s="14"/>
      <c r="BH253" s="14"/>
      <c r="BI253" s="14"/>
      <c r="BJ253" s="14"/>
      <c r="BK253" s="14"/>
      <c r="BL253" s="100"/>
      <c r="BM253" s="14"/>
      <c r="BN253" s="14"/>
      <c r="BO253" s="100"/>
      <c r="BP253" s="14"/>
      <c r="BQ253" s="14"/>
      <c r="BR253" s="100"/>
      <c r="BS253" s="14"/>
      <c r="BT253" s="14"/>
      <c r="BU253" s="100"/>
      <c r="BV253" s="14"/>
      <c r="BW253" s="14"/>
      <c r="BX253" s="100"/>
      <c r="BY253" s="14"/>
      <c r="BZ253" s="14"/>
      <c r="CA253" s="14"/>
      <c r="CB253" s="14"/>
      <c r="CC253" s="14"/>
      <c r="CD253" s="100"/>
      <c r="CE253" s="14"/>
      <c r="CF253" s="14"/>
      <c r="CG253" s="100"/>
      <c r="CH253" s="14"/>
      <c r="CI253" s="14"/>
      <c r="CJ253" s="50"/>
      <c r="CK253" s="14"/>
      <c r="CL253" s="14"/>
      <c r="CM253" s="100"/>
      <c r="CN253" s="15"/>
      <c r="CO253" s="14"/>
      <c r="CP253" s="181"/>
      <c r="CQ253" s="15"/>
      <c r="CR253" s="14"/>
      <c r="CS253" s="14"/>
      <c r="CT253" s="195"/>
      <c r="CU253" s="14"/>
      <c r="CV253" s="100"/>
      <c r="CW253" s="15"/>
      <c r="CX253" s="14"/>
      <c r="CY253" s="100"/>
      <c r="CZ253" s="15"/>
      <c r="DA253" s="14"/>
      <c r="DB253" s="100"/>
      <c r="DC253" s="15"/>
      <c r="DD253" s="14"/>
      <c r="DE253" s="100"/>
      <c r="DF253" s="15"/>
      <c r="DG253" s="14"/>
      <c r="DH253" s="100"/>
      <c r="DI253" s="15"/>
      <c r="DJ253" s="14"/>
      <c r="DK253" s="14"/>
      <c r="DL253" s="15"/>
      <c r="DM253" s="14"/>
      <c r="DN253" s="14"/>
      <c r="DO253" s="15"/>
      <c r="DP253" s="14"/>
      <c r="DQ253" s="14"/>
      <c r="DR253" s="15"/>
      <c r="DS253" s="14"/>
      <c r="DT253" s="14"/>
      <c r="DU253" s="15"/>
      <c r="DV253" s="14"/>
      <c r="DW253" s="14"/>
      <c r="DX253" s="15"/>
      <c r="DY253" s="14"/>
      <c r="DZ253" s="14"/>
    </row>
    <row r="254" spans="1:130" s="35" customFormat="1" ht="15.75" x14ac:dyDescent="0.25">
      <c r="A254" s="58" t="s">
        <v>424</v>
      </c>
      <c r="B254" s="206">
        <f t="shared" si="433"/>
        <v>1053.74</v>
      </c>
      <c r="C254" s="206">
        <f t="shared" si="434"/>
        <v>255.12858</v>
      </c>
      <c r="D254" s="14">
        <f>C254/B254*100</f>
        <v>24.211720158672918</v>
      </c>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v>798.64</v>
      </c>
      <c r="AG254" s="14"/>
      <c r="AH254" s="14">
        <f t="shared" si="435"/>
        <v>0</v>
      </c>
      <c r="AI254" s="14"/>
      <c r="AJ254" s="14"/>
      <c r="AK254" s="14"/>
      <c r="AL254" s="14"/>
      <c r="AM254" s="14"/>
      <c r="AN254" s="15"/>
      <c r="AO254" s="15"/>
      <c r="AP254" s="15"/>
      <c r="AQ254" s="15"/>
      <c r="AR254" s="14"/>
      <c r="AS254" s="14"/>
      <c r="AT254" s="100"/>
      <c r="AU254" s="14"/>
      <c r="AV254" s="14"/>
      <c r="AW254" s="100"/>
      <c r="AX254" s="14"/>
      <c r="AY254" s="14"/>
      <c r="AZ254" s="100"/>
      <c r="BA254" s="14"/>
      <c r="BB254" s="14"/>
      <c r="BC254" s="100"/>
      <c r="BD254" s="14"/>
      <c r="BE254" s="14"/>
      <c r="BF254" s="14"/>
      <c r="BG254" s="14"/>
      <c r="BH254" s="14"/>
      <c r="BI254" s="14"/>
      <c r="BJ254" s="14"/>
      <c r="BK254" s="14"/>
      <c r="BL254" s="100"/>
      <c r="BM254" s="14"/>
      <c r="BN254" s="14"/>
      <c r="BO254" s="100"/>
      <c r="BP254" s="14"/>
      <c r="BQ254" s="14"/>
      <c r="BR254" s="100"/>
      <c r="BS254" s="14"/>
      <c r="BT254" s="14"/>
      <c r="BU254" s="100"/>
      <c r="BV254" s="14"/>
      <c r="BW254" s="14"/>
      <c r="BX254" s="100"/>
      <c r="BY254" s="14">
        <v>255.1</v>
      </c>
      <c r="BZ254" s="14">
        <v>255.12858</v>
      </c>
      <c r="CA254" s="14">
        <f>BZ254/BY254*100</f>
        <v>100.0112034496276</v>
      </c>
      <c r="CB254" s="14"/>
      <c r="CC254" s="14"/>
      <c r="CD254" s="100"/>
      <c r="CE254" s="14"/>
      <c r="CF254" s="14"/>
      <c r="CG254" s="100"/>
      <c r="CH254" s="14"/>
      <c r="CI254" s="14"/>
      <c r="CJ254" s="50"/>
      <c r="CK254" s="14"/>
      <c r="CL254" s="14"/>
      <c r="CM254" s="100"/>
      <c r="CN254" s="15"/>
      <c r="CO254" s="14"/>
      <c r="CP254" s="181"/>
      <c r="CQ254" s="15"/>
      <c r="CR254" s="14"/>
      <c r="CS254" s="14"/>
      <c r="CT254" s="195"/>
      <c r="CU254" s="14"/>
      <c r="CV254" s="100"/>
      <c r="CW254" s="15"/>
      <c r="CX254" s="14"/>
      <c r="CY254" s="100"/>
      <c r="CZ254" s="15"/>
      <c r="DA254" s="14"/>
      <c r="DB254" s="100"/>
      <c r="DC254" s="15"/>
      <c r="DD254" s="14"/>
      <c r="DE254" s="100"/>
      <c r="DF254" s="15"/>
      <c r="DG254" s="14"/>
      <c r="DH254" s="100"/>
      <c r="DI254" s="15"/>
      <c r="DJ254" s="14"/>
      <c r="DK254" s="14"/>
      <c r="DL254" s="15"/>
      <c r="DM254" s="14"/>
      <c r="DN254" s="14"/>
      <c r="DO254" s="15"/>
      <c r="DP254" s="14"/>
      <c r="DQ254" s="14"/>
      <c r="DR254" s="15"/>
      <c r="DS254" s="14"/>
      <c r="DT254" s="14"/>
      <c r="DU254" s="15"/>
      <c r="DV254" s="14"/>
      <c r="DW254" s="14"/>
      <c r="DX254" s="15"/>
      <c r="DY254" s="14"/>
      <c r="DZ254" s="14"/>
    </row>
    <row r="255" spans="1:130" s="35" customFormat="1" ht="15.75" x14ac:dyDescent="0.25">
      <c r="A255" s="58" t="s">
        <v>425</v>
      </c>
      <c r="B255" s="206">
        <f t="shared" si="433"/>
        <v>0</v>
      </c>
      <c r="C255" s="206">
        <f t="shared" si="434"/>
        <v>0</v>
      </c>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5"/>
      <c r="AO255" s="15"/>
      <c r="AP255" s="15"/>
      <c r="AQ255" s="15"/>
      <c r="AR255" s="14"/>
      <c r="AS255" s="14"/>
      <c r="AT255" s="100"/>
      <c r="AU255" s="14"/>
      <c r="AV255" s="14"/>
      <c r="AW255" s="100"/>
      <c r="AX255" s="14"/>
      <c r="AY255" s="14"/>
      <c r="AZ255" s="100"/>
      <c r="BA255" s="14"/>
      <c r="BB255" s="14"/>
      <c r="BC255" s="100"/>
      <c r="BD255" s="14"/>
      <c r="BE255" s="14"/>
      <c r="BF255" s="14"/>
      <c r="BG255" s="14"/>
      <c r="BH255" s="14"/>
      <c r="BI255" s="14"/>
      <c r="BJ255" s="14"/>
      <c r="BK255" s="14"/>
      <c r="BL255" s="100"/>
      <c r="BM255" s="14"/>
      <c r="BN255" s="14"/>
      <c r="BO255" s="100"/>
      <c r="BP255" s="14"/>
      <c r="BQ255" s="14"/>
      <c r="BR255" s="100"/>
      <c r="BS255" s="14"/>
      <c r="BT255" s="14"/>
      <c r="BU255" s="100"/>
      <c r="BV255" s="14"/>
      <c r="BW255" s="14"/>
      <c r="BX255" s="100"/>
      <c r="BY255" s="14"/>
      <c r="BZ255" s="14"/>
      <c r="CA255" s="14"/>
      <c r="CB255" s="14"/>
      <c r="CC255" s="14"/>
      <c r="CD255" s="100"/>
      <c r="CE255" s="14"/>
      <c r="CF255" s="14"/>
      <c r="CG255" s="100"/>
      <c r="CH255" s="14"/>
      <c r="CI255" s="14"/>
      <c r="CJ255" s="50"/>
      <c r="CK255" s="14"/>
      <c r="CL255" s="14"/>
      <c r="CM255" s="100"/>
      <c r="CN255" s="15"/>
      <c r="CO255" s="14"/>
      <c r="CP255" s="181"/>
      <c r="CQ255" s="15"/>
      <c r="CR255" s="14"/>
      <c r="CS255" s="14"/>
      <c r="CT255" s="195"/>
      <c r="CU255" s="14"/>
      <c r="CV255" s="100"/>
      <c r="CW255" s="15"/>
      <c r="CX255" s="14"/>
      <c r="CY255" s="100"/>
      <c r="CZ255" s="15"/>
      <c r="DA255" s="14"/>
      <c r="DB255" s="100"/>
      <c r="DC255" s="15"/>
      <c r="DD255" s="14"/>
      <c r="DE255" s="100"/>
      <c r="DF255" s="15"/>
      <c r="DG255" s="14"/>
      <c r="DH255" s="100"/>
      <c r="DI255" s="15"/>
      <c r="DJ255" s="14"/>
      <c r="DK255" s="14"/>
      <c r="DL255" s="15"/>
      <c r="DM255" s="14"/>
      <c r="DN255" s="14"/>
      <c r="DO255" s="15"/>
      <c r="DP255" s="14"/>
      <c r="DQ255" s="14"/>
      <c r="DR255" s="15"/>
      <c r="DS255" s="14"/>
      <c r="DT255" s="14"/>
      <c r="DU255" s="15"/>
      <c r="DV255" s="14"/>
      <c r="DW255" s="14"/>
      <c r="DX255" s="15"/>
      <c r="DY255" s="14"/>
      <c r="DZ255" s="14"/>
    </row>
    <row r="256" spans="1:130" s="35" customFormat="1" ht="15.75" x14ac:dyDescent="0.25">
      <c r="A256" s="58" t="s">
        <v>426</v>
      </c>
      <c r="B256" s="206">
        <f t="shared" si="433"/>
        <v>939.07677999999999</v>
      </c>
      <c r="C256" s="206">
        <f t="shared" si="434"/>
        <v>939.07677999999999</v>
      </c>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v>939.07677999999999</v>
      </c>
      <c r="AG256" s="14">
        <v>939.07677999999999</v>
      </c>
      <c r="AH256" s="14">
        <f t="shared" si="435"/>
        <v>100</v>
      </c>
      <c r="AI256" s="14"/>
      <c r="AJ256" s="14"/>
      <c r="AK256" s="14"/>
      <c r="AL256" s="14"/>
      <c r="AM256" s="14"/>
      <c r="AN256" s="15"/>
      <c r="AO256" s="15"/>
      <c r="AP256" s="15"/>
      <c r="AQ256" s="15"/>
      <c r="AR256" s="14"/>
      <c r="AS256" s="14"/>
      <c r="AT256" s="100"/>
      <c r="AU256" s="14"/>
      <c r="AV256" s="14"/>
      <c r="AW256" s="100"/>
      <c r="AX256" s="14"/>
      <c r="AY256" s="14"/>
      <c r="AZ256" s="100"/>
      <c r="BA256" s="14"/>
      <c r="BB256" s="14"/>
      <c r="BC256" s="100"/>
      <c r="BD256" s="14"/>
      <c r="BE256" s="14"/>
      <c r="BF256" s="14"/>
      <c r="BG256" s="14"/>
      <c r="BH256" s="14"/>
      <c r="BI256" s="14"/>
      <c r="BJ256" s="14"/>
      <c r="BK256" s="14"/>
      <c r="BL256" s="100"/>
      <c r="BM256" s="14"/>
      <c r="BN256" s="14"/>
      <c r="BO256" s="100"/>
      <c r="BP256" s="14"/>
      <c r="BQ256" s="14"/>
      <c r="BR256" s="100"/>
      <c r="BS256" s="14"/>
      <c r="BT256" s="14"/>
      <c r="BU256" s="100"/>
      <c r="BV256" s="14"/>
      <c r="BW256" s="14"/>
      <c r="BX256" s="100"/>
      <c r="BY256" s="14"/>
      <c r="BZ256" s="14"/>
      <c r="CA256" s="14"/>
      <c r="CB256" s="14"/>
      <c r="CC256" s="14"/>
      <c r="CD256" s="100"/>
      <c r="CE256" s="14"/>
      <c r="CF256" s="14"/>
      <c r="CG256" s="100"/>
      <c r="CH256" s="14"/>
      <c r="CI256" s="14"/>
      <c r="CJ256" s="50"/>
      <c r="CK256" s="14"/>
      <c r="CL256" s="14"/>
      <c r="CM256" s="100"/>
      <c r="CN256" s="15"/>
      <c r="CO256" s="14"/>
      <c r="CP256" s="181"/>
      <c r="CQ256" s="15"/>
      <c r="CR256" s="14"/>
      <c r="CS256" s="14"/>
      <c r="CT256" s="195"/>
      <c r="CU256" s="14"/>
      <c r="CV256" s="100"/>
      <c r="CW256" s="15"/>
      <c r="CX256" s="14"/>
      <c r="CY256" s="100"/>
      <c r="CZ256" s="15"/>
      <c r="DA256" s="14"/>
      <c r="DB256" s="100"/>
      <c r="DC256" s="15"/>
      <c r="DD256" s="14"/>
      <c r="DE256" s="100"/>
      <c r="DF256" s="15"/>
      <c r="DG256" s="14"/>
      <c r="DH256" s="100"/>
      <c r="DI256" s="15"/>
      <c r="DJ256" s="14"/>
      <c r="DK256" s="14"/>
      <c r="DL256" s="15"/>
      <c r="DM256" s="14"/>
      <c r="DN256" s="14"/>
      <c r="DO256" s="15"/>
      <c r="DP256" s="14"/>
      <c r="DQ256" s="14"/>
      <c r="DR256" s="15"/>
      <c r="DS256" s="14"/>
      <c r="DT256" s="14"/>
      <c r="DU256" s="15"/>
      <c r="DV256" s="14"/>
      <c r="DW256" s="14"/>
      <c r="DX256" s="15"/>
      <c r="DY256" s="14"/>
      <c r="DZ256" s="14"/>
    </row>
    <row r="257" spans="1:130" s="35" customFormat="1" ht="15.75" x14ac:dyDescent="0.25">
      <c r="A257" s="58" t="s">
        <v>427</v>
      </c>
      <c r="B257" s="206">
        <f t="shared" si="433"/>
        <v>762.2</v>
      </c>
      <c r="C257" s="206">
        <f t="shared" si="434"/>
        <v>0</v>
      </c>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5"/>
      <c r="AO257" s="15"/>
      <c r="AP257" s="15"/>
      <c r="AQ257" s="15"/>
      <c r="AR257" s="14"/>
      <c r="AS257" s="14"/>
      <c r="AT257" s="100"/>
      <c r="AU257" s="14"/>
      <c r="AV257" s="14"/>
      <c r="AW257" s="100"/>
      <c r="AX257" s="14"/>
      <c r="AY257" s="14"/>
      <c r="AZ257" s="100"/>
      <c r="BA257" s="14"/>
      <c r="BB257" s="14"/>
      <c r="BC257" s="100"/>
      <c r="BD257" s="14"/>
      <c r="BE257" s="14"/>
      <c r="BF257" s="14"/>
      <c r="BG257" s="14"/>
      <c r="BH257" s="14"/>
      <c r="BI257" s="14"/>
      <c r="BJ257" s="14"/>
      <c r="BK257" s="14"/>
      <c r="BL257" s="100"/>
      <c r="BM257" s="14"/>
      <c r="BN257" s="14"/>
      <c r="BO257" s="100"/>
      <c r="BP257" s="14"/>
      <c r="BQ257" s="14"/>
      <c r="BR257" s="100"/>
      <c r="BS257" s="14"/>
      <c r="BT257" s="14"/>
      <c r="BU257" s="100"/>
      <c r="BV257" s="14"/>
      <c r="BW257" s="14"/>
      <c r="BX257" s="100"/>
      <c r="BY257" s="14"/>
      <c r="BZ257" s="14"/>
      <c r="CA257" s="14"/>
      <c r="CB257" s="14"/>
      <c r="CC257" s="14"/>
      <c r="CD257" s="100"/>
      <c r="CE257" s="14"/>
      <c r="CF257" s="14"/>
      <c r="CG257" s="100"/>
      <c r="CH257" s="14"/>
      <c r="CI257" s="14"/>
      <c r="CJ257" s="50"/>
      <c r="CK257" s="14"/>
      <c r="CL257" s="14"/>
      <c r="CM257" s="100"/>
      <c r="CN257" s="15"/>
      <c r="CO257" s="14"/>
      <c r="CP257" s="181"/>
      <c r="CQ257" s="15"/>
      <c r="CR257" s="14"/>
      <c r="CS257" s="14"/>
      <c r="CT257" s="195"/>
      <c r="CU257" s="14"/>
      <c r="CV257" s="100"/>
      <c r="CW257" s="15"/>
      <c r="CX257" s="14"/>
      <c r="CY257" s="100"/>
      <c r="CZ257" s="15"/>
      <c r="DA257" s="14"/>
      <c r="DB257" s="100"/>
      <c r="DC257" s="15"/>
      <c r="DD257" s="14"/>
      <c r="DE257" s="100"/>
      <c r="DF257" s="15"/>
      <c r="DG257" s="14"/>
      <c r="DH257" s="100"/>
      <c r="DI257" s="15"/>
      <c r="DJ257" s="14"/>
      <c r="DK257" s="14"/>
      <c r="DL257" s="15"/>
      <c r="DM257" s="14"/>
      <c r="DN257" s="14"/>
      <c r="DO257" s="15"/>
      <c r="DP257" s="14"/>
      <c r="DQ257" s="14"/>
      <c r="DR257" s="15"/>
      <c r="DS257" s="14"/>
      <c r="DT257" s="14"/>
      <c r="DU257" s="15">
        <v>762.2</v>
      </c>
      <c r="DV257" s="14"/>
      <c r="DW257" s="14"/>
      <c r="DX257" s="15"/>
      <c r="DY257" s="14"/>
      <c r="DZ257" s="14"/>
    </row>
    <row r="258" spans="1:130" s="35" customFormat="1" ht="15.75" x14ac:dyDescent="0.25">
      <c r="A258" s="58" t="s">
        <v>428</v>
      </c>
      <c r="B258" s="206">
        <f t="shared" si="433"/>
        <v>743.75939000000005</v>
      </c>
      <c r="C258" s="206">
        <f t="shared" si="434"/>
        <v>223.12782000000001</v>
      </c>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v>743.75939000000005</v>
      </c>
      <c r="AG258" s="14">
        <v>223.12782000000001</v>
      </c>
      <c r="AH258" s="14">
        <f t="shared" si="435"/>
        <v>30.000000403356253</v>
      </c>
      <c r="AI258" s="14"/>
      <c r="AJ258" s="14"/>
      <c r="AK258" s="14"/>
      <c r="AL258" s="14"/>
      <c r="AM258" s="14"/>
      <c r="AN258" s="15"/>
      <c r="AO258" s="15"/>
      <c r="AP258" s="15"/>
      <c r="AQ258" s="15"/>
      <c r="AR258" s="14"/>
      <c r="AS258" s="14"/>
      <c r="AT258" s="100"/>
      <c r="AU258" s="14"/>
      <c r="AV258" s="14"/>
      <c r="AW258" s="100"/>
      <c r="AX258" s="14"/>
      <c r="AY258" s="14"/>
      <c r="AZ258" s="100"/>
      <c r="BA258" s="14"/>
      <c r="BB258" s="14"/>
      <c r="BC258" s="100"/>
      <c r="BD258" s="14"/>
      <c r="BE258" s="14"/>
      <c r="BF258" s="14"/>
      <c r="BG258" s="14"/>
      <c r="BH258" s="14"/>
      <c r="BI258" s="14"/>
      <c r="BJ258" s="14"/>
      <c r="BK258" s="14"/>
      <c r="BL258" s="100"/>
      <c r="BM258" s="14"/>
      <c r="BN258" s="14"/>
      <c r="BO258" s="100"/>
      <c r="BP258" s="14"/>
      <c r="BQ258" s="14"/>
      <c r="BR258" s="100"/>
      <c r="BS258" s="14"/>
      <c r="BT258" s="14"/>
      <c r="BU258" s="100"/>
      <c r="BV258" s="14"/>
      <c r="BW258" s="14"/>
      <c r="BX258" s="100"/>
      <c r="BY258" s="14"/>
      <c r="BZ258" s="14"/>
      <c r="CA258" s="14"/>
      <c r="CB258" s="14"/>
      <c r="CC258" s="14"/>
      <c r="CD258" s="100"/>
      <c r="CE258" s="14"/>
      <c r="CF258" s="14"/>
      <c r="CG258" s="100"/>
      <c r="CH258" s="14"/>
      <c r="CI258" s="14"/>
      <c r="CJ258" s="50"/>
      <c r="CK258" s="14"/>
      <c r="CL258" s="14"/>
      <c r="CM258" s="100"/>
      <c r="CN258" s="15"/>
      <c r="CO258" s="14"/>
      <c r="CP258" s="181"/>
      <c r="CQ258" s="15"/>
      <c r="CR258" s="14"/>
      <c r="CS258" s="14"/>
      <c r="CT258" s="195"/>
      <c r="CU258" s="14"/>
      <c r="CV258" s="100"/>
      <c r="CW258" s="15"/>
      <c r="CX258" s="14"/>
      <c r="CY258" s="100"/>
      <c r="CZ258" s="15"/>
      <c r="DA258" s="14"/>
      <c r="DB258" s="100"/>
      <c r="DC258" s="15"/>
      <c r="DD258" s="14"/>
      <c r="DE258" s="100"/>
      <c r="DF258" s="15"/>
      <c r="DG258" s="14"/>
      <c r="DH258" s="100"/>
      <c r="DI258" s="15"/>
      <c r="DJ258" s="14"/>
      <c r="DK258" s="14"/>
      <c r="DL258" s="15"/>
      <c r="DM258" s="14"/>
      <c r="DN258" s="14"/>
      <c r="DO258" s="15"/>
      <c r="DP258" s="14"/>
      <c r="DQ258" s="14"/>
      <c r="DR258" s="15"/>
      <c r="DS258" s="14"/>
      <c r="DT258" s="14"/>
      <c r="DU258" s="15"/>
      <c r="DV258" s="14"/>
      <c r="DW258" s="14"/>
      <c r="DX258" s="15"/>
      <c r="DY258" s="14"/>
      <c r="DZ258" s="14"/>
    </row>
    <row r="259" spans="1:130" s="35" customFormat="1" ht="15.75" x14ac:dyDescent="0.25">
      <c r="A259" s="58" t="s">
        <v>331</v>
      </c>
      <c r="B259" s="206">
        <f t="shared" si="433"/>
        <v>54161.479999999996</v>
      </c>
      <c r="C259" s="206">
        <f t="shared" si="434"/>
        <v>12122.784369999999</v>
      </c>
      <c r="D259" s="14">
        <f>C259/B259*100</f>
        <v>22.382668217338228</v>
      </c>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5"/>
      <c r="AO259" s="15"/>
      <c r="AP259" s="15"/>
      <c r="AQ259" s="15"/>
      <c r="AR259" s="14"/>
      <c r="AS259" s="14"/>
      <c r="AT259" s="100"/>
      <c r="AU259" s="14"/>
      <c r="AV259" s="14"/>
      <c r="AW259" s="100"/>
      <c r="AX259" s="14"/>
      <c r="AY259" s="14"/>
      <c r="AZ259" s="100"/>
      <c r="BA259" s="14"/>
      <c r="BB259" s="14"/>
      <c r="BC259" s="100"/>
      <c r="BD259" s="14"/>
      <c r="BE259" s="14"/>
      <c r="BF259" s="14"/>
      <c r="BG259" s="14">
        <v>53922.38</v>
      </c>
      <c r="BH259" s="14">
        <v>11883.71703</v>
      </c>
      <c r="BI259" s="14">
        <f t="shared" si="505"/>
        <v>22.038561780841277</v>
      </c>
      <c r="BJ259" s="14"/>
      <c r="BK259" s="14"/>
      <c r="BL259" s="100"/>
      <c r="BM259" s="14"/>
      <c r="BN259" s="14"/>
      <c r="BO259" s="100"/>
      <c r="BP259" s="14"/>
      <c r="BQ259" s="14"/>
      <c r="BR259" s="100"/>
      <c r="BS259" s="14"/>
      <c r="BT259" s="14"/>
      <c r="BU259" s="100"/>
      <c r="BV259" s="14"/>
      <c r="BW259" s="14"/>
      <c r="BX259" s="100"/>
      <c r="BY259" s="14">
        <v>239.1</v>
      </c>
      <c r="BZ259" s="14">
        <v>239.06734</v>
      </c>
      <c r="CA259" s="14">
        <f t="shared" ref="CA259:CA261" si="517">BZ259/BY259*100</f>
        <v>99.986340443329155</v>
      </c>
      <c r="CB259" s="14"/>
      <c r="CC259" s="14"/>
      <c r="CD259" s="100"/>
      <c r="CE259" s="14"/>
      <c r="CF259" s="14"/>
      <c r="CG259" s="100"/>
      <c r="CH259" s="14"/>
      <c r="CI259" s="14"/>
      <c r="CJ259" s="50"/>
      <c r="CK259" s="14"/>
      <c r="CL259" s="14"/>
      <c r="CM259" s="100"/>
      <c r="CN259" s="15"/>
      <c r="CO259" s="14"/>
      <c r="CP259" s="181"/>
      <c r="CQ259" s="15"/>
      <c r="CR259" s="14"/>
      <c r="CS259" s="14"/>
      <c r="CT259" s="195"/>
      <c r="CU259" s="14"/>
      <c r="CV259" s="100"/>
      <c r="CW259" s="15"/>
      <c r="CX259" s="14"/>
      <c r="CY259" s="100"/>
      <c r="CZ259" s="15"/>
      <c r="DA259" s="14"/>
      <c r="DB259" s="100"/>
      <c r="DC259" s="15"/>
      <c r="DD259" s="14"/>
      <c r="DE259" s="100"/>
      <c r="DF259" s="15"/>
      <c r="DG259" s="14"/>
      <c r="DH259" s="100"/>
      <c r="DI259" s="15"/>
      <c r="DJ259" s="14"/>
      <c r="DK259" s="14"/>
      <c r="DL259" s="15"/>
      <c r="DM259" s="14"/>
      <c r="DN259" s="14"/>
      <c r="DO259" s="15"/>
      <c r="DP259" s="14"/>
      <c r="DQ259" s="14"/>
      <c r="DR259" s="15"/>
      <c r="DS259" s="14"/>
      <c r="DT259" s="14"/>
      <c r="DU259" s="15"/>
      <c r="DV259" s="14"/>
      <c r="DW259" s="14"/>
      <c r="DX259" s="15"/>
      <c r="DY259" s="14"/>
      <c r="DZ259" s="14"/>
    </row>
    <row r="260" spans="1:130" s="35" customFormat="1" ht="15.75" x14ac:dyDescent="0.25">
      <c r="A260" s="58" t="s">
        <v>429</v>
      </c>
      <c r="B260" s="206">
        <f t="shared" si="433"/>
        <v>888.024</v>
      </c>
      <c r="C260" s="206">
        <f t="shared" si="434"/>
        <v>266.40719999999999</v>
      </c>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v>888.024</v>
      </c>
      <c r="AG260" s="14">
        <v>266.40719999999999</v>
      </c>
      <c r="AH260" s="14">
        <f t="shared" si="435"/>
        <v>30</v>
      </c>
      <c r="AI260" s="14"/>
      <c r="AJ260" s="14"/>
      <c r="AK260" s="14"/>
      <c r="AL260" s="14"/>
      <c r="AM260" s="14"/>
      <c r="AN260" s="15"/>
      <c r="AO260" s="15"/>
      <c r="AP260" s="15"/>
      <c r="AQ260" s="15"/>
      <c r="AR260" s="14"/>
      <c r="AS260" s="14"/>
      <c r="AT260" s="100"/>
      <c r="AU260" s="14"/>
      <c r="AV260" s="14"/>
      <c r="AW260" s="100"/>
      <c r="AX260" s="14"/>
      <c r="AY260" s="14"/>
      <c r="AZ260" s="100"/>
      <c r="BA260" s="14"/>
      <c r="BB260" s="14"/>
      <c r="BC260" s="100"/>
      <c r="BD260" s="14"/>
      <c r="BE260" s="14"/>
      <c r="BF260" s="14"/>
      <c r="BG260" s="14"/>
      <c r="BH260" s="14"/>
      <c r="BI260" s="14"/>
      <c r="BJ260" s="14"/>
      <c r="BK260" s="14"/>
      <c r="BL260" s="100"/>
      <c r="BM260" s="14"/>
      <c r="BN260" s="14"/>
      <c r="BO260" s="100"/>
      <c r="BP260" s="14"/>
      <c r="BQ260" s="14"/>
      <c r="BR260" s="100"/>
      <c r="BS260" s="14"/>
      <c r="BT260" s="14"/>
      <c r="BU260" s="100"/>
      <c r="BV260" s="14"/>
      <c r="BW260" s="14"/>
      <c r="BX260" s="100"/>
      <c r="BY260" s="14"/>
      <c r="BZ260" s="14"/>
      <c r="CA260" s="14"/>
      <c r="CB260" s="14"/>
      <c r="CC260" s="14"/>
      <c r="CD260" s="100"/>
      <c r="CE260" s="14"/>
      <c r="CF260" s="14"/>
      <c r="CG260" s="100"/>
      <c r="CH260" s="14"/>
      <c r="CI260" s="14"/>
      <c r="CJ260" s="50"/>
      <c r="CK260" s="14"/>
      <c r="CL260" s="14"/>
      <c r="CM260" s="100"/>
      <c r="CN260" s="15"/>
      <c r="CO260" s="14"/>
      <c r="CP260" s="181"/>
      <c r="CQ260" s="15"/>
      <c r="CR260" s="14"/>
      <c r="CS260" s="14"/>
      <c r="CT260" s="195"/>
      <c r="CU260" s="14"/>
      <c r="CV260" s="100"/>
      <c r="CW260" s="15"/>
      <c r="CX260" s="14"/>
      <c r="CY260" s="100"/>
      <c r="CZ260" s="15"/>
      <c r="DA260" s="14"/>
      <c r="DB260" s="100"/>
      <c r="DC260" s="15"/>
      <c r="DD260" s="14"/>
      <c r="DE260" s="100"/>
      <c r="DF260" s="15"/>
      <c r="DG260" s="14"/>
      <c r="DH260" s="100"/>
      <c r="DI260" s="15"/>
      <c r="DJ260" s="14"/>
      <c r="DK260" s="14"/>
      <c r="DL260" s="15"/>
      <c r="DM260" s="14"/>
      <c r="DN260" s="14"/>
      <c r="DO260" s="15"/>
      <c r="DP260" s="14"/>
      <c r="DQ260" s="14"/>
      <c r="DR260" s="15"/>
      <c r="DS260" s="14"/>
      <c r="DT260" s="14"/>
      <c r="DU260" s="15"/>
      <c r="DV260" s="14"/>
      <c r="DW260" s="14"/>
      <c r="DX260" s="15"/>
      <c r="DY260" s="14"/>
      <c r="DZ260" s="14"/>
    </row>
    <row r="261" spans="1:130" s="35" customFormat="1" ht="15.75" x14ac:dyDescent="0.25">
      <c r="A261" s="58" t="s">
        <v>430</v>
      </c>
      <c r="B261" s="206">
        <f t="shared" si="433"/>
        <v>1817.5</v>
      </c>
      <c r="C261" s="206">
        <f t="shared" si="434"/>
        <v>524.90407999999991</v>
      </c>
      <c r="D261" s="14">
        <f>C261/B261*100</f>
        <v>28.880554607977988</v>
      </c>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v>1292.5999999999999</v>
      </c>
      <c r="AJ261" s="14"/>
      <c r="AK261" s="14">
        <f>AJ261/AI261*100</f>
        <v>0</v>
      </c>
      <c r="AL261" s="14"/>
      <c r="AM261" s="14"/>
      <c r="AN261" s="15"/>
      <c r="AO261" s="15"/>
      <c r="AP261" s="15"/>
      <c r="AQ261" s="15"/>
      <c r="AR261" s="14"/>
      <c r="AS261" s="14"/>
      <c r="AT261" s="100"/>
      <c r="AU261" s="14"/>
      <c r="AV261" s="14"/>
      <c r="AW261" s="100"/>
      <c r="AX261" s="14"/>
      <c r="AY261" s="14"/>
      <c r="AZ261" s="100"/>
      <c r="BA261" s="14"/>
      <c r="BB261" s="14"/>
      <c r="BC261" s="100"/>
      <c r="BD261" s="14"/>
      <c r="BE261" s="14"/>
      <c r="BF261" s="14"/>
      <c r="BG261" s="14"/>
      <c r="BH261" s="14"/>
      <c r="BI261" s="14"/>
      <c r="BJ261" s="14"/>
      <c r="BK261" s="14"/>
      <c r="BL261" s="100"/>
      <c r="BM261" s="14"/>
      <c r="BN261" s="14"/>
      <c r="BO261" s="100"/>
      <c r="BP261" s="14"/>
      <c r="BQ261" s="14"/>
      <c r="BR261" s="100"/>
      <c r="BS261" s="14"/>
      <c r="BT261" s="14"/>
      <c r="BU261" s="100"/>
      <c r="BV261" s="14"/>
      <c r="BW261" s="14"/>
      <c r="BX261" s="100"/>
      <c r="BY261" s="14">
        <v>524.9</v>
      </c>
      <c r="BZ261" s="14">
        <v>524.90407999999991</v>
      </c>
      <c r="CA261" s="14">
        <f t="shared" si="517"/>
        <v>100.00077729091255</v>
      </c>
      <c r="CB261" s="14"/>
      <c r="CC261" s="14"/>
      <c r="CD261" s="100"/>
      <c r="CE261" s="14"/>
      <c r="CF261" s="14"/>
      <c r="CG261" s="100"/>
      <c r="CH261" s="14"/>
      <c r="CI261" s="14"/>
      <c r="CJ261" s="50"/>
      <c r="CK261" s="14"/>
      <c r="CL261" s="14"/>
      <c r="CM261" s="100"/>
      <c r="CN261" s="15"/>
      <c r="CO261" s="14"/>
      <c r="CP261" s="181"/>
      <c r="CQ261" s="15"/>
      <c r="CR261" s="14"/>
      <c r="CS261" s="14"/>
      <c r="CT261" s="195"/>
      <c r="CU261" s="14"/>
      <c r="CV261" s="100"/>
      <c r="CW261" s="15"/>
      <c r="CX261" s="14"/>
      <c r="CY261" s="100"/>
      <c r="CZ261" s="15"/>
      <c r="DA261" s="14"/>
      <c r="DB261" s="100"/>
      <c r="DC261" s="15"/>
      <c r="DD261" s="14"/>
      <c r="DE261" s="100"/>
      <c r="DF261" s="15"/>
      <c r="DG261" s="14"/>
      <c r="DH261" s="100"/>
      <c r="DI261" s="15"/>
      <c r="DJ261" s="14"/>
      <c r="DK261" s="14"/>
      <c r="DL261" s="15"/>
      <c r="DM261" s="14"/>
      <c r="DN261" s="14"/>
      <c r="DO261" s="15"/>
      <c r="DP261" s="14"/>
      <c r="DQ261" s="14"/>
      <c r="DR261" s="15"/>
      <c r="DS261" s="14"/>
      <c r="DT261" s="14"/>
      <c r="DU261" s="15"/>
      <c r="DV261" s="14"/>
      <c r="DW261" s="14"/>
      <c r="DX261" s="15"/>
      <c r="DY261" s="14"/>
      <c r="DZ261" s="14"/>
    </row>
    <row r="262" spans="1:130" s="35" customFormat="1" ht="15.75" x14ac:dyDescent="0.25">
      <c r="A262" s="58" t="s">
        <v>433</v>
      </c>
      <c r="B262" s="206">
        <f t="shared" si="433"/>
        <v>0</v>
      </c>
      <c r="C262" s="206">
        <f t="shared" si="434"/>
        <v>0</v>
      </c>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5"/>
      <c r="AO262" s="15"/>
      <c r="AP262" s="15"/>
      <c r="AQ262" s="15"/>
      <c r="AR262" s="14"/>
      <c r="AS262" s="14"/>
      <c r="AT262" s="100"/>
      <c r="AU262" s="14"/>
      <c r="AV262" s="14"/>
      <c r="AW262" s="100"/>
      <c r="AX262" s="14"/>
      <c r="AY262" s="14"/>
      <c r="AZ262" s="100"/>
      <c r="BA262" s="14"/>
      <c r="BB262" s="14"/>
      <c r="BC262" s="100"/>
      <c r="BD262" s="14"/>
      <c r="BE262" s="14"/>
      <c r="BF262" s="14"/>
      <c r="BG262" s="14"/>
      <c r="BH262" s="14"/>
      <c r="BI262" s="14"/>
      <c r="BJ262" s="14"/>
      <c r="BK262" s="14"/>
      <c r="BL262" s="100"/>
      <c r="BM262" s="14"/>
      <c r="BN262" s="14"/>
      <c r="BO262" s="100"/>
      <c r="BP262" s="14"/>
      <c r="BQ262" s="14"/>
      <c r="BR262" s="100"/>
      <c r="BS262" s="14"/>
      <c r="BT262" s="14"/>
      <c r="BU262" s="100"/>
      <c r="BV262" s="14"/>
      <c r="BW262" s="14"/>
      <c r="BX262" s="100"/>
      <c r="BY262" s="14"/>
      <c r="BZ262" s="14"/>
      <c r="CA262" s="14"/>
      <c r="CB262" s="14"/>
      <c r="CC262" s="14"/>
      <c r="CD262" s="100"/>
      <c r="CE262" s="14"/>
      <c r="CF262" s="14"/>
      <c r="CG262" s="100"/>
      <c r="CH262" s="14"/>
      <c r="CI262" s="14"/>
      <c r="CJ262" s="50"/>
      <c r="CK262" s="14"/>
      <c r="CL262" s="14"/>
      <c r="CM262" s="100"/>
      <c r="CN262" s="15"/>
      <c r="CO262" s="14"/>
      <c r="CP262" s="181"/>
      <c r="CQ262" s="15"/>
      <c r="CR262" s="14"/>
      <c r="CS262" s="14"/>
      <c r="CT262" s="195"/>
      <c r="CU262" s="14"/>
      <c r="CV262" s="100"/>
      <c r="CW262" s="15"/>
      <c r="CX262" s="14"/>
      <c r="CY262" s="100"/>
      <c r="CZ262" s="15"/>
      <c r="DA262" s="14"/>
      <c r="DB262" s="100"/>
      <c r="DC262" s="15"/>
      <c r="DD262" s="14"/>
      <c r="DE262" s="100"/>
      <c r="DF262" s="15"/>
      <c r="DG262" s="14"/>
      <c r="DH262" s="100"/>
      <c r="DI262" s="15"/>
      <c r="DJ262" s="14"/>
      <c r="DK262" s="14"/>
      <c r="DL262" s="15"/>
      <c r="DM262" s="14"/>
      <c r="DN262" s="14"/>
      <c r="DO262" s="15"/>
      <c r="DP262" s="14"/>
      <c r="DQ262" s="14"/>
      <c r="DR262" s="15"/>
      <c r="DS262" s="14"/>
      <c r="DT262" s="14"/>
      <c r="DU262" s="15"/>
      <c r="DV262" s="14"/>
      <c r="DW262" s="14"/>
      <c r="DX262" s="15"/>
      <c r="DY262" s="14"/>
      <c r="DZ262" s="14"/>
    </row>
    <row r="263" spans="1:130" s="76" customFormat="1" ht="31.5" x14ac:dyDescent="0.25">
      <c r="A263" s="77" t="s">
        <v>422</v>
      </c>
      <c r="B263" s="205">
        <f t="shared" si="433"/>
        <v>116001.69282000001</v>
      </c>
      <c r="C263" s="205">
        <f t="shared" si="434"/>
        <v>60188.756269999998</v>
      </c>
      <c r="D263" s="81">
        <f t="shared" ref="D263" si="518">C263/B263*100</f>
        <v>51.886101665253257</v>
      </c>
      <c r="E263" s="83">
        <f t="shared" ref="E263:AS263" si="519">E264+E265+E266+E267+E268+E269+E270</f>
        <v>1187.5</v>
      </c>
      <c r="F263" s="83">
        <f t="shared" si="519"/>
        <v>1187.4966999999999</v>
      </c>
      <c r="G263" s="81">
        <f>F263/E263*100</f>
        <v>99.99972210526316</v>
      </c>
      <c r="H263" s="83">
        <f t="shared" si="519"/>
        <v>0</v>
      </c>
      <c r="I263" s="83">
        <f t="shared" si="519"/>
        <v>0</v>
      </c>
      <c r="J263" s="83">
        <f t="shared" si="519"/>
        <v>0</v>
      </c>
      <c r="K263" s="83">
        <f t="shared" si="519"/>
        <v>4428.2</v>
      </c>
      <c r="L263" s="83">
        <f t="shared" si="519"/>
        <v>4428.2280000000001</v>
      </c>
      <c r="M263" s="83">
        <f t="shared" ref="M263:M280" si="520">L263/K263*100</f>
        <v>100.00063231109706</v>
      </c>
      <c r="N263" s="83">
        <f t="shared" si="519"/>
        <v>0</v>
      </c>
      <c r="O263" s="83">
        <f t="shared" si="519"/>
        <v>0</v>
      </c>
      <c r="P263" s="83">
        <f t="shared" si="519"/>
        <v>0</v>
      </c>
      <c r="Q263" s="83">
        <f t="shared" si="519"/>
        <v>0</v>
      </c>
      <c r="R263" s="83">
        <f t="shared" si="519"/>
        <v>0</v>
      </c>
      <c r="S263" s="83">
        <f t="shared" si="519"/>
        <v>0</v>
      </c>
      <c r="T263" s="83">
        <f t="shared" si="519"/>
        <v>2280.1999999999998</v>
      </c>
      <c r="U263" s="83">
        <f t="shared" si="519"/>
        <v>2280.1999999999998</v>
      </c>
      <c r="V263" s="83">
        <f>U263/T263*100</f>
        <v>100</v>
      </c>
      <c r="W263" s="83">
        <f t="shared" si="519"/>
        <v>102.04082</v>
      </c>
      <c r="X263" s="83">
        <f t="shared" si="519"/>
        <v>102.04083</v>
      </c>
      <c r="Y263" s="83">
        <f>X263/W263*100</f>
        <v>100.00000979999966</v>
      </c>
      <c r="Z263" s="83">
        <f t="shared" si="519"/>
        <v>0</v>
      </c>
      <c r="AA263" s="83">
        <f t="shared" si="519"/>
        <v>0</v>
      </c>
      <c r="AB263" s="83">
        <f t="shared" si="519"/>
        <v>0</v>
      </c>
      <c r="AC263" s="83">
        <f t="shared" si="519"/>
        <v>0</v>
      </c>
      <c r="AD263" s="83">
        <f t="shared" si="519"/>
        <v>0</v>
      </c>
      <c r="AE263" s="83">
        <f t="shared" si="519"/>
        <v>0</v>
      </c>
      <c r="AF263" s="83">
        <f>SUM(AF264:AF270)</f>
        <v>3484.93</v>
      </c>
      <c r="AG263" s="83">
        <f t="shared" si="519"/>
        <v>1018.053</v>
      </c>
      <c r="AH263" s="81">
        <f t="shared" si="435"/>
        <v>29.213011452166903</v>
      </c>
      <c r="AI263" s="83">
        <f t="shared" si="519"/>
        <v>5000</v>
      </c>
      <c r="AJ263" s="83">
        <f t="shared" si="519"/>
        <v>0</v>
      </c>
      <c r="AK263" s="83">
        <f t="shared" si="519"/>
        <v>0</v>
      </c>
      <c r="AL263" s="83">
        <f t="shared" si="519"/>
        <v>24228</v>
      </c>
      <c r="AM263" s="83">
        <f t="shared" si="519"/>
        <v>15295.427539999999</v>
      </c>
      <c r="AN263" s="83">
        <f t="shared" si="93"/>
        <v>63.131201667492157</v>
      </c>
      <c r="AO263" s="83">
        <f t="shared" ref="AO263:AP263" si="521">AO264+AO265+AO266+AO267+AO268+AO269+AO270</f>
        <v>3734.4</v>
      </c>
      <c r="AP263" s="83">
        <f t="shared" si="521"/>
        <v>619.20952999999997</v>
      </c>
      <c r="AQ263" s="83">
        <f t="shared" ref="AQ263:AQ264" si="522">AP263/AO263*100</f>
        <v>16.581232058697516</v>
      </c>
      <c r="AR263" s="83">
        <f t="shared" si="519"/>
        <v>0</v>
      </c>
      <c r="AS263" s="83">
        <f t="shared" si="519"/>
        <v>0</v>
      </c>
      <c r="AT263" s="83">
        <f t="shared" ref="AT263:CI263" si="523">AT264+AT265+AT266+AT267+AT268+AT269+AT270</f>
        <v>0</v>
      </c>
      <c r="AU263" s="83">
        <f t="shared" si="523"/>
        <v>0</v>
      </c>
      <c r="AV263" s="83">
        <f t="shared" si="523"/>
        <v>0</v>
      </c>
      <c r="AW263" s="83">
        <f t="shared" si="523"/>
        <v>0</v>
      </c>
      <c r="AX263" s="83">
        <f t="shared" si="523"/>
        <v>0</v>
      </c>
      <c r="AY263" s="83">
        <f t="shared" si="523"/>
        <v>0</v>
      </c>
      <c r="AZ263" s="83">
        <f t="shared" si="523"/>
        <v>0</v>
      </c>
      <c r="BA263" s="83">
        <f t="shared" si="523"/>
        <v>0</v>
      </c>
      <c r="BB263" s="83">
        <f t="shared" si="523"/>
        <v>0</v>
      </c>
      <c r="BC263" s="83">
        <f t="shared" si="523"/>
        <v>0</v>
      </c>
      <c r="BD263" s="83">
        <f t="shared" si="523"/>
        <v>3380.9</v>
      </c>
      <c r="BE263" s="83">
        <f t="shared" si="523"/>
        <v>2083.0844299999999</v>
      </c>
      <c r="BF263" s="83">
        <f t="shared" si="125"/>
        <v>61.613310952704893</v>
      </c>
      <c r="BG263" s="83">
        <f t="shared" si="523"/>
        <v>40501.021999999997</v>
      </c>
      <c r="BH263" s="83">
        <f t="shared" si="523"/>
        <v>17685.713800000001</v>
      </c>
      <c r="BI263" s="81">
        <f t="shared" si="505"/>
        <v>43.66732720966894</v>
      </c>
      <c r="BJ263" s="83">
        <f t="shared" si="523"/>
        <v>0</v>
      </c>
      <c r="BK263" s="83">
        <f t="shared" si="523"/>
        <v>0</v>
      </c>
      <c r="BL263" s="83">
        <f t="shared" si="523"/>
        <v>0</v>
      </c>
      <c r="BM263" s="83">
        <f t="shared" si="523"/>
        <v>1500</v>
      </c>
      <c r="BN263" s="83">
        <f t="shared" si="523"/>
        <v>1499.9991699999998</v>
      </c>
      <c r="BO263" s="81">
        <f t="shared" ref="BO263" si="524">BN263/BM263*100</f>
        <v>99.99994466666665</v>
      </c>
      <c r="BP263" s="83">
        <f t="shared" si="523"/>
        <v>0</v>
      </c>
      <c r="BQ263" s="83">
        <f t="shared" si="523"/>
        <v>0</v>
      </c>
      <c r="BR263" s="83">
        <f t="shared" si="523"/>
        <v>0</v>
      </c>
      <c r="BS263" s="83">
        <f t="shared" si="523"/>
        <v>0</v>
      </c>
      <c r="BT263" s="83">
        <f t="shared" si="523"/>
        <v>0</v>
      </c>
      <c r="BU263" s="83">
        <f t="shared" si="523"/>
        <v>0</v>
      </c>
      <c r="BV263" s="83">
        <f t="shared" si="523"/>
        <v>0</v>
      </c>
      <c r="BW263" s="83">
        <f t="shared" si="523"/>
        <v>0</v>
      </c>
      <c r="BX263" s="83">
        <f t="shared" si="523"/>
        <v>0</v>
      </c>
      <c r="BY263" s="83">
        <f t="shared" si="523"/>
        <v>401.1</v>
      </c>
      <c r="BZ263" s="83">
        <f t="shared" si="523"/>
        <v>0</v>
      </c>
      <c r="CA263" s="83">
        <f t="shared" si="523"/>
        <v>0</v>
      </c>
      <c r="CB263" s="83">
        <f t="shared" si="523"/>
        <v>0</v>
      </c>
      <c r="CC263" s="83">
        <f t="shared" si="523"/>
        <v>0</v>
      </c>
      <c r="CD263" s="83">
        <f t="shared" si="523"/>
        <v>0</v>
      </c>
      <c r="CE263" s="83">
        <f t="shared" si="523"/>
        <v>307.10000000000002</v>
      </c>
      <c r="CF263" s="83">
        <f t="shared" si="523"/>
        <v>0</v>
      </c>
      <c r="CG263" s="83">
        <f t="shared" si="523"/>
        <v>0</v>
      </c>
      <c r="CH263" s="83">
        <f t="shared" si="523"/>
        <v>7519.3</v>
      </c>
      <c r="CI263" s="83">
        <f t="shared" si="523"/>
        <v>7453.2964199999997</v>
      </c>
      <c r="CJ263" s="80">
        <f t="shared" si="442"/>
        <v>99.122211110076734</v>
      </c>
      <c r="CK263" s="83">
        <f t="shared" ref="CK263:CY263" si="525">CK264+CK265+CK266+CK267+CK268+CK269+CK270</f>
        <v>0</v>
      </c>
      <c r="CL263" s="83">
        <f t="shared" si="525"/>
        <v>0</v>
      </c>
      <c r="CM263" s="83">
        <f t="shared" si="525"/>
        <v>0</v>
      </c>
      <c r="CN263" s="83">
        <f t="shared" si="525"/>
        <v>0</v>
      </c>
      <c r="CO263" s="83">
        <f t="shared" si="525"/>
        <v>0</v>
      </c>
      <c r="CP263" s="183">
        <f t="shared" si="525"/>
        <v>0</v>
      </c>
      <c r="CQ263" s="83">
        <f t="shared" si="525"/>
        <v>12279</v>
      </c>
      <c r="CR263" s="83">
        <f t="shared" si="525"/>
        <v>4981.4832900000001</v>
      </c>
      <c r="CS263" s="83">
        <f t="shared" si="98"/>
        <v>40.569128512093819</v>
      </c>
      <c r="CT263" s="198">
        <f t="shared" si="525"/>
        <v>0</v>
      </c>
      <c r="CU263" s="83">
        <f t="shared" si="525"/>
        <v>0</v>
      </c>
      <c r="CV263" s="83">
        <f t="shared" si="525"/>
        <v>0</v>
      </c>
      <c r="CW263" s="83">
        <f t="shared" si="525"/>
        <v>0</v>
      </c>
      <c r="CX263" s="83">
        <f t="shared" si="525"/>
        <v>0</v>
      </c>
      <c r="CY263" s="83">
        <f t="shared" si="525"/>
        <v>0</v>
      </c>
      <c r="CZ263" s="83"/>
      <c r="DA263" s="83">
        <f t="shared" ref="DA263:DB263" si="526">DA264+DA265+DA266+DA267+DA268+DA269+DA270</f>
        <v>0</v>
      </c>
      <c r="DB263" s="83">
        <f t="shared" si="526"/>
        <v>0</v>
      </c>
      <c r="DC263" s="83">
        <f t="shared" ref="DC263:DE263" si="527">DC264+DC265+DC266+DC267+DC268+DC269+DC270</f>
        <v>0</v>
      </c>
      <c r="DD263" s="83">
        <f t="shared" si="527"/>
        <v>0</v>
      </c>
      <c r="DE263" s="83">
        <f t="shared" si="527"/>
        <v>0</v>
      </c>
      <c r="DF263" s="83">
        <f t="shared" ref="DF263:DH263" si="528">DF264+DF265+DF266+DF267+DF268+DF269+DF270</f>
        <v>1260.3</v>
      </c>
      <c r="DG263" s="83">
        <f t="shared" si="528"/>
        <v>0</v>
      </c>
      <c r="DH263" s="83">
        <f t="shared" si="528"/>
        <v>0</v>
      </c>
      <c r="DI263" s="83">
        <f t="shared" ref="DI263:DJ263" si="529">DI264+DI265+DI266+DI267+DI268+DI269+DI270</f>
        <v>3137.5</v>
      </c>
      <c r="DJ263" s="83">
        <f t="shared" si="529"/>
        <v>1554.5235600000001</v>
      </c>
      <c r="DK263" s="83">
        <f>DJ263/DI263*100</f>
        <v>49.546567649402398</v>
      </c>
      <c r="DL263" s="83">
        <f t="shared" ref="DL263:DM263" si="530">DL264+DL265+DL266+DL267+DL268+DL269+DL270</f>
        <v>0</v>
      </c>
      <c r="DM263" s="83">
        <f t="shared" si="530"/>
        <v>0</v>
      </c>
      <c r="DN263" s="83"/>
      <c r="DO263" s="83">
        <f t="shared" ref="DO263:DP263" si="531">DO264+DO265+DO266+DO267+DO268+DO269+DO270</f>
        <v>0</v>
      </c>
      <c r="DP263" s="83">
        <f t="shared" si="531"/>
        <v>0</v>
      </c>
      <c r="DQ263" s="83"/>
      <c r="DR263" s="83">
        <f t="shared" ref="DR263:DS263" si="532">DR264+DR265+DR266+DR267+DR268+DR269+DR270</f>
        <v>0</v>
      </c>
      <c r="DS263" s="83">
        <f t="shared" si="532"/>
        <v>0</v>
      </c>
      <c r="DT263" s="83"/>
      <c r="DU263" s="83">
        <f t="shared" ref="DU263:DV263" si="533">DU264+DU265+DU266+DU267+DU268+DU269+DU270</f>
        <v>1270.2</v>
      </c>
      <c r="DV263" s="83">
        <f t="shared" si="533"/>
        <v>0</v>
      </c>
      <c r="DW263" s="83">
        <f t="shared" ref="DW263:DW269" si="534">DV263/DU263*100</f>
        <v>0</v>
      </c>
      <c r="DX263" s="83"/>
      <c r="DY263" s="83"/>
      <c r="DZ263" s="83"/>
    </row>
    <row r="264" spans="1:130" s="35" customFormat="1" ht="15.75" x14ac:dyDescent="0.25">
      <c r="A264" s="58" t="s">
        <v>394</v>
      </c>
      <c r="B264" s="206">
        <f t="shared" si="433"/>
        <v>63844.440820000003</v>
      </c>
      <c r="C264" s="206">
        <f t="shared" si="434"/>
        <v>39984.990300000005</v>
      </c>
      <c r="D264" s="14">
        <f t="shared" si="82"/>
        <v>62.628773604160457</v>
      </c>
      <c r="E264" s="15">
        <v>1187.5</v>
      </c>
      <c r="F264" s="15">
        <v>1187.4966999999999</v>
      </c>
      <c r="G264" s="15">
        <f>F264/E264*100</f>
        <v>99.99972210526316</v>
      </c>
      <c r="H264" s="15"/>
      <c r="I264" s="15"/>
      <c r="J264" s="14"/>
      <c r="K264" s="14">
        <v>4428.2</v>
      </c>
      <c r="L264" s="14">
        <v>4428.2280000000001</v>
      </c>
      <c r="M264" s="15">
        <f t="shared" si="520"/>
        <v>100.00063231109706</v>
      </c>
      <c r="N264" s="14"/>
      <c r="O264" s="14"/>
      <c r="P264" s="15"/>
      <c r="Q264" s="15">
        <v>0</v>
      </c>
      <c r="R264" s="15">
        <v>0</v>
      </c>
      <c r="S264" s="14"/>
      <c r="T264" s="15">
        <v>2280.1999999999998</v>
      </c>
      <c r="U264" s="15">
        <v>2280.1999999999998</v>
      </c>
      <c r="V264" s="15">
        <f>U264/T264*100</f>
        <v>100</v>
      </c>
      <c r="W264" s="15">
        <v>102.04082</v>
      </c>
      <c r="X264" s="15">
        <v>102.04083</v>
      </c>
      <c r="Y264" s="15">
        <f>X264/W264*100</f>
        <v>100.00000979999966</v>
      </c>
      <c r="Z264" s="15"/>
      <c r="AA264" s="15"/>
      <c r="AB264" s="14"/>
      <c r="AC264" s="15"/>
      <c r="AD264" s="15"/>
      <c r="AE264" s="14"/>
      <c r="AF264" s="14"/>
      <c r="AG264" s="14"/>
      <c r="AH264" s="14"/>
      <c r="AI264" s="15">
        <v>0</v>
      </c>
      <c r="AJ264" s="15"/>
      <c r="AK264" s="14"/>
      <c r="AL264" s="172">
        <v>24228</v>
      </c>
      <c r="AM264" s="172">
        <v>15295.427539999999</v>
      </c>
      <c r="AN264" s="15">
        <f t="shared" si="93"/>
        <v>63.131201667492157</v>
      </c>
      <c r="AO264" s="172">
        <v>3734.4</v>
      </c>
      <c r="AP264" s="172">
        <v>619.20952999999997</v>
      </c>
      <c r="AQ264" s="15">
        <f t="shared" si="522"/>
        <v>16.581232058697516</v>
      </c>
      <c r="AR264" s="15"/>
      <c r="AS264" s="15"/>
      <c r="AT264" s="15"/>
      <c r="AU264" s="15"/>
      <c r="AV264" s="15"/>
      <c r="AW264" s="15"/>
      <c r="AX264" s="15"/>
      <c r="AY264" s="15"/>
      <c r="AZ264" s="99"/>
      <c r="BA264" s="15"/>
      <c r="BB264" s="15"/>
      <c r="BC264" s="99"/>
      <c r="BD264" s="15">
        <v>3380.9</v>
      </c>
      <c r="BE264" s="191">
        <v>2083.0844299999999</v>
      </c>
      <c r="BF264" s="15">
        <f t="shared" si="125"/>
        <v>61.613310952704893</v>
      </c>
      <c r="BG264" s="15"/>
      <c r="BH264" s="99"/>
      <c r="BI264" s="14"/>
      <c r="BJ264" s="15"/>
      <c r="BK264" s="99"/>
      <c r="BL264" s="99"/>
      <c r="BM264" s="15"/>
      <c r="BN264" s="99"/>
      <c r="BO264" s="14"/>
      <c r="BP264" s="15"/>
      <c r="BQ264" s="99"/>
      <c r="BR264" s="99"/>
      <c r="BS264" s="15"/>
      <c r="BT264" s="99"/>
      <c r="BU264" s="99"/>
      <c r="BV264" s="15"/>
      <c r="BW264" s="99"/>
      <c r="BX264" s="99"/>
      <c r="BY264" s="15"/>
      <c r="BZ264" s="107"/>
      <c r="CA264" s="99"/>
      <c r="CB264" s="15"/>
      <c r="CC264" s="99"/>
      <c r="CD264" s="99"/>
      <c r="CE264" s="15">
        <v>307.10000000000002</v>
      </c>
      <c r="CF264" s="99"/>
      <c r="CG264" s="99"/>
      <c r="CH264" s="15">
        <v>7519.3</v>
      </c>
      <c r="CI264" s="191">
        <v>7453.2964199999997</v>
      </c>
      <c r="CJ264" s="50">
        <f t="shared" si="442"/>
        <v>99.122211110076734</v>
      </c>
      <c r="CK264" s="15"/>
      <c r="CL264" s="99"/>
      <c r="CM264" s="99"/>
      <c r="CN264" s="15"/>
      <c r="CO264" s="99"/>
      <c r="CP264" s="185"/>
      <c r="CQ264" s="15">
        <v>12279</v>
      </c>
      <c r="CR264" s="172">
        <v>4981.4832900000001</v>
      </c>
      <c r="CS264" s="15">
        <f t="shared" si="98"/>
        <v>40.569128512093819</v>
      </c>
      <c r="CT264" s="195"/>
      <c r="CU264" s="99"/>
      <c r="CV264" s="99"/>
      <c r="CW264" s="15"/>
      <c r="CX264" s="99"/>
      <c r="CY264" s="99"/>
      <c r="CZ264" s="15"/>
      <c r="DA264" s="99"/>
      <c r="DB264" s="99"/>
      <c r="DC264" s="15"/>
      <c r="DD264" s="99"/>
      <c r="DE264" s="99"/>
      <c r="DF264" s="15">
        <v>1260.3</v>
      </c>
      <c r="DG264" s="99"/>
      <c r="DH264" s="99"/>
      <c r="DI264" s="15">
        <v>3137.5</v>
      </c>
      <c r="DJ264" s="191">
        <v>1554.5235600000001</v>
      </c>
      <c r="DK264" s="15">
        <f>DJ264/DI264*100</f>
        <v>49.546567649402398</v>
      </c>
      <c r="DL264" s="15"/>
      <c r="DM264" s="191"/>
      <c r="DN264" s="15"/>
      <c r="DO264" s="15"/>
      <c r="DP264" s="191"/>
      <c r="DQ264" s="15"/>
      <c r="DR264" s="15"/>
      <c r="DS264" s="191"/>
      <c r="DT264" s="15"/>
      <c r="DU264" s="15"/>
      <c r="DV264" s="172"/>
      <c r="DW264" s="15"/>
      <c r="DX264" s="15"/>
      <c r="DY264" s="172"/>
      <c r="DZ264" s="15"/>
    </row>
    <row r="265" spans="1:130" s="35" customFormat="1" ht="15.75" x14ac:dyDescent="0.25">
      <c r="A265" s="58" t="s">
        <v>421</v>
      </c>
      <c r="B265" s="206">
        <f t="shared" si="433"/>
        <v>47001.021999999997</v>
      </c>
      <c r="C265" s="206">
        <f t="shared" si="434"/>
        <v>19185.71297</v>
      </c>
      <c r="D265" s="14">
        <f t="shared" ref="D265:D268" si="535">C265/B265*100</f>
        <v>40.819778280565906</v>
      </c>
      <c r="E265" s="14"/>
      <c r="F265" s="14"/>
      <c r="G265" s="14"/>
      <c r="H265" s="14"/>
      <c r="I265" s="14"/>
      <c r="J265" s="14"/>
      <c r="K265" s="14"/>
      <c r="L265" s="14"/>
      <c r="M265" s="15"/>
      <c r="N265" s="14"/>
      <c r="O265" s="14"/>
      <c r="P265" s="14"/>
      <c r="Q265" s="14"/>
      <c r="R265" s="14"/>
      <c r="S265" s="14"/>
      <c r="T265" s="14"/>
      <c r="U265" s="14"/>
      <c r="V265" s="14"/>
      <c r="W265" s="14"/>
      <c r="X265" s="14"/>
      <c r="Y265" s="14"/>
      <c r="Z265" s="14"/>
      <c r="AA265" s="14"/>
      <c r="AB265" s="14"/>
      <c r="AC265" s="14"/>
      <c r="AD265" s="14"/>
      <c r="AE265" s="14"/>
      <c r="AF265" s="14"/>
      <c r="AG265" s="14"/>
      <c r="AH265" s="14"/>
      <c r="AI265" s="14">
        <v>5000</v>
      </c>
      <c r="AJ265" s="14"/>
      <c r="AK265" s="14">
        <f>AJ265/AI265*100</f>
        <v>0</v>
      </c>
      <c r="AL265" s="14"/>
      <c r="AM265" s="14"/>
      <c r="AN265" s="14"/>
      <c r="AO265" s="14"/>
      <c r="AP265" s="14"/>
      <c r="AQ265" s="14"/>
      <c r="AR265" s="14"/>
      <c r="AS265" s="14"/>
      <c r="AT265" s="100"/>
      <c r="AU265" s="14"/>
      <c r="AV265" s="14"/>
      <c r="AW265" s="100"/>
      <c r="AX265" s="14"/>
      <c r="AY265" s="14"/>
      <c r="AZ265" s="100"/>
      <c r="BA265" s="14"/>
      <c r="BB265" s="14"/>
      <c r="BC265" s="100"/>
      <c r="BD265" s="14"/>
      <c r="BE265" s="14"/>
      <c r="BF265" s="15"/>
      <c r="BG265" s="14">
        <v>40501.021999999997</v>
      </c>
      <c r="BH265" s="14">
        <v>17685.713800000001</v>
      </c>
      <c r="BI265" s="14">
        <f>BH265/BG265*100</f>
        <v>43.66732720966894</v>
      </c>
      <c r="BJ265" s="14"/>
      <c r="BK265" s="14"/>
      <c r="BL265" s="100"/>
      <c r="BM265" s="14">
        <v>1500</v>
      </c>
      <c r="BN265" s="14">
        <v>1499.9991699999998</v>
      </c>
      <c r="BO265" s="14">
        <f>BN265/BM265*100</f>
        <v>99.99994466666665</v>
      </c>
      <c r="BP265" s="14"/>
      <c r="BQ265" s="14"/>
      <c r="BR265" s="100"/>
      <c r="BS265" s="14"/>
      <c r="BT265" s="14"/>
      <c r="BU265" s="100"/>
      <c r="BV265" s="14"/>
      <c r="BW265" s="14"/>
      <c r="BX265" s="100"/>
      <c r="BY265" s="14"/>
      <c r="BZ265" s="14"/>
      <c r="CA265" s="100"/>
      <c r="CB265" s="14"/>
      <c r="CC265" s="14"/>
      <c r="CD265" s="100"/>
      <c r="CE265" s="14"/>
      <c r="CF265" s="14"/>
      <c r="CG265" s="100"/>
      <c r="CH265" s="14"/>
      <c r="CI265" s="14"/>
      <c r="CJ265" s="50"/>
      <c r="CK265" s="14"/>
      <c r="CL265" s="14"/>
      <c r="CM265" s="100"/>
      <c r="CN265" s="15"/>
      <c r="CO265" s="14"/>
      <c r="CP265" s="181"/>
      <c r="CQ265" s="15"/>
      <c r="CR265" s="14"/>
      <c r="CS265" s="14"/>
      <c r="CT265" s="195"/>
      <c r="CU265" s="14"/>
      <c r="CV265" s="100"/>
      <c r="CW265" s="15"/>
      <c r="CX265" s="14"/>
      <c r="CY265" s="100"/>
      <c r="CZ265" s="15"/>
      <c r="DA265" s="14"/>
      <c r="DB265" s="100"/>
      <c r="DC265" s="15"/>
      <c r="DD265" s="14"/>
      <c r="DE265" s="100"/>
      <c r="DF265" s="15"/>
      <c r="DG265" s="14"/>
      <c r="DH265" s="100"/>
      <c r="DI265" s="15"/>
      <c r="DJ265" s="14"/>
      <c r="DK265" s="15"/>
      <c r="DL265" s="15"/>
      <c r="DM265" s="14"/>
      <c r="DN265" s="15"/>
      <c r="DO265" s="15"/>
      <c r="DP265" s="14"/>
      <c r="DQ265" s="15"/>
      <c r="DR265" s="15"/>
      <c r="DS265" s="14"/>
      <c r="DT265" s="15"/>
      <c r="DU265" s="15"/>
      <c r="DV265" s="14"/>
      <c r="DW265" s="15"/>
      <c r="DX265" s="15"/>
      <c r="DY265" s="14"/>
      <c r="DZ265" s="15"/>
    </row>
    <row r="266" spans="1:130" s="35" customFormat="1" ht="15.75" x14ac:dyDescent="0.25">
      <c r="A266" s="58" t="s">
        <v>622</v>
      </c>
      <c r="B266" s="206">
        <f t="shared" si="433"/>
        <v>943.47699999999998</v>
      </c>
      <c r="C266" s="206">
        <f t="shared" si="434"/>
        <v>0</v>
      </c>
      <c r="D266" s="14"/>
      <c r="E266" s="14"/>
      <c r="F266" s="14"/>
      <c r="G266" s="14"/>
      <c r="H266" s="14"/>
      <c r="I266" s="14"/>
      <c r="J266" s="14"/>
      <c r="K266" s="14"/>
      <c r="L266" s="14"/>
      <c r="M266" s="15"/>
      <c r="N266" s="14"/>
      <c r="O266" s="14"/>
      <c r="P266" s="14"/>
      <c r="Q266" s="14"/>
      <c r="R266" s="14"/>
      <c r="S266" s="14"/>
      <c r="T266" s="14"/>
      <c r="U266" s="14"/>
      <c r="V266" s="14"/>
      <c r="W266" s="14"/>
      <c r="X266" s="14"/>
      <c r="Y266" s="14"/>
      <c r="Z266" s="14"/>
      <c r="AA266" s="14"/>
      <c r="AB266" s="14"/>
      <c r="AC266" s="14"/>
      <c r="AD266" s="14"/>
      <c r="AE266" s="14"/>
      <c r="AF266" s="14">
        <v>943.47699999999998</v>
      </c>
      <c r="AG266" s="14"/>
      <c r="AH266" s="14">
        <f t="shared" si="435"/>
        <v>0</v>
      </c>
      <c r="AI266" s="14"/>
      <c r="AJ266" s="14"/>
      <c r="AK266" s="14"/>
      <c r="AL266" s="14"/>
      <c r="AM266" s="14"/>
      <c r="AN266" s="14"/>
      <c r="AO266" s="14"/>
      <c r="AP266" s="14"/>
      <c r="AQ266" s="14"/>
      <c r="AR266" s="14"/>
      <c r="AS266" s="14"/>
      <c r="AT266" s="100"/>
      <c r="AU266" s="14"/>
      <c r="AV266" s="14"/>
      <c r="AW266" s="100"/>
      <c r="AX266" s="14"/>
      <c r="AY266" s="14"/>
      <c r="AZ266" s="100"/>
      <c r="BA266" s="14"/>
      <c r="BB266" s="14"/>
      <c r="BC266" s="100"/>
      <c r="BD266" s="14"/>
      <c r="BE266" s="14"/>
      <c r="BF266" s="15"/>
      <c r="BG266" s="14"/>
      <c r="BH266" s="14"/>
      <c r="BI266" s="100"/>
      <c r="BJ266" s="14"/>
      <c r="BK266" s="14"/>
      <c r="BL266" s="100"/>
      <c r="BM266" s="14"/>
      <c r="BN266" s="14"/>
      <c r="BO266" s="100"/>
      <c r="BP266" s="14"/>
      <c r="BQ266" s="14"/>
      <c r="BR266" s="100"/>
      <c r="BS266" s="14"/>
      <c r="BT266" s="14"/>
      <c r="BU266" s="100"/>
      <c r="BV266" s="14"/>
      <c r="BW266" s="14"/>
      <c r="BX266" s="100"/>
      <c r="BY266" s="14"/>
      <c r="BZ266" s="14"/>
      <c r="CA266" s="14"/>
      <c r="CB266" s="14"/>
      <c r="CC266" s="14"/>
      <c r="CD266" s="100"/>
      <c r="CE266" s="14"/>
      <c r="CF266" s="14"/>
      <c r="CG266" s="100"/>
      <c r="CH266" s="14"/>
      <c r="CI266" s="14"/>
      <c r="CJ266" s="50"/>
      <c r="CK266" s="14"/>
      <c r="CL266" s="14"/>
      <c r="CM266" s="100"/>
      <c r="CN266" s="15"/>
      <c r="CO266" s="14"/>
      <c r="CP266" s="181"/>
      <c r="CQ266" s="15"/>
      <c r="CR266" s="14"/>
      <c r="CS266" s="14"/>
      <c r="CT266" s="195"/>
      <c r="CU266" s="14"/>
      <c r="CV266" s="100"/>
      <c r="CW266" s="15"/>
      <c r="CX266" s="14"/>
      <c r="CY266" s="100"/>
      <c r="CZ266" s="15"/>
      <c r="DA266" s="14"/>
      <c r="DB266" s="100"/>
      <c r="DC266" s="15"/>
      <c r="DD266" s="14"/>
      <c r="DE266" s="100"/>
      <c r="DF266" s="15"/>
      <c r="DG266" s="14"/>
      <c r="DH266" s="100"/>
      <c r="DI266" s="15"/>
      <c r="DJ266" s="14"/>
      <c r="DK266" s="15"/>
      <c r="DL266" s="15"/>
      <c r="DM266" s="14"/>
      <c r="DN266" s="15"/>
      <c r="DO266" s="15"/>
      <c r="DP266" s="14"/>
      <c r="DQ266" s="15"/>
      <c r="DR266" s="15"/>
      <c r="DS266" s="14"/>
      <c r="DT266" s="15"/>
      <c r="DU266" s="15"/>
      <c r="DV266" s="14"/>
      <c r="DW266" s="15"/>
      <c r="DX266" s="15"/>
      <c r="DY266" s="14"/>
      <c r="DZ266" s="15"/>
    </row>
    <row r="267" spans="1:130" s="35" customFormat="1" ht="15.75" x14ac:dyDescent="0.25">
      <c r="A267" s="58" t="s">
        <v>623</v>
      </c>
      <c r="B267" s="206">
        <f t="shared" si="433"/>
        <v>1388.4</v>
      </c>
      <c r="C267" s="206">
        <f t="shared" si="434"/>
        <v>0</v>
      </c>
      <c r="D267" s="14"/>
      <c r="E267" s="14"/>
      <c r="F267" s="14"/>
      <c r="G267" s="14"/>
      <c r="H267" s="14"/>
      <c r="I267" s="14"/>
      <c r="J267" s="14"/>
      <c r="K267" s="14"/>
      <c r="L267" s="14"/>
      <c r="M267" s="15"/>
      <c r="N267" s="14"/>
      <c r="O267" s="14"/>
      <c r="P267" s="14"/>
      <c r="Q267" s="14"/>
      <c r="R267" s="14"/>
      <c r="S267" s="14"/>
      <c r="T267" s="14"/>
      <c r="U267" s="14"/>
      <c r="V267" s="14"/>
      <c r="W267" s="14"/>
      <c r="X267" s="14"/>
      <c r="Y267" s="14"/>
      <c r="Z267" s="14"/>
      <c r="AA267" s="14"/>
      <c r="AB267" s="14"/>
      <c r="AC267" s="14"/>
      <c r="AD267" s="14"/>
      <c r="AE267" s="14"/>
      <c r="AF267" s="14">
        <v>998.4</v>
      </c>
      <c r="AG267" s="14"/>
      <c r="AH267" s="14">
        <f t="shared" si="435"/>
        <v>0</v>
      </c>
      <c r="AI267" s="14"/>
      <c r="AJ267" s="14"/>
      <c r="AK267" s="14"/>
      <c r="AL267" s="14"/>
      <c r="AM267" s="14"/>
      <c r="AN267" s="14"/>
      <c r="AO267" s="14"/>
      <c r="AP267" s="14"/>
      <c r="AQ267" s="14"/>
      <c r="AR267" s="14"/>
      <c r="AS267" s="14"/>
      <c r="AT267" s="100"/>
      <c r="AU267" s="14"/>
      <c r="AV267" s="14"/>
      <c r="AW267" s="100"/>
      <c r="AX267" s="14"/>
      <c r="AY267" s="14"/>
      <c r="AZ267" s="100"/>
      <c r="BA267" s="14"/>
      <c r="BB267" s="14"/>
      <c r="BC267" s="100"/>
      <c r="BD267" s="14"/>
      <c r="BE267" s="14"/>
      <c r="BF267" s="15"/>
      <c r="BG267" s="14"/>
      <c r="BH267" s="14"/>
      <c r="BI267" s="100"/>
      <c r="BJ267" s="14"/>
      <c r="BK267" s="14"/>
      <c r="BL267" s="100"/>
      <c r="BM267" s="14"/>
      <c r="BN267" s="14"/>
      <c r="BO267" s="100"/>
      <c r="BP267" s="14"/>
      <c r="BQ267" s="14"/>
      <c r="BR267" s="100"/>
      <c r="BS267" s="14"/>
      <c r="BT267" s="14"/>
      <c r="BU267" s="100"/>
      <c r="BV267" s="14"/>
      <c r="BW267" s="14"/>
      <c r="BX267" s="100"/>
      <c r="BY267" s="14"/>
      <c r="BZ267" s="14"/>
      <c r="CA267" s="14"/>
      <c r="CB267" s="14"/>
      <c r="CC267" s="14"/>
      <c r="CD267" s="100"/>
      <c r="CE267" s="14"/>
      <c r="CF267" s="14"/>
      <c r="CG267" s="100"/>
      <c r="CH267" s="14"/>
      <c r="CI267" s="14"/>
      <c r="CJ267" s="50"/>
      <c r="CK267" s="14"/>
      <c r="CL267" s="14"/>
      <c r="CM267" s="100"/>
      <c r="CN267" s="15"/>
      <c r="CO267" s="14"/>
      <c r="CP267" s="181"/>
      <c r="CQ267" s="15"/>
      <c r="CR267" s="14"/>
      <c r="CS267" s="14"/>
      <c r="CT267" s="195"/>
      <c r="CU267" s="14"/>
      <c r="CV267" s="100"/>
      <c r="CW267" s="15"/>
      <c r="CX267" s="14"/>
      <c r="CY267" s="100"/>
      <c r="CZ267" s="15"/>
      <c r="DA267" s="14"/>
      <c r="DB267" s="100"/>
      <c r="DC267" s="15"/>
      <c r="DD267" s="14"/>
      <c r="DE267" s="100"/>
      <c r="DF267" s="15"/>
      <c r="DG267" s="14"/>
      <c r="DH267" s="100"/>
      <c r="DI267" s="15"/>
      <c r="DJ267" s="14"/>
      <c r="DK267" s="15"/>
      <c r="DL267" s="15"/>
      <c r="DM267" s="14"/>
      <c r="DN267" s="15"/>
      <c r="DO267" s="15"/>
      <c r="DP267" s="14"/>
      <c r="DQ267" s="15"/>
      <c r="DR267" s="15"/>
      <c r="DS267" s="14"/>
      <c r="DT267" s="15"/>
      <c r="DU267" s="15">
        <v>390</v>
      </c>
      <c r="DV267" s="14"/>
      <c r="DW267" s="15">
        <f t="shared" si="534"/>
        <v>0</v>
      </c>
      <c r="DX267" s="15"/>
      <c r="DY267" s="14"/>
      <c r="DZ267" s="15"/>
    </row>
    <row r="268" spans="1:130" s="35" customFormat="1" ht="15.75" x14ac:dyDescent="0.25">
      <c r="A268" s="58" t="s">
        <v>540</v>
      </c>
      <c r="B268" s="206">
        <f t="shared" si="433"/>
        <v>819.2</v>
      </c>
      <c r="C268" s="206">
        <f t="shared" si="434"/>
        <v>0</v>
      </c>
      <c r="D268" s="14">
        <f t="shared" si="535"/>
        <v>0</v>
      </c>
      <c r="E268" s="14"/>
      <c r="F268" s="14"/>
      <c r="G268" s="14"/>
      <c r="H268" s="14"/>
      <c r="I268" s="14"/>
      <c r="J268" s="14"/>
      <c r="K268" s="14"/>
      <c r="L268" s="14"/>
      <c r="M268" s="15"/>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00"/>
      <c r="AU268" s="14"/>
      <c r="AV268" s="14"/>
      <c r="AW268" s="100"/>
      <c r="AX268" s="14"/>
      <c r="AY268" s="14"/>
      <c r="AZ268" s="100"/>
      <c r="BA268" s="14"/>
      <c r="BB268" s="14"/>
      <c r="BC268" s="100"/>
      <c r="BD268" s="14"/>
      <c r="BE268" s="14"/>
      <c r="BF268" s="15"/>
      <c r="BG268" s="14"/>
      <c r="BH268" s="14"/>
      <c r="BI268" s="100"/>
      <c r="BJ268" s="14"/>
      <c r="BK268" s="14"/>
      <c r="BL268" s="100"/>
      <c r="BM268" s="14"/>
      <c r="BN268" s="14"/>
      <c r="BO268" s="100"/>
      <c r="BP268" s="14"/>
      <c r="BQ268" s="14"/>
      <c r="BR268" s="100"/>
      <c r="BS268" s="14"/>
      <c r="BT268" s="14"/>
      <c r="BU268" s="100"/>
      <c r="BV268" s="14"/>
      <c r="BW268" s="14"/>
      <c r="BX268" s="100"/>
      <c r="BY268" s="15">
        <v>401.1</v>
      </c>
      <c r="BZ268" s="14"/>
      <c r="CA268" s="14"/>
      <c r="CB268" s="14"/>
      <c r="CC268" s="14"/>
      <c r="CD268" s="100"/>
      <c r="CE268" s="14"/>
      <c r="CF268" s="14"/>
      <c r="CG268" s="100"/>
      <c r="CH268" s="14"/>
      <c r="CI268" s="14"/>
      <c r="CJ268" s="50"/>
      <c r="CK268" s="14"/>
      <c r="CL268" s="14"/>
      <c r="CM268" s="100"/>
      <c r="CN268" s="15"/>
      <c r="CO268" s="14"/>
      <c r="CP268" s="181"/>
      <c r="CQ268" s="15"/>
      <c r="CR268" s="14"/>
      <c r="CS268" s="14"/>
      <c r="CT268" s="195"/>
      <c r="CU268" s="14"/>
      <c r="CV268" s="100"/>
      <c r="CW268" s="15"/>
      <c r="CX268" s="14"/>
      <c r="CY268" s="100"/>
      <c r="CZ268" s="15"/>
      <c r="DA268" s="14"/>
      <c r="DB268" s="100"/>
      <c r="DC268" s="15"/>
      <c r="DD268" s="14"/>
      <c r="DE268" s="100"/>
      <c r="DF268" s="15"/>
      <c r="DG268" s="14"/>
      <c r="DH268" s="100"/>
      <c r="DI268" s="15"/>
      <c r="DJ268" s="14"/>
      <c r="DK268" s="15"/>
      <c r="DL268" s="15"/>
      <c r="DM268" s="14"/>
      <c r="DN268" s="15"/>
      <c r="DO268" s="15"/>
      <c r="DP268" s="14"/>
      <c r="DQ268" s="15"/>
      <c r="DR268" s="15"/>
      <c r="DS268" s="14"/>
      <c r="DT268" s="15"/>
      <c r="DU268" s="15">
        <v>418.1</v>
      </c>
      <c r="DV268" s="14"/>
      <c r="DW268" s="15">
        <f t="shared" si="534"/>
        <v>0</v>
      </c>
      <c r="DX268" s="15"/>
      <c r="DY268" s="14"/>
      <c r="DZ268" s="15"/>
    </row>
    <row r="269" spans="1:130" s="35" customFormat="1" ht="15.75" x14ac:dyDescent="0.25">
      <c r="A269" s="58" t="s">
        <v>624</v>
      </c>
      <c r="B269" s="206">
        <f t="shared" ref="B269:B332" si="536">E269+H269+K269+N269+Q269+T269+W269+Z269+AC269+AF269+AI269+AL269+AO269+AR269+AU269+AX269+BA269+BD269+BG269+BJ269+BM269+BP269+BS269+BV269+BY269+CB269+CE269+CH269+CK269+CN269+CQ269+CT269+CW269+CZ269+DC269+DF269+DI269+DL269+DO269+DR269+DU269+DX269</f>
        <v>1255.153</v>
      </c>
      <c r="C269" s="206">
        <f t="shared" ref="C269:C332" si="537">F269+I269+L269+O269+R269+U269+X269+AA269+AD269+AG269+AJ269+AM269+AP269+AS269+AV269+AY269+BB269+BE269+BH269+BK269+BN269+BQ269+BT269+BW269+BZ269+CC269+CF269+CI269+CL269+CO269+CR269+CU269+CX269+DA269+DD269+DG269+DJ269+DM269+DP269+DS269+DV269+DY269</f>
        <v>793.053</v>
      </c>
      <c r="D269" s="14"/>
      <c r="E269" s="14"/>
      <c r="F269" s="14"/>
      <c r="G269" s="14"/>
      <c r="H269" s="14"/>
      <c r="I269" s="14"/>
      <c r="J269" s="14"/>
      <c r="K269" s="14"/>
      <c r="L269" s="14"/>
      <c r="M269" s="15"/>
      <c r="N269" s="14"/>
      <c r="O269" s="14"/>
      <c r="P269" s="14"/>
      <c r="Q269" s="14"/>
      <c r="R269" s="14"/>
      <c r="S269" s="14"/>
      <c r="T269" s="14"/>
      <c r="U269" s="14"/>
      <c r="V269" s="14"/>
      <c r="W269" s="14"/>
      <c r="X269" s="14"/>
      <c r="Y269" s="14"/>
      <c r="Z269" s="14"/>
      <c r="AA269" s="14"/>
      <c r="AB269" s="14"/>
      <c r="AC269" s="14"/>
      <c r="AD269" s="14"/>
      <c r="AE269" s="14"/>
      <c r="AF269" s="14">
        <v>793.053</v>
      </c>
      <c r="AG269" s="14">
        <v>793.053</v>
      </c>
      <c r="AH269" s="14">
        <f t="shared" ref="AH269:AH332" si="538">AG269/AF269*100</f>
        <v>100</v>
      </c>
      <c r="AI269" s="14"/>
      <c r="AJ269" s="14"/>
      <c r="AK269" s="14"/>
      <c r="AL269" s="14"/>
      <c r="AM269" s="14"/>
      <c r="AN269" s="14"/>
      <c r="AO269" s="14"/>
      <c r="AP269" s="14"/>
      <c r="AQ269" s="14"/>
      <c r="AR269" s="14"/>
      <c r="AS269" s="14"/>
      <c r="AT269" s="100"/>
      <c r="AU269" s="14"/>
      <c r="AV269" s="14"/>
      <c r="AW269" s="100"/>
      <c r="AX269" s="14"/>
      <c r="AY269" s="14"/>
      <c r="AZ269" s="100"/>
      <c r="BA269" s="14"/>
      <c r="BB269" s="14"/>
      <c r="BC269" s="100"/>
      <c r="BD269" s="14"/>
      <c r="BE269" s="14"/>
      <c r="BF269" s="15"/>
      <c r="BG269" s="14"/>
      <c r="BH269" s="14"/>
      <c r="BI269" s="100"/>
      <c r="BJ269" s="14"/>
      <c r="BK269" s="14"/>
      <c r="BL269" s="100"/>
      <c r="BM269" s="14"/>
      <c r="BN269" s="14"/>
      <c r="BO269" s="100"/>
      <c r="BP269" s="14"/>
      <c r="BQ269" s="14"/>
      <c r="BR269" s="100"/>
      <c r="BS269" s="14"/>
      <c r="BT269" s="14"/>
      <c r="BU269" s="100"/>
      <c r="BV269" s="14"/>
      <c r="BW269" s="14"/>
      <c r="BX269" s="100"/>
      <c r="BY269" s="14"/>
      <c r="BZ269" s="14"/>
      <c r="CA269" s="14"/>
      <c r="CB269" s="14"/>
      <c r="CC269" s="14"/>
      <c r="CD269" s="100"/>
      <c r="CE269" s="14"/>
      <c r="CF269" s="14"/>
      <c r="CG269" s="100"/>
      <c r="CH269" s="14"/>
      <c r="CI269" s="14"/>
      <c r="CJ269" s="50"/>
      <c r="CK269" s="14"/>
      <c r="CL269" s="14"/>
      <c r="CM269" s="100"/>
      <c r="CN269" s="15"/>
      <c r="CO269" s="14"/>
      <c r="CP269" s="181"/>
      <c r="CQ269" s="15"/>
      <c r="CR269" s="14"/>
      <c r="CS269" s="14"/>
      <c r="CT269" s="195"/>
      <c r="CU269" s="14"/>
      <c r="CV269" s="100"/>
      <c r="CW269" s="15"/>
      <c r="CX269" s="14"/>
      <c r="CY269" s="100"/>
      <c r="CZ269" s="15"/>
      <c r="DA269" s="14"/>
      <c r="DB269" s="100"/>
      <c r="DC269" s="15"/>
      <c r="DD269" s="14"/>
      <c r="DE269" s="100"/>
      <c r="DF269" s="15"/>
      <c r="DG269" s="14"/>
      <c r="DH269" s="100"/>
      <c r="DI269" s="15"/>
      <c r="DJ269" s="14"/>
      <c r="DK269" s="15"/>
      <c r="DL269" s="15"/>
      <c r="DM269" s="14"/>
      <c r="DN269" s="15"/>
      <c r="DO269" s="15"/>
      <c r="DP269" s="14"/>
      <c r="DQ269" s="15"/>
      <c r="DR269" s="15"/>
      <c r="DS269" s="14"/>
      <c r="DT269" s="15"/>
      <c r="DU269" s="15">
        <v>462.1</v>
      </c>
      <c r="DV269" s="14"/>
      <c r="DW269" s="15">
        <f t="shared" si="534"/>
        <v>0</v>
      </c>
      <c r="DX269" s="15"/>
      <c r="DY269" s="14"/>
      <c r="DZ269" s="15"/>
    </row>
    <row r="270" spans="1:130" s="35" customFormat="1" ht="15.75" x14ac:dyDescent="0.25">
      <c r="A270" s="58" t="s">
        <v>625</v>
      </c>
      <c r="B270" s="206">
        <f t="shared" si="536"/>
        <v>750</v>
      </c>
      <c r="C270" s="206">
        <f t="shared" si="537"/>
        <v>225</v>
      </c>
      <c r="D270" s="14"/>
      <c r="E270" s="14"/>
      <c r="F270" s="14"/>
      <c r="G270" s="14"/>
      <c r="H270" s="14"/>
      <c r="I270" s="14"/>
      <c r="J270" s="14"/>
      <c r="K270" s="14"/>
      <c r="L270" s="14"/>
      <c r="M270" s="15"/>
      <c r="N270" s="14"/>
      <c r="O270" s="14"/>
      <c r="P270" s="14"/>
      <c r="Q270" s="14"/>
      <c r="R270" s="14"/>
      <c r="S270" s="14"/>
      <c r="T270" s="14"/>
      <c r="U270" s="14"/>
      <c r="V270" s="14"/>
      <c r="W270" s="14"/>
      <c r="X270" s="14"/>
      <c r="Y270" s="14"/>
      <c r="Z270" s="14"/>
      <c r="AA270" s="14"/>
      <c r="AB270" s="14"/>
      <c r="AC270" s="14"/>
      <c r="AD270" s="14"/>
      <c r="AE270" s="14"/>
      <c r="AF270" s="14">
        <v>750</v>
      </c>
      <c r="AG270" s="14">
        <v>225</v>
      </c>
      <c r="AH270" s="14">
        <f t="shared" si="538"/>
        <v>30</v>
      </c>
      <c r="AI270" s="14"/>
      <c r="AJ270" s="14"/>
      <c r="AK270" s="14"/>
      <c r="AL270" s="14"/>
      <c r="AM270" s="14"/>
      <c r="AN270" s="14"/>
      <c r="AO270" s="14"/>
      <c r="AP270" s="14"/>
      <c r="AQ270" s="14"/>
      <c r="AR270" s="14"/>
      <c r="AS270" s="14"/>
      <c r="AT270" s="100"/>
      <c r="AU270" s="14"/>
      <c r="AV270" s="14"/>
      <c r="AW270" s="100"/>
      <c r="AX270" s="14"/>
      <c r="AY270" s="14"/>
      <c r="AZ270" s="100"/>
      <c r="BA270" s="14"/>
      <c r="BB270" s="14"/>
      <c r="BC270" s="100"/>
      <c r="BD270" s="14"/>
      <c r="BE270" s="14"/>
      <c r="BF270" s="15"/>
      <c r="BG270" s="14"/>
      <c r="BH270" s="14"/>
      <c r="BI270" s="100"/>
      <c r="BJ270" s="14"/>
      <c r="BK270" s="14"/>
      <c r="BL270" s="100"/>
      <c r="BM270" s="14"/>
      <c r="BN270" s="14"/>
      <c r="BO270" s="100"/>
      <c r="BP270" s="14"/>
      <c r="BQ270" s="14"/>
      <c r="BR270" s="100"/>
      <c r="BS270" s="14"/>
      <c r="BT270" s="14"/>
      <c r="BU270" s="100"/>
      <c r="BV270" s="14"/>
      <c r="BW270" s="14"/>
      <c r="BX270" s="100"/>
      <c r="BY270" s="14"/>
      <c r="BZ270" s="14"/>
      <c r="CA270" s="100"/>
      <c r="CB270" s="14"/>
      <c r="CC270" s="14"/>
      <c r="CD270" s="100"/>
      <c r="CE270" s="14"/>
      <c r="CF270" s="14"/>
      <c r="CG270" s="100"/>
      <c r="CH270" s="14"/>
      <c r="CI270" s="14"/>
      <c r="CJ270" s="50"/>
      <c r="CK270" s="14"/>
      <c r="CL270" s="14"/>
      <c r="CM270" s="100"/>
      <c r="CN270" s="15"/>
      <c r="CO270" s="14"/>
      <c r="CP270" s="181"/>
      <c r="CQ270" s="15"/>
      <c r="CR270" s="14"/>
      <c r="CS270" s="14"/>
      <c r="CT270" s="195"/>
      <c r="CU270" s="14"/>
      <c r="CV270" s="100"/>
      <c r="CW270" s="15"/>
      <c r="CX270" s="14"/>
      <c r="CY270" s="100"/>
      <c r="CZ270" s="15"/>
      <c r="DA270" s="14"/>
      <c r="DB270" s="100"/>
      <c r="DC270" s="15"/>
      <c r="DD270" s="14"/>
      <c r="DE270" s="100"/>
      <c r="DF270" s="15"/>
      <c r="DG270" s="14"/>
      <c r="DH270" s="100"/>
      <c r="DI270" s="15"/>
      <c r="DJ270" s="14"/>
      <c r="DK270" s="15"/>
      <c r="DL270" s="15"/>
      <c r="DM270" s="14"/>
      <c r="DN270" s="15"/>
      <c r="DO270" s="15"/>
      <c r="DP270" s="14"/>
      <c r="DQ270" s="15"/>
      <c r="DR270" s="15"/>
      <c r="DS270" s="14"/>
      <c r="DT270" s="15"/>
      <c r="DU270" s="15"/>
      <c r="DV270" s="14"/>
      <c r="DW270" s="14"/>
      <c r="DX270" s="15"/>
      <c r="DY270" s="14"/>
      <c r="DZ270" s="14"/>
    </row>
    <row r="271" spans="1:130" s="76" customFormat="1" ht="31.5" x14ac:dyDescent="0.25">
      <c r="A271" s="77" t="s">
        <v>462</v>
      </c>
      <c r="B271" s="205">
        <f t="shared" si="536"/>
        <v>35094.658409999989</v>
      </c>
      <c r="C271" s="205">
        <f t="shared" si="537"/>
        <v>19961.638310000002</v>
      </c>
      <c r="D271" s="81">
        <f t="shared" ref="D271" si="539">C271/B271*100</f>
        <v>56.879420442833165</v>
      </c>
      <c r="E271" s="83">
        <f t="shared" ref="E271:AS271" si="540">E272+E273+E274+E275+E276+E277+E278+E279</f>
        <v>0</v>
      </c>
      <c r="F271" s="83">
        <f t="shared" si="540"/>
        <v>0</v>
      </c>
      <c r="G271" s="83">
        <f t="shared" si="540"/>
        <v>0</v>
      </c>
      <c r="H271" s="83">
        <f t="shared" si="540"/>
        <v>0</v>
      </c>
      <c r="I271" s="83">
        <f t="shared" si="540"/>
        <v>0</v>
      </c>
      <c r="J271" s="83">
        <f t="shared" si="540"/>
        <v>0</v>
      </c>
      <c r="K271" s="83">
        <f t="shared" si="540"/>
        <v>432.9</v>
      </c>
      <c r="L271" s="83">
        <f t="shared" si="540"/>
        <v>432.86040000000003</v>
      </c>
      <c r="M271" s="83">
        <f t="shared" si="520"/>
        <v>99.990852390852396</v>
      </c>
      <c r="N271" s="83">
        <f t="shared" si="540"/>
        <v>0</v>
      </c>
      <c r="O271" s="83">
        <f t="shared" si="540"/>
        <v>0</v>
      </c>
      <c r="P271" s="83">
        <f t="shared" si="540"/>
        <v>0</v>
      </c>
      <c r="Q271" s="83">
        <f t="shared" si="540"/>
        <v>0</v>
      </c>
      <c r="R271" s="83">
        <f t="shared" si="540"/>
        <v>0</v>
      </c>
      <c r="S271" s="83">
        <f t="shared" si="540"/>
        <v>0</v>
      </c>
      <c r="T271" s="83">
        <f t="shared" si="540"/>
        <v>0</v>
      </c>
      <c r="U271" s="83">
        <f t="shared" si="540"/>
        <v>0</v>
      </c>
      <c r="V271" s="83">
        <f t="shared" si="540"/>
        <v>0</v>
      </c>
      <c r="W271" s="83">
        <f t="shared" si="540"/>
        <v>0</v>
      </c>
      <c r="X271" s="83">
        <f t="shared" si="540"/>
        <v>0</v>
      </c>
      <c r="Y271" s="83">
        <f t="shared" si="540"/>
        <v>0</v>
      </c>
      <c r="Z271" s="83">
        <f t="shared" si="540"/>
        <v>51.020409999999998</v>
      </c>
      <c r="AA271" s="83">
        <f t="shared" si="540"/>
        <v>51.020410000000005</v>
      </c>
      <c r="AB271" s="81">
        <f>AA271/Z271*100</f>
        <v>100.00000000000003</v>
      </c>
      <c r="AC271" s="83">
        <f t="shared" si="540"/>
        <v>0</v>
      </c>
      <c r="AD271" s="83">
        <f t="shared" si="540"/>
        <v>0</v>
      </c>
      <c r="AE271" s="83">
        <f t="shared" si="540"/>
        <v>0</v>
      </c>
      <c r="AF271" s="83">
        <f>SUM(AF272:AF279)</f>
        <v>2986.4380000000001</v>
      </c>
      <c r="AG271" s="83">
        <f t="shared" si="540"/>
        <v>595.93139999999994</v>
      </c>
      <c r="AH271" s="81">
        <f t="shared" si="538"/>
        <v>19.95458804100403</v>
      </c>
      <c r="AI271" s="83">
        <f t="shared" si="540"/>
        <v>855.9</v>
      </c>
      <c r="AJ271" s="83">
        <f t="shared" si="540"/>
        <v>855.87082999999996</v>
      </c>
      <c r="AK271" s="81">
        <f t="shared" ref="AK271:AK291" si="541">AJ271/AI271*100</f>
        <v>99.996591891576116</v>
      </c>
      <c r="AL271" s="83">
        <f t="shared" si="540"/>
        <v>15037.3</v>
      </c>
      <c r="AM271" s="83">
        <f t="shared" si="540"/>
        <v>9987.0316899999998</v>
      </c>
      <c r="AN271" s="83">
        <f t="shared" si="93"/>
        <v>66.415059152906437</v>
      </c>
      <c r="AO271" s="83">
        <f t="shared" ref="AO271:AP271" si="542">AO272+AO273+AO274+AO275+AO276+AO277+AO278+AO279</f>
        <v>1821.5</v>
      </c>
      <c r="AP271" s="83">
        <f t="shared" si="542"/>
        <v>303.58134999999999</v>
      </c>
      <c r="AQ271" s="83">
        <f t="shared" ref="AQ271:AQ272" si="543">AP271/AO271*100</f>
        <v>16.666557782047761</v>
      </c>
      <c r="AR271" s="83">
        <f t="shared" si="540"/>
        <v>0</v>
      </c>
      <c r="AS271" s="83">
        <f t="shared" si="540"/>
        <v>0</v>
      </c>
      <c r="AT271" s="83">
        <f t="shared" ref="AT271:CI271" si="544">AT272+AT273+AT274+AT275+AT276+AT277+AT278+AT279</f>
        <v>0</v>
      </c>
      <c r="AU271" s="83">
        <f t="shared" si="544"/>
        <v>0</v>
      </c>
      <c r="AV271" s="83">
        <f t="shared" si="544"/>
        <v>0</v>
      </c>
      <c r="AW271" s="83">
        <f t="shared" si="544"/>
        <v>0</v>
      </c>
      <c r="AX271" s="83">
        <f t="shared" si="544"/>
        <v>0</v>
      </c>
      <c r="AY271" s="83">
        <f t="shared" si="544"/>
        <v>0</v>
      </c>
      <c r="AZ271" s="83">
        <f t="shared" si="544"/>
        <v>0</v>
      </c>
      <c r="BA271" s="83">
        <f t="shared" si="544"/>
        <v>0</v>
      </c>
      <c r="BB271" s="83">
        <f t="shared" si="544"/>
        <v>0</v>
      </c>
      <c r="BC271" s="83">
        <f t="shared" si="544"/>
        <v>0</v>
      </c>
      <c r="BD271" s="83">
        <f t="shared" si="544"/>
        <v>3380.9</v>
      </c>
      <c r="BE271" s="83">
        <f t="shared" si="544"/>
        <v>1909.7241299999998</v>
      </c>
      <c r="BF271" s="83">
        <f t="shared" si="125"/>
        <v>56.485673341417964</v>
      </c>
      <c r="BG271" s="83">
        <f t="shared" si="544"/>
        <v>0</v>
      </c>
      <c r="BH271" s="83">
        <f t="shared" si="544"/>
        <v>0</v>
      </c>
      <c r="BI271" s="83">
        <f t="shared" si="544"/>
        <v>0</v>
      </c>
      <c r="BJ271" s="83">
        <f t="shared" si="544"/>
        <v>0</v>
      </c>
      <c r="BK271" s="83">
        <f t="shared" si="544"/>
        <v>0</v>
      </c>
      <c r="BL271" s="83">
        <f t="shared" si="544"/>
        <v>0</v>
      </c>
      <c r="BM271" s="83">
        <f t="shared" si="544"/>
        <v>0</v>
      </c>
      <c r="BN271" s="83">
        <f t="shared" si="544"/>
        <v>0</v>
      </c>
      <c r="BO271" s="83">
        <f t="shared" si="544"/>
        <v>0</v>
      </c>
      <c r="BP271" s="83">
        <f t="shared" si="544"/>
        <v>0</v>
      </c>
      <c r="BQ271" s="83">
        <f t="shared" si="544"/>
        <v>0</v>
      </c>
      <c r="BR271" s="83">
        <f t="shared" si="544"/>
        <v>0</v>
      </c>
      <c r="BS271" s="83">
        <f t="shared" si="544"/>
        <v>0</v>
      </c>
      <c r="BT271" s="83">
        <f t="shared" si="544"/>
        <v>0</v>
      </c>
      <c r="BU271" s="83">
        <f t="shared" si="544"/>
        <v>0</v>
      </c>
      <c r="BV271" s="83">
        <f t="shared" si="544"/>
        <v>0</v>
      </c>
      <c r="BW271" s="83">
        <f t="shared" si="544"/>
        <v>0</v>
      </c>
      <c r="BX271" s="83">
        <f t="shared" si="544"/>
        <v>0</v>
      </c>
      <c r="BY271" s="83">
        <f t="shared" si="544"/>
        <v>1208.3</v>
      </c>
      <c r="BZ271" s="83">
        <f t="shared" si="544"/>
        <v>807.43200000000002</v>
      </c>
      <c r="CA271" s="81">
        <f t="shared" ref="CA271" si="545">BZ271/BY271*100</f>
        <v>66.823802035918234</v>
      </c>
      <c r="CB271" s="83">
        <f t="shared" si="544"/>
        <v>0</v>
      </c>
      <c r="CC271" s="83">
        <f t="shared" si="544"/>
        <v>0</v>
      </c>
      <c r="CD271" s="83">
        <f t="shared" si="544"/>
        <v>0</v>
      </c>
      <c r="CE271" s="83">
        <f t="shared" si="544"/>
        <v>0</v>
      </c>
      <c r="CF271" s="83">
        <f t="shared" si="544"/>
        <v>0</v>
      </c>
      <c r="CG271" s="83">
        <f t="shared" si="544"/>
        <v>0</v>
      </c>
      <c r="CH271" s="83">
        <f t="shared" si="544"/>
        <v>0</v>
      </c>
      <c r="CI271" s="83">
        <f t="shared" si="544"/>
        <v>0</v>
      </c>
      <c r="CJ271" s="80"/>
      <c r="CK271" s="83">
        <f t="shared" ref="CK271:CY271" si="546">CK272+CK273+CK274+CK275+CK276+CK277+CK278+CK279</f>
        <v>0</v>
      </c>
      <c r="CL271" s="83">
        <f t="shared" si="546"/>
        <v>0</v>
      </c>
      <c r="CM271" s="83">
        <f t="shared" si="546"/>
        <v>0</v>
      </c>
      <c r="CN271" s="83">
        <f t="shared" si="546"/>
        <v>0</v>
      </c>
      <c r="CO271" s="83">
        <f t="shared" si="546"/>
        <v>0</v>
      </c>
      <c r="CP271" s="183">
        <f t="shared" si="546"/>
        <v>0</v>
      </c>
      <c r="CQ271" s="83">
        <f t="shared" si="546"/>
        <v>4523.3999999999996</v>
      </c>
      <c r="CR271" s="83">
        <f t="shared" si="546"/>
        <v>2577.5643300000002</v>
      </c>
      <c r="CS271" s="83">
        <f t="shared" si="98"/>
        <v>56.982896272715223</v>
      </c>
      <c r="CT271" s="198">
        <f t="shared" si="546"/>
        <v>0</v>
      </c>
      <c r="CU271" s="83">
        <f t="shared" si="546"/>
        <v>0</v>
      </c>
      <c r="CV271" s="83">
        <f t="shared" si="546"/>
        <v>0</v>
      </c>
      <c r="CW271" s="83">
        <f t="shared" si="546"/>
        <v>0</v>
      </c>
      <c r="CX271" s="83">
        <f t="shared" si="546"/>
        <v>0</v>
      </c>
      <c r="CY271" s="83">
        <f t="shared" si="546"/>
        <v>0</v>
      </c>
      <c r="CZ271" s="83"/>
      <c r="DA271" s="83">
        <f t="shared" ref="DA271:DB271" si="547">DA272+DA273+DA274+DA275+DA276+DA277+DA278+DA279</f>
        <v>0</v>
      </c>
      <c r="DB271" s="83">
        <f t="shared" si="547"/>
        <v>0</v>
      </c>
      <c r="DC271" s="83">
        <f t="shared" ref="DC271:DE271" si="548">DC272+DC273+DC274+DC275+DC276+DC277+DC278+DC279</f>
        <v>0</v>
      </c>
      <c r="DD271" s="83">
        <f t="shared" si="548"/>
        <v>0</v>
      </c>
      <c r="DE271" s="83">
        <f t="shared" si="548"/>
        <v>0</v>
      </c>
      <c r="DF271" s="83">
        <f t="shared" ref="DF271:DG271" si="549">DF272+DF273+DF274+DF275+DF276+DF277+DF278+DF279</f>
        <v>1260.3</v>
      </c>
      <c r="DG271" s="83">
        <f t="shared" si="549"/>
        <v>29</v>
      </c>
      <c r="DH271" s="83">
        <f>DG271/DF271*100</f>
        <v>2.3010394350551455</v>
      </c>
      <c r="DI271" s="83">
        <f t="shared" ref="DI271:DJ271" si="550">DI272+DI273+DI274+DI275+DI276+DI277+DI278+DI279</f>
        <v>3137.5</v>
      </c>
      <c r="DJ271" s="83">
        <f t="shared" si="550"/>
        <v>2411.6217700000002</v>
      </c>
      <c r="DK271" s="83">
        <f t="shared" ref="DK271:DK281" si="551">DJ271/DI271*100</f>
        <v>76.86443888446216</v>
      </c>
      <c r="DL271" s="83">
        <f t="shared" ref="DL271:DM271" si="552">DL272+DL273+DL274+DL275+DL276+DL277+DL278+DL279</f>
        <v>0</v>
      </c>
      <c r="DM271" s="83">
        <f t="shared" si="552"/>
        <v>0</v>
      </c>
      <c r="DN271" s="83"/>
      <c r="DO271" s="83">
        <f t="shared" ref="DO271:DP271" si="553">DO272+DO273+DO274+DO275+DO276+DO277+DO278+DO279</f>
        <v>0</v>
      </c>
      <c r="DP271" s="83">
        <f t="shared" si="553"/>
        <v>0</v>
      </c>
      <c r="DQ271" s="83"/>
      <c r="DR271" s="83">
        <f t="shared" ref="DR271:DS271" si="554">DR272+DR273+DR274+DR275+DR276+DR277+DR278+DR279</f>
        <v>0</v>
      </c>
      <c r="DS271" s="83">
        <f t="shared" si="554"/>
        <v>0</v>
      </c>
      <c r="DT271" s="83"/>
      <c r="DU271" s="83">
        <f t="shared" ref="DU271:DV271" si="555">DU272+DU273+DU274+DU275+DU276+DU277+DU278+DU279</f>
        <v>399.2</v>
      </c>
      <c r="DV271" s="83">
        <f t="shared" si="555"/>
        <v>0</v>
      </c>
      <c r="DW271" s="83">
        <f t="shared" ref="DW271" si="556">DV271/DU271*100</f>
        <v>0</v>
      </c>
      <c r="DX271" s="83"/>
      <c r="DY271" s="83"/>
      <c r="DZ271" s="83"/>
    </row>
    <row r="272" spans="1:130" s="35" customFormat="1" ht="15.75" x14ac:dyDescent="0.25">
      <c r="A272" s="58" t="s">
        <v>393</v>
      </c>
      <c r="B272" s="206">
        <f t="shared" si="536"/>
        <v>29644.820410000004</v>
      </c>
      <c r="C272" s="206">
        <f t="shared" si="537"/>
        <v>17702.404080000004</v>
      </c>
      <c r="D272" s="14">
        <f t="shared" si="82"/>
        <v>59.714998556808595</v>
      </c>
      <c r="E272" s="14"/>
      <c r="F272" s="14"/>
      <c r="G272" s="14"/>
      <c r="H272" s="15"/>
      <c r="I272" s="15"/>
      <c r="J272" s="14"/>
      <c r="K272" s="14">
        <v>432.9</v>
      </c>
      <c r="L272" s="14">
        <v>432.86040000000003</v>
      </c>
      <c r="M272" s="15">
        <f t="shared" si="520"/>
        <v>99.990852390852396</v>
      </c>
      <c r="N272" s="14"/>
      <c r="O272" s="14"/>
      <c r="P272" s="15"/>
      <c r="Q272" s="15">
        <v>0</v>
      </c>
      <c r="R272" s="15">
        <v>0</v>
      </c>
      <c r="S272" s="14"/>
      <c r="T272" s="15"/>
      <c r="U272" s="15"/>
      <c r="V272" s="15"/>
      <c r="W272" s="15"/>
      <c r="X272" s="15"/>
      <c r="Y272" s="14"/>
      <c r="Z272" s="15">
        <v>51.020409999999998</v>
      </c>
      <c r="AA272" s="15">
        <v>51.020410000000005</v>
      </c>
      <c r="AB272" s="14">
        <f>AA272/Z272*100</f>
        <v>100.00000000000003</v>
      </c>
      <c r="AC272" s="15"/>
      <c r="AD272" s="15"/>
      <c r="AE272" s="14"/>
      <c r="AF272" s="14"/>
      <c r="AG272" s="14"/>
      <c r="AH272" s="14"/>
      <c r="AI272" s="15">
        <v>0</v>
      </c>
      <c r="AJ272" s="15"/>
      <c r="AK272" s="14"/>
      <c r="AL272" s="172">
        <v>15037.3</v>
      </c>
      <c r="AM272" s="172">
        <v>9987.0316899999998</v>
      </c>
      <c r="AN272" s="15">
        <f t="shared" si="93"/>
        <v>66.415059152906437</v>
      </c>
      <c r="AO272" s="172">
        <v>1821.5</v>
      </c>
      <c r="AP272" s="172">
        <v>303.58134999999999</v>
      </c>
      <c r="AQ272" s="15">
        <f t="shared" si="543"/>
        <v>16.666557782047761</v>
      </c>
      <c r="AR272" s="15"/>
      <c r="AS272" s="15"/>
      <c r="AT272" s="15"/>
      <c r="AU272" s="15"/>
      <c r="AV272" s="15"/>
      <c r="AW272" s="15"/>
      <c r="AX272" s="15"/>
      <c r="AY272" s="15"/>
      <c r="AZ272" s="99"/>
      <c r="BA272" s="15"/>
      <c r="BB272" s="15"/>
      <c r="BC272" s="99"/>
      <c r="BD272" s="15">
        <v>3380.9</v>
      </c>
      <c r="BE272" s="191">
        <v>1909.7241299999998</v>
      </c>
      <c r="BF272" s="15">
        <f t="shared" si="125"/>
        <v>56.485673341417964</v>
      </c>
      <c r="BG272" s="15"/>
      <c r="BH272" s="99"/>
      <c r="BI272" s="99"/>
      <c r="BJ272" s="15"/>
      <c r="BK272" s="99"/>
      <c r="BL272" s="99"/>
      <c r="BM272" s="15"/>
      <c r="BN272" s="99"/>
      <c r="BO272" s="99"/>
      <c r="BP272" s="15"/>
      <c r="BQ272" s="99"/>
      <c r="BR272" s="99"/>
      <c r="BS272" s="15"/>
      <c r="BT272" s="99"/>
      <c r="BU272" s="99"/>
      <c r="BV272" s="15"/>
      <c r="BW272" s="99"/>
      <c r="BX272" s="99"/>
      <c r="BY272" s="15"/>
      <c r="BZ272" s="107"/>
      <c r="CA272" s="14"/>
      <c r="CB272" s="15"/>
      <c r="CC272" s="99"/>
      <c r="CD272" s="99"/>
      <c r="CE272" s="15"/>
      <c r="CF272" s="99"/>
      <c r="CG272" s="99"/>
      <c r="CH272" s="15"/>
      <c r="CI272" s="15"/>
      <c r="CJ272" s="50"/>
      <c r="CK272" s="15"/>
      <c r="CL272" s="99"/>
      <c r="CM272" s="99"/>
      <c r="CN272" s="15"/>
      <c r="CO272" s="99"/>
      <c r="CP272" s="185"/>
      <c r="CQ272" s="15">
        <v>4523.3999999999996</v>
      </c>
      <c r="CR272" s="172">
        <v>2577.5643300000002</v>
      </c>
      <c r="CS272" s="15">
        <f t="shared" si="98"/>
        <v>56.982896272715223</v>
      </c>
      <c r="CT272" s="195"/>
      <c r="CU272" s="99"/>
      <c r="CV272" s="99"/>
      <c r="CW272" s="15"/>
      <c r="CX272" s="99"/>
      <c r="CY272" s="99"/>
      <c r="CZ272" s="15"/>
      <c r="DA272" s="99"/>
      <c r="DB272" s="99"/>
      <c r="DC272" s="15"/>
      <c r="DD272" s="99"/>
      <c r="DE272" s="99"/>
      <c r="DF272" s="15">
        <v>1260.3</v>
      </c>
      <c r="DG272" s="15">
        <v>29</v>
      </c>
      <c r="DH272" s="15">
        <f>DG272/DF272*100</f>
        <v>2.3010394350551455</v>
      </c>
      <c r="DI272" s="15">
        <v>3137.5</v>
      </c>
      <c r="DJ272" s="191">
        <v>2411.6217700000002</v>
      </c>
      <c r="DK272" s="15">
        <f t="shared" si="551"/>
        <v>76.86443888446216</v>
      </c>
      <c r="DL272" s="15"/>
      <c r="DM272" s="191"/>
      <c r="DN272" s="15"/>
      <c r="DO272" s="15"/>
      <c r="DP272" s="191"/>
      <c r="DQ272" s="15"/>
      <c r="DR272" s="15"/>
      <c r="DS272" s="191"/>
      <c r="DT272" s="15"/>
      <c r="DU272" s="15"/>
      <c r="DV272" s="172"/>
      <c r="DW272" s="15"/>
      <c r="DX272" s="15"/>
      <c r="DY272" s="172"/>
      <c r="DZ272" s="15"/>
    </row>
    <row r="273" spans="1:130" s="35" customFormat="1" ht="15.75" x14ac:dyDescent="0.25">
      <c r="A273" s="58" t="s">
        <v>626</v>
      </c>
      <c r="B273" s="206">
        <f t="shared" si="536"/>
        <v>0</v>
      </c>
      <c r="C273" s="206">
        <f t="shared" si="537"/>
        <v>0</v>
      </c>
      <c r="D273" s="14"/>
      <c r="E273" s="14"/>
      <c r="F273" s="14"/>
      <c r="G273" s="14"/>
      <c r="H273" s="14"/>
      <c r="I273" s="14"/>
      <c r="J273" s="14"/>
      <c r="K273" s="14"/>
      <c r="L273" s="14"/>
      <c r="M273" s="15"/>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5"/>
      <c r="AO273" s="15"/>
      <c r="AP273" s="15"/>
      <c r="AQ273" s="15"/>
      <c r="AR273" s="14"/>
      <c r="AS273" s="14"/>
      <c r="AT273" s="100"/>
      <c r="AU273" s="14"/>
      <c r="AV273" s="14"/>
      <c r="AW273" s="100"/>
      <c r="AX273" s="14"/>
      <c r="AY273" s="14"/>
      <c r="AZ273" s="100"/>
      <c r="BA273" s="14"/>
      <c r="BB273" s="14"/>
      <c r="BC273" s="100"/>
      <c r="BD273" s="14"/>
      <c r="BE273" s="14"/>
      <c r="BF273" s="15"/>
      <c r="BG273" s="14"/>
      <c r="BH273" s="14"/>
      <c r="BI273" s="100"/>
      <c r="BJ273" s="14"/>
      <c r="BK273" s="14"/>
      <c r="BL273" s="100"/>
      <c r="BM273" s="14"/>
      <c r="BN273" s="14"/>
      <c r="BO273" s="100"/>
      <c r="BP273" s="14"/>
      <c r="BQ273" s="14"/>
      <c r="BR273" s="100"/>
      <c r="BS273" s="14"/>
      <c r="BT273" s="14"/>
      <c r="BU273" s="100"/>
      <c r="BV273" s="14"/>
      <c r="BW273" s="14"/>
      <c r="BX273" s="100"/>
      <c r="BY273" s="14"/>
      <c r="BZ273" s="14"/>
      <c r="CA273" s="14"/>
      <c r="CB273" s="14"/>
      <c r="CC273" s="14"/>
      <c r="CD273" s="100"/>
      <c r="CE273" s="14"/>
      <c r="CF273" s="14"/>
      <c r="CG273" s="100"/>
      <c r="CH273" s="14"/>
      <c r="CI273" s="14"/>
      <c r="CJ273" s="50"/>
      <c r="CK273" s="14"/>
      <c r="CL273" s="14"/>
      <c r="CM273" s="100"/>
      <c r="CN273" s="15"/>
      <c r="CO273" s="14"/>
      <c r="CP273" s="181"/>
      <c r="CQ273" s="15"/>
      <c r="CR273" s="14"/>
      <c r="CS273" s="14"/>
      <c r="CT273" s="195"/>
      <c r="CU273" s="14"/>
      <c r="CV273" s="100"/>
      <c r="CW273" s="15"/>
      <c r="CX273" s="14"/>
      <c r="CY273" s="100"/>
      <c r="CZ273" s="15"/>
      <c r="DA273" s="14"/>
      <c r="DB273" s="100"/>
      <c r="DC273" s="15"/>
      <c r="DD273" s="14"/>
      <c r="DE273" s="100"/>
      <c r="DF273" s="15"/>
      <c r="DG273" s="14"/>
      <c r="DH273" s="100"/>
      <c r="DI273" s="15"/>
      <c r="DJ273" s="14"/>
      <c r="DK273" s="15"/>
      <c r="DL273" s="15"/>
      <c r="DM273" s="14"/>
      <c r="DN273" s="15"/>
      <c r="DO273" s="15"/>
      <c r="DP273" s="14"/>
      <c r="DQ273" s="15"/>
      <c r="DR273" s="15"/>
      <c r="DS273" s="14"/>
      <c r="DT273" s="15"/>
      <c r="DU273" s="15"/>
      <c r="DV273" s="14"/>
      <c r="DW273" s="14"/>
      <c r="DX273" s="15"/>
      <c r="DY273" s="14"/>
      <c r="DZ273" s="14"/>
    </row>
    <row r="274" spans="1:130" s="35" customFormat="1" ht="15.75" x14ac:dyDescent="0.25">
      <c r="A274" s="58" t="s">
        <v>627</v>
      </c>
      <c r="B274" s="206">
        <f t="shared" si="536"/>
        <v>0</v>
      </c>
      <c r="C274" s="206">
        <f t="shared" si="537"/>
        <v>0</v>
      </c>
      <c r="D274" s="14"/>
      <c r="E274" s="14"/>
      <c r="F274" s="14"/>
      <c r="G274" s="14"/>
      <c r="H274" s="14"/>
      <c r="I274" s="14"/>
      <c r="J274" s="14"/>
      <c r="K274" s="14"/>
      <c r="L274" s="14"/>
      <c r="M274" s="15"/>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5"/>
      <c r="AO274" s="15"/>
      <c r="AP274" s="15"/>
      <c r="AQ274" s="15"/>
      <c r="AR274" s="14"/>
      <c r="AS274" s="14"/>
      <c r="AT274" s="100"/>
      <c r="AU274" s="14"/>
      <c r="AV274" s="14"/>
      <c r="AW274" s="100"/>
      <c r="AX274" s="14"/>
      <c r="AY274" s="14"/>
      <c r="AZ274" s="100"/>
      <c r="BA274" s="14"/>
      <c r="BB274" s="14"/>
      <c r="BC274" s="100"/>
      <c r="BD274" s="14"/>
      <c r="BE274" s="14"/>
      <c r="BF274" s="15"/>
      <c r="BG274" s="14"/>
      <c r="BH274" s="14"/>
      <c r="BI274" s="100"/>
      <c r="BJ274" s="14"/>
      <c r="BK274" s="14"/>
      <c r="BL274" s="100"/>
      <c r="BM274" s="14"/>
      <c r="BN274" s="14"/>
      <c r="BO274" s="100"/>
      <c r="BP274" s="14"/>
      <c r="BQ274" s="14"/>
      <c r="BR274" s="100"/>
      <c r="BS274" s="14"/>
      <c r="BT274" s="14"/>
      <c r="BU274" s="100"/>
      <c r="BV274" s="14"/>
      <c r="BW274" s="14"/>
      <c r="BX274" s="100"/>
      <c r="BY274" s="14"/>
      <c r="BZ274" s="14"/>
      <c r="CA274" s="14"/>
      <c r="CB274" s="14"/>
      <c r="CC274" s="14"/>
      <c r="CD274" s="100"/>
      <c r="CE274" s="14"/>
      <c r="CF274" s="14"/>
      <c r="CG274" s="100"/>
      <c r="CH274" s="14"/>
      <c r="CI274" s="14"/>
      <c r="CJ274" s="50"/>
      <c r="CK274" s="14"/>
      <c r="CL274" s="14"/>
      <c r="CM274" s="100"/>
      <c r="CN274" s="15"/>
      <c r="CO274" s="14"/>
      <c r="CP274" s="181"/>
      <c r="CQ274" s="15"/>
      <c r="CR274" s="14"/>
      <c r="CS274" s="14"/>
      <c r="CT274" s="195"/>
      <c r="CU274" s="14"/>
      <c r="CV274" s="100"/>
      <c r="CW274" s="15"/>
      <c r="CX274" s="14"/>
      <c r="CY274" s="100"/>
      <c r="CZ274" s="15"/>
      <c r="DA274" s="14"/>
      <c r="DB274" s="100"/>
      <c r="DC274" s="15"/>
      <c r="DD274" s="14"/>
      <c r="DE274" s="100"/>
      <c r="DF274" s="15"/>
      <c r="DG274" s="14"/>
      <c r="DH274" s="100"/>
      <c r="DI274" s="15"/>
      <c r="DJ274" s="14"/>
      <c r="DK274" s="15"/>
      <c r="DL274" s="15"/>
      <c r="DM274" s="14"/>
      <c r="DN274" s="15"/>
      <c r="DO274" s="15"/>
      <c r="DP274" s="14"/>
      <c r="DQ274" s="15"/>
      <c r="DR274" s="15"/>
      <c r="DS274" s="14"/>
      <c r="DT274" s="15"/>
      <c r="DU274" s="15"/>
      <c r="DV274" s="14"/>
      <c r="DW274" s="14"/>
      <c r="DX274" s="15"/>
      <c r="DY274" s="14"/>
      <c r="DZ274" s="14"/>
    </row>
    <row r="275" spans="1:130" s="35" customFormat="1" ht="15.75" x14ac:dyDescent="0.25">
      <c r="A275" s="58" t="s">
        <v>630</v>
      </c>
      <c r="B275" s="206">
        <f t="shared" si="536"/>
        <v>459.73</v>
      </c>
      <c r="C275" s="206">
        <f t="shared" si="537"/>
        <v>137.91900000000001</v>
      </c>
      <c r="D275" s="14"/>
      <c r="E275" s="14"/>
      <c r="F275" s="14"/>
      <c r="G275" s="14"/>
      <c r="H275" s="14"/>
      <c r="I275" s="14"/>
      <c r="J275" s="14"/>
      <c r="K275" s="14"/>
      <c r="L275" s="14"/>
      <c r="M275" s="15"/>
      <c r="N275" s="14"/>
      <c r="O275" s="14"/>
      <c r="P275" s="14"/>
      <c r="Q275" s="14"/>
      <c r="R275" s="14"/>
      <c r="S275" s="14"/>
      <c r="T275" s="14"/>
      <c r="U275" s="14"/>
      <c r="V275" s="14"/>
      <c r="W275" s="14"/>
      <c r="X275" s="14"/>
      <c r="Y275" s="14"/>
      <c r="Z275" s="14"/>
      <c r="AA275" s="14"/>
      <c r="AB275" s="14"/>
      <c r="AC275" s="14"/>
      <c r="AD275" s="14"/>
      <c r="AE275" s="14"/>
      <c r="AF275" s="14">
        <v>459.73</v>
      </c>
      <c r="AG275" s="14">
        <v>137.91900000000001</v>
      </c>
      <c r="AH275" s="14">
        <f t="shared" si="538"/>
        <v>30</v>
      </c>
      <c r="AI275" s="14"/>
      <c r="AJ275" s="14"/>
      <c r="AK275" s="14"/>
      <c r="AL275" s="14"/>
      <c r="AM275" s="14"/>
      <c r="AN275" s="15"/>
      <c r="AO275" s="15"/>
      <c r="AP275" s="15"/>
      <c r="AQ275" s="15"/>
      <c r="AR275" s="14"/>
      <c r="AS275" s="14"/>
      <c r="AT275" s="100"/>
      <c r="AU275" s="14"/>
      <c r="AV275" s="14"/>
      <c r="AW275" s="100"/>
      <c r="AX275" s="14"/>
      <c r="AY275" s="14"/>
      <c r="AZ275" s="100"/>
      <c r="BA275" s="14"/>
      <c r="BB275" s="14"/>
      <c r="BC275" s="100"/>
      <c r="BD275" s="14"/>
      <c r="BE275" s="14"/>
      <c r="BF275" s="15"/>
      <c r="BG275" s="14"/>
      <c r="BH275" s="14"/>
      <c r="BI275" s="100"/>
      <c r="BJ275" s="14"/>
      <c r="BK275" s="14"/>
      <c r="BL275" s="100"/>
      <c r="BM275" s="14"/>
      <c r="BN275" s="14"/>
      <c r="BO275" s="100"/>
      <c r="BP275" s="14"/>
      <c r="BQ275" s="14"/>
      <c r="BR275" s="100"/>
      <c r="BS275" s="14"/>
      <c r="BT275" s="14"/>
      <c r="BU275" s="100"/>
      <c r="BV275" s="14"/>
      <c r="BW275" s="14"/>
      <c r="BX275" s="100"/>
      <c r="BY275" s="14"/>
      <c r="BZ275" s="14"/>
      <c r="CA275" s="14"/>
      <c r="CB275" s="14"/>
      <c r="CC275" s="14"/>
      <c r="CD275" s="100"/>
      <c r="CE275" s="14"/>
      <c r="CF275" s="14"/>
      <c r="CG275" s="100"/>
      <c r="CH275" s="14"/>
      <c r="CI275" s="14"/>
      <c r="CJ275" s="50"/>
      <c r="CK275" s="14"/>
      <c r="CL275" s="14"/>
      <c r="CM275" s="100"/>
      <c r="CN275" s="15"/>
      <c r="CO275" s="14"/>
      <c r="CP275" s="181"/>
      <c r="CQ275" s="15"/>
      <c r="CR275" s="14"/>
      <c r="CS275" s="14"/>
      <c r="CT275" s="195"/>
      <c r="CU275" s="14"/>
      <c r="CV275" s="100"/>
      <c r="CW275" s="15"/>
      <c r="CX275" s="14"/>
      <c r="CY275" s="100"/>
      <c r="CZ275" s="15"/>
      <c r="DA275" s="14"/>
      <c r="DB275" s="100"/>
      <c r="DC275" s="15"/>
      <c r="DD275" s="14"/>
      <c r="DE275" s="100"/>
      <c r="DF275" s="15"/>
      <c r="DG275" s="14"/>
      <c r="DH275" s="100"/>
      <c r="DI275" s="15"/>
      <c r="DJ275" s="14"/>
      <c r="DK275" s="15"/>
      <c r="DL275" s="15"/>
      <c r="DM275" s="14"/>
      <c r="DN275" s="15"/>
      <c r="DO275" s="15"/>
      <c r="DP275" s="14"/>
      <c r="DQ275" s="15"/>
      <c r="DR275" s="15"/>
      <c r="DS275" s="14"/>
      <c r="DT275" s="15"/>
      <c r="DU275" s="15"/>
      <c r="DV275" s="14"/>
      <c r="DW275" s="14"/>
      <c r="DX275" s="15"/>
      <c r="DY275" s="14"/>
      <c r="DZ275" s="14"/>
    </row>
    <row r="276" spans="1:130" s="35" customFormat="1" ht="15.75" x14ac:dyDescent="0.25">
      <c r="A276" s="58" t="s">
        <v>461</v>
      </c>
      <c r="B276" s="206">
        <f t="shared" si="536"/>
        <v>1275</v>
      </c>
      <c r="C276" s="206">
        <f t="shared" si="537"/>
        <v>262.74</v>
      </c>
      <c r="D276" s="14"/>
      <c r="E276" s="14"/>
      <c r="F276" s="14"/>
      <c r="G276" s="14"/>
      <c r="H276" s="14"/>
      <c r="I276" s="14"/>
      <c r="J276" s="14"/>
      <c r="K276" s="14"/>
      <c r="L276" s="14"/>
      <c r="M276" s="15"/>
      <c r="N276" s="14"/>
      <c r="O276" s="14"/>
      <c r="P276" s="14"/>
      <c r="Q276" s="14"/>
      <c r="R276" s="14"/>
      <c r="S276" s="14"/>
      <c r="T276" s="14"/>
      <c r="U276" s="14"/>
      <c r="V276" s="14"/>
      <c r="W276" s="14"/>
      <c r="X276" s="14"/>
      <c r="Y276" s="14"/>
      <c r="Z276" s="14"/>
      <c r="AA276" s="14"/>
      <c r="AB276" s="14"/>
      <c r="AC276" s="14"/>
      <c r="AD276" s="14"/>
      <c r="AE276" s="14"/>
      <c r="AF276" s="14">
        <v>875.8</v>
      </c>
      <c r="AG276" s="14">
        <v>262.74</v>
      </c>
      <c r="AH276" s="14">
        <f t="shared" si="538"/>
        <v>30.000000000000004</v>
      </c>
      <c r="AI276" s="14"/>
      <c r="AJ276" s="14"/>
      <c r="AK276" s="14"/>
      <c r="AL276" s="14"/>
      <c r="AM276" s="14"/>
      <c r="AN276" s="15"/>
      <c r="AO276" s="15"/>
      <c r="AP276" s="15"/>
      <c r="AQ276" s="15"/>
      <c r="AR276" s="14"/>
      <c r="AS276" s="14"/>
      <c r="AT276" s="100"/>
      <c r="AU276" s="14"/>
      <c r="AV276" s="14"/>
      <c r="AW276" s="100"/>
      <c r="AX276" s="14"/>
      <c r="AY276" s="14"/>
      <c r="AZ276" s="100"/>
      <c r="BA276" s="14"/>
      <c r="BB276" s="14"/>
      <c r="BC276" s="100"/>
      <c r="BD276" s="14"/>
      <c r="BE276" s="14"/>
      <c r="BF276" s="15"/>
      <c r="BG276" s="14"/>
      <c r="BH276" s="14"/>
      <c r="BI276" s="100"/>
      <c r="BJ276" s="14"/>
      <c r="BK276" s="14"/>
      <c r="BL276" s="100"/>
      <c r="BM276" s="14"/>
      <c r="BN276" s="14"/>
      <c r="BO276" s="100"/>
      <c r="BP276" s="14"/>
      <c r="BQ276" s="14"/>
      <c r="BR276" s="100"/>
      <c r="BS276" s="14"/>
      <c r="BT276" s="14"/>
      <c r="BU276" s="100"/>
      <c r="BV276" s="14"/>
      <c r="BW276" s="14"/>
      <c r="BX276" s="100"/>
      <c r="BY276" s="14"/>
      <c r="BZ276" s="14"/>
      <c r="CA276" s="14"/>
      <c r="CB276" s="14"/>
      <c r="CC276" s="14"/>
      <c r="CD276" s="100"/>
      <c r="CE276" s="14"/>
      <c r="CF276" s="14"/>
      <c r="CG276" s="100"/>
      <c r="CH276" s="14"/>
      <c r="CI276" s="14"/>
      <c r="CJ276" s="50"/>
      <c r="CK276" s="14"/>
      <c r="CL276" s="14"/>
      <c r="CM276" s="100"/>
      <c r="CN276" s="15"/>
      <c r="CO276" s="14"/>
      <c r="CP276" s="181"/>
      <c r="CQ276" s="15"/>
      <c r="CR276" s="14"/>
      <c r="CS276" s="14"/>
      <c r="CT276" s="195"/>
      <c r="CU276" s="14"/>
      <c r="CV276" s="100"/>
      <c r="CW276" s="15"/>
      <c r="CX276" s="14"/>
      <c r="CY276" s="100"/>
      <c r="CZ276" s="15"/>
      <c r="DA276" s="14"/>
      <c r="DB276" s="100"/>
      <c r="DC276" s="15"/>
      <c r="DD276" s="14"/>
      <c r="DE276" s="100"/>
      <c r="DF276" s="15"/>
      <c r="DG276" s="14"/>
      <c r="DH276" s="100"/>
      <c r="DI276" s="15"/>
      <c r="DJ276" s="14"/>
      <c r="DK276" s="15"/>
      <c r="DL276" s="15"/>
      <c r="DM276" s="14"/>
      <c r="DN276" s="15"/>
      <c r="DO276" s="15"/>
      <c r="DP276" s="14"/>
      <c r="DQ276" s="15"/>
      <c r="DR276" s="15"/>
      <c r="DS276" s="14"/>
      <c r="DT276" s="15"/>
      <c r="DU276" s="15">
        <v>399.2</v>
      </c>
      <c r="DV276" s="14"/>
      <c r="DW276" s="14"/>
      <c r="DX276" s="15"/>
      <c r="DY276" s="14"/>
      <c r="DZ276" s="14"/>
    </row>
    <row r="277" spans="1:130" s="35" customFormat="1" ht="15.75" x14ac:dyDescent="0.25">
      <c r="A277" s="58" t="s">
        <v>628</v>
      </c>
      <c r="B277" s="206">
        <f t="shared" si="536"/>
        <v>0</v>
      </c>
      <c r="C277" s="206">
        <f t="shared" si="537"/>
        <v>0</v>
      </c>
      <c r="D277" s="14"/>
      <c r="E277" s="14"/>
      <c r="F277" s="14"/>
      <c r="G277" s="14"/>
      <c r="H277" s="14"/>
      <c r="I277" s="14"/>
      <c r="J277" s="14"/>
      <c r="K277" s="14"/>
      <c r="L277" s="14"/>
      <c r="M277" s="15"/>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5"/>
      <c r="AO277" s="15"/>
      <c r="AP277" s="15"/>
      <c r="AQ277" s="15"/>
      <c r="AR277" s="14"/>
      <c r="AS277" s="14"/>
      <c r="AT277" s="100"/>
      <c r="AU277" s="14"/>
      <c r="AV277" s="14"/>
      <c r="AW277" s="100"/>
      <c r="AX277" s="14"/>
      <c r="AY277" s="14"/>
      <c r="AZ277" s="100"/>
      <c r="BA277" s="14"/>
      <c r="BB277" s="14"/>
      <c r="BC277" s="100"/>
      <c r="BD277" s="14"/>
      <c r="BE277" s="14"/>
      <c r="BF277" s="15"/>
      <c r="BG277" s="14"/>
      <c r="BH277" s="14"/>
      <c r="BI277" s="100"/>
      <c r="BJ277" s="14"/>
      <c r="BK277" s="14"/>
      <c r="BL277" s="100"/>
      <c r="BM277" s="14"/>
      <c r="BN277" s="14"/>
      <c r="BO277" s="100"/>
      <c r="BP277" s="14"/>
      <c r="BQ277" s="14"/>
      <c r="BR277" s="100"/>
      <c r="BS277" s="14"/>
      <c r="BT277" s="14"/>
      <c r="BU277" s="100"/>
      <c r="BV277" s="14"/>
      <c r="BW277" s="14"/>
      <c r="BX277" s="100"/>
      <c r="BY277" s="14"/>
      <c r="BZ277" s="14"/>
      <c r="CA277" s="14"/>
      <c r="CB277" s="14"/>
      <c r="CC277" s="14"/>
      <c r="CD277" s="100"/>
      <c r="CE277" s="14"/>
      <c r="CF277" s="14"/>
      <c r="CG277" s="100"/>
      <c r="CH277" s="14"/>
      <c r="CI277" s="14"/>
      <c r="CJ277" s="50"/>
      <c r="CK277" s="14"/>
      <c r="CL277" s="14"/>
      <c r="CM277" s="100"/>
      <c r="CN277" s="15"/>
      <c r="CO277" s="14"/>
      <c r="CP277" s="181"/>
      <c r="CQ277" s="15"/>
      <c r="CR277" s="14"/>
      <c r="CS277" s="14"/>
      <c r="CT277" s="195"/>
      <c r="CU277" s="14"/>
      <c r="CV277" s="100"/>
      <c r="CW277" s="15"/>
      <c r="CX277" s="14"/>
      <c r="CY277" s="100"/>
      <c r="CZ277" s="15"/>
      <c r="DA277" s="14"/>
      <c r="DB277" s="100"/>
      <c r="DC277" s="15"/>
      <c r="DD277" s="14"/>
      <c r="DE277" s="100"/>
      <c r="DF277" s="15"/>
      <c r="DG277" s="14"/>
      <c r="DH277" s="100"/>
      <c r="DI277" s="15"/>
      <c r="DJ277" s="14"/>
      <c r="DK277" s="15"/>
      <c r="DL277" s="15"/>
      <c r="DM277" s="14"/>
      <c r="DN277" s="15"/>
      <c r="DO277" s="15"/>
      <c r="DP277" s="14"/>
      <c r="DQ277" s="15"/>
      <c r="DR277" s="15"/>
      <c r="DS277" s="14"/>
      <c r="DT277" s="15"/>
      <c r="DU277" s="15"/>
      <c r="DV277" s="14"/>
      <c r="DW277" s="14"/>
      <c r="DX277" s="15"/>
      <c r="DY277" s="14"/>
      <c r="DZ277" s="14"/>
    </row>
    <row r="278" spans="1:130" s="35" customFormat="1" ht="15.75" x14ac:dyDescent="0.25">
      <c r="A278" s="58" t="s">
        <v>345</v>
      </c>
      <c r="B278" s="206">
        <f t="shared" si="536"/>
        <v>650.90800000000002</v>
      </c>
      <c r="C278" s="206">
        <f t="shared" si="537"/>
        <v>195.2724</v>
      </c>
      <c r="D278" s="14"/>
      <c r="E278" s="14"/>
      <c r="F278" s="14"/>
      <c r="G278" s="14"/>
      <c r="H278" s="14"/>
      <c r="I278" s="14"/>
      <c r="J278" s="14"/>
      <c r="K278" s="14"/>
      <c r="L278" s="14"/>
      <c r="M278" s="15"/>
      <c r="N278" s="14"/>
      <c r="O278" s="14"/>
      <c r="P278" s="14"/>
      <c r="Q278" s="14"/>
      <c r="R278" s="14"/>
      <c r="S278" s="14"/>
      <c r="T278" s="14"/>
      <c r="U278" s="14"/>
      <c r="V278" s="14"/>
      <c r="W278" s="14"/>
      <c r="X278" s="14"/>
      <c r="Y278" s="14"/>
      <c r="Z278" s="14"/>
      <c r="AA278" s="14"/>
      <c r="AB278" s="14"/>
      <c r="AC278" s="14"/>
      <c r="AD278" s="14"/>
      <c r="AE278" s="14"/>
      <c r="AF278" s="14">
        <v>650.90800000000002</v>
      </c>
      <c r="AG278" s="14">
        <v>195.2724</v>
      </c>
      <c r="AH278" s="14">
        <f t="shared" si="538"/>
        <v>30</v>
      </c>
      <c r="AI278" s="14"/>
      <c r="AJ278" s="14"/>
      <c r="AK278" s="14"/>
      <c r="AL278" s="14"/>
      <c r="AM278" s="14"/>
      <c r="AN278" s="15"/>
      <c r="AO278" s="15"/>
      <c r="AP278" s="15"/>
      <c r="AQ278" s="15"/>
      <c r="AR278" s="14"/>
      <c r="AS278" s="14"/>
      <c r="AT278" s="100"/>
      <c r="AU278" s="14"/>
      <c r="AV278" s="14"/>
      <c r="AW278" s="100"/>
      <c r="AX278" s="14"/>
      <c r="AY278" s="14"/>
      <c r="AZ278" s="100"/>
      <c r="BA278" s="14"/>
      <c r="BB278" s="14"/>
      <c r="BC278" s="100"/>
      <c r="BD278" s="14"/>
      <c r="BE278" s="14"/>
      <c r="BF278" s="15"/>
      <c r="BG278" s="14"/>
      <c r="BH278" s="14"/>
      <c r="BI278" s="100"/>
      <c r="BJ278" s="14"/>
      <c r="BK278" s="14"/>
      <c r="BL278" s="100"/>
      <c r="BM278" s="14"/>
      <c r="BN278" s="14"/>
      <c r="BO278" s="100"/>
      <c r="BP278" s="14"/>
      <c r="BQ278" s="14"/>
      <c r="BR278" s="100"/>
      <c r="BS278" s="14"/>
      <c r="BT278" s="14"/>
      <c r="BU278" s="100"/>
      <c r="BV278" s="14"/>
      <c r="BW278" s="14"/>
      <c r="BX278" s="100"/>
      <c r="BY278" s="14"/>
      <c r="BZ278" s="14"/>
      <c r="CA278" s="14"/>
      <c r="CB278" s="14"/>
      <c r="CC278" s="14"/>
      <c r="CD278" s="100"/>
      <c r="CE278" s="14"/>
      <c r="CF278" s="14"/>
      <c r="CG278" s="100"/>
      <c r="CH278" s="14"/>
      <c r="CI278" s="14"/>
      <c r="CJ278" s="50"/>
      <c r="CK278" s="14"/>
      <c r="CL278" s="14"/>
      <c r="CM278" s="100"/>
      <c r="CN278" s="15"/>
      <c r="CO278" s="14"/>
      <c r="CP278" s="181"/>
      <c r="CQ278" s="15"/>
      <c r="CR278" s="14"/>
      <c r="CS278" s="14"/>
      <c r="CT278" s="195"/>
      <c r="CU278" s="14"/>
      <c r="CV278" s="100"/>
      <c r="CW278" s="15"/>
      <c r="CX278" s="14"/>
      <c r="CY278" s="100"/>
      <c r="CZ278" s="15"/>
      <c r="DA278" s="14"/>
      <c r="DB278" s="100"/>
      <c r="DC278" s="15"/>
      <c r="DD278" s="14"/>
      <c r="DE278" s="100"/>
      <c r="DF278" s="15"/>
      <c r="DG278" s="14"/>
      <c r="DH278" s="100"/>
      <c r="DI278" s="15"/>
      <c r="DJ278" s="14"/>
      <c r="DK278" s="15"/>
      <c r="DL278" s="15"/>
      <c r="DM278" s="14"/>
      <c r="DN278" s="15"/>
      <c r="DO278" s="15"/>
      <c r="DP278" s="14"/>
      <c r="DQ278" s="15"/>
      <c r="DR278" s="15"/>
      <c r="DS278" s="14"/>
      <c r="DT278" s="15"/>
      <c r="DU278" s="15"/>
      <c r="DV278" s="14"/>
      <c r="DW278" s="14"/>
      <c r="DX278" s="15"/>
      <c r="DY278" s="14"/>
      <c r="DZ278" s="14"/>
    </row>
    <row r="279" spans="1:130" s="35" customFormat="1" ht="15.75" x14ac:dyDescent="0.25">
      <c r="A279" s="58" t="s">
        <v>629</v>
      </c>
      <c r="B279" s="206">
        <f t="shared" si="536"/>
        <v>3064.2</v>
      </c>
      <c r="C279" s="206">
        <f t="shared" si="537"/>
        <v>1663.3028300000001</v>
      </c>
      <c r="D279" s="14">
        <f>C279/B279*100</f>
        <v>54.281797206448665</v>
      </c>
      <c r="E279" s="14"/>
      <c r="F279" s="14"/>
      <c r="G279" s="14"/>
      <c r="H279" s="14"/>
      <c r="I279" s="14"/>
      <c r="J279" s="14"/>
      <c r="K279" s="14"/>
      <c r="L279" s="14"/>
      <c r="M279" s="15"/>
      <c r="N279" s="14"/>
      <c r="O279" s="14"/>
      <c r="P279" s="14"/>
      <c r="Q279" s="14"/>
      <c r="R279" s="14"/>
      <c r="S279" s="14"/>
      <c r="T279" s="14"/>
      <c r="U279" s="14"/>
      <c r="V279" s="14"/>
      <c r="W279" s="14"/>
      <c r="X279" s="14"/>
      <c r="Y279" s="14"/>
      <c r="Z279" s="14"/>
      <c r="AA279" s="14"/>
      <c r="AB279" s="14"/>
      <c r="AC279" s="14"/>
      <c r="AD279" s="14"/>
      <c r="AE279" s="14"/>
      <c r="AF279" s="14">
        <v>1000</v>
      </c>
      <c r="AG279" s="14"/>
      <c r="AH279" s="14">
        <f t="shared" si="538"/>
        <v>0</v>
      </c>
      <c r="AI279" s="14">
        <v>855.9</v>
      </c>
      <c r="AJ279" s="14">
        <v>855.87082999999996</v>
      </c>
      <c r="AK279" s="14">
        <f t="shared" si="541"/>
        <v>99.996591891576116</v>
      </c>
      <c r="AL279" s="14"/>
      <c r="AM279" s="14"/>
      <c r="AN279" s="15"/>
      <c r="AO279" s="15"/>
      <c r="AP279" s="15"/>
      <c r="AQ279" s="15"/>
      <c r="AR279" s="14"/>
      <c r="AS279" s="14"/>
      <c r="AT279" s="100"/>
      <c r="AU279" s="14"/>
      <c r="AV279" s="14"/>
      <c r="AW279" s="100"/>
      <c r="AX279" s="14"/>
      <c r="AY279" s="14"/>
      <c r="AZ279" s="100"/>
      <c r="BA279" s="14"/>
      <c r="BB279" s="14"/>
      <c r="BC279" s="100"/>
      <c r="BD279" s="14"/>
      <c r="BE279" s="14"/>
      <c r="BF279" s="15"/>
      <c r="BG279" s="14"/>
      <c r="BH279" s="14"/>
      <c r="BI279" s="100"/>
      <c r="BJ279" s="14"/>
      <c r="BK279" s="14"/>
      <c r="BL279" s="100"/>
      <c r="BM279" s="14"/>
      <c r="BN279" s="14"/>
      <c r="BO279" s="100"/>
      <c r="BP279" s="14"/>
      <c r="BQ279" s="14"/>
      <c r="BR279" s="100"/>
      <c r="BS279" s="14"/>
      <c r="BT279" s="14"/>
      <c r="BU279" s="100"/>
      <c r="BV279" s="14"/>
      <c r="BW279" s="14"/>
      <c r="BX279" s="100"/>
      <c r="BY279" s="15">
        <v>1208.3</v>
      </c>
      <c r="BZ279" s="15">
        <v>807.43200000000002</v>
      </c>
      <c r="CA279" s="14">
        <f>BZ279/BY279*100</f>
        <v>66.823802035918234</v>
      </c>
      <c r="CB279" s="14"/>
      <c r="CC279" s="14"/>
      <c r="CD279" s="100"/>
      <c r="CE279" s="14"/>
      <c r="CF279" s="14"/>
      <c r="CG279" s="100"/>
      <c r="CH279" s="14"/>
      <c r="CI279" s="14"/>
      <c r="CJ279" s="50"/>
      <c r="CK279" s="14"/>
      <c r="CL279" s="14"/>
      <c r="CM279" s="100"/>
      <c r="CN279" s="15"/>
      <c r="CO279" s="14"/>
      <c r="CP279" s="181"/>
      <c r="CQ279" s="15"/>
      <c r="CR279" s="14"/>
      <c r="CS279" s="14"/>
      <c r="CT279" s="195"/>
      <c r="CU279" s="14"/>
      <c r="CV279" s="100"/>
      <c r="CW279" s="15"/>
      <c r="CX279" s="14"/>
      <c r="CY279" s="100"/>
      <c r="CZ279" s="15"/>
      <c r="DA279" s="14"/>
      <c r="DB279" s="100"/>
      <c r="DC279" s="15"/>
      <c r="DD279" s="14"/>
      <c r="DE279" s="100"/>
      <c r="DF279" s="15"/>
      <c r="DG279" s="14"/>
      <c r="DH279" s="100"/>
      <c r="DI279" s="15"/>
      <c r="DJ279" s="14"/>
      <c r="DK279" s="15"/>
      <c r="DL279" s="15"/>
      <c r="DM279" s="14"/>
      <c r="DN279" s="15"/>
      <c r="DO279" s="15"/>
      <c r="DP279" s="14"/>
      <c r="DQ279" s="15"/>
      <c r="DR279" s="15"/>
      <c r="DS279" s="14"/>
      <c r="DT279" s="15"/>
      <c r="DU279" s="15"/>
      <c r="DV279" s="14"/>
      <c r="DW279" s="14"/>
      <c r="DX279" s="15"/>
      <c r="DY279" s="14"/>
      <c r="DZ279" s="14"/>
    </row>
    <row r="280" spans="1:130" s="76" customFormat="1" ht="31.5" x14ac:dyDescent="0.25">
      <c r="A280" s="77" t="s">
        <v>450</v>
      </c>
      <c r="B280" s="205">
        <f t="shared" si="536"/>
        <v>223590.77600999997</v>
      </c>
      <c r="C280" s="205">
        <f t="shared" si="537"/>
        <v>175065.11699999997</v>
      </c>
      <c r="D280" s="81">
        <f t="shared" ref="D280" si="557">C280/B280*100</f>
        <v>78.297110517730076</v>
      </c>
      <c r="E280" s="83">
        <f t="shared" ref="E280:AS280" si="558">E281+E282+E283+E284+E285+E286+E287+E288+E289+E290</f>
        <v>0</v>
      </c>
      <c r="F280" s="83">
        <f t="shared" si="558"/>
        <v>0</v>
      </c>
      <c r="G280" s="83">
        <f t="shared" si="558"/>
        <v>0</v>
      </c>
      <c r="H280" s="83">
        <f t="shared" si="558"/>
        <v>0</v>
      </c>
      <c r="I280" s="83">
        <f t="shared" si="558"/>
        <v>0</v>
      </c>
      <c r="J280" s="83">
        <f t="shared" si="558"/>
        <v>0</v>
      </c>
      <c r="K280" s="83">
        <f t="shared" si="558"/>
        <v>8339</v>
      </c>
      <c r="L280" s="83">
        <f t="shared" si="558"/>
        <v>8137.9002899999996</v>
      </c>
      <c r="M280" s="83">
        <f t="shared" si="520"/>
        <v>97.5884433385298</v>
      </c>
      <c r="N280" s="83">
        <f t="shared" si="558"/>
        <v>0</v>
      </c>
      <c r="O280" s="83">
        <f t="shared" si="558"/>
        <v>0</v>
      </c>
      <c r="P280" s="83">
        <f t="shared" si="558"/>
        <v>0</v>
      </c>
      <c r="Q280" s="83">
        <f t="shared" si="558"/>
        <v>0</v>
      </c>
      <c r="R280" s="83">
        <f t="shared" si="558"/>
        <v>0</v>
      </c>
      <c r="S280" s="83">
        <f t="shared" si="558"/>
        <v>0</v>
      </c>
      <c r="T280" s="83">
        <f t="shared" si="558"/>
        <v>0</v>
      </c>
      <c r="U280" s="83">
        <f t="shared" si="558"/>
        <v>0</v>
      </c>
      <c r="V280" s="83">
        <f t="shared" si="558"/>
        <v>0</v>
      </c>
      <c r="W280" s="83">
        <f t="shared" si="558"/>
        <v>0</v>
      </c>
      <c r="X280" s="83">
        <f t="shared" si="558"/>
        <v>0</v>
      </c>
      <c r="Y280" s="83">
        <f t="shared" si="558"/>
        <v>0</v>
      </c>
      <c r="Z280" s="83">
        <f t="shared" si="558"/>
        <v>51.020409999999998</v>
      </c>
      <c r="AA280" s="83">
        <f t="shared" si="558"/>
        <v>51.020410000000005</v>
      </c>
      <c r="AB280" s="81">
        <f>AA280/Z280*100</f>
        <v>100.00000000000003</v>
      </c>
      <c r="AC280" s="83">
        <f t="shared" si="558"/>
        <v>0</v>
      </c>
      <c r="AD280" s="83">
        <f t="shared" si="558"/>
        <v>0</v>
      </c>
      <c r="AE280" s="83">
        <f t="shared" si="558"/>
        <v>0</v>
      </c>
      <c r="AF280" s="83">
        <f>SUM(AF281:AF290)</f>
        <v>2079.9555999999998</v>
      </c>
      <c r="AG280" s="83">
        <f t="shared" si="558"/>
        <v>1041.7272999999998</v>
      </c>
      <c r="AH280" s="81">
        <f t="shared" si="538"/>
        <v>50.084112372398714</v>
      </c>
      <c r="AI280" s="83">
        <f t="shared" si="558"/>
        <v>6393.4</v>
      </c>
      <c r="AJ280" s="83">
        <f t="shared" si="558"/>
        <v>5635.77</v>
      </c>
      <c r="AK280" s="81">
        <f t="shared" si="541"/>
        <v>88.149810742328043</v>
      </c>
      <c r="AL280" s="83">
        <f t="shared" si="558"/>
        <v>28138.3</v>
      </c>
      <c r="AM280" s="83">
        <f t="shared" si="558"/>
        <v>18288.190999999999</v>
      </c>
      <c r="AN280" s="83">
        <f t="shared" si="93"/>
        <v>64.993944197055256</v>
      </c>
      <c r="AO280" s="83">
        <f t="shared" ref="AO280:AP280" si="559">AO281+AO282+AO283+AO284+AO285+AO286+AO287+AO288+AO289+AO290</f>
        <v>4001.8</v>
      </c>
      <c r="AP280" s="83">
        <f t="shared" si="559"/>
        <v>555.11199999999997</v>
      </c>
      <c r="AQ280" s="83">
        <f t="shared" ref="AQ280:AQ281" si="560">AP280/AO280*100</f>
        <v>13.871557798990452</v>
      </c>
      <c r="AR280" s="83">
        <f t="shared" si="558"/>
        <v>0</v>
      </c>
      <c r="AS280" s="83">
        <f t="shared" si="558"/>
        <v>0</v>
      </c>
      <c r="AT280" s="83">
        <f t="shared" ref="AT280:CI280" si="561">AT281+AT282+AT283+AT284+AT285+AT286+AT287+AT288+AT289+AT290</f>
        <v>0</v>
      </c>
      <c r="AU280" s="83">
        <f t="shared" si="561"/>
        <v>0</v>
      </c>
      <c r="AV280" s="83">
        <f t="shared" si="561"/>
        <v>0</v>
      </c>
      <c r="AW280" s="83">
        <f t="shared" si="561"/>
        <v>0</v>
      </c>
      <c r="AX280" s="83">
        <f t="shared" si="561"/>
        <v>76138.2</v>
      </c>
      <c r="AY280" s="83">
        <f t="shared" si="561"/>
        <v>68946.831959999996</v>
      </c>
      <c r="AZ280" s="83">
        <f t="shared" ref="AZ280" si="562">AY280/AX280*100</f>
        <v>90.554848893196834</v>
      </c>
      <c r="BA280" s="83">
        <f t="shared" si="561"/>
        <v>1553.8</v>
      </c>
      <c r="BB280" s="83">
        <f t="shared" si="561"/>
        <v>1407.0781899999999</v>
      </c>
      <c r="BC280" s="83">
        <f t="shared" ref="BC280" si="563">BB280/BA280*100</f>
        <v>90.557226798815805</v>
      </c>
      <c r="BD280" s="83">
        <f t="shared" si="561"/>
        <v>8452.2000000000007</v>
      </c>
      <c r="BE280" s="83">
        <f t="shared" si="561"/>
        <v>5476.1212000000005</v>
      </c>
      <c r="BF280" s="83">
        <f t="shared" si="125"/>
        <v>64.789299827263918</v>
      </c>
      <c r="BG280" s="83">
        <f t="shared" si="561"/>
        <v>0</v>
      </c>
      <c r="BH280" s="83">
        <f t="shared" si="561"/>
        <v>0</v>
      </c>
      <c r="BI280" s="83">
        <f t="shared" si="561"/>
        <v>0</v>
      </c>
      <c r="BJ280" s="83">
        <f t="shared" si="561"/>
        <v>0</v>
      </c>
      <c r="BK280" s="83">
        <f t="shared" si="561"/>
        <v>0</v>
      </c>
      <c r="BL280" s="83">
        <f t="shared" si="561"/>
        <v>0</v>
      </c>
      <c r="BM280" s="83">
        <f t="shared" si="561"/>
        <v>485.5</v>
      </c>
      <c r="BN280" s="83">
        <f t="shared" si="561"/>
        <v>485.5</v>
      </c>
      <c r="BO280" s="81">
        <f t="shared" ref="BO280" si="564">BN280/BM280*100</f>
        <v>100</v>
      </c>
      <c r="BP280" s="83">
        <f t="shared" si="561"/>
        <v>0</v>
      </c>
      <c r="BQ280" s="83">
        <f t="shared" si="561"/>
        <v>0</v>
      </c>
      <c r="BR280" s="83">
        <f t="shared" si="561"/>
        <v>0</v>
      </c>
      <c r="BS280" s="83">
        <f t="shared" si="561"/>
        <v>25455.5</v>
      </c>
      <c r="BT280" s="83">
        <f t="shared" si="561"/>
        <v>25455.433710000001</v>
      </c>
      <c r="BU280" s="81">
        <f t="shared" ref="BU280" si="565">BT280/BS280*100</f>
        <v>99.999739584765578</v>
      </c>
      <c r="BV280" s="83">
        <f t="shared" si="561"/>
        <v>0</v>
      </c>
      <c r="BW280" s="83">
        <f t="shared" si="561"/>
        <v>0</v>
      </c>
      <c r="BX280" s="83">
        <f t="shared" si="561"/>
        <v>0</v>
      </c>
      <c r="BY280" s="83">
        <f t="shared" si="561"/>
        <v>1208.3</v>
      </c>
      <c r="BZ280" s="83">
        <f t="shared" si="561"/>
        <v>1208.3</v>
      </c>
      <c r="CA280" s="81">
        <f t="shared" ref="CA280:CA306" si="566">BZ280/BY280*100</f>
        <v>100</v>
      </c>
      <c r="CB280" s="83">
        <f t="shared" si="561"/>
        <v>0</v>
      </c>
      <c r="CC280" s="83">
        <f t="shared" si="561"/>
        <v>0</v>
      </c>
      <c r="CD280" s="83">
        <f t="shared" si="561"/>
        <v>0</v>
      </c>
      <c r="CE280" s="83">
        <f t="shared" si="561"/>
        <v>614.29999999999995</v>
      </c>
      <c r="CF280" s="83">
        <f t="shared" si="561"/>
        <v>0</v>
      </c>
      <c r="CG280" s="83">
        <f t="shared" si="561"/>
        <v>0</v>
      </c>
      <c r="CH280" s="83">
        <f t="shared" si="561"/>
        <v>15038.5</v>
      </c>
      <c r="CI280" s="83">
        <f t="shared" si="561"/>
        <v>14501.150240000001</v>
      </c>
      <c r="CJ280" s="80">
        <f t="shared" ref="CJ280:CJ328" si="567">CI280/CH280*100</f>
        <v>96.426839378927426</v>
      </c>
      <c r="CK280" s="83">
        <f t="shared" ref="CK280:CY280" si="568">CK281+CK282+CK283+CK284+CK285+CK286+CK287+CK288+CK289+CK290</f>
        <v>0</v>
      </c>
      <c r="CL280" s="83">
        <f t="shared" si="568"/>
        <v>0</v>
      </c>
      <c r="CM280" s="83">
        <f t="shared" si="568"/>
        <v>0</v>
      </c>
      <c r="CN280" s="83">
        <f t="shared" si="568"/>
        <v>0</v>
      </c>
      <c r="CO280" s="83">
        <f t="shared" si="568"/>
        <v>0</v>
      </c>
      <c r="CP280" s="183">
        <f t="shared" si="568"/>
        <v>0</v>
      </c>
      <c r="CQ280" s="83">
        <f t="shared" si="568"/>
        <v>21243.200000000001</v>
      </c>
      <c r="CR280" s="83">
        <f t="shared" si="568"/>
        <v>12728.281349999999</v>
      </c>
      <c r="CS280" s="83">
        <f t="shared" si="98"/>
        <v>59.91696801800105</v>
      </c>
      <c r="CT280" s="198">
        <f t="shared" si="568"/>
        <v>20000</v>
      </c>
      <c r="CU280" s="83">
        <f t="shared" si="568"/>
        <v>10446.15668</v>
      </c>
      <c r="CV280" s="198">
        <f t="shared" ref="CV280" si="569">CU280/CT280*100</f>
        <v>52.2307834</v>
      </c>
      <c r="CW280" s="83">
        <f t="shared" si="568"/>
        <v>0</v>
      </c>
      <c r="CX280" s="83">
        <f t="shared" si="568"/>
        <v>0</v>
      </c>
      <c r="CY280" s="83">
        <f t="shared" si="568"/>
        <v>0</v>
      </c>
      <c r="CZ280" s="83"/>
      <c r="DA280" s="83">
        <f t="shared" ref="DA280:DB280" si="570">DA281+DA282+DA283+DA284+DA285+DA286+DA287+DA288+DA289+DA290</f>
        <v>0</v>
      </c>
      <c r="DB280" s="83">
        <f t="shared" si="570"/>
        <v>0</v>
      </c>
      <c r="DC280" s="83">
        <f t="shared" ref="DC280:DE280" si="571">DC281+DC282+DC283+DC284+DC285+DC286+DC287+DC288+DC289+DC290</f>
        <v>0</v>
      </c>
      <c r="DD280" s="83">
        <f t="shared" si="571"/>
        <v>0</v>
      </c>
      <c r="DE280" s="83">
        <f t="shared" si="571"/>
        <v>0</v>
      </c>
      <c r="DF280" s="83">
        <f t="shared" ref="DF280:DG280" si="572">DF281+DF282+DF283+DF284+DF285+DF286+DF287+DF288+DF289+DF290</f>
        <v>1260.3</v>
      </c>
      <c r="DG280" s="83">
        <f t="shared" si="572"/>
        <v>29.392119999999998</v>
      </c>
      <c r="DH280" s="83">
        <f>DG280/DF280*100</f>
        <v>2.3321526620645878</v>
      </c>
      <c r="DI280" s="83">
        <f t="shared" ref="DI280:DJ280" si="573">DI281+DI282+DI283+DI284+DI285+DI286+DI287+DI288+DI289+DI290</f>
        <v>3137.5</v>
      </c>
      <c r="DJ280" s="83">
        <f t="shared" si="573"/>
        <v>671.15055000000007</v>
      </c>
      <c r="DK280" s="83">
        <f t="shared" si="551"/>
        <v>21.391252589641436</v>
      </c>
      <c r="DL280" s="83">
        <f t="shared" ref="DL280:DM280" si="574">DL281+DL282+DL283+DL284+DL285+DL286+DL287+DL288+DL289+DL290</f>
        <v>0</v>
      </c>
      <c r="DM280" s="83">
        <f t="shared" si="574"/>
        <v>0</v>
      </c>
      <c r="DN280" s="83"/>
      <c r="DO280" s="83">
        <f t="shared" ref="DO280:DP280" si="575">DO281+DO282+DO283+DO284+DO285+DO286+DO287+DO288+DO289+DO290</f>
        <v>0</v>
      </c>
      <c r="DP280" s="83">
        <f t="shared" si="575"/>
        <v>0</v>
      </c>
      <c r="DQ280" s="83"/>
      <c r="DR280" s="83">
        <f t="shared" ref="DR280:DS280" si="576">DR281+DR282+DR283+DR284+DR285+DR286+DR287+DR288+DR289+DR290</f>
        <v>0</v>
      </c>
      <c r="DS280" s="83">
        <f t="shared" si="576"/>
        <v>0</v>
      </c>
      <c r="DT280" s="83"/>
      <c r="DU280" s="83">
        <f t="shared" ref="DU280:DV280" si="577">DU281+DU282+DU283+DU284+DU285+DU286+DU287+DU288+DU289+DU290</f>
        <v>0</v>
      </c>
      <c r="DV280" s="83">
        <f t="shared" si="577"/>
        <v>0</v>
      </c>
      <c r="DW280" s="83"/>
      <c r="DX280" s="83"/>
      <c r="DY280" s="83"/>
      <c r="DZ280" s="83"/>
    </row>
    <row r="281" spans="1:130" s="35" customFormat="1" ht="21" customHeight="1" x14ac:dyDescent="0.25">
      <c r="A281" s="58" t="s">
        <v>392</v>
      </c>
      <c r="B281" s="206">
        <f t="shared" si="536"/>
        <v>90276.120410000003</v>
      </c>
      <c r="C281" s="206">
        <f t="shared" si="537"/>
        <v>60438.319159999992</v>
      </c>
      <c r="D281" s="14">
        <f t="shared" si="82"/>
        <v>66.948290295940936</v>
      </c>
      <c r="E281" s="15"/>
      <c r="F281" s="14"/>
      <c r="G281" s="14"/>
      <c r="H281" s="15"/>
      <c r="I281" s="15"/>
      <c r="J281" s="14"/>
      <c r="K281" s="14">
        <v>8339</v>
      </c>
      <c r="L281" s="14">
        <v>8137.9002899999996</v>
      </c>
      <c r="M281" s="15">
        <f>L281/K281*100</f>
        <v>97.5884433385298</v>
      </c>
      <c r="N281" s="14"/>
      <c r="O281" s="14"/>
      <c r="P281" s="15"/>
      <c r="Q281" s="15">
        <v>0</v>
      </c>
      <c r="R281" s="15">
        <v>0</v>
      </c>
      <c r="S281" s="14"/>
      <c r="T281" s="15"/>
      <c r="U281" s="15"/>
      <c r="V281" s="15"/>
      <c r="W281" s="15"/>
      <c r="X281" s="15"/>
      <c r="Y281" s="14"/>
      <c r="Z281" s="15">
        <v>51.020409999999998</v>
      </c>
      <c r="AA281" s="15">
        <v>51.020410000000005</v>
      </c>
      <c r="AB281" s="14">
        <f>AA281/Z281*100</f>
        <v>100.00000000000003</v>
      </c>
      <c r="AC281" s="15"/>
      <c r="AD281" s="15"/>
      <c r="AE281" s="14"/>
      <c r="AF281" s="14"/>
      <c r="AG281" s="14"/>
      <c r="AH281" s="14"/>
      <c r="AI281" s="15">
        <v>0</v>
      </c>
      <c r="AJ281" s="15"/>
      <c r="AK281" s="14"/>
      <c r="AL281" s="172">
        <v>28138.3</v>
      </c>
      <c r="AM281" s="172">
        <v>18288.190999999999</v>
      </c>
      <c r="AN281" s="15">
        <f t="shared" si="93"/>
        <v>64.993944197055256</v>
      </c>
      <c r="AO281" s="172">
        <v>4001.8</v>
      </c>
      <c r="AP281" s="172">
        <v>555.11199999999997</v>
      </c>
      <c r="AQ281" s="15">
        <f t="shared" si="560"/>
        <v>13.871557798990452</v>
      </c>
      <c r="AR281" s="15"/>
      <c r="AS281" s="15"/>
      <c r="AT281" s="15"/>
      <c r="AU281" s="15"/>
      <c r="AV281" s="15"/>
      <c r="AW281" s="15"/>
      <c r="AX281" s="15"/>
      <c r="AY281" s="15"/>
      <c r="AZ281" s="15"/>
      <c r="BA281" s="15"/>
      <c r="BB281" s="15"/>
      <c r="BC281" s="15"/>
      <c r="BD281" s="15">
        <v>8452.2000000000007</v>
      </c>
      <c r="BE281" s="191">
        <v>5476.1212000000005</v>
      </c>
      <c r="BF281" s="15">
        <f t="shared" si="125"/>
        <v>64.789299827263918</v>
      </c>
      <c r="BG281" s="15"/>
      <c r="BH281" s="99"/>
      <c r="BI281" s="99"/>
      <c r="BJ281" s="15"/>
      <c r="BK281" s="99"/>
      <c r="BL281" s="99"/>
      <c r="BM281" s="15"/>
      <c r="BN281" s="99"/>
      <c r="BO281" s="14"/>
      <c r="BP281" s="15"/>
      <c r="BQ281" s="99"/>
      <c r="BR281" s="99"/>
      <c r="BS281" s="15"/>
      <c r="BT281" s="99"/>
      <c r="BU281" s="14"/>
      <c r="BV281" s="15"/>
      <c r="BW281" s="99"/>
      <c r="BX281" s="99"/>
      <c r="BY281" s="15"/>
      <c r="BZ281" s="99"/>
      <c r="CA281" s="14"/>
      <c r="CB281" s="15"/>
      <c r="CC281" s="99"/>
      <c r="CD281" s="99"/>
      <c r="CE281" s="15">
        <v>614.29999999999995</v>
      </c>
      <c r="CF281" s="99"/>
      <c r="CG281" s="99"/>
      <c r="CH281" s="15">
        <v>15038.5</v>
      </c>
      <c r="CI281" s="191">
        <v>14501.150240000001</v>
      </c>
      <c r="CJ281" s="50">
        <f t="shared" si="567"/>
        <v>96.426839378927426</v>
      </c>
      <c r="CK281" s="15"/>
      <c r="CL281" s="99"/>
      <c r="CM281" s="99"/>
      <c r="CN281" s="15"/>
      <c r="CO281" s="99"/>
      <c r="CP281" s="185"/>
      <c r="CQ281" s="15">
        <v>21243.200000000001</v>
      </c>
      <c r="CR281" s="172">
        <v>12728.281349999999</v>
      </c>
      <c r="CS281" s="15">
        <f t="shared" si="98"/>
        <v>59.91696801800105</v>
      </c>
      <c r="CT281" s="195"/>
      <c r="CU281" s="99"/>
      <c r="CV281" s="195"/>
      <c r="CW281" s="15"/>
      <c r="CX281" s="99"/>
      <c r="CY281" s="99"/>
      <c r="CZ281" s="15"/>
      <c r="DA281" s="99"/>
      <c r="DB281" s="99"/>
      <c r="DC281" s="15"/>
      <c r="DD281" s="99"/>
      <c r="DE281" s="99"/>
      <c r="DF281" s="15">
        <v>1260.3</v>
      </c>
      <c r="DG281" s="15">
        <v>29.392119999999998</v>
      </c>
      <c r="DH281" s="15">
        <f>DG281/DF281*100</f>
        <v>2.3321526620645878</v>
      </c>
      <c r="DI281" s="15">
        <v>3137.5</v>
      </c>
      <c r="DJ281" s="191">
        <v>671.15055000000007</v>
      </c>
      <c r="DK281" s="15">
        <f t="shared" si="551"/>
        <v>21.391252589641436</v>
      </c>
      <c r="DL281" s="15"/>
      <c r="DM281" s="191"/>
      <c r="DN281" s="15"/>
      <c r="DO281" s="15"/>
      <c r="DP281" s="191"/>
      <c r="DQ281" s="15"/>
      <c r="DR281" s="15"/>
      <c r="DS281" s="191"/>
      <c r="DT281" s="15"/>
      <c r="DU281" s="15"/>
      <c r="DV281" s="172"/>
      <c r="DW281" s="15"/>
      <c r="DX281" s="15"/>
      <c r="DY281" s="172"/>
      <c r="DZ281" s="15"/>
    </row>
    <row r="282" spans="1:130" s="35" customFormat="1" ht="15.75" x14ac:dyDescent="0.25">
      <c r="A282" s="58" t="s">
        <v>631</v>
      </c>
      <c r="B282" s="206">
        <f t="shared" si="536"/>
        <v>104085.4</v>
      </c>
      <c r="C282" s="206">
        <f t="shared" si="537"/>
        <v>86435.83683</v>
      </c>
      <c r="D282" s="14">
        <f>C282/B282*100</f>
        <v>83.043190332169544</v>
      </c>
      <c r="E282" s="14"/>
      <c r="F282" s="14"/>
      <c r="G282" s="14"/>
      <c r="H282" s="14"/>
      <c r="I282" s="14"/>
      <c r="J282" s="14"/>
      <c r="K282" s="14"/>
      <c r="L282" s="14"/>
      <c r="M282" s="14"/>
      <c r="N282" s="14"/>
      <c r="O282" s="14"/>
      <c r="P282" s="14"/>
      <c r="Q282" s="14"/>
      <c r="R282" s="14"/>
      <c r="S282" s="14"/>
      <c r="T282" s="14"/>
      <c r="U282" s="14">
        <v>0</v>
      </c>
      <c r="V282" s="14"/>
      <c r="W282" s="14"/>
      <c r="X282" s="14"/>
      <c r="Y282" s="14"/>
      <c r="Z282" s="14"/>
      <c r="AA282" s="14"/>
      <c r="AB282" s="14"/>
      <c r="AC282" s="14"/>
      <c r="AD282" s="14"/>
      <c r="AE282" s="14"/>
      <c r="AF282" s="14"/>
      <c r="AG282" s="14"/>
      <c r="AH282" s="14"/>
      <c r="AI282" s="14">
        <v>6393.4</v>
      </c>
      <c r="AJ282" s="14">
        <v>5635.77</v>
      </c>
      <c r="AK282" s="14">
        <f t="shared" si="541"/>
        <v>88.149810742328043</v>
      </c>
      <c r="AL282" s="14"/>
      <c r="AM282" s="14"/>
      <c r="AN282" s="14"/>
      <c r="AO282" s="14"/>
      <c r="AP282" s="14"/>
      <c r="AQ282" s="14"/>
      <c r="AR282" s="14"/>
      <c r="AS282" s="14"/>
      <c r="AT282" s="100"/>
      <c r="AU282" s="14"/>
      <c r="AV282" s="14"/>
      <c r="AW282" s="100"/>
      <c r="AX282" s="14">
        <v>76138.2</v>
      </c>
      <c r="AY282" s="14">
        <v>68946.831959999996</v>
      </c>
      <c r="AZ282" s="15">
        <f>AY282/AX282*100</f>
        <v>90.554848893196834</v>
      </c>
      <c r="BA282" s="14">
        <v>1553.8</v>
      </c>
      <c r="BB282" s="14">
        <v>1407.0781899999999</v>
      </c>
      <c r="BC282" s="15">
        <f>BB282/BA282*100</f>
        <v>90.557226798815805</v>
      </c>
      <c r="BD282" s="14"/>
      <c r="BE282" s="14"/>
      <c r="BF282" s="14"/>
      <c r="BG282" s="14"/>
      <c r="BH282" s="14"/>
      <c r="BI282" s="14"/>
      <c r="BJ282" s="14"/>
      <c r="BK282" s="14"/>
      <c r="BL282" s="14"/>
      <c r="BM282" s="14"/>
      <c r="BN282" s="14"/>
      <c r="BO282" s="14"/>
      <c r="BP282" s="14"/>
      <c r="BQ282" s="14"/>
      <c r="BR282" s="100"/>
      <c r="BS282" s="14"/>
      <c r="BT282" s="14"/>
      <c r="BU282" s="14"/>
      <c r="BV282" s="14"/>
      <c r="BW282" s="14"/>
      <c r="BX282" s="100"/>
      <c r="BY282" s="14"/>
      <c r="BZ282" s="14"/>
      <c r="CA282" s="14"/>
      <c r="CB282" s="14"/>
      <c r="CC282" s="14"/>
      <c r="CD282" s="100"/>
      <c r="CE282" s="14"/>
      <c r="CF282" s="14"/>
      <c r="CG282" s="100"/>
      <c r="CH282" s="14"/>
      <c r="CI282" s="14"/>
      <c r="CJ282" s="50"/>
      <c r="CK282" s="14"/>
      <c r="CL282" s="14"/>
      <c r="CM282" s="100"/>
      <c r="CN282" s="15"/>
      <c r="CO282" s="14"/>
      <c r="CP282" s="181"/>
      <c r="CQ282" s="15"/>
      <c r="CR282" s="14"/>
      <c r="CS282" s="14"/>
      <c r="CT282" s="195">
        <v>20000</v>
      </c>
      <c r="CU282" s="195">
        <v>10446.15668</v>
      </c>
      <c r="CV282" s="195">
        <f>CU282/CT282*100</f>
        <v>52.2307834</v>
      </c>
      <c r="CW282" s="15"/>
      <c r="CX282" s="14"/>
      <c r="CY282" s="100"/>
      <c r="CZ282" s="15"/>
      <c r="DA282" s="14"/>
      <c r="DB282" s="100"/>
      <c r="DC282" s="15"/>
      <c r="DD282" s="14"/>
      <c r="DE282" s="100"/>
      <c r="DF282" s="15"/>
      <c r="DG282" s="14"/>
      <c r="DH282" s="100"/>
      <c r="DI282" s="15"/>
      <c r="DJ282" s="14"/>
      <c r="DK282" s="14"/>
      <c r="DL282" s="15"/>
      <c r="DM282" s="14"/>
      <c r="DN282" s="14"/>
      <c r="DO282" s="15"/>
      <c r="DP282" s="14"/>
      <c r="DQ282" s="14"/>
      <c r="DR282" s="15"/>
      <c r="DS282" s="14"/>
      <c r="DT282" s="14"/>
      <c r="DU282" s="15"/>
      <c r="DV282" s="14"/>
      <c r="DW282" s="14"/>
      <c r="DX282" s="15"/>
      <c r="DY282" s="14"/>
      <c r="DZ282" s="14"/>
    </row>
    <row r="283" spans="1:130" s="35" customFormat="1" ht="15.75" x14ac:dyDescent="0.25">
      <c r="A283" s="58" t="s">
        <v>632</v>
      </c>
      <c r="B283" s="206">
        <f t="shared" si="536"/>
        <v>0</v>
      </c>
      <c r="C283" s="206">
        <f t="shared" si="537"/>
        <v>0</v>
      </c>
      <c r="D283" s="14"/>
      <c r="E283" s="14"/>
      <c r="F283" s="14"/>
      <c r="G283" s="14"/>
      <c r="H283" s="14"/>
      <c r="I283" s="14"/>
      <c r="J283" s="14"/>
      <c r="K283" s="14"/>
      <c r="L283" s="14"/>
      <c r="M283" s="14"/>
      <c r="N283" s="14"/>
      <c r="O283" s="14"/>
      <c r="P283" s="14"/>
      <c r="Q283" s="14"/>
      <c r="R283" s="14"/>
      <c r="S283" s="14"/>
      <c r="T283" s="14"/>
      <c r="U283" s="14">
        <v>0</v>
      </c>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00"/>
      <c r="AU283" s="14"/>
      <c r="AV283" s="14"/>
      <c r="AW283" s="100"/>
      <c r="AX283" s="14"/>
      <c r="AY283" s="14"/>
      <c r="AZ283" s="100"/>
      <c r="BA283" s="14"/>
      <c r="BB283" s="14"/>
      <c r="BC283" s="100"/>
      <c r="BD283" s="14"/>
      <c r="BE283" s="14"/>
      <c r="BF283" s="14"/>
      <c r="BG283" s="14"/>
      <c r="BH283" s="14"/>
      <c r="BI283" s="14"/>
      <c r="BJ283" s="14"/>
      <c r="BK283" s="14"/>
      <c r="BL283" s="14"/>
      <c r="BM283" s="14"/>
      <c r="BN283" s="14"/>
      <c r="BO283" s="14"/>
      <c r="BP283" s="14"/>
      <c r="BQ283" s="14"/>
      <c r="BR283" s="100"/>
      <c r="BS283" s="14"/>
      <c r="BT283" s="14"/>
      <c r="BU283" s="14"/>
      <c r="BV283" s="14"/>
      <c r="BW283" s="14"/>
      <c r="BX283" s="100"/>
      <c r="BY283" s="14"/>
      <c r="BZ283" s="14"/>
      <c r="CA283" s="14"/>
      <c r="CB283" s="14"/>
      <c r="CC283" s="14"/>
      <c r="CD283" s="100"/>
      <c r="CE283" s="14"/>
      <c r="CF283" s="14"/>
      <c r="CG283" s="100"/>
      <c r="CH283" s="14"/>
      <c r="CI283" s="14"/>
      <c r="CJ283" s="50"/>
      <c r="CK283" s="14"/>
      <c r="CL283" s="14"/>
      <c r="CM283" s="100"/>
      <c r="CN283" s="15"/>
      <c r="CO283" s="14"/>
      <c r="CP283" s="181"/>
      <c r="CQ283" s="15"/>
      <c r="CR283" s="14"/>
      <c r="CS283" s="14"/>
      <c r="CT283" s="195"/>
      <c r="CU283" s="14"/>
      <c r="CV283" s="100"/>
      <c r="CW283" s="15"/>
      <c r="CX283" s="14"/>
      <c r="CY283" s="100"/>
      <c r="CZ283" s="15"/>
      <c r="DA283" s="14"/>
      <c r="DB283" s="100"/>
      <c r="DC283" s="15"/>
      <c r="DD283" s="14"/>
      <c r="DE283" s="100"/>
      <c r="DF283" s="15"/>
      <c r="DG283" s="14"/>
      <c r="DH283" s="100"/>
      <c r="DI283" s="15"/>
      <c r="DJ283" s="14"/>
      <c r="DK283" s="14"/>
      <c r="DL283" s="15"/>
      <c r="DM283" s="14"/>
      <c r="DN283" s="14"/>
      <c r="DO283" s="15"/>
      <c r="DP283" s="14"/>
      <c r="DQ283" s="14"/>
      <c r="DR283" s="15"/>
      <c r="DS283" s="14"/>
      <c r="DT283" s="14"/>
      <c r="DU283" s="15"/>
      <c r="DV283" s="14"/>
      <c r="DW283" s="14"/>
      <c r="DX283" s="15"/>
      <c r="DY283" s="14"/>
      <c r="DZ283" s="14"/>
    </row>
    <row r="284" spans="1:130" s="35" customFormat="1" ht="15.75" x14ac:dyDescent="0.25">
      <c r="A284" s="58" t="s">
        <v>447</v>
      </c>
      <c r="B284" s="206">
        <f t="shared" si="536"/>
        <v>26663.8</v>
      </c>
      <c r="C284" s="206">
        <f t="shared" si="537"/>
        <v>26663.73371</v>
      </c>
      <c r="D284" s="14">
        <f>C284/B284*100</f>
        <v>99.999751385773976</v>
      </c>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00"/>
      <c r="AU284" s="14"/>
      <c r="AV284" s="14"/>
      <c r="AW284" s="100"/>
      <c r="AX284" s="14"/>
      <c r="AY284" s="14"/>
      <c r="AZ284" s="100"/>
      <c r="BA284" s="14"/>
      <c r="BB284" s="14"/>
      <c r="BC284" s="100"/>
      <c r="BD284" s="14"/>
      <c r="BE284" s="14"/>
      <c r="BF284" s="14"/>
      <c r="BG284" s="14"/>
      <c r="BH284" s="14"/>
      <c r="BI284" s="14"/>
      <c r="BJ284" s="14"/>
      <c r="BK284" s="14"/>
      <c r="BL284" s="14"/>
      <c r="BM284" s="14"/>
      <c r="BN284" s="14"/>
      <c r="BO284" s="14"/>
      <c r="BP284" s="14"/>
      <c r="BQ284" s="14"/>
      <c r="BR284" s="14"/>
      <c r="BS284" s="14">
        <v>25455.5</v>
      </c>
      <c r="BT284" s="14">
        <v>25455.433710000001</v>
      </c>
      <c r="BU284" s="14">
        <f>BT284/BS284*100</f>
        <v>99.999739584765578</v>
      </c>
      <c r="BV284" s="14"/>
      <c r="BW284" s="14"/>
      <c r="BX284" s="14"/>
      <c r="BY284" s="15">
        <v>1208.3</v>
      </c>
      <c r="BZ284" s="15">
        <v>1208.3</v>
      </c>
      <c r="CA284" s="14">
        <f t="shared" si="566"/>
        <v>100</v>
      </c>
      <c r="CB284" s="14"/>
      <c r="CC284" s="14"/>
      <c r="CD284" s="14"/>
      <c r="CE284" s="14"/>
      <c r="CF284" s="14"/>
      <c r="CG284" s="14"/>
      <c r="CH284" s="14"/>
      <c r="CI284" s="14"/>
      <c r="CJ284" s="50"/>
      <c r="CK284" s="14"/>
      <c r="CL284" s="14"/>
      <c r="CM284" s="14"/>
      <c r="CN284" s="15"/>
      <c r="CO284" s="14"/>
      <c r="CP284" s="186"/>
      <c r="CQ284" s="15"/>
      <c r="CR284" s="14"/>
      <c r="CS284" s="14"/>
      <c r="CT284" s="195"/>
      <c r="CU284" s="14"/>
      <c r="CV284" s="14"/>
      <c r="CW284" s="15"/>
      <c r="CX284" s="14"/>
      <c r="CY284" s="14"/>
      <c r="CZ284" s="15"/>
      <c r="DA284" s="14"/>
      <c r="DB284" s="14"/>
      <c r="DC284" s="15"/>
      <c r="DD284" s="14"/>
      <c r="DE284" s="14"/>
      <c r="DF284" s="15"/>
      <c r="DG284" s="14"/>
      <c r="DH284" s="14"/>
      <c r="DI284" s="15"/>
      <c r="DJ284" s="14"/>
      <c r="DK284" s="14"/>
      <c r="DL284" s="15"/>
      <c r="DM284" s="14"/>
      <c r="DN284" s="14"/>
      <c r="DO284" s="15"/>
      <c r="DP284" s="14"/>
      <c r="DQ284" s="14"/>
      <c r="DR284" s="15"/>
      <c r="DS284" s="14"/>
      <c r="DT284" s="14"/>
      <c r="DU284" s="15"/>
      <c r="DV284" s="14"/>
      <c r="DW284" s="14"/>
      <c r="DX284" s="15"/>
      <c r="DY284" s="14"/>
      <c r="DZ284" s="14"/>
    </row>
    <row r="285" spans="1:130" s="35" customFormat="1" ht="15.75" x14ac:dyDescent="0.25">
      <c r="A285" s="58" t="s">
        <v>448</v>
      </c>
      <c r="B285" s="206">
        <f t="shared" si="536"/>
        <v>0</v>
      </c>
      <c r="C285" s="206">
        <f t="shared" si="537"/>
        <v>0</v>
      </c>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00"/>
      <c r="AU285" s="14"/>
      <c r="AV285" s="14"/>
      <c r="AW285" s="100"/>
      <c r="AX285" s="14"/>
      <c r="AY285" s="14"/>
      <c r="AZ285" s="100"/>
      <c r="BA285" s="14"/>
      <c r="BB285" s="14"/>
      <c r="BC285" s="100"/>
      <c r="BD285" s="14"/>
      <c r="BE285" s="14"/>
      <c r="BF285" s="14"/>
      <c r="BG285" s="14"/>
      <c r="BH285" s="14"/>
      <c r="BI285" s="14"/>
      <c r="BJ285" s="14"/>
      <c r="BK285" s="14"/>
      <c r="BL285" s="14"/>
      <c r="BM285" s="14"/>
      <c r="BN285" s="14"/>
      <c r="BO285" s="14"/>
      <c r="BP285" s="14"/>
      <c r="BQ285" s="14"/>
      <c r="BR285" s="100"/>
      <c r="BS285" s="14"/>
      <c r="BT285" s="14"/>
      <c r="BU285" s="100"/>
      <c r="BV285" s="14"/>
      <c r="BW285" s="14"/>
      <c r="BX285" s="100"/>
      <c r="BY285" s="14"/>
      <c r="BZ285" s="14"/>
      <c r="CA285" s="14"/>
      <c r="CB285" s="14"/>
      <c r="CC285" s="14"/>
      <c r="CD285" s="100"/>
      <c r="CE285" s="14"/>
      <c r="CF285" s="14"/>
      <c r="CG285" s="100"/>
      <c r="CH285" s="14"/>
      <c r="CI285" s="14"/>
      <c r="CJ285" s="50"/>
      <c r="CK285" s="14"/>
      <c r="CL285" s="14"/>
      <c r="CM285" s="100"/>
      <c r="CN285" s="15"/>
      <c r="CO285" s="14"/>
      <c r="CP285" s="181"/>
      <c r="CQ285" s="15"/>
      <c r="CR285" s="14"/>
      <c r="CS285" s="14"/>
      <c r="CT285" s="195"/>
      <c r="CU285" s="14"/>
      <c r="CV285" s="100"/>
      <c r="CW285" s="15"/>
      <c r="CX285" s="14"/>
      <c r="CY285" s="100"/>
      <c r="CZ285" s="15"/>
      <c r="DA285" s="14"/>
      <c r="DB285" s="100"/>
      <c r="DC285" s="15"/>
      <c r="DD285" s="14"/>
      <c r="DE285" s="100"/>
      <c r="DF285" s="15"/>
      <c r="DG285" s="14"/>
      <c r="DH285" s="100"/>
      <c r="DI285" s="15"/>
      <c r="DJ285" s="14"/>
      <c r="DK285" s="14"/>
      <c r="DL285" s="15"/>
      <c r="DM285" s="14"/>
      <c r="DN285" s="14"/>
      <c r="DO285" s="15"/>
      <c r="DP285" s="14"/>
      <c r="DQ285" s="14"/>
      <c r="DR285" s="15"/>
      <c r="DS285" s="14"/>
      <c r="DT285" s="14"/>
      <c r="DU285" s="15"/>
      <c r="DV285" s="14"/>
      <c r="DW285" s="14"/>
      <c r="DX285" s="15"/>
      <c r="DY285" s="14"/>
      <c r="DZ285" s="14"/>
    </row>
    <row r="286" spans="1:130" s="35" customFormat="1" ht="15.75" x14ac:dyDescent="0.25">
      <c r="A286" s="58" t="s">
        <v>633</v>
      </c>
      <c r="B286" s="206">
        <f t="shared" si="536"/>
        <v>0</v>
      </c>
      <c r="C286" s="206">
        <f t="shared" si="537"/>
        <v>0</v>
      </c>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00"/>
      <c r="AU286" s="14"/>
      <c r="AV286" s="14"/>
      <c r="AW286" s="100"/>
      <c r="AX286" s="14"/>
      <c r="AY286" s="14"/>
      <c r="AZ286" s="100"/>
      <c r="BA286" s="14"/>
      <c r="BB286" s="14"/>
      <c r="BC286" s="100"/>
      <c r="BD286" s="14"/>
      <c r="BE286" s="14"/>
      <c r="BF286" s="14"/>
      <c r="BG286" s="14"/>
      <c r="BH286" s="14"/>
      <c r="BI286" s="14"/>
      <c r="BJ286" s="14"/>
      <c r="BK286" s="14"/>
      <c r="BL286" s="14"/>
      <c r="BM286" s="14"/>
      <c r="BN286" s="14"/>
      <c r="BO286" s="14"/>
      <c r="BP286" s="14"/>
      <c r="BQ286" s="14"/>
      <c r="BR286" s="100"/>
      <c r="BS286" s="14"/>
      <c r="BT286" s="14"/>
      <c r="BU286" s="100"/>
      <c r="BV286" s="14"/>
      <c r="BW286" s="14"/>
      <c r="BX286" s="100"/>
      <c r="BY286" s="14"/>
      <c r="BZ286" s="14"/>
      <c r="CA286" s="14"/>
      <c r="CB286" s="14"/>
      <c r="CC286" s="14"/>
      <c r="CD286" s="100"/>
      <c r="CE286" s="14"/>
      <c r="CF286" s="14"/>
      <c r="CG286" s="100"/>
      <c r="CH286" s="14"/>
      <c r="CI286" s="14"/>
      <c r="CJ286" s="50"/>
      <c r="CK286" s="14"/>
      <c r="CL286" s="14"/>
      <c r="CM286" s="100"/>
      <c r="CN286" s="15"/>
      <c r="CO286" s="14"/>
      <c r="CP286" s="181"/>
      <c r="CQ286" s="15"/>
      <c r="CR286" s="14"/>
      <c r="CS286" s="14"/>
      <c r="CT286" s="195"/>
      <c r="CU286" s="14"/>
      <c r="CV286" s="100"/>
      <c r="CW286" s="15"/>
      <c r="CX286" s="14"/>
      <c r="CY286" s="100"/>
      <c r="CZ286" s="15"/>
      <c r="DA286" s="14"/>
      <c r="DB286" s="100"/>
      <c r="DC286" s="15"/>
      <c r="DD286" s="14"/>
      <c r="DE286" s="100"/>
      <c r="DF286" s="15"/>
      <c r="DG286" s="14"/>
      <c r="DH286" s="100"/>
      <c r="DI286" s="15"/>
      <c r="DJ286" s="14"/>
      <c r="DK286" s="14"/>
      <c r="DL286" s="15"/>
      <c r="DM286" s="14"/>
      <c r="DN286" s="14"/>
      <c r="DO286" s="15"/>
      <c r="DP286" s="14"/>
      <c r="DQ286" s="14"/>
      <c r="DR286" s="15"/>
      <c r="DS286" s="14"/>
      <c r="DT286" s="14"/>
      <c r="DU286" s="15"/>
      <c r="DV286" s="14"/>
      <c r="DW286" s="14"/>
      <c r="DX286" s="15"/>
      <c r="DY286" s="14"/>
      <c r="DZ286" s="14"/>
    </row>
    <row r="287" spans="1:130" s="35" customFormat="1" ht="15.75" x14ac:dyDescent="0.25">
      <c r="A287" s="58" t="s">
        <v>635</v>
      </c>
      <c r="B287" s="206">
        <f t="shared" si="536"/>
        <v>416</v>
      </c>
      <c r="C287" s="206">
        <f t="shared" si="537"/>
        <v>124.8</v>
      </c>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v>416</v>
      </c>
      <c r="AG287" s="14">
        <v>124.8</v>
      </c>
      <c r="AH287" s="14">
        <f t="shared" si="538"/>
        <v>30</v>
      </c>
      <c r="AI287" s="14"/>
      <c r="AJ287" s="14"/>
      <c r="AK287" s="14"/>
      <c r="AL287" s="14"/>
      <c r="AM287" s="14"/>
      <c r="AN287" s="14"/>
      <c r="AO287" s="14"/>
      <c r="AP287" s="14"/>
      <c r="AQ287" s="14"/>
      <c r="AR287" s="14"/>
      <c r="AS287" s="14"/>
      <c r="AT287" s="100"/>
      <c r="AU287" s="14"/>
      <c r="AV287" s="14"/>
      <c r="AW287" s="100"/>
      <c r="AX287" s="14"/>
      <c r="AY287" s="14"/>
      <c r="AZ287" s="100"/>
      <c r="BA287" s="14"/>
      <c r="BB287" s="14"/>
      <c r="BC287" s="100"/>
      <c r="BD287" s="14"/>
      <c r="BE287" s="14"/>
      <c r="BF287" s="14"/>
      <c r="BG287" s="14"/>
      <c r="BH287" s="14"/>
      <c r="BI287" s="14"/>
      <c r="BJ287" s="14"/>
      <c r="BK287" s="14"/>
      <c r="BL287" s="14"/>
      <c r="BM287" s="14"/>
      <c r="BN287" s="14"/>
      <c r="BO287" s="14"/>
      <c r="BP287" s="14"/>
      <c r="BQ287" s="14"/>
      <c r="BR287" s="100"/>
      <c r="BS287" s="14"/>
      <c r="BT287" s="14"/>
      <c r="BU287" s="100"/>
      <c r="BV287" s="14"/>
      <c r="BW287" s="14"/>
      <c r="BX287" s="100"/>
      <c r="BY287" s="14"/>
      <c r="BZ287" s="14"/>
      <c r="CA287" s="14"/>
      <c r="CB287" s="14"/>
      <c r="CC287" s="14"/>
      <c r="CD287" s="100"/>
      <c r="CE287" s="14"/>
      <c r="CF287" s="14"/>
      <c r="CG287" s="100"/>
      <c r="CH287" s="14"/>
      <c r="CI287" s="14"/>
      <c r="CJ287" s="50"/>
      <c r="CK287" s="14"/>
      <c r="CL287" s="14"/>
      <c r="CM287" s="100"/>
      <c r="CN287" s="15"/>
      <c r="CO287" s="14"/>
      <c r="CP287" s="181"/>
      <c r="CQ287" s="15"/>
      <c r="CR287" s="14"/>
      <c r="CS287" s="14"/>
      <c r="CT287" s="195"/>
      <c r="CU287" s="14"/>
      <c r="CV287" s="100"/>
      <c r="CW287" s="15"/>
      <c r="CX287" s="14"/>
      <c r="CY287" s="100"/>
      <c r="CZ287" s="15"/>
      <c r="DA287" s="14"/>
      <c r="DB287" s="100"/>
      <c r="DC287" s="15"/>
      <c r="DD287" s="14"/>
      <c r="DE287" s="100"/>
      <c r="DF287" s="15"/>
      <c r="DG287" s="14"/>
      <c r="DH287" s="100"/>
      <c r="DI287" s="15"/>
      <c r="DJ287" s="14"/>
      <c r="DK287" s="14"/>
      <c r="DL287" s="15"/>
      <c r="DM287" s="14"/>
      <c r="DN287" s="14"/>
      <c r="DO287" s="15"/>
      <c r="DP287" s="14"/>
      <c r="DQ287" s="14"/>
      <c r="DR287" s="15"/>
      <c r="DS287" s="14"/>
      <c r="DT287" s="14"/>
      <c r="DU287" s="15"/>
      <c r="DV287" s="14"/>
      <c r="DW287" s="14"/>
      <c r="DX287" s="15"/>
      <c r="DY287" s="14"/>
      <c r="DZ287" s="14"/>
    </row>
    <row r="288" spans="1:130" s="35" customFormat="1" ht="15.75" x14ac:dyDescent="0.25">
      <c r="A288" s="58" t="s">
        <v>634</v>
      </c>
      <c r="B288" s="206">
        <f t="shared" si="536"/>
        <v>1383.5695999999998</v>
      </c>
      <c r="C288" s="206">
        <f t="shared" si="537"/>
        <v>1383.5695999999998</v>
      </c>
      <c r="D288" s="14">
        <f>C288/B288*100</f>
        <v>100</v>
      </c>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v>898.06959999999992</v>
      </c>
      <c r="AG288" s="14">
        <v>898.06959999999992</v>
      </c>
      <c r="AH288" s="14">
        <f t="shared" si="538"/>
        <v>100</v>
      </c>
      <c r="AI288" s="14"/>
      <c r="AJ288" s="14"/>
      <c r="AK288" s="14"/>
      <c r="AL288" s="14"/>
      <c r="AM288" s="14"/>
      <c r="AN288" s="14"/>
      <c r="AO288" s="14"/>
      <c r="AP288" s="14"/>
      <c r="AQ288" s="14"/>
      <c r="AR288" s="14"/>
      <c r="AS288" s="14"/>
      <c r="AT288" s="100"/>
      <c r="AU288" s="14"/>
      <c r="AV288" s="14"/>
      <c r="AW288" s="100"/>
      <c r="AX288" s="14"/>
      <c r="AY288" s="14"/>
      <c r="AZ288" s="100"/>
      <c r="BA288" s="14"/>
      <c r="BB288" s="14"/>
      <c r="BC288" s="100"/>
      <c r="BD288" s="14"/>
      <c r="BE288" s="14"/>
      <c r="BF288" s="14"/>
      <c r="BG288" s="14"/>
      <c r="BH288" s="14"/>
      <c r="BI288" s="14"/>
      <c r="BJ288" s="14"/>
      <c r="BK288" s="14"/>
      <c r="BL288" s="14"/>
      <c r="BM288" s="14">
        <v>485.5</v>
      </c>
      <c r="BN288" s="14">
        <v>485.5</v>
      </c>
      <c r="BO288" s="14">
        <f>BN288/BM288*100</f>
        <v>100</v>
      </c>
      <c r="BP288" s="14"/>
      <c r="BQ288" s="14"/>
      <c r="BR288" s="100"/>
      <c r="BS288" s="14"/>
      <c r="BT288" s="14"/>
      <c r="BU288" s="100"/>
      <c r="BV288" s="14"/>
      <c r="BW288" s="14"/>
      <c r="BX288" s="100"/>
      <c r="BY288" s="14"/>
      <c r="BZ288" s="14"/>
      <c r="CA288" s="14"/>
      <c r="CB288" s="14"/>
      <c r="CC288" s="14"/>
      <c r="CD288" s="100"/>
      <c r="CE288" s="14"/>
      <c r="CF288" s="14"/>
      <c r="CG288" s="100"/>
      <c r="CH288" s="14"/>
      <c r="CI288" s="14"/>
      <c r="CJ288" s="50"/>
      <c r="CK288" s="14"/>
      <c r="CL288" s="14"/>
      <c r="CM288" s="100"/>
      <c r="CN288" s="15"/>
      <c r="CO288" s="14"/>
      <c r="CP288" s="181"/>
      <c r="CQ288" s="15"/>
      <c r="CR288" s="14"/>
      <c r="CS288" s="14"/>
      <c r="CT288" s="195"/>
      <c r="CU288" s="14"/>
      <c r="CV288" s="100"/>
      <c r="CW288" s="15"/>
      <c r="CX288" s="14"/>
      <c r="CY288" s="100"/>
      <c r="CZ288" s="15"/>
      <c r="DA288" s="14"/>
      <c r="DB288" s="100"/>
      <c r="DC288" s="15"/>
      <c r="DD288" s="14"/>
      <c r="DE288" s="100"/>
      <c r="DF288" s="15"/>
      <c r="DG288" s="14"/>
      <c r="DH288" s="100"/>
      <c r="DI288" s="15"/>
      <c r="DJ288" s="14"/>
      <c r="DK288" s="14"/>
      <c r="DL288" s="15"/>
      <c r="DM288" s="14"/>
      <c r="DN288" s="14"/>
      <c r="DO288" s="15"/>
      <c r="DP288" s="14"/>
      <c r="DQ288" s="14"/>
      <c r="DR288" s="15"/>
      <c r="DS288" s="14"/>
      <c r="DT288" s="14"/>
      <c r="DU288" s="15"/>
      <c r="DV288" s="14"/>
      <c r="DW288" s="14"/>
      <c r="DX288" s="15"/>
      <c r="DY288" s="14"/>
      <c r="DZ288" s="14"/>
    </row>
    <row r="289" spans="1:130" s="35" customFormat="1" ht="15.75" x14ac:dyDescent="0.25">
      <c r="A289" s="58" t="s">
        <v>636</v>
      </c>
      <c r="B289" s="206">
        <f t="shared" si="536"/>
        <v>765.88599999999997</v>
      </c>
      <c r="C289" s="206">
        <f t="shared" si="537"/>
        <v>18.857700000000001</v>
      </c>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v>765.88599999999997</v>
      </c>
      <c r="AG289" s="14">
        <v>18.857700000000001</v>
      </c>
      <c r="AH289" s="14">
        <f t="shared" si="538"/>
        <v>2.4622071692131731</v>
      </c>
      <c r="AI289" s="14"/>
      <c r="AJ289" s="14"/>
      <c r="AK289" s="14"/>
      <c r="AL289" s="14"/>
      <c r="AM289" s="14"/>
      <c r="AN289" s="14"/>
      <c r="AO289" s="14"/>
      <c r="AP289" s="14"/>
      <c r="AQ289" s="14"/>
      <c r="AR289" s="14"/>
      <c r="AS289" s="14"/>
      <c r="AT289" s="100"/>
      <c r="AU289" s="14"/>
      <c r="AV289" s="14"/>
      <c r="AW289" s="100"/>
      <c r="AX289" s="14"/>
      <c r="AY289" s="14"/>
      <c r="AZ289" s="100"/>
      <c r="BA289" s="14"/>
      <c r="BB289" s="14"/>
      <c r="BC289" s="100"/>
      <c r="BD289" s="14"/>
      <c r="BE289" s="14"/>
      <c r="BF289" s="14"/>
      <c r="BG289" s="14"/>
      <c r="BH289" s="14"/>
      <c r="BI289" s="14"/>
      <c r="BJ289" s="14"/>
      <c r="BK289" s="14"/>
      <c r="BL289" s="14"/>
      <c r="BM289" s="14"/>
      <c r="BN289" s="14"/>
      <c r="BO289" s="14"/>
      <c r="BP289" s="14"/>
      <c r="BQ289" s="14"/>
      <c r="BR289" s="100"/>
      <c r="BS289" s="14"/>
      <c r="BT289" s="14"/>
      <c r="BU289" s="100"/>
      <c r="BV289" s="14"/>
      <c r="BW289" s="14"/>
      <c r="BX289" s="100"/>
      <c r="BY289" s="14"/>
      <c r="BZ289" s="14"/>
      <c r="CA289" s="14"/>
      <c r="CB289" s="14"/>
      <c r="CC289" s="14"/>
      <c r="CD289" s="100"/>
      <c r="CE289" s="14"/>
      <c r="CF289" s="14"/>
      <c r="CG289" s="100"/>
      <c r="CH289" s="14"/>
      <c r="CI289" s="14"/>
      <c r="CJ289" s="50"/>
      <c r="CK289" s="14"/>
      <c r="CL289" s="14"/>
      <c r="CM289" s="100"/>
      <c r="CN289" s="15"/>
      <c r="CO289" s="14"/>
      <c r="CP289" s="181"/>
      <c r="CQ289" s="15"/>
      <c r="CR289" s="14"/>
      <c r="CS289" s="14"/>
      <c r="CT289" s="195"/>
      <c r="CU289" s="14"/>
      <c r="CV289" s="100"/>
      <c r="CW289" s="15"/>
      <c r="CX289" s="14"/>
      <c r="CY289" s="100"/>
      <c r="CZ289" s="15"/>
      <c r="DA289" s="14"/>
      <c r="DB289" s="100"/>
      <c r="DC289" s="15"/>
      <c r="DD289" s="14"/>
      <c r="DE289" s="100"/>
      <c r="DF289" s="15"/>
      <c r="DG289" s="14"/>
      <c r="DH289" s="100"/>
      <c r="DI289" s="15"/>
      <c r="DJ289" s="14"/>
      <c r="DK289" s="14"/>
      <c r="DL289" s="15"/>
      <c r="DM289" s="14"/>
      <c r="DN289" s="14"/>
      <c r="DO289" s="15"/>
      <c r="DP289" s="14"/>
      <c r="DQ289" s="14"/>
      <c r="DR289" s="15"/>
      <c r="DS289" s="14"/>
      <c r="DT289" s="14"/>
      <c r="DU289" s="15"/>
      <c r="DV289" s="14"/>
      <c r="DW289" s="14"/>
      <c r="DX289" s="15"/>
      <c r="DY289" s="14"/>
      <c r="DZ289" s="14"/>
    </row>
    <row r="290" spans="1:130" s="35" customFormat="1" ht="15.75" x14ac:dyDescent="0.25">
      <c r="A290" s="58" t="s">
        <v>449</v>
      </c>
      <c r="B290" s="206">
        <f t="shared" si="536"/>
        <v>0</v>
      </c>
      <c r="C290" s="206">
        <f t="shared" si="537"/>
        <v>0</v>
      </c>
      <c r="D290" s="14"/>
      <c r="E290" s="14"/>
      <c r="F290" s="14"/>
      <c r="G290" s="14"/>
      <c r="H290" s="14"/>
      <c r="I290" s="14"/>
      <c r="J290" s="14"/>
      <c r="K290" s="14"/>
      <c r="L290" s="14"/>
      <c r="M290" s="14"/>
      <c r="N290" s="14"/>
      <c r="O290" s="14"/>
      <c r="P290" s="14"/>
      <c r="Q290" s="14"/>
      <c r="R290" s="14"/>
      <c r="S290" s="14"/>
      <c r="T290" s="14"/>
      <c r="U290" s="14">
        <v>0</v>
      </c>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00"/>
      <c r="AU290" s="14"/>
      <c r="AV290" s="14"/>
      <c r="AW290" s="100"/>
      <c r="AX290" s="14"/>
      <c r="AY290" s="14"/>
      <c r="AZ290" s="100"/>
      <c r="BA290" s="14"/>
      <c r="BB290" s="14"/>
      <c r="BC290" s="100"/>
      <c r="BD290" s="14"/>
      <c r="BE290" s="14"/>
      <c r="BF290" s="14"/>
      <c r="BG290" s="14"/>
      <c r="BH290" s="14"/>
      <c r="BI290" s="14"/>
      <c r="BJ290" s="14"/>
      <c r="BK290" s="14"/>
      <c r="BL290" s="14"/>
      <c r="BM290" s="14"/>
      <c r="BN290" s="14"/>
      <c r="BO290" s="14"/>
      <c r="BP290" s="14"/>
      <c r="BQ290" s="14"/>
      <c r="BR290" s="100"/>
      <c r="BS290" s="14"/>
      <c r="BT290" s="14"/>
      <c r="BU290" s="100"/>
      <c r="BV290" s="14"/>
      <c r="BW290" s="14"/>
      <c r="BX290" s="100"/>
      <c r="BY290" s="14"/>
      <c r="BZ290" s="14"/>
      <c r="CA290" s="14"/>
      <c r="CB290" s="14"/>
      <c r="CC290" s="14"/>
      <c r="CD290" s="100"/>
      <c r="CE290" s="14"/>
      <c r="CF290" s="14"/>
      <c r="CG290" s="100"/>
      <c r="CH290" s="14"/>
      <c r="CI290" s="14"/>
      <c r="CJ290" s="50"/>
      <c r="CK290" s="14"/>
      <c r="CL290" s="14"/>
      <c r="CM290" s="100"/>
      <c r="CN290" s="15"/>
      <c r="CO290" s="14"/>
      <c r="CP290" s="181"/>
      <c r="CQ290" s="15"/>
      <c r="CR290" s="14"/>
      <c r="CS290" s="14"/>
      <c r="CT290" s="195"/>
      <c r="CU290" s="14"/>
      <c r="CV290" s="100"/>
      <c r="CW290" s="15"/>
      <c r="CX290" s="14"/>
      <c r="CY290" s="100"/>
      <c r="CZ290" s="15"/>
      <c r="DA290" s="14"/>
      <c r="DB290" s="100"/>
      <c r="DC290" s="15"/>
      <c r="DD290" s="14"/>
      <c r="DE290" s="100"/>
      <c r="DF290" s="15"/>
      <c r="DG290" s="14"/>
      <c r="DH290" s="100"/>
      <c r="DI290" s="15"/>
      <c r="DJ290" s="14"/>
      <c r="DK290" s="14"/>
      <c r="DL290" s="15"/>
      <c r="DM290" s="14"/>
      <c r="DN290" s="14"/>
      <c r="DO290" s="15"/>
      <c r="DP290" s="14"/>
      <c r="DQ290" s="14"/>
      <c r="DR290" s="15"/>
      <c r="DS290" s="14"/>
      <c r="DT290" s="14"/>
      <c r="DU290" s="15"/>
      <c r="DV290" s="14"/>
      <c r="DW290" s="14"/>
      <c r="DX290" s="15"/>
      <c r="DY290" s="14"/>
      <c r="DZ290" s="14"/>
    </row>
    <row r="291" spans="1:130" s="76" customFormat="1" ht="31.5" x14ac:dyDescent="0.25">
      <c r="A291" s="77" t="s">
        <v>464</v>
      </c>
      <c r="B291" s="205">
        <f t="shared" si="536"/>
        <v>33762.875849999997</v>
      </c>
      <c r="C291" s="205">
        <f t="shared" si="537"/>
        <v>20196.281050000001</v>
      </c>
      <c r="D291" s="81">
        <f t="shared" ref="D291" si="578">C291/B291*100</f>
        <v>59.818011770463578</v>
      </c>
      <c r="E291" s="83">
        <f t="shared" ref="E291:AS291" si="579">E292+E293+E294+E295+E296+E297+E298+E299+E300</f>
        <v>0</v>
      </c>
      <c r="F291" s="83">
        <f t="shared" si="579"/>
        <v>0</v>
      </c>
      <c r="G291" s="83">
        <f t="shared" si="579"/>
        <v>0</v>
      </c>
      <c r="H291" s="83">
        <f t="shared" si="579"/>
        <v>0</v>
      </c>
      <c r="I291" s="83">
        <f t="shared" si="579"/>
        <v>0</v>
      </c>
      <c r="J291" s="83">
        <f t="shared" si="579"/>
        <v>0</v>
      </c>
      <c r="K291" s="83">
        <f t="shared" si="579"/>
        <v>0</v>
      </c>
      <c r="L291" s="83">
        <f t="shared" si="579"/>
        <v>0</v>
      </c>
      <c r="M291" s="83">
        <f t="shared" si="579"/>
        <v>0</v>
      </c>
      <c r="N291" s="83">
        <f t="shared" si="579"/>
        <v>0</v>
      </c>
      <c r="O291" s="83">
        <f t="shared" si="579"/>
        <v>0</v>
      </c>
      <c r="P291" s="83">
        <f t="shared" si="579"/>
        <v>0</v>
      </c>
      <c r="Q291" s="83">
        <f t="shared" si="579"/>
        <v>0</v>
      </c>
      <c r="R291" s="83">
        <f t="shared" si="579"/>
        <v>0</v>
      </c>
      <c r="S291" s="83">
        <f t="shared" si="579"/>
        <v>0</v>
      </c>
      <c r="T291" s="83">
        <f t="shared" si="579"/>
        <v>3253.2</v>
      </c>
      <c r="U291" s="83">
        <f t="shared" si="579"/>
        <v>3253.2</v>
      </c>
      <c r="V291" s="83">
        <f>U291/T291*100</f>
        <v>100</v>
      </c>
      <c r="W291" s="83">
        <f t="shared" si="579"/>
        <v>102.04082</v>
      </c>
      <c r="X291" s="83">
        <f t="shared" si="579"/>
        <v>102.04083</v>
      </c>
      <c r="Y291" s="83">
        <f>X291/W291*100</f>
        <v>100.00000979999966</v>
      </c>
      <c r="Z291" s="83">
        <f t="shared" si="579"/>
        <v>0</v>
      </c>
      <c r="AA291" s="83">
        <f t="shared" si="579"/>
        <v>0</v>
      </c>
      <c r="AB291" s="83">
        <f t="shared" si="579"/>
        <v>0</v>
      </c>
      <c r="AC291" s="83">
        <f t="shared" si="579"/>
        <v>0</v>
      </c>
      <c r="AD291" s="83">
        <f t="shared" si="579"/>
        <v>0</v>
      </c>
      <c r="AE291" s="83">
        <f t="shared" si="579"/>
        <v>0</v>
      </c>
      <c r="AF291" s="83">
        <f>SUM(AF292:AF300)</f>
        <v>2239.1350299999999</v>
      </c>
      <c r="AG291" s="83">
        <f t="shared" si="579"/>
        <v>609.16200000000003</v>
      </c>
      <c r="AH291" s="81">
        <f t="shared" si="538"/>
        <v>27.205237372397324</v>
      </c>
      <c r="AI291" s="83">
        <f t="shared" si="579"/>
        <v>810</v>
      </c>
      <c r="AJ291" s="83">
        <f t="shared" si="579"/>
        <v>810.03998000000001</v>
      </c>
      <c r="AK291" s="81">
        <f t="shared" si="541"/>
        <v>100.00493580246913</v>
      </c>
      <c r="AL291" s="83">
        <f t="shared" si="579"/>
        <v>11045.4</v>
      </c>
      <c r="AM291" s="83">
        <f t="shared" si="579"/>
        <v>7125.2768900000001</v>
      </c>
      <c r="AN291" s="83">
        <f t="shared" si="93"/>
        <v>64.50899822550565</v>
      </c>
      <c r="AO291" s="83">
        <f t="shared" ref="AO291:AP291" si="580">AO292+AO293+AO294+AO295+AO296+AO297+AO298+AO299+AO300</f>
        <v>1350.1</v>
      </c>
      <c r="AP291" s="83">
        <f t="shared" si="580"/>
        <v>153.17789000000002</v>
      </c>
      <c r="AQ291" s="83">
        <f t="shared" ref="AQ291:AQ292" si="581">AP291/AO291*100</f>
        <v>11.345669950374049</v>
      </c>
      <c r="AR291" s="83">
        <f t="shared" si="579"/>
        <v>0</v>
      </c>
      <c r="AS291" s="83">
        <f t="shared" si="579"/>
        <v>0</v>
      </c>
      <c r="AT291" s="83">
        <f t="shared" ref="AT291:CI291" si="582">AT292+AT293+AT294+AT295+AT296+AT297+AT298+AT299+AT300</f>
        <v>0</v>
      </c>
      <c r="AU291" s="83">
        <f t="shared" si="582"/>
        <v>0</v>
      </c>
      <c r="AV291" s="83">
        <f t="shared" si="582"/>
        <v>0</v>
      </c>
      <c r="AW291" s="83">
        <f t="shared" si="582"/>
        <v>0</v>
      </c>
      <c r="AX291" s="83">
        <f t="shared" si="582"/>
        <v>0</v>
      </c>
      <c r="AY291" s="83">
        <f t="shared" si="582"/>
        <v>0</v>
      </c>
      <c r="AZ291" s="83">
        <f t="shared" si="582"/>
        <v>0</v>
      </c>
      <c r="BA291" s="83">
        <f t="shared" si="582"/>
        <v>0</v>
      </c>
      <c r="BB291" s="83">
        <f t="shared" si="582"/>
        <v>0</v>
      </c>
      <c r="BC291" s="83">
        <f t="shared" si="582"/>
        <v>0</v>
      </c>
      <c r="BD291" s="83">
        <f t="shared" si="582"/>
        <v>3380.9</v>
      </c>
      <c r="BE291" s="83">
        <f t="shared" si="582"/>
        <v>1702.2599</v>
      </c>
      <c r="BF291" s="83">
        <f t="shared" si="125"/>
        <v>50.34931231328936</v>
      </c>
      <c r="BG291" s="83">
        <f t="shared" si="582"/>
        <v>0</v>
      </c>
      <c r="BH291" s="83">
        <f t="shared" si="582"/>
        <v>0</v>
      </c>
      <c r="BI291" s="83">
        <f t="shared" si="582"/>
        <v>0</v>
      </c>
      <c r="BJ291" s="83">
        <f t="shared" si="582"/>
        <v>0</v>
      </c>
      <c r="BK291" s="83">
        <f t="shared" si="582"/>
        <v>0</v>
      </c>
      <c r="BL291" s="83">
        <f t="shared" si="582"/>
        <v>0</v>
      </c>
      <c r="BM291" s="83">
        <f t="shared" si="582"/>
        <v>0</v>
      </c>
      <c r="BN291" s="83">
        <f t="shared" si="582"/>
        <v>0</v>
      </c>
      <c r="BO291" s="83">
        <f t="shared" si="582"/>
        <v>0</v>
      </c>
      <c r="BP291" s="83">
        <f t="shared" si="582"/>
        <v>0</v>
      </c>
      <c r="BQ291" s="83">
        <f t="shared" si="582"/>
        <v>0</v>
      </c>
      <c r="BR291" s="83">
        <f t="shared" si="582"/>
        <v>0</v>
      </c>
      <c r="BS291" s="83">
        <f t="shared" si="582"/>
        <v>0</v>
      </c>
      <c r="BT291" s="83">
        <f t="shared" si="582"/>
        <v>0</v>
      </c>
      <c r="BU291" s="83">
        <f t="shared" si="582"/>
        <v>0</v>
      </c>
      <c r="BV291" s="83">
        <f t="shared" si="582"/>
        <v>0</v>
      </c>
      <c r="BW291" s="83">
        <f t="shared" si="582"/>
        <v>0</v>
      </c>
      <c r="BX291" s="83">
        <f t="shared" si="582"/>
        <v>0</v>
      </c>
      <c r="BY291" s="83">
        <f t="shared" si="582"/>
        <v>1208.4000000000001</v>
      </c>
      <c r="BZ291" s="83">
        <f t="shared" si="582"/>
        <v>1027.5280400000001</v>
      </c>
      <c r="CA291" s="81">
        <f t="shared" si="566"/>
        <v>85.032111883482301</v>
      </c>
      <c r="CB291" s="83">
        <f t="shared" si="582"/>
        <v>0</v>
      </c>
      <c r="CC291" s="83">
        <f t="shared" si="582"/>
        <v>0</v>
      </c>
      <c r="CD291" s="83">
        <f t="shared" si="582"/>
        <v>0</v>
      </c>
      <c r="CE291" s="83">
        <f t="shared" si="582"/>
        <v>0</v>
      </c>
      <c r="CF291" s="83">
        <f t="shared" si="582"/>
        <v>0</v>
      </c>
      <c r="CG291" s="83">
        <f t="shared" si="582"/>
        <v>0</v>
      </c>
      <c r="CH291" s="83">
        <f t="shared" si="582"/>
        <v>0</v>
      </c>
      <c r="CI291" s="83">
        <f t="shared" si="582"/>
        <v>0</v>
      </c>
      <c r="CJ291" s="80"/>
      <c r="CK291" s="83">
        <f t="shared" ref="CK291:CY291" si="583">CK292+CK293+CK294+CK295+CK296+CK297+CK298+CK299+CK300</f>
        <v>0</v>
      </c>
      <c r="CL291" s="83">
        <f t="shared" si="583"/>
        <v>0</v>
      </c>
      <c r="CM291" s="83">
        <f t="shared" si="583"/>
        <v>0</v>
      </c>
      <c r="CN291" s="83">
        <f t="shared" si="583"/>
        <v>0</v>
      </c>
      <c r="CO291" s="83">
        <f t="shared" si="583"/>
        <v>0</v>
      </c>
      <c r="CP291" s="183">
        <f t="shared" si="583"/>
        <v>0</v>
      </c>
      <c r="CQ291" s="83">
        <f t="shared" si="583"/>
        <v>7619.4</v>
      </c>
      <c r="CR291" s="83">
        <f t="shared" si="583"/>
        <v>4499.1487999999999</v>
      </c>
      <c r="CS291" s="83">
        <f t="shared" si="98"/>
        <v>59.04859700238864</v>
      </c>
      <c r="CT291" s="198">
        <f t="shared" si="583"/>
        <v>0</v>
      </c>
      <c r="CU291" s="83">
        <f t="shared" si="583"/>
        <v>0</v>
      </c>
      <c r="CV291" s="83">
        <f t="shared" si="583"/>
        <v>0</v>
      </c>
      <c r="CW291" s="83">
        <f t="shared" si="583"/>
        <v>0</v>
      </c>
      <c r="CX291" s="83">
        <f t="shared" si="583"/>
        <v>0</v>
      </c>
      <c r="CY291" s="83">
        <f t="shared" si="583"/>
        <v>0</v>
      </c>
      <c r="CZ291" s="83"/>
      <c r="DA291" s="83">
        <f t="shared" ref="DA291:DB291" si="584">DA292+DA293+DA294+DA295+DA296+DA297+DA298+DA299+DA300</f>
        <v>0</v>
      </c>
      <c r="DB291" s="83">
        <f t="shared" si="584"/>
        <v>0</v>
      </c>
      <c r="DC291" s="83">
        <f t="shared" ref="DC291:DE291" si="585">DC292+DC293+DC294+DC295+DC296+DC297+DC298+DC299+DC300</f>
        <v>0</v>
      </c>
      <c r="DD291" s="83">
        <f t="shared" si="585"/>
        <v>0</v>
      </c>
      <c r="DE291" s="83">
        <f t="shared" si="585"/>
        <v>0</v>
      </c>
      <c r="DF291" s="83">
        <f t="shared" ref="DF291:DH291" si="586">DF292+DF293+DF294+DF295+DF296+DF297+DF298+DF299+DF300</f>
        <v>630.1</v>
      </c>
      <c r="DG291" s="83">
        <f t="shared" si="586"/>
        <v>0</v>
      </c>
      <c r="DH291" s="83">
        <f t="shared" si="586"/>
        <v>0</v>
      </c>
      <c r="DI291" s="83">
        <f t="shared" ref="DI291:DJ291" si="587">DI292+DI293+DI294+DI295+DI296+DI297+DI298+DI299+DI300</f>
        <v>1568.7</v>
      </c>
      <c r="DJ291" s="83">
        <f t="shared" si="587"/>
        <v>914.44672000000003</v>
      </c>
      <c r="DK291" s="83">
        <f t="shared" ref="DK291:DK308" si="588">DJ291/DI291*1000</f>
        <v>582.93282335691981</v>
      </c>
      <c r="DL291" s="83">
        <f t="shared" ref="DL291:DM291" si="589">DL292+DL293+DL294+DL295+DL296+DL297+DL298+DL299+DL300</f>
        <v>0</v>
      </c>
      <c r="DM291" s="83">
        <f t="shared" si="589"/>
        <v>0</v>
      </c>
      <c r="DN291" s="83"/>
      <c r="DO291" s="83">
        <f t="shared" ref="DO291:DP291" si="590">DO292+DO293+DO294+DO295+DO296+DO297+DO298+DO299+DO300</f>
        <v>0</v>
      </c>
      <c r="DP291" s="83">
        <f t="shared" si="590"/>
        <v>0</v>
      </c>
      <c r="DQ291" s="83"/>
      <c r="DR291" s="83">
        <f t="shared" ref="DR291:DS291" si="591">DR292+DR293+DR294+DR295+DR296+DR297+DR298+DR299+DR300</f>
        <v>0</v>
      </c>
      <c r="DS291" s="83">
        <f t="shared" si="591"/>
        <v>0</v>
      </c>
      <c r="DT291" s="83"/>
      <c r="DU291" s="83">
        <f t="shared" ref="DU291:DV291" si="592">DU292+DU293+DU294+DU295+DU296+DU297+DU298+DU299+DU300</f>
        <v>555.5</v>
      </c>
      <c r="DV291" s="83">
        <f t="shared" si="592"/>
        <v>0</v>
      </c>
      <c r="DW291" s="83">
        <f t="shared" ref="DW291" si="593">DV291/DU291*100</f>
        <v>0</v>
      </c>
      <c r="DX291" s="83"/>
      <c r="DY291" s="83"/>
      <c r="DZ291" s="83"/>
    </row>
    <row r="292" spans="1:130" s="35" customFormat="1" ht="15.75" x14ac:dyDescent="0.25">
      <c r="A292" s="58" t="s">
        <v>391</v>
      </c>
      <c r="B292" s="206">
        <f t="shared" si="536"/>
        <v>28949.840820000001</v>
      </c>
      <c r="C292" s="206">
        <f t="shared" si="537"/>
        <v>17749.551029999999</v>
      </c>
      <c r="D292" s="14">
        <f t="shared" si="82"/>
        <v>61.311394215811092</v>
      </c>
      <c r="E292" s="15"/>
      <c r="F292" s="14"/>
      <c r="G292" s="14"/>
      <c r="H292" s="15"/>
      <c r="I292" s="15"/>
      <c r="J292" s="14"/>
      <c r="K292" s="14"/>
      <c r="L292" s="14"/>
      <c r="M292" s="15"/>
      <c r="N292" s="14"/>
      <c r="O292" s="14"/>
      <c r="P292" s="15"/>
      <c r="Q292" s="15">
        <v>0</v>
      </c>
      <c r="R292" s="15">
        <v>0</v>
      </c>
      <c r="S292" s="14"/>
      <c r="T292" s="15">
        <v>3253.2</v>
      </c>
      <c r="U292" s="15">
        <v>3253.2</v>
      </c>
      <c r="V292" s="15">
        <f>U292/T292*100</f>
        <v>100</v>
      </c>
      <c r="W292" s="15">
        <v>102.04082</v>
      </c>
      <c r="X292" s="15">
        <v>102.04083</v>
      </c>
      <c r="Y292" s="15">
        <f>X292/W292*100</f>
        <v>100.00000979999966</v>
      </c>
      <c r="Z292" s="15"/>
      <c r="AA292" s="15"/>
      <c r="AB292" s="14"/>
      <c r="AC292" s="15"/>
      <c r="AD292" s="15"/>
      <c r="AE292" s="14"/>
      <c r="AF292" s="14"/>
      <c r="AG292" s="14"/>
      <c r="AH292" s="14"/>
      <c r="AI292" s="15">
        <v>0</v>
      </c>
      <c r="AJ292" s="15"/>
      <c r="AK292" s="14"/>
      <c r="AL292" s="172">
        <v>11045.4</v>
      </c>
      <c r="AM292" s="172">
        <v>7125.2768900000001</v>
      </c>
      <c r="AN292" s="15">
        <f t="shared" si="93"/>
        <v>64.50899822550565</v>
      </c>
      <c r="AO292" s="172">
        <v>1350.1</v>
      </c>
      <c r="AP292" s="172">
        <v>153.17789000000002</v>
      </c>
      <c r="AQ292" s="15">
        <f t="shared" si="581"/>
        <v>11.345669950374049</v>
      </c>
      <c r="AR292" s="15"/>
      <c r="AS292" s="15"/>
      <c r="AT292" s="15"/>
      <c r="AU292" s="15"/>
      <c r="AV292" s="15"/>
      <c r="AW292" s="15"/>
      <c r="AX292" s="15"/>
      <c r="AY292" s="15"/>
      <c r="AZ292" s="99"/>
      <c r="BA292" s="15"/>
      <c r="BB292" s="15"/>
      <c r="BC292" s="99"/>
      <c r="BD292" s="15">
        <v>3380.9</v>
      </c>
      <c r="BE292" s="191">
        <v>1702.2599</v>
      </c>
      <c r="BF292" s="15">
        <f t="shared" si="125"/>
        <v>50.34931231328936</v>
      </c>
      <c r="BG292" s="15"/>
      <c r="BH292" s="99"/>
      <c r="BI292" s="99"/>
      <c r="BJ292" s="15"/>
      <c r="BK292" s="99"/>
      <c r="BL292" s="99"/>
      <c r="BM292" s="15"/>
      <c r="BN292" s="99"/>
      <c r="BO292" s="99"/>
      <c r="BP292" s="15"/>
      <c r="BQ292" s="99"/>
      <c r="BR292" s="99"/>
      <c r="BS292" s="15"/>
      <c r="BT292" s="99"/>
      <c r="BU292" s="99"/>
      <c r="BV292" s="15"/>
      <c r="BW292" s="99"/>
      <c r="BX292" s="99"/>
      <c r="BY292" s="15"/>
      <c r="BZ292" s="99"/>
      <c r="CA292" s="14"/>
      <c r="CB292" s="15"/>
      <c r="CC292" s="99"/>
      <c r="CD292" s="99"/>
      <c r="CE292" s="15"/>
      <c r="CF292" s="99"/>
      <c r="CG292" s="99"/>
      <c r="CH292" s="15"/>
      <c r="CI292" s="15"/>
      <c r="CJ292" s="50"/>
      <c r="CK292" s="15"/>
      <c r="CL292" s="99"/>
      <c r="CM292" s="99"/>
      <c r="CN292" s="15"/>
      <c r="CO292" s="99"/>
      <c r="CP292" s="185"/>
      <c r="CQ292" s="15">
        <v>7619.4</v>
      </c>
      <c r="CR292" s="172">
        <v>4499.1487999999999</v>
      </c>
      <c r="CS292" s="15">
        <f t="shared" si="98"/>
        <v>59.04859700238864</v>
      </c>
      <c r="CT292" s="195"/>
      <c r="CU292" s="99"/>
      <c r="CV292" s="99"/>
      <c r="CW292" s="15"/>
      <c r="CX292" s="99"/>
      <c r="CY292" s="99"/>
      <c r="CZ292" s="15"/>
      <c r="DA292" s="99"/>
      <c r="DB292" s="99"/>
      <c r="DC292" s="15"/>
      <c r="DD292" s="99"/>
      <c r="DE292" s="99"/>
      <c r="DF292" s="15">
        <v>630.1</v>
      </c>
      <c r="DG292" s="99"/>
      <c r="DH292" s="99"/>
      <c r="DI292" s="15">
        <v>1568.7</v>
      </c>
      <c r="DJ292" s="191">
        <v>914.44672000000003</v>
      </c>
      <c r="DK292" s="15">
        <f t="shared" si="588"/>
        <v>582.93282335691981</v>
      </c>
      <c r="DL292" s="15"/>
      <c r="DM292" s="191"/>
      <c r="DN292" s="15"/>
      <c r="DO292" s="15"/>
      <c r="DP292" s="191"/>
      <c r="DQ292" s="15"/>
      <c r="DR292" s="15"/>
      <c r="DS292" s="191"/>
      <c r="DT292" s="15"/>
      <c r="DU292" s="15"/>
      <c r="DV292" s="172"/>
      <c r="DW292" s="15"/>
      <c r="DX292" s="15"/>
      <c r="DY292" s="172"/>
      <c r="DZ292" s="15"/>
    </row>
    <row r="293" spans="1:130" s="35" customFormat="1" ht="15.75" x14ac:dyDescent="0.25">
      <c r="A293" s="58" t="s">
        <v>463</v>
      </c>
      <c r="B293" s="206">
        <f t="shared" si="536"/>
        <v>810</v>
      </c>
      <c r="C293" s="206">
        <f t="shared" si="537"/>
        <v>810.03998000000001</v>
      </c>
      <c r="D293" s="14">
        <f>C293/B293*100</f>
        <v>100.00493580246913</v>
      </c>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v>810</v>
      </c>
      <c r="AJ293" s="14">
        <v>810.03998000000001</v>
      </c>
      <c r="AK293" s="14">
        <f>AJ293/AI293*100</f>
        <v>100.00493580246913</v>
      </c>
      <c r="AL293" s="14"/>
      <c r="AM293" s="14"/>
      <c r="AN293" s="14"/>
      <c r="AO293" s="14"/>
      <c r="AP293" s="14"/>
      <c r="AQ293" s="14"/>
      <c r="AR293" s="14"/>
      <c r="AS293" s="14"/>
      <c r="AT293" s="100"/>
      <c r="AU293" s="14"/>
      <c r="AV293" s="14"/>
      <c r="AW293" s="100"/>
      <c r="AX293" s="14"/>
      <c r="AY293" s="14"/>
      <c r="AZ293" s="100"/>
      <c r="BA293" s="14"/>
      <c r="BB293" s="14"/>
      <c r="BC293" s="100"/>
      <c r="BD293" s="14"/>
      <c r="BE293" s="14"/>
      <c r="BF293" s="15"/>
      <c r="BG293" s="14"/>
      <c r="BH293" s="14"/>
      <c r="BI293" s="14"/>
      <c r="BJ293" s="14"/>
      <c r="BK293" s="14"/>
      <c r="BL293" s="14"/>
      <c r="BM293" s="14"/>
      <c r="BN293" s="14"/>
      <c r="BO293" s="14"/>
      <c r="BP293" s="14"/>
      <c r="BQ293" s="14"/>
      <c r="BR293" s="100"/>
      <c r="BS293" s="14"/>
      <c r="BT293" s="14"/>
      <c r="BU293" s="100"/>
      <c r="BV293" s="14"/>
      <c r="BW293" s="14"/>
      <c r="BX293" s="100"/>
      <c r="BY293" s="14"/>
      <c r="BZ293" s="14"/>
      <c r="CA293" s="14"/>
      <c r="CB293" s="14"/>
      <c r="CC293" s="14"/>
      <c r="CD293" s="100"/>
      <c r="CE293" s="14"/>
      <c r="CF293" s="14"/>
      <c r="CG293" s="100"/>
      <c r="CH293" s="14"/>
      <c r="CI293" s="14"/>
      <c r="CJ293" s="50"/>
      <c r="CK293" s="14"/>
      <c r="CL293" s="14"/>
      <c r="CM293" s="100"/>
      <c r="CN293" s="15"/>
      <c r="CO293" s="14"/>
      <c r="CP293" s="181"/>
      <c r="CQ293" s="15"/>
      <c r="CR293" s="14"/>
      <c r="CS293" s="14"/>
      <c r="CT293" s="195"/>
      <c r="CU293" s="14"/>
      <c r="CV293" s="100"/>
      <c r="CW293" s="15"/>
      <c r="CX293" s="14"/>
      <c r="CY293" s="100"/>
      <c r="CZ293" s="15"/>
      <c r="DA293" s="14"/>
      <c r="DB293" s="100"/>
      <c r="DC293" s="15"/>
      <c r="DD293" s="14"/>
      <c r="DE293" s="100"/>
      <c r="DF293" s="15"/>
      <c r="DG293" s="14"/>
      <c r="DH293" s="100"/>
      <c r="DI293" s="15"/>
      <c r="DJ293" s="14"/>
      <c r="DK293" s="15"/>
      <c r="DL293" s="15"/>
      <c r="DM293" s="14"/>
      <c r="DN293" s="15"/>
      <c r="DO293" s="15"/>
      <c r="DP293" s="14"/>
      <c r="DQ293" s="15"/>
      <c r="DR293" s="15"/>
      <c r="DS293" s="14"/>
      <c r="DT293" s="15"/>
      <c r="DU293" s="15"/>
      <c r="DV293" s="14"/>
      <c r="DW293" s="14"/>
      <c r="DX293" s="15"/>
      <c r="DY293" s="14"/>
      <c r="DZ293" s="14"/>
    </row>
    <row r="294" spans="1:130" s="35" customFormat="1" ht="15.75" x14ac:dyDescent="0.25">
      <c r="A294" s="58" t="s">
        <v>637</v>
      </c>
      <c r="B294" s="206">
        <f t="shared" si="536"/>
        <v>0</v>
      </c>
      <c r="C294" s="206">
        <f t="shared" si="537"/>
        <v>0</v>
      </c>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00"/>
      <c r="AU294" s="14"/>
      <c r="AV294" s="14"/>
      <c r="AW294" s="100"/>
      <c r="AX294" s="14"/>
      <c r="AY294" s="14"/>
      <c r="AZ294" s="100"/>
      <c r="BA294" s="14"/>
      <c r="BB294" s="14"/>
      <c r="BC294" s="100"/>
      <c r="BD294" s="14"/>
      <c r="BE294" s="14"/>
      <c r="BF294" s="15"/>
      <c r="BG294" s="14"/>
      <c r="BH294" s="14"/>
      <c r="BI294" s="100"/>
      <c r="BJ294" s="14"/>
      <c r="BK294" s="14"/>
      <c r="BL294" s="100"/>
      <c r="BM294" s="14"/>
      <c r="BN294" s="14"/>
      <c r="BO294" s="100"/>
      <c r="BP294" s="14"/>
      <c r="BQ294" s="14"/>
      <c r="BR294" s="100"/>
      <c r="BS294" s="14"/>
      <c r="BT294" s="14"/>
      <c r="BU294" s="100"/>
      <c r="BV294" s="14"/>
      <c r="BW294" s="14"/>
      <c r="BX294" s="100"/>
      <c r="BY294" s="14"/>
      <c r="BZ294" s="14"/>
      <c r="CA294" s="14"/>
      <c r="CB294" s="14"/>
      <c r="CC294" s="14"/>
      <c r="CD294" s="100"/>
      <c r="CE294" s="14"/>
      <c r="CF294" s="14"/>
      <c r="CG294" s="100"/>
      <c r="CH294" s="14"/>
      <c r="CI294" s="14"/>
      <c r="CJ294" s="50"/>
      <c r="CK294" s="14"/>
      <c r="CL294" s="14"/>
      <c r="CM294" s="100"/>
      <c r="CN294" s="15"/>
      <c r="CO294" s="14"/>
      <c r="CP294" s="181"/>
      <c r="CQ294" s="15"/>
      <c r="CR294" s="14"/>
      <c r="CS294" s="14"/>
      <c r="CT294" s="195"/>
      <c r="CU294" s="14"/>
      <c r="CV294" s="100"/>
      <c r="CW294" s="15"/>
      <c r="CX294" s="14"/>
      <c r="CY294" s="100"/>
      <c r="CZ294" s="15"/>
      <c r="DA294" s="14"/>
      <c r="DB294" s="100"/>
      <c r="DC294" s="15"/>
      <c r="DD294" s="14"/>
      <c r="DE294" s="100"/>
      <c r="DF294" s="15"/>
      <c r="DG294" s="14"/>
      <c r="DH294" s="100"/>
      <c r="DI294" s="15"/>
      <c r="DJ294" s="14"/>
      <c r="DK294" s="15"/>
      <c r="DL294" s="15"/>
      <c r="DM294" s="14"/>
      <c r="DN294" s="15"/>
      <c r="DO294" s="15"/>
      <c r="DP294" s="14"/>
      <c r="DQ294" s="15"/>
      <c r="DR294" s="15"/>
      <c r="DS294" s="14"/>
      <c r="DT294" s="15"/>
      <c r="DU294" s="15"/>
      <c r="DV294" s="14"/>
      <c r="DW294" s="14"/>
      <c r="DX294" s="15"/>
      <c r="DY294" s="14"/>
      <c r="DZ294" s="14"/>
    </row>
    <row r="295" spans="1:130" s="35" customFormat="1" ht="15.75" x14ac:dyDescent="0.25">
      <c r="A295" s="58" t="s">
        <v>638</v>
      </c>
      <c r="B295" s="206">
        <f t="shared" si="536"/>
        <v>1208.4000000000001</v>
      </c>
      <c r="C295" s="206">
        <f t="shared" si="537"/>
        <v>1027.5280400000001</v>
      </c>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00"/>
      <c r="AU295" s="14"/>
      <c r="AV295" s="14"/>
      <c r="AW295" s="100"/>
      <c r="AX295" s="14"/>
      <c r="AY295" s="14"/>
      <c r="AZ295" s="100"/>
      <c r="BA295" s="14"/>
      <c r="BB295" s="14"/>
      <c r="BC295" s="100"/>
      <c r="BD295" s="14"/>
      <c r="BE295" s="14"/>
      <c r="BF295" s="15"/>
      <c r="BG295" s="14"/>
      <c r="BH295" s="14"/>
      <c r="BI295" s="100"/>
      <c r="BJ295" s="14"/>
      <c r="BK295" s="14"/>
      <c r="BL295" s="100"/>
      <c r="BM295" s="14"/>
      <c r="BN295" s="14"/>
      <c r="BO295" s="100"/>
      <c r="BP295" s="14"/>
      <c r="BQ295" s="14"/>
      <c r="BR295" s="100"/>
      <c r="BS295" s="14"/>
      <c r="BT295" s="14"/>
      <c r="BU295" s="100"/>
      <c r="BV295" s="14"/>
      <c r="BW295" s="14"/>
      <c r="BX295" s="100"/>
      <c r="BY295" s="15">
        <v>1208.4000000000001</v>
      </c>
      <c r="BZ295" s="15">
        <v>1027.5280400000001</v>
      </c>
      <c r="CA295" s="14">
        <f t="shared" si="566"/>
        <v>85.032111883482301</v>
      </c>
      <c r="CB295" s="14"/>
      <c r="CC295" s="14"/>
      <c r="CD295" s="100"/>
      <c r="CE295" s="14"/>
      <c r="CF295" s="14"/>
      <c r="CG295" s="100"/>
      <c r="CH295" s="14"/>
      <c r="CI295" s="14"/>
      <c r="CJ295" s="50"/>
      <c r="CK295" s="14"/>
      <c r="CL295" s="14"/>
      <c r="CM295" s="100"/>
      <c r="CN295" s="15"/>
      <c r="CO295" s="14"/>
      <c r="CP295" s="181"/>
      <c r="CQ295" s="15"/>
      <c r="CR295" s="14"/>
      <c r="CS295" s="14"/>
      <c r="CT295" s="195"/>
      <c r="CU295" s="14"/>
      <c r="CV295" s="100"/>
      <c r="CW295" s="15"/>
      <c r="CX295" s="14"/>
      <c r="CY295" s="100"/>
      <c r="CZ295" s="15"/>
      <c r="DA295" s="14"/>
      <c r="DB295" s="100"/>
      <c r="DC295" s="15"/>
      <c r="DD295" s="14"/>
      <c r="DE295" s="100"/>
      <c r="DF295" s="15"/>
      <c r="DG295" s="14"/>
      <c r="DH295" s="100"/>
      <c r="DI295" s="15"/>
      <c r="DJ295" s="14"/>
      <c r="DK295" s="15"/>
      <c r="DL295" s="15"/>
      <c r="DM295" s="14"/>
      <c r="DN295" s="15"/>
      <c r="DO295" s="15"/>
      <c r="DP295" s="14"/>
      <c r="DQ295" s="15"/>
      <c r="DR295" s="15"/>
      <c r="DS295" s="14"/>
      <c r="DT295" s="15"/>
      <c r="DU295" s="15"/>
      <c r="DV295" s="14"/>
      <c r="DW295" s="14"/>
      <c r="DX295" s="15"/>
      <c r="DY295" s="14"/>
      <c r="DZ295" s="14"/>
    </row>
    <row r="296" spans="1:130" s="35" customFormat="1" ht="15.75" x14ac:dyDescent="0.25">
      <c r="A296" s="58" t="s">
        <v>639</v>
      </c>
      <c r="B296" s="206">
        <f t="shared" si="536"/>
        <v>876.66200000000003</v>
      </c>
      <c r="C296" s="206">
        <f t="shared" si="537"/>
        <v>321.16199999999998</v>
      </c>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v>321.16199999999998</v>
      </c>
      <c r="AG296" s="14">
        <v>321.16199999999998</v>
      </c>
      <c r="AH296" s="14">
        <f t="shared" si="538"/>
        <v>100</v>
      </c>
      <c r="AI296" s="14"/>
      <c r="AJ296" s="14"/>
      <c r="AK296" s="14"/>
      <c r="AL296" s="14"/>
      <c r="AM296" s="14"/>
      <c r="AN296" s="14"/>
      <c r="AO296" s="14"/>
      <c r="AP296" s="14"/>
      <c r="AQ296" s="14"/>
      <c r="AR296" s="14"/>
      <c r="AS296" s="14"/>
      <c r="AT296" s="100"/>
      <c r="AU296" s="14"/>
      <c r="AV296" s="14"/>
      <c r="AW296" s="100"/>
      <c r="AX296" s="14"/>
      <c r="AY296" s="14"/>
      <c r="AZ296" s="100"/>
      <c r="BA296" s="14"/>
      <c r="BB296" s="14"/>
      <c r="BC296" s="100"/>
      <c r="BD296" s="14"/>
      <c r="BE296" s="14"/>
      <c r="BF296" s="15"/>
      <c r="BG296" s="14"/>
      <c r="BH296" s="14"/>
      <c r="BI296" s="100"/>
      <c r="BJ296" s="14"/>
      <c r="BK296" s="14"/>
      <c r="BL296" s="100"/>
      <c r="BM296" s="14"/>
      <c r="BN296" s="14"/>
      <c r="BO296" s="100"/>
      <c r="BP296" s="14"/>
      <c r="BQ296" s="14"/>
      <c r="BR296" s="100"/>
      <c r="BS296" s="14"/>
      <c r="BT296" s="14"/>
      <c r="BU296" s="100"/>
      <c r="BV296" s="14"/>
      <c r="BW296" s="14"/>
      <c r="BX296" s="100"/>
      <c r="BY296" s="14"/>
      <c r="BZ296" s="14"/>
      <c r="CA296" s="14"/>
      <c r="CB296" s="14"/>
      <c r="CC296" s="14"/>
      <c r="CD296" s="100"/>
      <c r="CE296" s="14"/>
      <c r="CF296" s="14"/>
      <c r="CG296" s="100"/>
      <c r="CH296" s="14"/>
      <c r="CI296" s="14"/>
      <c r="CJ296" s="50"/>
      <c r="CK296" s="14"/>
      <c r="CL296" s="14"/>
      <c r="CM296" s="100"/>
      <c r="CN296" s="15"/>
      <c r="CO296" s="14"/>
      <c r="CP296" s="181"/>
      <c r="CQ296" s="15"/>
      <c r="CR296" s="14"/>
      <c r="CS296" s="14"/>
      <c r="CT296" s="195"/>
      <c r="CU296" s="14"/>
      <c r="CV296" s="100"/>
      <c r="CW296" s="15"/>
      <c r="CX296" s="14"/>
      <c r="CY296" s="100"/>
      <c r="CZ296" s="15"/>
      <c r="DA296" s="14"/>
      <c r="DB296" s="100"/>
      <c r="DC296" s="15"/>
      <c r="DD296" s="14"/>
      <c r="DE296" s="100"/>
      <c r="DF296" s="15"/>
      <c r="DG296" s="14"/>
      <c r="DH296" s="100"/>
      <c r="DI296" s="15"/>
      <c r="DJ296" s="14"/>
      <c r="DK296" s="15"/>
      <c r="DL296" s="15"/>
      <c r="DM296" s="14"/>
      <c r="DN296" s="15"/>
      <c r="DO296" s="15"/>
      <c r="DP296" s="14"/>
      <c r="DQ296" s="15"/>
      <c r="DR296" s="15"/>
      <c r="DS296" s="14"/>
      <c r="DT296" s="15"/>
      <c r="DU296" s="15">
        <v>555.5</v>
      </c>
      <c r="DV296" s="14"/>
      <c r="DW296" s="14"/>
      <c r="DX296" s="15"/>
      <c r="DY296" s="14"/>
      <c r="DZ296" s="14"/>
    </row>
    <row r="297" spans="1:130" s="35" customFormat="1" ht="15.75" x14ac:dyDescent="0.25">
      <c r="A297" s="58" t="s">
        <v>429</v>
      </c>
      <c r="B297" s="206">
        <f t="shared" si="536"/>
        <v>960</v>
      </c>
      <c r="C297" s="206">
        <f t="shared" si="537"/>
        <v>288</v>
      </c>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v>960</v>
      </c>
      <c r="AG297" s="14">
        <v>288</v>
      </c>
      <c r="AH297" s="14">
        <f t="shared" si="538"/>
        <v>30</v>
      </c>
      <c r="AI297" s="14"/>
      <c r="AJ297" s="14"/>
      <c r="AK297" s="14"/>
      <c r="AL297" s="14"/>
      <c r="AM297" s="14"/>
      <c r="AN297" s="14"/>
      <c r="AO297" s="14"/>
      <c r="AP297" s="14"/>
      <c r="AQ297" s="14"/>
      <c r="AR297" s="14"/>
      <c r="AS297" s="14"/>
      <c r="AT297" s="100"/>
      <c r="AU297" s="14"/>
      <c r="AV297" s="14"/>
      <c r="AW297" s="100"/>
      <c r="AX297" s="14"/>
      <c r="AY297" s="14"/>
      <c r="AZ297" s="100"/>
      <c r="BA297" s="14"/>
      <c r="BB297" s="14"/>
      <c r="BC297" s="100"/>
      <c r="BD297" s="14"/>
      <c r="BE297" s="14"/>
      <c r="BF297" s="15"/>
      <c r="BG297" s="14"/>
      <c r="BH297" s="14"/>
      <c r="BI297" s="100"/>
      <c r="BJ297" s="14"/>
      <c r="BK297" s="14"/>
      <c r="BL297" s="100"/>
      <c r="BM297" s="14"/>
      <c r="BN297" s="14"/>
      <c r="BO297" s="100"/>
      <c r="BP297" s="14"/>
      <c r="BQ297" s="14"/>
      <c r="BR297" s="100"/>
      <c r="BS297" s="14"/>
      <c r="BT297" s="14"/>
      <c r="BU297" s="100"/>
      <c r="BV297" s="14"/>
      <c r="BW297" s="14"/>
      <c r="BX297" s="100"/>
      <c r="BY297" s="14"/>
      <c r="BZ297" s="14"/>
      <c r="CA297" s="14"/>
      <c r="CB297" s="14"/>
      <c r="CC297" s="14"/>
      <c r="CD297" s="100"/>
      <c r="CE297" s="14"/>
      <c r="CF297" s="14"/>
      <c r="CG297" s="100"/>
      <c r="CH297" s="14"/>
      <c r="CI297" s="14"/>
      <c r="CJ297" s="50"/>
      <c r="CK297" s="14"/>
      <c r="CL297" s="14"/>
      <c r="CM297" s="100"/>
      <c r="CN297" s="15"/>
      <c r="CO297" s="14"/>
      <c r="CP297" s="181"/>
      <c r="CQ297" s="15"/>
      <c r="CR297" s="14"/>
      <c r="CS297" s="14"/>
      <c r="CT297" s="195"/>
      <c r="CU297" s="14"/>
      <c r="CV297" s="100"/>
      <c r="CW297" s="15"/>
      <c r="CX297" s="14"/>
      <c r="CY297" s="100"/>
      <c r="CZ297" s="15"/>
      <c r="DA297" s="14"/>
      <c r="DB297" s="100"/>
      <c r="DC297" s="15"/>
      <c r="DD297" s="14"/>
      <c r="DE297" s="100"/>
      <c r="DF297" s="15"/>
      <c r="DG297" s="14"/>
      <c r="DH297" s="100"/>
      <c r="DI297" s="15"/>
      <c r="DJ297" s="14"/>
      <c r="DK297" s="15"/>
      <c r="DL297" s="15"/>
      <c r="DM297" s="14"/>
      <c r="DN297" s="15"/>
      <c r="DO297" s="15"/>
      <c r="DP297" s="14"/>
      <c r="DQ297" s="15"/>
      <c r="DR297" s="15"/>
      <c r="DS297" s="14"/>
      <c r="DT297" s="15"/>
      <c r="DU297" s="15"/>
      <c r="DV297" s="14"/>
      <c r="DW297" s="14"/>
      <c r="DX297" s="15"/>
      <c r="DY297" s="14"/>
      <c r="DZ297" s="14"/>
    </row>
    <row r="298" spans="1:130" s="35" customFormat="1" ht="15.75" x14ac:dyDescent="0.25">
      <c r="A298" s="58" t="s">
        <v>413</v>
      </c>
      <c r="B298" s="206">
        <f t="shared" si="536"/>
        <v>0</v>
      </c>
      <c r="C298" s="206">
        <f t="shared" si="537"/>
        <v>0</v>
      </c>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00"/>
      <c r="AU298" s="14"/>
      <c r="AV298" s="14"/>
      <c r="AW298" s="100"/>
      <c r="AX298" s="14"/>
      <c r="AY298" s="14"/>
      <c r="AZ298" s="100"/>
      <c r="BA298" s="14"/>
      <c r="BB298" s="14"/>
      <c r="BC298" s="100"/>
      <c r="BD298" s="14"/>
      <c r="BE298" s="14"/>
      <c r="BF298" s="15"/>
      <c r="BG298" s="14"/>
      <c r="BH298" s="14"/>
      <c r="BI298" s="100"/>
      <c r="BJ298" s="14"/>
      <c r="BK298" s="14"/>
      <c r="BL298" s="100"/>
      <c r="BM298" s="14"/>
      <c r="BN298" s="14"/>
      <c r="BO298" s="100"/>
      <c r="BP298" s="14"/>
      <c r="BQ298" s="14"/>
      <c r="BR298" s="100"/>
      <c r="BS298" s="14"/>
      <c r="BT298" s="14"/>
      <c r="BU298" s="100"/>
      <c r="BV298" s="14"/>
      <c r="BW298" s="14"/>
      <c r="BX298" s="100"/>
      <c r="BY298" s="14"/>
      <c r="BZ298" s="14"/>
      <c r="CA298" s="14"/>
      <c r="CB298" s="14"/>
      <c r="CC298" s="14"/>
      <c r="CD298" s="100"/>
      <c r="CE298" s="14"/>
      <c r="CF298" s="14"/>
      <c r="CG298" s="100"/>
      <c r="CH298" s="14"/>
      <c r="CI298" s="14"/>
      <c r="CJ298" s="50"/>
      <c r="CK298" s="14"/>
      <c r="CL298" s="14"/>
      <c r="CM298" s="100"/>
      <c r="CN298" s="15"/>
      <c r="CO298" s="14"/>
      <c r="CP298" s="181"/>
      <c r="CQ298" s="15"/>
      <c r="CR298" s="14"/>
      <c r="CS298" s="14"/>
      <c r="CT298" s="195"/>
      <c r="CU298" s="14"/>
      <c r="CV298" s="100"/>
      <c r="CW298" s="15"/>
      <c r="CX298" s="14"/>
      <c r="CY298" s="100"/>
      <c r="CZ298" s="15"/>
      <c r="DA298" s="14"/>
      <c r="DB298" s="100"/>
      <c r="DC298" s="15"/>
      <c r="DD298" s="14"/>
      <c r="DE298" s="100"/>
      <c r="DF298" s="15"/>
      <c r="DG298" s="14"/>
      <c r="DH298" s="100"/>
      <c r="DI298" s="15"/>
      <c r="DJ298" s="14"/>
      <c r="DK298" s="15"/>
      <c r="DL298" s="15"/>
      <c r="DM298" s="14"/>
      <c r="DN298" s="15"/>
      <c r="DO298" s="15"/>
      <c r="DP298" s="14"/>
      <c r="DQ298" s="15"/>
      <c r="DR298" s="15"/>
      <c r="DS298" s="14"/>
      <c r="DT298" s="15"/>
      <c r="DU298" s="15"/>
      <c r="DV298" s="14"/>
      <c r="DW298" s="14"/>
      <c r="DX298" s="15"/>
      <c r="DY298" s="14"/>
      <c r="DZ298" s="14"/>
    </row>
    <row r="299" spans="1:130" s="35" customFormat="1" ht="15.75" x14ac:dyDescent="0.25">
      <c r="A299" s="58" t="s">
        <v>640</v>
      </c>
      <c r="B299" s="206">
        <f t="shared" si="536"/>
        <v>0</v>
      </c>
      <c r="C299" s="206">
        <f t="shared" si="537"/>
        <v>0</v>
      </c>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00"/>
      <c r="AU299" s="14"/>
      <c r="AV299" s="14"/>
      <c r="AW299" s="100"/>
      <c r="AX299" s="14"/>
      <c r="AY299" s="14"/>
      <c r="AZ299" s="100"/>
      <c r="BA299" s="14"/>
      <c r="BB299" s="14"/>
      <c r="BC299" s="100"/>
      <c r="BD299" s="14"/>
      <c r="BE299" s="14"/>
      <c r="BF299" s="15"/>
      <c r="BG299" s="14"/>
      <c r="BH299" s="14"/>
      <c r="BI299" s="100"/>
      <c r="BJ299" s="14"/>
      <c r="BK299" s="14"/>
      <c r="BL299" s="100"/>
      <c r="BM299" s="14"/>
      <c r="BN299" s="14"/>
      <c r="BO299" s="100"/>
      <c r="BP299" s="14"/>
      <c r="BQ299" s="14"/>
      <c r="BR299" s="100"/>
      <c r="BS299" s="14"/>
      <c r="BT299" s="14"/>
      <c r="BU299" s="100"/>
      <c r="BV299" s="14"/>
      <c r="BW299" s="14"/>
      <c r="BX299" s="100"/>
      <c r="BY299" s="14"/>
      <c r="BZ299" s="14"/>
      <c r="CA299" s="14"/>
      <c r="CB299" s="14"/>
      <c r="CC299" s="14"/>
      <c r="CD299" s="100"/>
      <c r="CE299" s="14"/>
      <c r="CF299" s="14"/>
      <c r="CG299" s="100"/>
      <c r="CH299" s="14"/>
      <c r="CI299" s="14"/>
      <c r="CJ299" s="50"/>
      <c r="CK299" s="14"/>
      <c r="CL299" s="14"/>
      <c r="CM299" s="100"/>
      <c r="CN299" s="15"/>
      <c r="CO299" s="14"/>
      <c r="CP299" s="181"/>
      <c r="CQ299" s="15"/>
      <c r="CR299" s="14"/>
      <c r="CS299" s="14"/>
      <c r="CT299" s="195"/>
      <c r="CU299" s="14"/>
      <c r="CV299" s="100"/>
      <c r="CW299" s="15"/>
      <c r="CX299" s="14"/>
      <c r="CY299" s="100"/>
      <c r="CZ299" s="15"/>
      <c r="DA299" s="14"/>
      <c r="DB299" s="100"/>
      <c r="DC299" s="15"/>
      <c r="DD299" s="14"/>
      <c r="DE299" s="100"/>
      <c r="DF299" s="15"/>
      <c r="DG299" s="14"/>
      <c r="DH299" s="100"/>
      <c r="DI299" s="15"/>
      <c r="DJ299" s="14"/>
      <c r="DK299" s="15"/>
      <c r="DL299" s="15"/>
      <c r="DM299" s="14"/>
      <c r="DN299" s="15"/>
      <c r="DO299" s="15"/>
      <c r="DP299" s="14"/>
      <c r="DQ299" s="15"/>
      <c r="DR299" s="15"/>
      <c r="DS299" s="14"/>
      <c r="DT299" s="15"/>
      <c r="DU299" s="15"/>
      <c r="DV299" s="14"/>
      <c r="DW299" s="14"/>
      <c r="DX299" s="15"/>
      <c r="DY299" s="14"/>
      <c r="DZ299" s="14"/>
    </row>
    <row r="300" spans="1:130" s="35" customFormat="1" ht="15.75" x14ac:dyDescent="0.25">
      <c r="A300" s="58" t="s">
        <v>641</v>
      </c>
      <c r="B300" s="206">
        <f t="shared" si="536"/>
        <v>957.97302999999999</v>
      </c>
      <c r="C300" s="206">
        <f t="shared" si="537"/>
        <v>0</v>
      </c>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v>957.97302999999999</v>
      </c>
      <c r="AG300" s="14"/>
      <c r="AH300" s="14">
        <f t="shared" si="538"/>
        <v>0</v>
      </c>
      <c r="AI300" s="14"/>
      <c r="AJ300" s="14"/>
      <c r="AK300" s="14"/>
      <c r="AL300" s="14"/>
      <c r="AM300" s="14"/>
      <c r="AN300" s="14"/>
      <c r="AO300" s="14"/>
      <c r="AP300" s="14"/>
      <c r="AQ300" s="14"/>
      <c r="AR300" s="14"/>
      <c r="AS300" s="14"/>
      <c r="AT300" s="100"/>
      <c r="AU300" s="14"/>
      <c r="AV300" s="14"/>
      <c r="AW300" s="100"/>
      <c r="AX300" s="14"/>
      <c r="AY300" s="14"/>
      <c r="AZ300" s="100"/>
      <c r="BA300" s="14"/>
      <c r="BB300" s="14"/>
      <c r="BC300" s="100"/>
      <c r="BD300" s="14"/>
      <c r="BE300" s="14"/>
      <c r="BF300" s="15"/>
      <c r="BG300" s="14"/>
      <c r="BH300" s="14"/>
      <c r="BI300" s="100"/>
      <c r="BJ300" s="14"/>
      <c r="BK300" s="14"/>
      <c r="BL300" s="100"/>
      <c r="BM300" s="14"/>
      <c r="BN300" s="14"/>
      <c r="BO300" s="100"/>
      <c r="BP300" s="14"/>
      <c r="BQ300" s="14"/>
      <c r="BR300" s="100"/>
      <c r="BS300" s="14"/>
      <c r="BT300" s="14"/>
      <c r="BU300" s="100"/>
      <c r="BV300" s="14"/>
      <c r="BW300" s="14"/>
      <c r="BX300" s="100"/>
      <c r="BY300" s="14"/>
      <c r="BZ300" s="14"/>
      <c r="CA300" s="14"/>
      <c r="CB300" s="14"/>
      <c r="CC300" s="14"/>
      <c r="CD300" s="100"/>
      <c r="CE300" s="14"/>
      <c r="CF300" s="14"/>
      <c r="CG300" s="100"/>
      <c r="CH300" s="14"/>
      <c r="CI300" s="14"/>
      <c r="CJ300" s="50"/>
      <c r="CK300" s="14"/>
      <c r="CL300" s="14"/>
      <c r="CM300" s="100"/>
      <c r="CN300" s="15"/>
      <c r="CO300" s="14"/>
      <c r="CP300" s="181"/>
      <c r="CQ300" s="15"/>
      <c r="CR300" s="14"/>
      <c r="CS300" s="14"/>
      <c r="CT300" s="195"/>
      <c r="CU300" s="14"/>
      <c r="CV300" s="100"/>
      <c r="CW300" s="15"/>
      <c r="CX300" s="14"/>
      <c r="CY300" s="100"/>
      <c r="CZ300" s="15"/>
      <c r="DA300" s="14"/>
      <c r="DB300" s="100"/>
      <c r="DC300" s="15"/>
      <c r="DD300" s="14"/>
      <c r="DE300" s="100"/>
      <c r="DF300" s="15"/>
      <c r="DG300" s="14"/>
      <c r="DH300" s="100"/>
      <c r="DI300" s="15"/>
      <c r="DJ300" s="14"/>
      <c r="DK300" s="15"/>
      <c r="DL300" s="15"/>
      <c r="DM300" s="14"/>
      <c r="DN300" s="15"/>
      <c r="DO300" s="15"/>
      <c r="DP300" s="14"/>
      <c r="DQ300" s="15"/>
      <c r="DR300" s="15"/>
      <c r="DS300" s="14"/>
      <c r="DT300" s="15"/>
      <c r="DU300" s="15"/>
      <c r="DV300" s="14"/>
      <c r="DW300" s="14"/>
      <c r="DX300" s="15"/>
      <c r="DY300" s="14"/>
      <c r="DZ300" s="14"/>
    </row>
    <row r="301" spans="1:130" s="76" customFormat="1" ht="31.5" x14ac:dyDescent="0.25">
      <c r="A301" s="77" t="s">
        <v>468</v>
      </c>
      <c r="B301" s="205">
        <f t="shared" si="536"/>
        <v>30574.540799999999</v>
      </c>
      <c r="C301" s="205">
        <f t="shared" si="537"/>
        <v>17852.470419999998</v>
      </c>
      <c r="D301" s="81">
        <f t="shared" ref="D301" si="594">C301/B301*100</f>
        <v>58.389987070549886</v>
      </c>
      <c r="E301" s="83">
        <f t="shared" ref="E301:AS301" si="595">E302+E303+E304+E305+E306</f>
        <v>0</v>
      </c>
      <c r="F301" s="83">
        <f t="shared" si="595"/>
        <v>0</v>
      </c>
      <c r="G301" s="83">
        <f t="shared" si="595"/>
        <v>0</v>
      </c>
      <c r="H301" s="83">
        <f t="shared" si="595"/>
        <v>0</v>
      </c>
      <c r="I301" s="83">
        <f t="shared" si="595"/>
        <v>0</v>
      </c>
      <c r="J301" s="83">
        <f t="shared" si="595"/>
        <v>0</v>
      </c>
      <c r="K301" s="83">
        <f t="shared" si="595"/>
        <v>945</v>
      </c>
      <c r="L301" s="83">
        <f t="shared" si="595"/>
        <v>945</v>
      </c>
      <c r="M301" s="83">
        <f t="shared" ref="M301:M317" si="596">L301/K301*100</f>
        <v>100</v>
      </c>
      <c r="N301" s="83">
        <f t="shared" si="595"/>
        <v>0</v>
      </c>
      <c r="O301" s="83">
        <f t="shared" si="595"/>
        <v>0</v>
      </c>
      <c r="P301" s="83">
        <f t="shared" si="595"/>
        <v>0</v>
      </c>
      <c r="Q301" s="83">
        <f t="shared" si="595"/>
        <v>0</v>
      </c>
      <c r="R301" s="83">
        <f t="shared" si="595"/>
        <v>0</v>
      </c>
      <c r="S301" s="83">
        <f t="shared" si="595"/>
        <v>0</v>
      </c>
      <c r="T301" s="83">
        <f t="shared" si="595"/>
        <v>0</v>
      </c>
      <c r="U301" s="83">
        <f t="shared" si="595"/>
        <v>0</v>
      </c>
      <c r="V301" s="83">
        <f t="shared" si="595"/>
        <v>0</v>
      </c>
      <c r="W301" s="83">
        <f t="shared" si="595"/>
        <v>0</v>
      </c>
      <c r="X301" s="83">
        <f t="shared" si="595"/>
        <v>0</v>
      </c>
      <c r="Y301" s="83">
        <f t="shared" si="595"/>
        <v>0</v>
      </c>
      <c r="Z301" s="83">
        <f t="shared" si="595"/>
        <v>0</v>
      </c>
      <c r="AA301" s="83">
        <f t="shared" si="595"/>
        <v>0</v>
      </c>
      <c r="AB301" s="83">
        <f t="shared" si="595"/>
        <v>0</v>
      </c>
      <c r="AC301" s="83">
        <f t="shared" si="595"/>
        <v>0</v>
      </c>
      <c r="AD301" s="83">
        <f t="shared" si="595"/>
        <v>0</v>
      </c>
      <c r="AE301" s="83">
        <f t="shared" si="595"/>
        <v>0</v>
      </c>
      <c r="AF301" s="83">
        <f>SUM(AF302:AF307)</f>
        <v>2792.8407999999999</v>
      </c>
      <c r="AG301" s="83">
        <f t="shared" si="595"/>
        <v>296.91120000000001</v>
      </c>
      <c r="AH301" s="81">
        <f t="shared" si="538"/>
        <v>10.631153770025129</v>
      </c>
      <c r="AI301" s="83">
        <f t="shared" si="595"/>
        <v>1264.9000000000001</v>
      </c>
      <c r="AJ301" s="83">
        <f t="shared" si="595"/>
        <v>1264.9211499999999</v>
      </c>
      <c r="AK301" s="81">
        <f t="shared" ref="AK301" si="597">AJ301/AI301*100</f>
        <v>100.00167206893823</v>
      </c>
      <c r="AL301" s="83">
        <f t="shared" si="595"/>
        <v>9775.7999999999993</v>
      </c>
      <c r="AM301" s="83">
        <f t="shared" si="595"/>
        <v>6058.2658000000001</v>
      </c>
      <c r="AN301" s="83">
        <f t="shared" si="93"/>
        <v>61.972071850897116</v>
      </c>
      <c r="AO301" s="83">
        <f t="shared" ref="AO301:AP301" si="598">AO302+AO303+AO304+AO305+AO306</f>
        <v>1453.6</v>
      </c>
      <c r="AP301" s="83">
        <f t="shared" si="598"/>
        <v>171.50726999999998</v>
      </c>
      <c r="AQ301" s="83">
        <f t="shared" ref="AQ301:AQ302" si="599">AP301/AO301*100</f>
        <v>11.798794028618602</v>
      </c>
      <c r="AR301" s="83">
        <f t="shared" si="595"/>
        <v>0</v>
      </c>
      <c r="AS301" s="83">
        <f t="shared" si="595"/>
        <v>0</v>
      </c>
      <c r="AT301" s="83">
        <f t="shared" ref="AT301:CI301" si="600">AT302+AT303+AT304+AT305+AT306</f>
        <v>0</v>
      </c>
      <c r="AU301" s="83">
        <f t="shared" si="600"/>
        <v>0</v>
      </c>
      <c r="AV301" s="83">
        <f t="shared" si="600"/>
        <v>0</v>
      </c>
      <c r="AW301" s="83">
        <f t="shared" si="600"/>
        <v>0</v>
      </c>
      <c r="AX301" s="83">
        <f t="shared" si="600"/>
        <v>0</v>
      </c>
      <c r="AY301" s="83">
        <f t="shared" si="600"/>
        <v>0</v>
      </c>
      <c r="AZ301" s="83">
        <f t="shared" si="600"/>
        <v>0</v>
      </c>
      <c r="BA301" s="83">
        <f t="shared" si="600"/>
        <v>0</v>
      </c>
      <c r="BB301" s="83">
        <f t="shared" si="600"/>
        <v>0</v>
      </c>
      <c r="BC301" s="83">
        <f t="shared" si="600"/>
        <v>0</v>
      </c>
      <c r="BD301" s="83">
        <f t="shared" si="600"/>
        <v>5071.3</v>
      </c>
      <c r="BE301" s="83">
        <f t="shared" si="600"/>
        <v>3138.21931</v>
      </c>
      <c r="BF301" s="83">
        <f t="shared" si="125"/>
        <v>61.881949598722215</v>
      </c>
      <c r="BG301" s="83">
        <f t="shared" si="600"/>
        <v>0</v>
      </c>
      <c r="BH301" s="83">
        <f t="shared" si="600"/>
        <v>0</v>
      </c>
      <c r="BI301" s="83">
        <f t="shared" si="600"/>
        <v>0</v>
      </c>
      <c r="BJ301" s="83">
        <f t="shared" si="600"/>
        <v>0</v>
      </c>
      <c r="BK301" s="83">
        <f t="shared" si="600"/>
        <v>0</v>
      </c>
      <c r="BL301" s="83">
        <f t="shared" si="600"/>
        <v>0</v>
      </c>
      <c r="BM301" s="83">
        <f t="shared" si="600"/>
        <v>0</v>
      </c>
      <c r="BN301" s="83">
        <f t="shared" si="600"/>
        <v>0</v>
      </c>
      <c r="BO301" s="83">
        <f t="shared" si="600"/>
        <v>0</v>
      </c>
      <c r="BP301" s="83">
        <f t="shared" si="600"/>
        <v>0</v>
      </c>
      <c r="BQ301" s="83">
        <f t="shared" si="600"/>
        <v>0</v>
      </c>
      <c r="BR301" s="83">
        <f t="shared" si="600"/>
        <v>0</v>
      </c>
      <c r="BS301" s="83">
        <f t="shared" si="600"/>
        <v>0</v>
      </c>
      <c r="BT301" s="83">
        <f t="shared" si="600"/>
        <v>0</v>
      </c>
      <c r="BU301" s="83">
        <f t="shared" si="600"/>
        <v>0</v>
      </c>
      <c r="BV301" s="83">
        <f t="shared" si="600"/>
        <v>0</v>
      </c>
      <c r="BW301" s="83">
        <f t="shared" si="600"/>
        <v>0</v>
      </c>
      <c r="BX301" s="83">
        <f t="shared" si="600"/>
        <v>0</v>
      </c>
      <c r="BY301" s="83">
        <f t="shared" si="600"/>
        <v>1208.3</v>
      </c>
      <c r="BZ301" s="83">
        <f t="shared" si="600"/>
        <v>1208.3</v>
      </c>
      <c r="CA301" s="81">
        <f t="shared" si="566"/>
        <v>100</v>
      </c>
      <c r="CB301" s="83">
        <f t="shared" si="600"/>
        <v>0</v>
      </c>
      <c r="CC301" s="83">
        <f t="shared" si="600"/>
        <v>0</v>
      </c>
      <c r="CD301" s="83">
        <f t="shared" si="600"/>
        <v>0</v>
      </c>
      <c r="CE301" s="83">
        <f t="shared" si="600"/>
        <v>0</v>
      </c>
      <c r="CF301" s="83">
        <f t="shared" si="600"/>
        <v>0</v>
      </c>
      <c r="CG301" s="83">
        <f t="shared" si="600"/>
        <v>0</v>
      </c>
      <c r="CH301" s="83">
        <f t="shared" si="600"/>
        <v>0</v>
      </c>
      <c r="CI301" s="83">
        <f t="shared" si="600"/>
        <v>0</v>
      </c>
      <c r="CJ301" s="80"/>
      <c r="CK301" s="83">
        <f t="shared" ref="CK301:CY301" si="601">CK302+CK303+CK304+CK305+CK306</f>
        <v>0</v>
      </c>
      <c r="CL301" s="83">
        <f t="shared" si="601"/>
        <v>0</v>
      </c>
      <c r="CM301" s="83">
        <f t="shared" si="601"/>
        <v>0</v>
      </c>
      <c r="CN301" s="83">
        <f t="shared" si="601"/>
        <v>0</v>
      </c>
      <c r="CO301" s="83">
        <f t="shared" si="601"/>
        <v>0</v>
      </c>
      <c r="CP301" s="183">
        <f t="shared" si="601"/>
        <v>0</v>
      </c>
      <c r="CQ301" s="83">
        <f t="shared" si="601"/>
        <v>3665.1</v>
      </c>
      <c r="CR301" s="83">
        <f t="shared" si="601"/>
        <v>1812.5719999999999</v>
      </c>
      <c r="CS301" s="83">
        <f t="shared" si="98"/>
        <v>49.454912553545604</v>
      </c>
      <c r="CT301" s="198">
        <f t="shared" si="601"/>
        <v>0</v>
      </c>
      <c r="CU301" s="83">
        <f t="shared" si="601"/>
        <v>0</v>
      </c>
      <c r="CV301" s="83">
        <f t="shared" si="601"/>
        <v>0</v>
      </c>
      <c r="CW301" s="83">
        <f t="shared" si="601"/>
        <v>0</v>
      </c>
      <c r="CX301" s="83">
        <f t="shared" si="601"/>
        <v>0</v>
      </c>
      <c r="CY301" s="83">
        <f t="shared" si="601"/>
        <v>0</v>
      </c>
      <c r="CZ301" s="83"/>
      <c r="DA301" s="83">
        <f t="shared" ref="DA301:DB301" si="602">DA302+DA303+DA304+DA305+DA306</f>
        <v>0</v>
      </c>
      <c r="DB301" s="83">
        <f t="shared" si="602"/>
        <v>0</v>
      </c>
      <c r="DC301" s="83">
        <f t="shared" ref="DC301:DE301" si="603">DC302+DC303+DC304+DC305+DC306</f>
        <v>0</v>
      </c>
      <c r="DD301" s="83">
        <f t="shared" si="603"/>
        <v>0</v>
      </c>
      <c r="DE301" s="83">
        <f t="shared" si="603"/>
        <v>0</v>
      </c>
      <c r="DF301" s="83">
        <f t="shared" ref="DF301:DH301" si="604">DF302+DF303+DF304+DF305+DF306</f>
        <v>1260.3</v>
      </c>
      <c r="DG301" s="83">
        <f t="shared" si="604"/>
        <v>0</v>
      </c>
      <c r="DH301" s="83">
        <f t="shared" si="604"/>
        <v>0</v>
      </c>
      <c r="DI301" s="83">
        <f t="shared" ref="DI301:DJ301" si="605">DI302+DI303+DI304+DI305+DI306</f>
        <v>3137.4</v>
      </c>
      <c r="DJ301" s="83">
        <f t="shared" si="605"/>
        <v>2956.77369</v>
      </c>
      <c r="DK301" s="83">
        <f t="shared" si="588"/>
        <v>942.42802639127945</v>
      </c>
      <c r="DL301" s="83">
        <f t="shared" ref="DL301:DM301" si="606">DL302+DL303+DL304+DL305+DL306</f>
        <v>0</v>
      </c>
      <c r="DM301" s="83">
        <f t="shared" si="606"/>
        <v>0</v>
      </c>
      <c r="DN301" s="83"/>
      <c r="DO301" s="83">
        <f t="shared" ref="DO301:DP301" si="607">DO302+DO303+DO304+DO305+DO306</f>
        <v>0</v>
      </c>
      <c r="DP301" s="83">
        <f t="shared" si="607"/>
        <v>0</v>
      </c>
      <c r="DQ301" s="83"/>
      <c r="DR301" s="83">
        <f t="shared" ref="DR301:DS301" si="608">DR302+DR303+DR304+DR305+DR306</f>
        <v>0</v>
      </c>
      <c r="DS301" s="83">
        <f t="shared" si="608"/>
        <v>0</v>
      </c>
      <c r="DT301" s="83"/>
      <c r="DU301" s="83">
        <f t="shared" ref="DU301:DV301" si="609">DU302+DU303+DU304+DU305+DU306</f>
        <v>0</v>
      </c>
      <c r="DV301" s="83">
        <f t="shared" si="609"/>
        <v>0</v>
      </c>
      <c r="DW301" s="83"/>
      <c r="DX301" s="83"/>
      <c r="DY301" s="83"/>
      <c r="DZ301" s="83"/>
    </row>
    <row r="302" spans="1:130" s="35" customFormat="1" ht="17.25" customHeight="1" x14ac:dyDescent="0.25">
      <c r="A302" s="58" t="s">
        <v>390</v>
      </c>
      <c r="B302" s="206">
        <f t="shared" si="536"/>
        <v>25308.5</v>
      </c>
      <c r="C302" s="206">
        <f t="shared" si="537"/>
        <v>15082.33807</v>
      </c>
      <c r="D302" s="14">
        <f t="shared" si="82"/>
        <v>59.593962779303396</v>
      </c>
      <c r="E302" s="14"/>
      <c r="F302" s="14"/>
      <c r="G302" s="14"/>
      <c r="H302" s="15"/>
      <c r="I302" s="15"/>
      <c r="J302" s="14"/>
      <c r="K302" s="14">
        <v>945</v>
      </c>
      <c r="L302" s="14">
        <v>945</v>
      </c>
      <c r="M302" s="15">
        <f t="shared" si="596"/>
        <v>100</v>
      </c>
      <c r="N302" s="14"/>
      <c r="O302" s="14"/>
      <c r="P302" s="15"/>
      <c r="Q302" s="15">
        <v>0</v>
      </c>
      <c r="R302" s="15">
        <v>0</v>
      </c>
      <c r="S302" s="14"/>
      <c r="T302" s="15"/>
      <c r="U302" s="15"/>
      <c r="V302" s="15"/>
      <c r="W302" s="15"/>
      <c r="X302" s="15"/>
      <c r="Y302" s="14"/>
      <c r="Z302" s="15"/>
      <c r="AA302" s="15"/>
      <c r="AB302" s="14"/>
      <c r="AC302" s="15"/>
      <c r="AD302" s="15"/>
      <c r="AE302" s="14"/>
      <c r="AF302" s="14"/>
      <c r="AG302" s="14"/>
      <c r="AH302" s="14"/>
      <c r="AI302" s="15">
        <v>0</v>
      </c>
      <c r="AJ302" s="15"/>
      <c r="AK302" s="14"/>
      <c r="AL302" s="172">
        <v>9775.7999999999993</v>
      </c>
      <c r="AM302" s="172">
        <v>6058.2658000000001</v>
      </c>
      <c r="AN302" s="15">
        <f t="shared" si="93"/>
        <v>61.972071850897116</v>
      </c>
      <c r="AO302" s="172">
        <v>1453.6</v>
      </c>
      <c r="AP302" s="172">
        <v>171.50726999999998</v>
      </c>
      <c r="AQ302" s="15">
        <f t="shared" si="599"/>
        <v>11.798794028618602</v>
      </c>
      <c r="AR302" s="15"/>
      <c r="AS302" s="15"/>
      <c r="AT302" s="15"/>
      <c r="AU302" s="15"/>
      <c r="AV302" s="15"/>
      <c r="AW302" s="15"/>
      <c r="AX302" s="15"/>
      <c r="AY302" s="15"/>
      <c r="AZ302" s="99"/>
      <c r="BA302" s="15"/>
      <c r="BB302" s="15"/>
      <c r="BC302" s="99"/>
      <c r="BD302" s="15">
        <v>5071.3</v>
      </c>
      <c r="BE302" s="191">
        <v>3138.21931</v>
      </c>
      <c r="BF302" s="15">
        <f t="shared" si="125"/>
        <v>61.881949598722215</v>
      </c>
      <c r="BG302" s="15"/>
      <c r="BH302" s="99"/>
      <c r="BI302" s="99"/>
      <c r="BJ302" s="15"/>
      <c r="BK302" s="99"/>
      <c r="BL302" s="99"/>
      <c r="BM302" s="15"/>
      <c r="BN302" s="99"/>
      <c r="BO302" s="99"/>
      <c r="BP302" s="15"/>
      <c r="BQ302" s="99"/>
      <c r="BR302" s="99"/>
      <c r="BS302" s="15"/>
      <c r="BT302" s="99"/>
      <c r="BU302" s="99"/>
      <c r="BV302" s="15"/>
      <c r="BW302" s="99"/>
      <c r="BX302" s="99"/>
      <c r="BY302" s="15"/>
      <c r="BZ302" s="99"/>
      <c r="CA302" s="14"/>
      <c r="CB302" s="15"/>
      <c r="CC302" s="99"/>
      <c r="CD302" s="99"/>
      <c r="CE302" s="15"/>
      <c r="CF302" s="99"/>
      <c r="CG302" s="99"/>
      <c r="CH302" s="15"/>
      <c r="CI302" s="15"/>
      <c r="CJ302" s="50"/>
      <c r="CK302" s="15"/>
      <c r="CL302" s="99"/>
      <c r="CM302" s="99"/>
      <c r="CN302" s="15"/>
      <c r="CO302" s="99"/>
      <c r="CP302" s="185"/>
      <c r="CQ302" s="15">
        <v>3665.1</v>
      </c>
      <c r="CR302" s="172">
        <v>1812.5719999999999</v>
      </c>
      <c r="CS302" s="15">
        <f t="shared" si="98"/>
        <v>49.454912553545604</v>
      </c>
      <c r="CT302" s="195"/>
      <c r="CU302" s="99"/>
      <c r="CV302" s="99"/>
      <c r="CW302" s="15"/>
      <c r="CX302" s="99"/>
      <c r="CY302" s="99"/>
      <c r="CZ302" s="15"/>
      <c r="DA302" s="99"/>
      <c r="DB302" s="99"/>
      <c r="DC302" s="15"/>
      <c r="DD302" s="99"/>
      <c r="DE302" s="99"/>
      <c r="DF302" s="15">
        <v>1260.3</v>
      </c>
      <c r="DG302" s="99"/>
      <c r="DH302" s="99"/>
      <c r="DI302" s="15">
        <v>3137.4</v>
      </c>
      <c r="DJ302" s="191">
        <v>2956.77369</v>
      </c>
      <c r="DK302" s="15">
        <f t="shared" si="588"/>
        <v>942.42802639127945</v>
      </c>
      <c r="DL302" s="15"/>
      <c r="DM302" s="191"/>
      <c r="DN302" s="15"/>
      <c r="DO302" s="15"/>
      <c r="DP302" s="191"/>
      <c r="DQ302" s="15"/>
      <c r="DR302" s="15"/>
      <c r="DS302" s="191"/>
      <c r="DT302" s="15"/>
      <c r="DU302" s="15"/>
      <c r="DV302" s="172"/>
      <c r="DW302" s="15"/>
      <c r="DX302" s="15"/>
      <c r="DY302" s="172"/>
      <c r="DZ302" s="15"/>
    </row>
    <row r="303" spans="1:130" s="35" customFormat="1" ht="15.75" x14ac:dyDescent="0.25">
      <c r="A303" s="58" t="s">
        <v>642</v>
      </c>
      <c r="B303" s="206">
        <f t="shared" si="536"/>
        <v>502.01100000000002</v>
      </c>
      <c r="C303" s="206">
        <f t="shared" si="537"/>
        <v>0</v>
      </c>
      <c r="D303" s="14"/>
      <c r="E303" s="14"/>
      <c r="F303" s="14"/>
      <c r="G303" s="14"/>
      <c r="H303" s="14"/>
      <c r="I303" s="14"/>
      <c r="J303" s="14"/>
      <c r="K303" s="14"/>
      <c r="L303" s="14"/>
      <c r="M303" s="15"/>
      <c r="N303" s="14"/>
      <c r="O303" s="14"/>
      <c r="P303" s="14"/>
      <c r="Q303" s="14"/>
      <c r="R303" s="14"/>
      <c r="S303" s="14"/>
      <c r="T303" s="14"/>
      <c r="U303" s="14"/>
      <c r="V303" s="14"/>
      <c r="W303" s="14"/>
      <c r="X303" s="14"/>
      <c r="Y303" s="14"/>
      <c r="Z303" s="14"/>
      <c r="AA303" s="14"/>
      <c r="AB303" s="14"/>
      <c r="AC303" s="14"/>
      <c r="AD303" s="14"/>
      <c r="AE303" s="14"/>
      <c r="AF303" s="14">
        <v>502.01100000000002</v>
      </c>
      <c r="AG303" s="14"/>
      <c r="AH303" s="14">
        <f t="shared" si="538"/>
        <v>0</v>
      </c>
      <c r="AI303" s="14"/>
      <c r="AJ303" s="14"/>
      <c r="AK303" s="14"/>
      <c r="AL303" s="14"/>
      <c r="AM303" s="14"/>
      <c r="AN303" s="14"/>
      <c r="AO303" s="14"/>
      <c r="AP303" s="14"/>
      <c r="AQ303" s="14"/>
      <c r="AR303" s="14"/>
      <c r="AS303" s="14"/>
      <c r="AT303" s="100"/>
      <c r="AU303" s="14"/>
      <c r="AV303" s="14"/>
      <c r="AW303" s="100"/>
      <c r="AX303" s="14"/>
      <c r="AY303" s="14"/>
      <c r="AZ303" s="100"/>
      <c r="BA303" s="14"/>
      <c r="BB303" s="14"/>
      <c r="BC303" s="100"/>
      <c r="BD303" s="14"/>
      <c r="BE303" s="14"/>
      <c r="BF303" s="15"/>
      <c r="BG303" s="14"/>
      <c r="BH303" s="14"/>
      <c r="BI303" s="100"/>
      <c r="BJ303" s="14"/>
      <c r="BK303" s="14"/>
      <c r="BL303" s="100"/>
      <c r="BM303" s="14"/>
      <c r="BN303" s="14"/>
      <c r="BO303" s="100"/>
      <c r="BP303" s="14"/>
      <c r="BQ303" s="14"/>
      <c r="BR303" s="100"/>
      <c r="BS303" s="14"/>
      <c r="BT303" s="14"/>
      <c r="BU303" s="100"/>
      <c r="BV303" s="14"/>
      <c r="BW303" s="14"/>
      <c r="BX303" s="100"/>
      <c r="BY303" s="14"/>
      <c r="BZ303" s="14"/>
      <c r="CA303" s="14"/>
      <c r="CB303" s="14"/>
      <c r="CC303" s="14"/>
      <c r="CD303" s="100"/>
      <c r="CE303" s="14"/>
      <c r="CF303" s="14"/>
      <c r="CG303" s="100"/>
      <c r="CH303" s="14"/>
      <c r="CI303" s="14"/>
      <c r="CJ303" s="50"/>
      <c r="CK303" s="14"/>
      <c r="CL303" s="14"/>
      <c r="CM303" s="100"/>
      <c r="CN303" s="15"/>
      <c r="CO303" s="14"/>
      <c r="CP303" s="181"/>
      <c r="CQ303" s="15"/>
      <c r="CR303" s="14"/>
      <c r="CS303" s="14"/>
      <c r="CT303" s="195"/>
      <c r="CU303" s="14"/>
      <c r="CV303" s="100"/>
      <c r="CW303" s="15"/>
      <c r="CX303" s="14"/>
      <c r="CY303" s="100"/>
      <c r="CZ303" s="15"/>
      <c r="DA303" s="14"/>
      <c r="DB303" s="100"/>
      <c r="DC303" s="15"/>
      <c r="DD303" s="14"/>
      <c r="DE303" s="100"/>
      <c r="DF303" s="15"/>
      <c r="DG303" s="14"/>
      <c r="DH303" s="100"/>
      <c r="DI303" s="15"/>
      <c r="DJ303" s="14"/>
      <c r="DK303" s="15"/>
      <c r="DL303" s="15"/>
      <c r="DM303" s="14"/>
      <c r="DN303" s="15"/>
      <c r="DO303" s="15"/>
      <c r="DP303" s="14"/>
      <c r="DQ303" s="15"/>
      <c r="DR303" s="15"/>
      <c r="DS303" s="14"/>
      <c r="DT303" s="15"/>
      <c r="DU303" s="15"/>
      <c r="DV303" s="14"/>
      <c r="DW303" s="14"/>
      <c r="DX303" s="15"/>
      <c r="DY303" s="14"/>
      <c r="DZ303" s="14"/>
    </row>
    <row r="304" spans="1:130" s="35" customFormat="1" ht="15.75" x14ac:dyDescent="0.25">
      <c r="A304" s="58" t="s">
        <v>645</v>
      </c>
      <c r="B304" s="206">
        <f t="shared" si="536"/>
        <v>542.16380000000004</v>
      </c>
      <c r="C304" s="206">
        <f t="shared" si="537"/>
        <v>0</v>
      </c>
      <c r="D304" s="14"/>
      <c r="E304" s="14"/>
      <c r="F304" s="14"/>
      <c r="G304" s="14"/>
      <c r="H304" s="14"/>
      <c r="I304" s="14"/>
      <c r="J304" s="14"/>
      <c r="K304" s="14"/>
      <c r="L304" s="14"/>
      <c r="M304" s="15"/>
      <c r="N304" s="14"/>
      <c r="O304" s="14"/>
      <c r="P304" s="14"/>
      <c r="Q304" s="14"/>
      <c r="R304" s="14"/>
      <c r="S304" s="14"/>
      <c r="T304" s="14"/>
      <c r="U304" s="14"/>
      <c r="V304" s="14"/>
      <c r="W304" s="14"/>
      <c r="X304" s="14"/>
      <c r="Y304" s="14"/>
      <c r="Z304" s="14"/>
      <c r="AA304" s="14"/>
      <c r="AB304" s="14"/>
      <c r="AC304" s="14"/>
      <c r="AD304" s="14"/>
      <c r="AE304" s="14"/>
      <c r="AF304" s="14">
        <v>542.16380000000004</v>
      </c>
      <c r="AG304" s="14"/>
      <c r="AH304" s="14">
        <f t="shared" si="538"/>
        <v>0</v>
      </c>
      <c r="AI304" s="14"/>
      <c r="AJ304" s="14"/>
      <c r="AK304" s="14"/>
      <c r="AL304" s="14"/>
      <c r="AM304" s="14"/>
      <c r="AN304" s="14"/>
      <c r="AO304" s="14"/>
      <c r="AP304" s="14"/>
      <c r="AQ304" s="14"/>
      <c r="AR304" s="14"/>
      <c r="AS304" s="14"/>
      <c r="AT304" s="100"/>
      <c r="AU304" s="14"/>
      <c r="AV304" s="14"/>
      <c r="AW304" s="100"/>
      <c r="AX304" s="14"/>
      <c r="AY304" s="14"/>
      <c r="AZ304" s="100"/>
      <c r="BA304" s="14"/>
      <c r="BB304" s="14"/>
      <c r="BC304" s="100"/>
      <c r="BD304" s="14"/>
      <c r="BE304" s="14"/>
      <c r="BF304" s="15"/>
      <c r="BG304" s="14"/>
      <c r="BH304" s="14"/>
      <c r="BI304" s="100"/>
      <c r="BJ304" s="14"/>
      <c r="BK304" s="14"/>
      <c r="BL304" s="100"/>
      <c r="BM304" s="14"/>
      <c r="BN304" s="14"/>
      <c r="BO304" s="100"/>
      <c r="BP304" s="14"/>
      <c r="BQ304" s="14"/>
      <c r="BR304" s="100"/>
      <c r="BS304" s="14"/>
      <c r="BT304" s="14"/>
      <c r="BU304" s="100"/>
      <c r="BV304" s="14"/>
      <c r="BW304" s="14"/>
      <c r="BX304" s="100"/>
      <c r="BY304" s="14"/>
      <c r="BZ304" s="14"/>
      <c r="CA304" s="14"/>
      <c r="CB304" s="14"/>
      <c r="CC304" s="14"/>
      <c r="CD304" s="100"/>
      <c r="CE304" s="14"/>
      <c r="CF304" s="14"/>
      <c r="CG304" s="100"/>
      <c r="CH304" s="14"/>
      <c r="CI304" s="14"/>
      <c r="CJ304" s="50"/>
      <c r="CK304" s="14"/>
      <c r="CL304" s="14"/>
      <c r="CM304" s="100"/>
      <c r="CN304" s="15"/>
      <c r="CO304" s="14"/>
      <c r="CP304" s="181"/>
      <c r="CQ304" s="15"/>
      <c r="CR304" s="14"/>
      <c r="CS304" s="14"/>
      <c r="CT304" s="195"/>
      <c r="CU304" s="14"/>
      <c r="CV304" s="100"/>
      <c r="CW304" s="15"/>
      <c r="CX304" s="14"/>
      <c r="CY304" s="100"/>
      <c r="CZ304" s="15"/>
      <c r="DA304" s="14"/>
      <c r="DB304" s="100"/>
      <c r="DC304" s="15"/>
      <c r="DD304" s="14"/>
      <c r="DE304" s="100"/>
      <c r="DF304" s="15"/>
      <c r="DG304" s="14"/>
      <c r="DH304" s="100"/>
      <c r="DI304" s="15"/>
      <c r="DJ304" s="14"/>
      <c r="DK304" s="15"/>
      <c r="DL304" s="15"/>
      <c r="DM304" s="14"/>
      <c r="DN304" s="15"/>
      <c r="DO304" s="15"/>
      <c r="DP304" s="14"/>
      <c r="DQ304" s="15"/>
      <c r="DR304" s="15"/>
      <c r="DS304" s="14"/>
      <c r="DT304" s="15"/>
      <c r="DU304" s="15"/>
      <c r="DV304" s="14"/>
      <c r="DW304" s="14"/>
      <c r="DX304" s="15"/>
      <c r="DY304" s="14"/>
      <c r="DZ304" s="14"/>
    </row>
    <row r="305" spans="1:130" s="35" customFormat="1" ht="15.75" x14ac:dyDescent="0.25">
      <c r="A305" s="58" t="s">
        <v>643</v>
      </c>
      <c r="B305" s="206">
        <f t="shared" si="536"/>
        <v>0</v>
      </c>
      <c r="C305" s="206">
        <f t="shared" si="537"/>
        <v>0</v>
      </c>
      <c r="D305" s="14"/>
      <c r="E305" s="14"/>
      <c r="F305" s="14"/>
      <c r="G305" s="14"/>
      <c r="H305" s="14"/>
      <c r="I305" s="14"/>
      <c r="J305" s="14"/>
      <c r="K305" s="14"/>
      <c r="L305" s="14"/>
      <c r="M305" s="15"/>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00"/>
      <c r="AU305" s="14"/>
      <c r="AV305" s="14"/>
      <c r="AW305" s="100"/>
      <c r="AX305" s="14"/>
      <c r="AY305" s="14"/>
      <c r="AZ305" s="100"/>
      <c r="BA305" s="14"/>
      <c r="BB305" s="14"/>
      <c r="BC305" s="100"/>
      <c r="BD305" s="14"/>
      <c r="BE305" s="14"/>
      <c r="BF305" s="15"/>
      <c r="BG305" s="14"/>
      <c r="BH305" s="14"/>
      <c r="BI305" s="100"/>
      <c r="BJ305" s="14"/>
      <c r="BK305" s="14"/>
      <c r="BL305" s="100"/>
      <c r="BM305" s="14"/>
      <c r="BN305" s="14"/>
      <c r="BO305" s="100"/>
      <c r="BP305" s="14"/>
      <c r="BQ305" s="14"/>
      <c r="BR305" s="100"/>
      <c r="BS305" s="14"/>
      <c r="BT305" s="14"/>
      <c r="BU305" s="100"/>
      <c r="BV305" s="14"/>
      <c r="BW305" s="14"/>
      <c r="BX305" s="100"/>
      <c r="BY305" s="14"/>
      <c r="BZ305" s="14"/>
      <c r="CA305" s="14"/>
      <c r="CB305" s="14"/>
      <c r="CC305" s="14"/>
      <c r="CD305" s="100"/>
      <c r="CE305" s="14"/>
      <c r="CF305" s="14"/>
      <c r="CG305" s="100"/>
      <c r="CH305" s="14"/>
      <c r="CI305" s="14"/>
      <c r="CJ305" s="50"/>
      <c r="CK305" s="14"/>
      <c r="CL305" s="14"/>
      <c r="CM305" s="100"/>
      <c r="CN305" s="15"/>
      <c r="CO305" s="14"/>
      <c r="CP305" s="181"/>
      <c r="CQ305" s="15"/>
      <c r="CR305" s="14"/>
      <c r="CS305" s="14"/>
      <c r="CT305" s="195"/>
      <c r="CU305" s="14"/>
      <c r="CV305" s="100"/>
      <c r="CW305" s="15"/>
      <c r="CX305" s="14"/>
      <c r="CY305" s="100"/>
      <c r="CZ305" s="15"/>
      <c r="DA305" s="14"/>
      <c r="DB305" s="100"/>
      <c r="DC305" s="15"/>
      <c r="DD305" s="14"/>
      <c r="DE305" s="100"/>
      <c r="DF305" s="15"/>
      <c r="DG305" s="14"/>
      <c r="DH305" s="100"/>
      <c r="DI305" s="15"/>
      <c r="DJ305" s="14"/>
      <c r="DK305" s="15"/>
      <c r="DL305" s="15"/>
      <c r="DM305" s="14"/>
      <c r="DN305" s="15"/>
      <c r="DO305" s="15"/>
      <c r="DP305" s="14"/>
      <c r="DQ305" s="15"/>
      <c r="DR305" s="15"/>
      <c r="DS305" s="14"/>
      <c r="DT305" s="15"/>
      <c r="DU305" s="15"/>
      <c r="DV305" s="14"/>
      <c r="DW305" s="14"/>
      <c r="DX305" s="15"/>
      <c r="DY305" s="14"/>
      <c r="DZ305" s="14"/>
    </row>
    <row r="306" spans="1:130" s="35" customFormat="1" ht="15.75" x14ac:dyDescent="0.25">
      <c r="A306" s="58" t="s">
        <v>467</v>
      </c>
      <c r="B306" s="206">
        <f t="shared" si="536"/>
        <v>3462.9040000000005</v>
      </c>
      <c r="C306" s="206">
        <f t="shared" si="537"/>
        <v>2770.1323499999999</v>
      </c>
      <c r="D306" s="14">
        <f>C306/B306*100</f>
        <v>79.994488729690431</v>
      </c>
      <c r="E306" s="14"/>
      <c r="F306" s="14"/>
      <c r="G306" s="14"/>
      <c r="H306" s="14"/>
      <c r="I306" s="14"/>
      <c r="J306" s="14"/>
      <c r="K306" s="14"/>
      <c r="L306" s="14"/>
      <c r="M306" s="15"/>
      <c r="N306" s="14"/>
      <c r="O306" s="14"/>
      <c r="P306" s="14"/>
      <c r="Q306" s="14"/>
      <c r="R306" s="14"/>
      <c r="S306" s="14"/>
      <c r="T306" s="14"/>
      <c r="U306" s="14"/>
      <c r="V306" s="14"/>
      <c r="W306" s="14"/>
      <c r="X306" s="14"/>
      <c r="Y306" s="14"/>
      <c r="Z306" s="14"/>
      <c r="AA306" s="14"/>
      <c r="AB306" s="14"/>
      <c r="AC306" s="14"/>
      <c r="AD306" s="14"/>
      <c r="AE306" s="14"/>
      <c r="AF306" s="14">
        <v>989.70399999999995</v>
      </c>
      <c r="AG306" s="14">
        <v>296.91120000000001</v>
      </c>
      <c r="AH306" s="14">
        <f t="shared" si="538"/>
        <v>30.000000000000004</v>
      </c>
      <c r="AI306" s="14">
        <v>1264.9000000000001</v>
      </c>
      <c r="AJ306" s="14">
        <v>1264.9211499999999</v>
      </c>
      <c r="AK306" s="14">
        <f>AJ306/AI306*100</f>
        <v>100.00167206893823</v>
      </c>
      <c r="AL306" s="14"/>
      <c r="AM306" s="14"/>
      <c r="AN306" s="14"/>
      <c r="AO306" s="14"/>
      <c r="AP306" s="14"/>
      <c r="AQ306" s="14"/>
      <c r="AR306" s="14"/>
      <c r="AS306" s="14"/>
      <c r="AT306" s="100"/>
      <c r="AU306" s="14"/>
      <c r="AV306" s="14"/>
      <c r="AW306" s="100"/>
      <c r="AX306" s="14"/>
      <c r="AY306" s="14"/>
      <c r="AZ306" s="100"/>
      <c r="BA306" s="14"/>
      <c r="BB306" s="14"/>
      <c r="BC306" s="100"/>
      <c r="BD306" s="14"/>
      <c r="BE306" s="14"/>
      <c r="BF306" s="15"/>
      <c r="BG306" s="14"/>
      <c r="BH306" s="14"/>
      <c r="BI306" s="14"/>
      <c r="BJ306" s="14"/>
      <c r="BK306" s="14"/>
      <c r="BL306" s="14"/>
      <c r="BM306" s="14"/>
      <c r="BN306" s="14"/>
      <c r="BO306" s="14"/>
      <c r="BP306" s="14"/>
      <c r="BQ306" s="14"/>
      <c r="BR306" s="100"/>
      <c r="BS306" s="14"/>
      <c r="BT306" s="14"/>
      <c r="BU306" s="100"/>
      <c r="BV306" s="14"/>
      <c r="BW306" s="14"/>
      <c r="BX306" s="100"/>
      <c r="BY306" s="15">
        <v>1208.3</v>
      </c>
      <c r="BZ306" s="15">
        <v>1208.3</v>
      </c>
      <c r="CA306" s="14">
        <f t="shared" si="566"/>
        <v>100</v>
      </c>
      <c r="CB306" s="14"/>
      <c r="CC306" s="14"/>
      <c r="CD306" s="100"/>
      <c r="CE306" s="14"/>
      <c r="CF306" s="14"/>
      <c r="CG306" s="100"/>
      <c r="CH306" s="14"/>
      <c r="CI306" s="14"/>
      <c r="CJ306" s="50"/>
      <c r="CK306" s="14"/>
      <c r="CL306" s="14"/>
      <c r="CM306" s="100"/>
      <c r="CN306" s="15"/>
      <c r="CO306" s="14"/>
      <c r="CP306" s="181"/>
      <c r="CQ306" s="15"/>
      <c r="CR306" s="14"/>
      <c r="CS306" s="14"/>
      <c r="CT306" s="195"/>
      <c r="CU306" s="14"/>
      <c r="CV306" s="100"/>
      <c r="CW306" s="15"/>
      <c r="CX306" s="14"/>
      <c r="CY306" s="100"/>
      <c r="CZ306" s="15"/>
      <c r="DA306" s="14"/>
      <c r="DB306" s="100"/>
      <c r="DC306" s="15"/>
      <c r="DD306" s="14"/>
      <c r="DE306" s="100"/>
      <c r="DF306" s="15"/>
      <c r="DG306" s="14"/>
      <c r="DH306" s="100"/>
      <c r="DI306" s="15"/>
      <c r="DJ306" s="14"/>
      <c r="DK306" s="15"/>
      <c r="DL306" s="15"/>
      <c r="DM306" s="14"/>
      <c r="DN306" s="15"/>
      <c r="DO306" s="15"/>
      <c r="DP306" s="14"/>
      <c r="DQ306" s="15"/>
      <c r="DR306" s="15"/>
      <c r="DS306" s="14"/>
      <c r="DT306" s="15"/>
      <c r="DU306" s="15"/>
      <c r="DV306" s="14"/>
      <c r="DW306" s="14"/>
      <c r="DX306" s="15"/>
      <c r="DY306" s="14"/>
      <c r="DZ306" s="14"/>
    </row>
    <row r="307" spans="1:130" s="35" customFormat="1" ht="15.75" x14ac:dyDescent="0.25">
      <c r="A307" s="58" t="s">
        <v>644</v>
      </c>
      <c r="B307" s="206">
        <f t="shared" si="536"/>
        <v>758.96199999999999</v>
      </c>
      <c r="C307" s="206">
        <f t="shared" si="537"/>
        <v>0</v>
      </c>
      <c r="D307" s="14"/>
      <c r="E307" s="14"/>
      <c r="F307" s="14"/>
      <c r="G307" s="14"/>
      <c r="H307" s="14"/>
      <c r="I307" s="14"/>
      <c r="J307" s="14"/>
      <c r="K307" s="14"/>
      <c r="L307" s="14"/>
      <c r="M307" s="15"/>
      <c r="N307" s="14"/>
      <c r="O307" s="14"/>
      <c r="P307" s="14"/>
      <c r="Q307" s="14"/>
      <c r="R307" s="14"/>
      <c r="S307" s="14"/>
      <c r="T307" s="14"/>
      <c r="U307" s="14"/>
      <c r="V307" s="14"/>
      <c r="W307" s="14"/>
      <c r="X307" s="14"/>
      <c r="Y307" s="14"/>
      <c r="Z307" s="14"/>
      <c r="AA307" s="14"/>
      <c r="AB307" s="14"/>
      <c r="AC307" s="14"/>
      <c r="AD307" s="14"/>
      <c r="AE307" s="14"/>
      <c r="AF307" s="14">
        <v>758.96199999999999</v>
      </c>
      <c r="AG307" s="14"/>
      <c r="AH307" s="14">
        <f t="shared" si="538"/>
        <v>0</v>
      </c>
      <c r="AI307" s="14"/>
      <c r="AJ307" s="14"/>
      <c r="AK307" s="14"/>
      <c r="AL307" s="14"/>
      <c r="AM307" s="14"/>
      <c r="AN307" s="14"/>
      <c r="AO307" s="14"/>
      <c r="AP307" s="14"/>
      <c r="AQ307" s="14"/>
      <c r="AR307" s="14"/>
      <c r="AS307" s="14"/>
      <c r="AT307" s="100"/>
      <c r="AU307" s="14"/>
      <c r="AV307" s="14"/>
      <c r="AW307" s="100"/>
      <c r="AX307" s="14"/>
      <c r="AY307" s="14"/>
      <c r="AZ307" s="100"/>
      <c r="BA307" s="14"/>
      <c r="BB307" s="14"/>
      <c r="BC307" s="100"/>
      <c r="BD307" s="14"/>
      <c r="BE307" s="14"/>
      <c r="BF307" s="15"/>
      <c r="BG307" s="14"/>
      <c r="BH307" s="14"/>
      <c r="BI307" s="14"/>
      <c r="BJ307" s="14"/>
      <c r="BK307" s="14"/>
      <c r="BL307" s="14"/>
      <c r="BM307" s="14"/>
      <c r="BN307" s="14"/>
      <c r="BO307" s="14"/>
      <c r="BP307" s="14"/>
      <c r="BQ307" s="14"/>
      <c r="BR307" s="100"/>
      <c r="BS307" s="14"/>
      <c r="BT307" s="14"/>
      <c r="BU307" s="100"/>
      <c r="BV307" s="14"/>
      <c r="BW307" s="14"/>
      <c r="BX307" s="100"/>
      <c r="BY307" s="14"/>
      <c r="BZ307" s="14"/>
      <c r="CA307" s="14"/>
      <c r="CB307" s="14"/>
      <c r="CC307" s="14"/>
      <c r="CD307" s="100"/>
      <c r="CE307" s="14"/>
      <c r="CF307" s="14"/>
      <c r="CG307" s="100"/>
      <c r="CH307" s="14"/>
      <c r="CI307" s="14"/>
      <c r="CJ307" s="50"/>
      <c r="CK307" s="14"/>
      <c r="CL307" s="14"/>
      <c r="CM307" s="100"/>
      <c r="CN307" s="15"/>
      <c r="CO307" s="14"/>
      <c r="CP307" s="181"/>
      <c r="CQ307" s="15"/>
      <c r="CR307" s="14"/>
      <c r="CS307" s="14"/>
      <c r="CT307" s="195"/>
      <c r="CU307" s="14"/>
      <c r="CV307" s="100"/>
      <c r="CW307" s="15"/>
      <c r="CX307" s="14"/>
      <c r="CY307" s="100"/>
      <c r="CZ307" s="15"/>
      <c r="DA307" s="14"/>
      <c r="DB307" s="100"/>
      <c r="DC307" s="15"/>
      <c r="DD307" s="14"/>
      <c r="DE307" s="100"/>
      <c r="DF307" s="15"/>
      <c r="DG307" s="14"/>
      <c r="DH307" s="100"/>
      <c r="DI307" s="15"/>
      <c r="DJ307" s="14"/>
      <c r="DK307" s="15"/>
      <c r="DL307" s="15"/>
      <c r="DM307" s="14"/>
      <c r="DN307" s="15"/>
      <c r="DO307" s="15"/>
      <c r="DP307" s="14"/>
      <c r="DQ307" s="15"/>
      <c r="DR307" s="15"/>
      <c r="DS307" s="14"/>
      <c r="DT307" s="15"/>
      <c r="DU307" s="15"/>
      <c r="DV307" s="14"/>
      <c r="DW307" s="14"/>
      <c r="DX307" s="15"/>
      <c r="DY307" s="14"/>
      <c r="DZ307" s="14"/>
    </row>
    <row r="308" spans="1:130" s="76" customFormat="1" ht="31.5" x14ac:dyDescent="0.25">
      <c r="A308" s="77" t="s">
        <v>469</v>
      </c>
      <c r="B308" s="205">
        <f t="shared" si="536"/>
        <v>95449.404410000003</v>
      </c>
      <c r="C308" s="205">
        <f t="shared" si="537"/>
        <v>49299.304189999995</v>
      </c>
      <c r="D308" s="81">
        <f t="shared" ref="D308" si="610">C308/B308*100</f>
        <v>51.64967188085987</v>
      </c>
      <c r="E308" s="83">
        <f t="shared" ref="E308:AS308" si="611">E309+E310+E311+E312+E313+E314+E315+E316</f>
        <v>0</v>
      </c>
      <c r="F308" s="83">
        <f t="shared" si="611"/>
        <v>0</v>
      </c>
      <c r="G308" s="83">
        <f t="shared" si="611"/>
        <v>0</v>
      </c>
      <c r="H308" s="83">
        <f t="shared" si="611"/>
        <v>0</v>
      </c>
      <c r="I308" s="83">
        <f t="shared" si="611"/>
        <v>0</v>
      </c>
      <c r="J308" s="83">
        <f t="shared" si="611"/>
        <v>0</v>
      </c>
      <c r="K308" s="83">
        <f t="shared" si="611"/>
        <v>567.79999999999995</v>
      </c>
      <c r="L308" s="83">
        <f t="shared" si="611"/>
        <v>567.75599999999997</v>
      </c>
      <c r="M308" s="83">
        <f t="shared" si="596"/>
        <v>99.992250792532587</v>
      </c>
      <c r="N308" s="83">
        <f t="shared" si="611"/>
        <v>0</v>
      </c>
      <c r="O308" s="83">
        <f t="shared" si="611"/>
        <v>0</v>
      </c>
      <c r="P308" s="83">
        <f t="shared" si="611"/>
        <v>0</v>
      </c>
      <c r="Q308" s="83">
        <f t="shared" si="611"/>
        <v>0</v>
      </c>
      <c r="R308" s="83">
        <f t="shared" si="611"/>
        <v>0</v>
      </c>
      <c r="S308" s="83">
        <f t="shared" si="611"/>
        <v>0</v>
      </c>
      <c r="T308" s="83">
        <f t="shared" si="611"/>
        <v>0</v>
      </c>
      <c r="U308" s="83">
        <f t="shared" si="611"/>
        <v>0</v>
      </c>
      <c r="V308" s="83">
        <f t="shared" si="611"/>
        <v>0</v>
      </c>
      <c r="W308" s="83">
        <f t="shared" si="611"/>
        <v>0</v>
      </c>
      <c r="X308" s="83">
        <f t="shared" si="611"/>
        <v>0</v>
      </c>
      <c r="Y308" s="83">
        <f t="shared" si="611"/>
        <v>0</v>
      </c>
      <c r="Z308" s="83">
        <f t="shared" si="611"/>
        <v>51.020409999999998</v>
      </c>
      <c r="AA308" s="83">
        <f t="shared" si="611"/>
        <v>51.020409999999998</v>
      </c>
      <c r="AB308" s="81">
        <f>AA308/Z308*100</f>
        <v>100</v>
      </c>
      <c r="AC308" s="83">
        <f t="shared" si="611"/>
        <v>0</v>
      </c>
      <c r="AD308" s="83">
        <f t="shared" si="611"/>
        <v>0</v>
      </c>
      <c r="AE308" s="83">
        <f t="shared" si="611"/>
        <v>0</v>
      </c>
      <c r="AF308" s="83">
        <f>SUM(AF309:AF316)</f>
        <v>4476.3240000000005</v>
      </c>
      <c r="AG308" s="83">
        <f t="shared" si="611"/>
        <v>688.04846000000009</v>
      </c>
      <c r="AH308" s="81">
        <f t="shared" si="538"/>
        <v>15.370836874185157</v>
      </c>
      <c r="AI308" s="83">
        <f t="shared" si="611"/>
        <v>5935.1</v>
      </c>
      <c r="AJ308" s="83">
        <f t="shared" si="611"/>
        <v>5935.0959599999996</v>
      </c>
      <c r="AK308" s="81">
        <f t="shared" ref="AK308" si="612">AJ308/AI308*100</f>
        <v>99.999931930380271</v>
      </c>
      <c r="AL308" s="83">
        <f t="shared" si="611"/>
        <v>26280.3</v>
      </c>
      <c r="AM308" s="83">
        <f t="shared" si="611"/>
        <v>16004.130359999999</v>
      </c>
      <c r="AN308" s="83">
        <f t="shared" si="93"/>
        <v>60.897822170979786</v>
      </c>
      <c r="AO308" s="83">
        <f t="shared" ref="AO308:AP308" si="613">AO309+AO310+AO311+AO312+AO313+AO314+AO315+AO316</f>
        <v>3928.8</v>
      </c>
      <c r="AP308" s="83">
        <f t="shared" si="613"/>
        <v>653.48791000000006</v>
      </c>
      <c r="AQ308" s="83">
        <f t="shared" ref="AQ308:AQ309" si="614">AP308/AO308*100</f>
        <v>16.633269955202607</v>
      </c>
      <c r="AR308" s="83">
        <f t="shared" si="611"/>
        <v>0</v>
      </c>
      <c r="AS308" s="83">
        <f t="shared" si="611"/>
        <v>0</v>
      </c>
      <c r="AT308" s="83">
        <f t="shared" ref="AT308:CI308" si="615">AT309+AT310+AT311+AT312+AT313+AT314+AT315+AT316</f>
        <v>0</v>
      </c>
      <c r="AU308" s="83">
        <f t="shared" si="615"/>
        <v>0</v>
      </c>
      <c r="AV308" s="83">
        <f t="shared" si="615"/>
        <v>0</v>
      </c>
      <c r="AW308" s="83">
        <f t="shared" si="615"/>
        <v>0</v>
      </c>
      <c r="AX308" s="83">
        <f t="shared" si="615"/>
        <v>0</v>
      </c>
      <c r="AY308" s="83">
        <f t="shared" si="615"/>
        <v>0</v>
      </c>
      <c r="AZ308" s="83">
        <f t="shared" si="615"/>
        <v>0</v>
      </c>
      <c r="BA308" s="83">
        <f t="shared" si="615"/>
        <v>0</v>
      </c>
      <c r="BB308" s="83">
        <f t="shared" si="615"/>
        <v>0</v>
      </c>
      <c r="BC308" s="83">
        <f t="shared" si="615"/>
        <v>0</v>
      </c>
      <c r="BD308" s="83">
        <f t="shared" si="615"/>
        <v>10142.6</v>
      </c>
      <c r="BE308" s="83">
        <f t="shared" si="615"/>
        <v>3631.6994799999998</v>
      </c>
      <c r="BF308" s="83">
        <f t="shared" si="125"/>
        <v>35.806395598761654</v>
      </c>
      <c r="BG308" s="83">
        <f t="shared" si="615"/>
        <v>8933.16</v>
      </c>
      <c r="BH308" s="83">
        <f t="shared" si="615"/>
        <v>221.85516000000001</v>
      </c>
      <c r="BI308" s="81">
        <f t="shared" ref="BI308:BI312" si="616">BH308/BG308*100</f>
        <v>2.4835014709240633</v>
      </c>
      <c r="BJ308" s="83">
        <f t="shared" si="615"/>
        <v>0</v>
      </c>
      <c r="BK308" s="83">
        <f t="shared" si="615"/>
        <v>0</v>
      </c>
      <c r="BL308" s="83">
        <f t="shared" si="615"/>
        <v>0</v>
      </c>
      <c r="BM308" s="83">
        <f t="shared" si="615"/>
        <v>0</v>
      </c>
      <c r="BN308" s="83">
        <f t="shared" si="615"/>
        <v>0</v>
      </c>
      <c r="BO308" s="83">
        <f t="shared" si="615"/>
        <v>0</v>
      </c>
      <c r="BP308" s="83">
        <f t="shared" si="615"/>
        <v>0</v>
      </c>
      <c r="BQ308" s="83">
        <f t="shared" si="615"/>
        <v>0</v>
      </c>
      <c r="BR308" s="83">
        <f t="shared" si="615"/>
        <v>0</v>
      </c>
      <c r="BS308" s="83">
        <f t="shared" si="615"/>
        <v>0</v>
      </c>
      <c r="BT308" s="83">
        <f t="shared" si="615"/>
        <v>0</v>
      </c>
      <c r="BU308" s="83">
        <f t="shared" si="615"/>
        <v>0</v>
      </c>
      <c r="BV308" s="83">
        <f t="shared" si="615"/>
        <v>0</v>
      </c>
      <c r="BW308" s="83">
        <f t="shared" si="615"/>
        <v>0</v>
      </c>
      <c r="BX308" s="83">
        <f t="shared" si="615"/>
        <v>0</v>
      </c>
      <c r="BY308" s="83">
        <f t="shared" si="615"/>
        <v>0</v>
      </c>
      <c r="BZ308" s="83">
        <f t="shared" si="615"/>
        <v>0</v>
      </c>
      <c r="CA308" s="81"/>
      <c r="CB308" s="83">
        <f t="shared" si="615"/>
        <v>0</v>
      </c>
      <c r="CC308" s="83">
        <f t="shared" si="615"/>
        <v>0</v>
      </c>
      <c r="CD308" s="83">
        <f t="shared" si="615"/>
        <v>0</v>
      </c>
      <c r="CE308" s="83">
        <f t="shared" si="615"/>
        <v>383.9</v>
      </c>
      <c r="CF308" s="83">
        <f t="shared" si="615"/>
        <v>0</v>
      </c>
      <c r="CG308" s="83">
        <f t="shared" si="615"/>
        <v>0</v>
      </c>
      <c r="CH308" s="83">
        <f t="shared" si="615"/>
        <v>9399.1</v>
      </c>
      <c r="CI308" s="83">
        <f t="shared" si="615"/>
        <v>8343.9828500000003</v>
      </c>
      <c r="CJ308" s="80">
        <f t="shared" si="567"/>
        <v>88.774274664595538</v>
      </c>
      <c r="CK308" s="83">
        <f t="shared" ref="CK308:CY308" si="617">CK309+CK310+CK311+CK312+CK313+CK314+CK315+CK316</f>
        <v>0</v>
      </c>
      <c r="CL308" s="83">
        <f t="shared" si="617"/>
        <v>0</v>
      </c>
      <c r="CM308" s="83">
        <f t="shared" si="617"/>
        <v>0</v>
      </c>
      <c r="CN308" s="83">
        <f t="shared" si="617"/>
        <v>0</v>
      </c>
      <c r="CO308" s="83">
        <f t="shared" si="617"/>
        <v>0</v>
      </c>
      <c r="CP308" s="183">
        <f t="shared" si="617"/>
        <v>0</v>
      </c>
      <c r="CQ308" s="83">
        <f t="shared" si="617"/>
        <v>17449.099999999999</v>
      </c>
      <c r="CR308" s="83">
        <f t="shared" si="617"/>
        <v>10354.79537</v>
      </c>
      <c r="CS308" s="83">
        <f t="shared" si="98"/>
        <v>59.342862210658431</v>
      </c>
      <c r="CT308" s="198">
        <f t="shared" si="617"/>
        <v>0</v>
      </c>
      <c r="CU308" s="83">
        <f t="shared" si="617"/>
        <v>0</v>
      </c>
      <c r="CV308" s="83">
        <f t="shared" si="617"/>
        <v>0</v>
      </c>
      <c r="CW308" s="83">
        <f t="shared" si="617"/>
        <v>0</v>
      </c>
      <c r="CX308" s="83">
        <f t="shared" si="617"/>
        <v>0</v>
      </c>
      <c r="CY308" s="83">
        <f t="shared" si="617"/>
        <v>0</v>
      </c>
      <c r="CZ308" s="83"/>
      <c r="DA308" s="83">
        <f t="shared" ref="DA308:DB308" si="618">DA309+DA310+DA311+DA312+DA313+DA314+DA315+DA316</f>
        <v>0</v>
      </c>
      <c r="DB308" s="83">
        <f t="shared" si="618"/>
        <v>0</v>
      </c>
      <c r="DC308" s="83">
        <f t="shared" ref="DC308:DE308" si="619">DC309+DC310+DC311+DC312+DC313+DC314+DC315+DC316</f>
        <v>0</v>
      </c>
      <c r="DD308" s="83">
        <f t="shared" si="619"/>
        <v>0</v>
      </c>
      <c r="DE308" s="83">
        <f t="shared" si="619"/>
        <v>0</v>
      </c>
      <c r="DF308" s="83">
        <f t="shared" ref="DF308:DG308" si="620">DF309+DF310+DF311+DF312+DF313+DF314+DF315+DF316</f>
        <v>1890.4</v>
      </c>
      <c r="DG308" s="83">
        <f t="shared" si="620"/>
        <v>91</v>
      </c>
      <c r="DH308" s="83">
        <f>DG308/DF308*100</f>
        <v>4.8137960220059242</v>
      </c>
      <c r="DI308" s="83">
        <f t="shared" ref="DI308:DJ308" si="621">DI309+DI310+DI311+DI312+DI313+DI314+DI315+DI316</f>
        <v>4706.2</v>
      </c>
      <c r="DJ308" s="83">
        <f t="shared" si="621"/>
        <v>2756.4322299999999</v>
      </c>
      <c r="DK308" s="83">
        <f t="shared" si="588"/>
        <v>585.70231396880718</v>
      </c>
      <c r="DL308" s="83">
        <f t="shared" ref="DL308:DM308" si="622">DL309+DL310+DL311+DL312+DL313+DL314+DL315+DL316</f>
        <v>0</v>
      </c>
      <c r="DM308" s="83">
        <f t="shared" si="622"/>
        <v>0</v>
      </c>
      <c r="DN308" s="83"/>
      <c r="DO308" s="83">
        <f t="shared" ref="DO308:DP308" si="623">DO309+DO310+DO311+DO312+DO313+DO314+DO315+DO316</f>
        <v>0</v>
      </c>
      <c r="DP308" s="83">
        <f t="shared" si="623"/>
        <v>0</v>
      </c>
      <c r="DQ308" s="83"/>
      <c r="DR308" s="83">
        <f t="shared" ref="DR308:DS308" si="624">DR309+DR310+DR311+DR312+DR313+DR314+DR315+DR316</f>
        <v>0</v>
      </c>
      <c r="DS308" s="83">
        <f t="shared" si="624"/>
        <v>0</v>
      </c>
      <c r="DT308" s="83"/>
      <c r="DU308" s="83">
        <f t="shared" ref="DU308:DV308" si="625">DU309+DU310+DU311+DU312+DU313+DU314+DU315+DU316</f>
        <v>1305.5999999999999</v>
      </c>
      <c r="DV308" s="83">
        <f t="shared" si="625"/>
        <v>0</v>
      </c>
      <c r="DW308" s="83">
        <f t="shared" ref="DW308" si="626">DV308/DU308*100</f>
        <v>0</v>
      </c>
      <c r="DX308" s="83"/>
      <c r="DY308" s="83"/>
      <c r="DZ308" s="83"/>
    </row>
    <row r="309" spans="1:130" s="35" customFormat="1" ht="15.75" x14ac:dyDescent="0.25">
      <c r="A309" s="58" t="s">
        <v>389</v>
      </c>
      <c r="B309" s="206">
        <f t="shared" si="536"/>
        <v>74799.220409999994</v>
      </c>
      <c r="C309" s="206">
        <f t="shared" si="537"/>
        <v>42454.304609999999</v>
      </c>
      <c r="D309" s="14">
        <f t="shared" si="82"/>
        <v>56.757683271688528</v>
      </c>
      <c r="E309" s="14"/>
      <c r="F309" s="14"/>
      <c r="G309" s="14"/>
      <c r="H309" s="15"/>
      <c r="I309" s="15"/>
      <c r="J309" s="14"/>
      <c r="K309" s="14">
        <v>567.79999999999995</v>
      </c>
      <c r="L309" s="14">
        <v>567.75599999999997</v>
      </c>
      <c r="M309" s="15">
        <f t="shared" si="596"/>
        <v>99.992250792532587</v>
      </c>
      <c r="N309" s="14"/>
      <c r="O309" s="14"/>
      <c r="P309" s="15"/>
      <c r="Q309" s="15">
        <v>0</v>
      </c>
      <c r="R309" s="15">
        <v>0</v>
      </c>
      <c r="S309" s="14"/>
      <c r="T309" s="15"/>
      <c r="U309" s="15"/>
      <c r="V309" s="15"/>
      <c r="W309" s="15"/>
      <c r="X309" s="15"/>
      <c r="Y309" s="14"/>
      <c r="Z309" s="15">
        <v>51.020409999999998</v>
      </c>
      <c r="AA309" s="15">
        <v>51.020409999999998</v>
      </c>
      <c r="AB309" s="14">
        <f>AA309/Z309*100</f>
        <v>100</v>
      </c>
      <c r="AC309" s="15"/>
      <c r="AD309" s="15"/>
      <c r="AE309" s="14"/>
      <c r="AF309" s="14"/>
      <c r="AG309" s="14"/>
      <c r="AH309" s="14"/>
      <c r="AI309" s="15">
        <v>0</v>
      </c>
      <c r="AJ309" s="15"/>
      <c r="AK309" s="14"/>
      <c r="AL309" s="172">
        <v>26280.3</v>
      </c>
      <c r="AM309" s="172">
        <v>16004.130359999999</v>
      </c>
      <c r="AN309" s="15">
        <f t="shared" si="93"/>
        <v>60.897822170979786</v>
      </c>
      <c r="AO309" s="172">
        <v>3928.8</v>
      </c>
      <c r="AP309" s="172">
        <v>653.48791000000006</v>
      </c>
      <c r="AQ309" s="15">
        <f t="shared" si="614"/>
        <v>16.633269955202607</v>
      </c>
      <c r="AR309" s="15"/>
      <c r="AS309" s="15"/>
      <c r="AT309" s="15"/>
      <c r="AU309" s="15"/>
      <c r="AV309" s="99"/>
      <c r="AW309" s="99"/>
      <c r="AX309" s="15"/>
      <c r="AY309" s="15"/>
      <c r="AZ309" s="99"/>
      <c r="BA309" s="15"/>
      <c r="BB309" s="15"/>
      <c r="BC309" s="99"/>
      <c r="BD309" s="15">
        <v>10142.6</v>
      </c>
      <c r="BE309" s="191">
        <v>3631.6994799999998</v>
      </c>
      <c r="BF309" s="15">
        <f t="shared" si="125"/>
        <v>35.806395598761654</v>
      </c>
      <c r="BG309" s="15"/>
      <c r="BH309" s="99"/>
      <c r="BI309" s="14"/>
      <c r="BJ309" s="15"/>
      <c r="BK309" s="99"/>
      <c r="BL309" s="99"/>
      <c r="BM309" s="15"/>
      <c r="BN309" s="99"/>
      <c r="BO309" s="99"/>
      <c r="BP309" s="15"/>
      <c r="BQ309" s="99"/>
      <c r="BR309" s="99"/>
      <c r="BS309" s="15"/>
      <c r="BT309" s="99"/>
      <c r="BU309" s="99"/>
      <c r="BV309" s="15"/>
      <c r="BW309" s="99"/>
      <c r="BX309" s="99"/>
      <c r="BY309" s="15"/>
      <c r="BZ309" s="99"/>
      <c r="CA309" s="99"/>
      <c r="CB309" s="15"/>
      <c r="CC309" s="99"/>
      <c r="CD309" s="99"/>
      <c r="CE309" s="15">
        <v>383.9</v>
      </c>
      <c r="CF309" s="99"/>
      <c r="CG309" s="99"/>
      <c r="CH309" s="15">
        <v>9399.1</v>
      </c>
      <c r="CI309" s="191">
        <v>8343.9828500000003</v>
      </c>
      <c r="CJ309" s="50">
        <f t="shared" si="567"/>
        <v>88.774274664595538</v>
      </c>
      <c r="CK309" s="15"/>
      <c r="CL309" s="99"/>
      <c r="CM309" s="99"/>
      <c r="CN309" s="15"/>
      <c r="CO309" s="99"/>
      <c r="CP309" s="185"/>
      <c r="CQ309" s="15">
        <v>17449.099999999999</v>
      </c>
      <c r="CR309" s="172">
        <v>10354.79537</v>
      </c>
      <c r="CS309" s="15">
        <f t="shared" si="98"/>
        <v>59.342862210658431</v>
      </c>
      <c r="CT309" s="195"/>
      <c r="CU309" s="99"/>
      <c r="CV309" s="99"/>
      <c r="CW309" s="15"/>
      <c r="CX309" s="99"/>
      <c r="CY309" s="99"/>
      <c r="CZ309" s="15"/>
      <c r="DA309" s="99"/>
      <c r="DB309" s="99"/>
      <c r="DC309" s="15"/>
      <c r="DD309" s="99"/>
      <c r="DE309" s="99"/>
      <c r="DF309" s="15">
        <v>1890.4</v>
      </c>
      <c r="DG309" s="15">
        <v>91</v>
      </c>
      <c r="DH309" s="15">
        <f>DG309/DF309*100</f>
        <v>4.8137960220059242</v>
      </c>
      <c r="DI309" s="15">
        <v>4706.2</v>
      </c>
      <c r="DJ309" s="191">
        <v>2756.4322299999999</v>
      </c>
      <c r="DK309" s="15">
        <f>DJ309/DI309*1000</f>
        <v>585.70231396880718</v>
      </c>
      <c r="DL309" s="15"/>
      <c r="DM309" s="191"/>
      <c r="DN309" s="15"/>
      <c r="DO309" s="15"/>
      <c r="DP309" s="191"/>
      <c r="DQ309" s="15"/>
      <c r="DR309" s="15"/>
      <c r="DS309" s="191"/>
      <c r="DT309" s="15"/>
      <c r="DU309" s="15"/>
      <c r="DV309" s="172"/>
      <c r="DW309" s="15"/>
      <c r="DX309" s="15"/>
      <c r="DY309" s="172"/>
      <c r="DZ309" s="15"/>
    </row>
    <row r="310" spans="1:130" s="35" customFormat="1" ht="15.75" x14ac:dyDescent="0.25">
      <c r="A310" s="58" t="s">
        <v>646</v>
      </c>
      <c r="B310" s="206">
        <f t="shared" si="536"/>
        <v>7496.0310000000009</v>
      </c>
      <c r="C310" s="206">
        <f t="shared" si="537"/>
        <v>5935.0959599999996</v>
      </c>
      <c r="D310" s="14">
        <f>C310/B310*100</f>
        <v>79.176513010685241</v>
      </c>
      <c r="E310" s="14"/>
      <c r="F310" s="14"/>
      <c r="G310" s="14"/>
      <c r="H310" s="14"/>
      <c r="I310" s="14"/>
      <c r="J310" s="14"/>
      <c r="K310" s="14"/>
      <c r="L310" s="14"/>
      <c r="M310" s="15"/>
      <c r="N310" s="14"/>
      <c r="O310" s="14"/>
      <c r="P310" s="14"/>
      <c r="Q310" s="14"/>
      <c r="R310" s="14"/>
      <c r="S310" s="14"/>
      <c r="T310" s="14"/>
      <c r="U310" s="14">
        <v>0</v>
      </c>
      <c r="V310" s="14"/>
      <c r="W310" s="14"/>
      <c r="X310" s="14"/>
      <c r="Y310" s="14"/>
      <c r="Z310" s="14"/>
      <c r="AA310" s="14"/>
      <c r="AB310" s="14"/>
      <c r="AC310" s="14"/>
      <c r="AD310" s="14"/>
      <c r="AE310" s="14"/>
      <c r="AF310" s="14">
        <v>1560.931</v>
      </c>
      <c r="AG310" s="14"/>
      <c r="AH310" s="14">
        <f t="shared" si="538"/>
        <v>0</v>
      </c>
      <c r="AI310" s="14">
        <v>5935.1</v>
      </c>
      <c r="AJ310" s="14">
        <v>5935.0959599999996</v>
      </c>
      <c r="AK310" s="14">
        <f>AJ310/AI310*100</f>
        <v>99.999931930380271</v>
      </c>
      <c r="AL310" s="14"/>
      <c r="AM310" s="14"/>
      <c r="AN310" s="14"/>
      <c r="AO310" s="14"/>
      <c r="AP310" s="14"/>
      <c r="AQ310" s="14"/>
      <c r="AR310" s="14"/>
      <c r="AS310" s="14"/>
      <c r="AT310" s="100"/>
      <c r="AU310" s="14"/>
      <c r="AV310" s="14"/>
      <c r="AW310" s="100"/>
      <c r="AX310" s="14"/>
      <c r="AY310" s="14"/>
      <c r="AZ310" s="100"/>
      <c r="BA310" s="14"/>
      <c r="BB310" s="14"/>
      <c r="BC310" s="100"/>
      <c r="BD310" s="14"/>
      <c r="BE310" s="14"/>
      <c r="BF310" s="14"/>
      <c r="BG310" s="14"/>
      <c r="BH310" s="14"/>
      <c r="BI310" s="14"/>
      <c r="BJ310" s="14"/>
      <c r="BK310" s="14"/>
      <c r="BL310" s="14"/>
      <c r="BM310" s="14"/>
      <c r="BN310" s="14"/>
      <c r="BO310" s="14"/>
      <c r="BP310" s="14"/>
      <c r="BQ310" s="14"/>
      <c r="BR310" s="100"/>
      <c r="BS310" s="14"/>
      <c r="BT310" s="14"/>
      <c r="BU310" s="100"/>
      <c r="BV310" s="14"/>
      <c r="BW310" s="14"/>
      <c r="BX310" s="100"/>
      <c r="BY310" s="14"/>
      <c r="BZ310" s="14"/>
      <c r="CA310" s="100"/>
      <c r="CB310" s="14"/>
      <c r="CC310" s="14"/>
      <c r="CD310" s="100"/>
      <c r="CE310" s="14"/>
      <c r="CF310" s="14"/>
      <c r="CG310" s="100"/>
      <c r="CH310" s="14"/>
      <c r="CI310" s="14"/>
      <c r="CJ310" s="50"/>
      <c r="CK310" s="14"/>
      <c r="CL310" s="14"/>
      <c r="CM310" s="100"/>
      <c r="CN310" s="15"/>
      <c r="CO310" s="14"/>
      <c r="CP310" s="181"/>
      <c r="CQ310" s="15"/>
      <c r="CR310" s="14"/>
      <c r="CS310" s="14"/>
      <c r="CT310" s="195"/>
      <c r="CU310" s="14"/>
      <c r="CV310" s="100"/>
      <c r="CW310" s="15"/>
      <c r="CX310" s="14"/>
      <c r="CY310" s="100"/>
      <c r="CZ310" s="15"/>
      <c r="DA310" s="14"/>
      <c r="DB310" s="100"/>
      <c r="DC310" s="15"/>
      <c r="DD310" s="14"/>
      <c r="DE310" s="100"/>
      <c r="DF310" s="15"/>
      <c r="DG310" s="14"/>
      <c r="DH310" s="100"/>
      <c r="DI310" s="15"/>
      <c r="DJ310" s="14"/>
      <c r="DK310" s="14"/>
      <c r="DL310" s="15"/>
      <c r="DM310" s="14"/>
      <c r="DN310" s="14"/>
      <c r="DO310" s="15"/>
      <c r="DP310" s="14"/>
      <c r="DQ310" s="14"/>
      <c r="DR310" s="15"/>
      <c r="DS310" s="14"/>
      <c r="DT310" s="14"/>
      <c r="DU310" s="15"/>
      <c r="DV310" s="14"/>
      <c r="DW310" s="14"/>
      <c r="DX310" s="15"/>
      <c r="DY310" s="14"/>
      <c r="DZ310" s="14"/>
    </row>
    <row r="311" spans="1:130" s="35" customFormat="1" ht="15.75" x14ac:dyDescent="0.25">
      <c r="A311" s="58" t="s">
        <v>650</v>
      </c>
      <c r="B311" s="206">
        <f t="shared" si="536"/>
        <v>0</v>
      </c>
      <c r="C311" s="206">
        <f t="shared" si="537"/>
        <v>0</v>
      </c>
      <c r="D311" s="14"/>
      <c r="E311" s="14"/>
      <c r="F311" s="14"/>
      <c r="G311" s="14"/>
      <c r="H311" s="14"/>
      <c r="I311" s="14"/>
      <c r="J311" s="14"/>
      <c r="K311" s="14"/>
      <c r="L311" s="14"/>
      <c r="M311" s="15"/>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00"/>
      <c r="AU311" s="14"/>
      <c r="AV311" s="14"/>
      <c r="AW311" s="100"/>
      <c r="AX311" s="14"/>
      <c r="AY311" s="14"/>
      <c r="AZ311" s="100"/>
      <c r="BA311" s="14"/>
      <c r="BB311" s="14"/>
      <c r="BC311" s="100"/>
      <c r="BD311" s="14"/>
      <c r="BE311" s="14"/>
      <c r="BF311" s="14"/>
      <c r="BG311" s="14"/>
      <c r="BH311" s="14"/>
      <c r="BI311" s="14"/>
      <c r="BJ311" s="14"/>
      <c r="BK311" s="14"/>
      <c r="BL311" s="14"/>
      <c r="BM311" s="14"/>
      <c r="BN311" s="14"/>
      <c r="BO311" s="14"/>
      <c r="BP311" s="14"/>
      <c r="BQ311" s="14"/>
      <c r="BR311" s="100"/>
      <c r="BS311" s="14"/>
      <c r="BT311" s="14"/>
      <c r="BU311" s="100"/>
      <c r="BV311" s="14"/>
      <c r="BW311" s="14"/>
      <c r="BX311" s="100"/>
      <c r="BY311" s="14"/>
      <c r="BZ311" s="14"/>
      <c r="CA311" s="100"/>
      <c r="CB311" s="14"/>
      <c r="CC311" s="14"/>
      <c r="CD311" s="100"/>
      <c r="CE311" s="14"/>
      <c r="CF311" s="14"/>
      <c r="CG311" s="100"/>
      <c r="CH311" s="14"/>
      <c r="CI311" s="14"/>
      <c r="CJ311" s="50"/>
      <c r="CK311" s="14"/>
      <c r="CL311" s="14"/>
      <c r="CM311" s="100"/>
      <c r="CN311" s="15"/>
      <c r="CO311" s="14"/>
      <c r="CP311" s="181"/>
      <c r="CQ311" s="15"/>
      <c r="CR311" s="14"/>
      <c r="CS311" s="14"/>
      <c r="CT311" s="195"/>
      <c r="CU311" s="14"/>
      <c r="CV311" s="100"/>
      <c r="CW311" s="15"/>
      <c r="CX311" s="14"/>
      <c r="CY311" s="100"/>
      <c r="CZ311" s="15"/>
      <c r="DA311" s="14"/>
      <c r="DB311" s="100"/>
      <c r="DC311" s="15"/>
      <c r="DD311" s="14"/>
      <c r="DE311" s="100"/>
      <c r="DF311" s="15"/>
      <c r="DG311" s="14"/>
      <c r="DH311" s="100"/>
      <c r="DI311" s="15"/>
      <c r="DJ311" s="14"/>
      <c r="DK311" s="14"/>
      <c r="DL311" s="15"/>
      <c r="DM311" s="14"/>
      <c r="DN311" s="14"/>
      <c r="DO311" s="15"/>
      <c r="DP311" s="14"/>
      <c r="DQ311" s="14"/>
      <c r="DR311" s="15"/>
      <c r="DS311" s="14"/>
      <c r="DT311" s="14"/>
      <c r="DU311" s="15"/>
      <c r="DV311" s="14"/>
      <c r="DW311" s="14"/>
      <c r="DX311" s="15"/>
      <c r="DY311" s="14"/>
      <c r="DZ311" s="14"/>
    </row>
    <row r="312" spans="1:130" s="35" customFormat="1" ht="15.75" x14ac:dyDescent="0.25">
      <c r="A312" s="58" t="s">
        <v>649</v>
      </c>
      <c r="B312" s="206">
        <f t="shared" si="536"/>
        <v>4802.9170000000004</v>
      </c>
      <c r="C312" s="206">
        <f t="shared" si="537"/>
        <v>345.79746</v>
      </c>
      <c r="D312" s="14">
        <f>C312/B312*100</f>
        <v>7.1997384089710472</v>
      </c>
      <c r="E312" s="14"/>
      <c r="F312" s="14"/>
      <c r="G312" s="14"/>
      <c r="H312" s="14"/>
      <c r="I312" s="14"/>
      <c r="J312" s="14"/>
      <c r="K312" s="14"/>
      <c r="L312" s="14"/>
      <c r="M312" s="15"/>
      <c r="N312" s="14"/>
      <c r="O312" s="14"/>
      <c r="P312" s="14"/>
      <c r="Q312" s="14"/>
      <c r="R312" s="14"/>
      <c r="S312" s="14"/>
      <c r="T312" s="14"/>
      <c r="U312" s="14"/>
      <c r="V312" s="14"/>
      <c r="W312" s="14"/>
      <c r="X312" s="14"/>
      <c r="Y312" s="14"/>
      <c r="Z312" s="14"/>
      <c r="AA312" s="14"/>
      <c r="AB312" s="14"/>
      <c r="AC312" s="14"/>
      <c r="AD312" s="14"/>
      <c r="AE312" s="14"/>
      <c r="AF312" s="14">
        <v>824.01700000000005</v>
      </c>
      <c r="AG312" s="14">
        <v>247.20510000000002</v>
      </c>
      <c r="AH312" s="14">
        <f t="shared" si="538"/>
        <v>30</v>
      </c>
      <c r="AI312" s="14"/>
      <c r="AJ312" s="14"/>
      <c r="AK312" s="14"/>
      <c r="AL312" s="14"/>
      <c r="AM312" s="14"/>
      <c r="AN312" s="14"/>
      <c r="AO312" s="14"/>
      <c r="AP312" s="14"/>
      <c r="AQ312" s="14"/>
      <c r="AR312" s="14"/>
      <c r="AS312" s="14"/>
      <c r="AT312" s="100"/>
      <c r="AU312" s="14"/>
      <c r="AV312" s="14"/>
      <c r="AW312" s="100"/>
      <c r="AX312" s="14"/>
      <c r="AY312" s="14"/>
      <c r="AZ312" s="100"/>
      <c r="BA312" s="14"/>
      <c r="BB312" s="14"/>
      <c r="BC312" s="100"/>
      <c r="BD312" s="14"/>
      <c r="BE312" s="14"/>
      <c r="BF312" s="14"/>
      <c r="BG312" s="14">
        <v>3978.9</v>
      </c>
      <c r="BH312" s="14">
        <v>98.592359999999999</v>
      </c>
      <c r="BI312" s="14">
        <f t="shared" si="616"/>
        <v>2.4778798160295561</v>
      </c>
      <c r="BJ312" s="14"/>
      <c r="BK312" s="14"/>
      <c r="BL312" s="14"/>
      <c r="BM312" s="14"/>
      <c r="BN312" s="14"/>
      <c r="BO312" s="14"/>
      <c r="BP312" s="14"/>
      <c r="BQ312" s="14"/>
      <c r="BR312" s="100"/>
      <c r="BS312" s="14"/>
      <c r="BT312" s="14"/>
      <c r="BU312" s="100"/>
      <c r="BV312" s="14"/>
      <c r="BW312" s="14"/>
      <c r="BX312" s="100"/>
      <c r="BY312" s="14"/>
      <c r="BZ312" s="14"/>
      <c r="CA312" s="100"/>
      <c r="CB312" s="14"/>
      <c r="CC312" s="14"/>
      <c r="CD312" s="100"/>
      <c r="CE312" s="14"/>
      <c r="CF312" s="14"/>
      <c r="CG312" s="100"/>
      <c r="CH312" s="14"/>
      <c r="CI312" s="14"/>
      <c r="CJ312" s="50"/>
      <c r="CK312" s="14"/>
      <c r="CL312" s="14"/>
      <c r="CM312" s="100"/>
      <c r="CN312" s="15"/>
      <c r="CO312" s="14"/>
      <c r="CP312" s="181"/>
      <c r="CQ312" s="15"/>
      <c r="CR312" s="14"/>
      <c r="CS312" s="14"/>
      <c r="CT312" s="195"/>
      <c r="CU312" s="14"/>
      <c r="CV312" s="100"/>
      <c r="CW312" s="15"/>
      <c r="CX312" s="14"/>
      <c r="CY312" s="100"/>
      <c r="CZ312" s="15"/>
      <c r="DA312" s="14"/>
      <c r="DB312" s="100"/>
      <c r="DC312" s="15"/>
      <c r="DD312" s="14"/>
      <c r="DE312" s="100"/>
      <c r="DF312" s="15"/>
      <c r="DG312" s="14"/>
      <c r="DH312" s="100"/>
      <c r="DI312" s="15"/>
      <c r="DJ312" s="14"/>
      <c r="DK312" s="14"/>
      <c r="DL312" s="15"/>
      <c r="DM312" s="14"/>
      <c r="DN312" s="14"/>
      <c r="DO312" s="15"/>
      <c r="DP312" s="14"/>
      <c r="DQ312" s="14"/>
      <c r="DR312" s="15"/>
      <c r="DS312" s="14"/>
      <c r="DT312" s="14"/>
      <c r="DU312" s="15"/>
      <c r="DV312" s="14"/>
      <c r="DW312" s="14"/>
      <c r="DX312" s="15"/>
      <c r="DY312" s="14"/>
      <c r="DZ312" s="14"/>
    </row>
    <row r="313" spans="1:130" s="35" customFormat="1" ht="15.75" x14ac:dyDescent="0.25">
      <c r="A313" s="58" t="s">
        <v>331</v>
      </c>
      <c r="B313" s="206">
        <f t="shared" si="536"/>
        <v>4954.26</v>
      </c>
      <c r="C313" s="206">
        <f t="shared" si="537"/>
        <v>123.2628</v>
      </c>
      <c r="D313" s="14"/>
      <c r="E313" s="14"/>
      <c r="F313" s="14"/>
      <c r="G313" s="14"/>
      <c r="H313" s="14"/>
      <c r="I313" s="14"/>
      <c r="J313" s="14"/>
      <c r="K313" s="14"/>
      <c r="L313" s="14"/>
      <c r="M313" s="15"/>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00"/>
      <c r="AU313" s="14"/>
      <c r="AV313" s="14"/>
      <c r="AW313" s="100"/>
      <c r="AX313" s="14"/>
      <c r="AY313" s="14"/>
      <c r="AZ313" s="100"/>
      <c r="BA313" s="14"/>
      <c r="BB313" s="14"/>
      <c r="BC313" s="100"/>
      <c r="BD313" s="14"/>
      <c r="BE313" s="14"/>
      <c r="BF313" s="14"/>
      <c r="BG313" s="14">
        <v>4954.26</v>
      </c>
      <c r="BH313" s="14">
        <v>123.2628</v>
      </c>
      <c r="BI313" s="14">
        <f>BH313/BG313*100</f>
        <v>2.4880163737874073</v>
      </c>
      <c r="BJ313" s="14"/>
      <c r="BK313" s="14"/>
      <c r="BL313" s="100"/>
      <c r="BM313" s="14"/>
      <c r="BN313" s="14"/>
      <c r="BO313" s="100"/>
      <c r="BP313" s="14"/>
      <c r="BQ313" s="14"/>
      <c r="BR313" s="100"/>
      <c r="BS313" s="14"/>
      <c r="BT313" s="14"/>
      <c r="BU313" s="100"/>
      <c r="BV313" s="14"/>
      <c r="BW313" s="14"/>
      <c r="BX313" s="100"/>
      <c r="BY313" s="14"/>
      <c r="BZ313" s="14"/>
      <c r="CA313" s="100"/>
      <c r="CB313" s="14"/>
      <c r="CC313" s="14"/>
      <c r="CD313" s="100"/>
      <c r="CE313" s="14"/>
      <c r="CF313" s="14"/>
      <c r="CG313" s="100"/>
      <c r="CH313" s="14"/>
      <c r="CI313" s="14"/>
      <c r="CJ313" s="50"/>
      <c r="CK313" s="14"/>
      <c r="CL313" s="14"/>
      <c r="CM313" s="100"/>
      <c r="CN313" s="15"/>
      <c r="CO313" s="14"/>
      <c r="CP313" s="181"/>
      <c r="CQ313" s="15"/>
      <c r="CR313" s="14"/>
      <c r="CS313" s="14"/>
      <c r="CT313" s="195"/>
      <c r="CU313" s="14"/>
      <c r="CV313" s="100"/>
      <c r="CW313" s="15"/>
      <c r="CX313" s="14"/>
      <c r="CY313" s="100"/>
      <c r="CZ313" s="15"/>
      <c r="DA313" s="14"/>
      <c r="DB313" s="100"/>
      <c r="DC313" s="15"/>
      <c r="DD313" s="14"/>
      <c r="DE313" s="100"/>
      <c r="DF313" s="15"/>
      <c r="DG313" s="14"/>
      <c r="DH313" s="100"/>
      <c r="DI313" s="15"/>
      <c r="DJ313" s="14"/>
      <c r="DK313" s="14"/>
      <c r="DL313" s="15"/>
      <c r="DM313" s="14"/>
      <c r="DN313" s="14"/>
      <c r="DO313" s="15"/>
      <c r="DP313" s="14"/>
      <c r="DQ313" s="14"/>
      <c r="DR313" s="15"/>
      <c r="DS313" s="14"/>
      <c r="DT313" s="14"/>
      <c r="DU313" s="15"/>
      <c r="DV313" s="14"/>
      <c r="DW313" s="14"/>
      <c r="DX313" s="15"/>
      <c r="DY313" s="14"/>
      <c r="DZ313" s="14"/>
    </row>
    <row r="314" spans="1:130" s="35" customFormat="1" ht="15.75" x14ac:dyDescent="0.25">
      <c r="A314" s="58" t="s">
        <v>648</v>
      </c>
      <c r="B314" s="206">
        <f t="shared" si="536"/>
        <v>2005.5859999999998</v>
      </c>
      <c r="C314" s="206">
        <f t="shared" si="537"/>
        <v>209.99579999999997</v>
      </c>
      <c r="D314" s="14"/>
      <c r="E314" s="14"/>
      <c r="F314" s="14"/>
      <c r="G314" s="14"/>
      <c r="H314" s="14"/>
      <c r="I314" s="14"/>
      <c r="J314" s="14"/>
      <c r="K314" s="14"/>
      <c r="L314" s="14"/>
      <c r="M314" s="15"/>
      <c r="N314" s="14"/>
      <c r="O314" s="14"/>
      <c r="P314" s="14"/>
      <c r="Q314" s="14"/>
      <c r="R314" s="14"/>
      <c r="S314" s="14"/>
      <c r="T314" s="14"/>
      <c r="U314" s="14"/>
      <c r="V314" s="14"/>
      <c r="W314" s="14"/>
      <c r="X314" s="14"/>
      <c r="Y314" s="14"/>
      <c r="Z314" s="14"/>
      <c r="AA314" s="14"/>
      <c r="AB314" s="14"/>
      <c r="AC314" s="14"/>
      <c r="AD314" s="14"/>
      <c r="AE314" s="14"/>
      <c r="AF314" s="14">
        <v>699.98599999999999</v>
      </c>
      <c r="AG314" s="14">
        <v>209.99579999999997</v>
      </c>
      <c r="AH314" s="14">
        <f t="shared" si="538"/>
        <v>30</v>
      </c>
      <c r="AI314" s="14"/>
      <c r="AJ314" s="14"/>
      <c r="AK314" s="14"/>
      <c r="AL314" s="14"/>
      <c r="AM314" s="14"/>
      <c r="AN314" s="14"/>
      <c r="AO314" s="14"/>
      <c r="AP314" s="14"/>
      <c r="AQ314" s="14"/>
      <c r="AR314" s="14"/>
      <c r="AS314" s="14"/>
      <c r="AT314" s="100"/>
      <c r="AU314" s="14"/>
      <c r="AV314" s="14"/>
      <c r="AW314" s="100"/>
      <c r="AX314" s="14"/>
      <c r="AY314" s="14"/>
      <c r="AZ314" s="100"/>
      <c r="BA314" s="14"/>
      <c r="BB314" s="14"/>
      <c r="BC314" s="100"/>
      <c r="BD314" s="14"/>
      <c r="BE314" s="14"/>
      <c r="BF314" s="14"/>
      <c r="BG314" s="14"/>
      <c r="BH314" s="14"/>
      <c r="BI314" s="100"/>
      <c r="BJ314" s="14"/>
      <c r="BK314" s="14"/>
      <c r="BL314" s="100"/>
      <c r="BM314" s="14"/>
      <c r="BN314" s="14"/>
      <c r="BO314" s="100"/>
      <c r="BP314" s="14"/>
      <c r="BQ314" s="14"/>
      <c r="BR314" s="100"/>
      <c r="BS314" s="14"/>
      <c r="BT314" s="14"/>
      <c r="BU314" s="100"/>
      <c r="BV314" s="14"/>
      <c r="BW314" s="14"/>
      <c r="BX314" s="100"/>
      <c r="BY314" s="14"/>
      <c r="BZ314" s="14"/>
      <c r="CA314" s="100"/>
      <c r="CB314" s="14"/>
      <c r="CC314" s="14"/>
      <c r="CD314" s="100"/>
      <c r="CE314" s="14"/>
      <c r="CF314" s="14"/>
      <c r="CG314" s="100"/>
      <c r="CH314" s="14"/>
      <c r="CI314" s="14"/>
      <c r="CJ314" s="50"/>
      <c r="CK314" s="14"/>
      <c r="CL314" s="14"/>
      <c r="CM314" s="100"/>
      <c r="CN314" s="15"/>
      <c r="CO314" s="14"/>
      <c r="CP314" s="181"/>
      <c r="CQ314" s="15"/>
      <c r="CR314" s="14"/>
      <c r="CS314" s="14"/>
      <c r="CT314" s="195"/>
      <c r="CU314" s="14"/>
      <c r="CV314" s="100"/>
      <c r="CW314" s="15"/>
      <c r="CX314" s="14"/>
      <c r="CY314" s="100"/>
      <c r="CZ314" s="15"/>
      <c r="DA314" s="14"/>
      <c r="DB314" s="100"/>
      <c r="DC314" s="15"/>
      <c r="DD314" s="14"/>
      <c r="DE314" s="100"/>
      <c r="DF314" s="15"/>
      <c r="DG314" s="14"/>
      <c r="DH314" s="100"/>
      <c r="DI314" s="15"/>
      <c r="DJ314" s="14"/>
      <c r="DK314" s="14"/>
      <c r="DL314" s="15"/>
      <c r="DM314" s="14"/>
      <c r="DN314" s="14"/>
      <c r="DO314" s="15"/>
      <c r="DP314" s="14"/>
      <c r="DQ314" s="14"/>
      <c r="DR314" s="15"/>
      <c r="DS314" s="14"/>
      <c r="DT314" s="14"/>
      <c r="DU314" s="15">
        <v>1305.5999999999999</v>
      </c>
      <c r="DV314" s="14"/>
      <c r="DW314" s="14"/>
      <c r="DX314" s="15"/>
      <c r="DY314" s="14"/>
      <c r="DZ314" s="14"/>
    </row>
    <row r="315" spans="1:130" s="35" customFormat="1" ht="15.75" x14ac:dyDescent="0.25">
      <c r="A315" s="58" t="s">
        <v>651</v>
      </c>
      <c r="B315" s="206">
        <f t="shared" si="536"/>
        <v>431.89</v>
      </c>
      <c r="C315" s="206">
        <f t="shared" si="537"/>
        <v>129.56700000000001</v>
      </c>
      <c r="D315" s="14"/>
      <c r="E315" s="14"/>
      <c r="F315" s="14"/>
      <c r="G315" s="14"/>
      <c r="H315" s="14"/>
      <c r="I315" s="14"/>
      <c r="J315" s="14"/>
      <c r="K315" s="14"/>
      <c r="L315" s="14"/>
      <c r="M315" s="15"/>
      <c r="N315" s="14"/>
      <c r="O315" s="14"/>
      <c r="P315" s="14"/>
      <c r="Q315" s="14"/>
      <c r="R315" s="14"/>
      <c r="S315" s="14"/>
      <c r="T315" s="14"/>
      <c r="U315" s="14"/>
      <c r="V315" s="14"/>
      <c r="W315" s="14"/>
      <c r="X315" s="14"/>
      <c r="Y315" s="14"/>
      <c r="Z315" s="14"/>
      <c r="AA315" s="14"/>
      <c r="AB315" s="14"/>
      <c r="AC315" s="14"/>
      <c r="AD315" s="14"/>
      <c r="AE315" s="14"/>
      <c r="AF315" s="14">
        <v>431.89</v>
      </c>
      <c r="AG315" s="14">
        <v>129.56700000000001</v>
      </c>
      <c r="AH315" s="14">
        <f t="shared" si="538"/>
        <v>30.000000000000004</v>
      </c>
      <c r="AI315" s="14"/>
      <c r="AJ315" s="14"/>
      <c r="AK315" s="14"/>
      <c r="AL315" s="14"/>
      <c r="AM315" s="14"/>
      <c r="AN315" s="14"/>
      <c r="AO315" s="14"/>
      <c r="AP315" s="14"/>
      <c r="AQ315" s="14"/>
      <c r="AR315" s="14"/>
      <c r="AS315" s="14"/>
      <c r="AT315" s="100"/>
      <c r="AU315" s="14"/>
      <c r="AV315" s="14"/>
      <c r="AW315" s="100"/>
      <c r="AX315" s="14"/>
      <c r="AY315" s="14"/>
      <c r="AZ315" s="100"/>
      <c r="BA315" s="14"/>
      <c r="BB315" s="14"/>
      <c r="BC315" s="100"/>
      <c r="BD315" s="14"/>
      <c r="BE315" s="14"/>
      <c r="BF315" s="14"/>
      <c r="BG315" s="14"/>
      <c r="BH315" s="14"/>
      <c r="BI315" s="100"/>
      <c r="BJ315" s="14"/>
      <c r="BK315" s="14"/>
      <c r="BL315" s="100"/>
      <c r="BM315" s="14"/>
      <c r="BN315" s="14"/>
      <c r="BO315" s="100"/>
      <c r="BP315" s="14"/>
      <c r="BQ315" s="14"/>
      <c r="BR315" s="100"/>
      <c r="BS315" s="14"/>
      <c r="BT315" s="14"/>
      <c r="BU315" s="100"/>
      <c r="BV315" s="14"/>
      <c r="BW315" s="14"/>
      <c r="BX315" s="100"/>
      <c r="BY315" s="14"/>
      <c r="BZ315" s="14"/>
      <c r="CA315" s="100"/>
      <c r="CB315" s="14"/>
      <c r="CC315" s="14"/>
      <c r="CD315" s="100"/>
      <c r="CE315" s="14"/>
      <c r="CF315" s="14"/>
      <c r="CG315" s="100"/>
      <c r="CH315" s="14"/>
      <c r="CI315" s="14"/>
      <c r="CJ315" s="50"/>
      <c r="CK315" s="14"/>
      <c r="CL315" s="14"/>
      <c r="CM315" s="100"/>
      <c r="CN315" s="15"/>
      <c r="CO315" s="14"/>
      <c r="CP315" s="181"/>
      <c r="CQ315" s="15"/>
      <c r="CR315" s="14"/>
      <c r="CS315" s="14"/>
      <c r="CT315" s="195"/>
      <c r="CU315" s="14"/>
      <c r="CV315" s="100"/>
      <c r="CW315" s="15"/>
      <c r="CX315" s="14"/>
      <c r="CY315" s="100"/>
      <c r="CZ315" s="15"/>
      <c r="DA315" s="14"/>
      <c r="DB315" s="100"/>
      <c r="DC315" s="15"/>
      <c r="DD315" s="14"/>
      <c r="DE315" s="100"/>
      <c r="DF315" s="15"/>
      <c r="DG315" s="14"/>
      <c r="DH315" s="100"/>
      <c r="DI315" s="15"/>
      <c r="DJ315" s="14"/>
      <c r="DK315" s="14"/>
      <c r="DL315" s="15"/>
      <c r="DM315" s="14"/>
      <c r="DN315" s="14"/>
      <c r="DO315" s="15"/>
      <c r="DP315" s="14"/>
      <c r="DQ315" s="14"/>
      <c r="DR315" s="15"/>
      <c r="DS315" s="14"/>
      <c r="DT315" s="14"/>
      <c r="DU315" s="15"/>
      <c r="DV315" s="14"/>
      <c r="DW315" s="14"/>
      <c r="DX315" s="15"/>
      <c r="DY315" s="14"/>
      <c r="DZ315" s="14"/>
    </row>
    <row r="316" spans="1:130" s="35" customFormat="1" ht="15.75" x14ac:dyDescent="0.25">
      <c r="A316" s="58" t="s">
        <v>647</v>
      </c>
      <c r="B316" s="206">
        <f t="shared" si="536"/>
        <v>959.5</v>
      </c>
      <c r="C316" s="206">
        <f t="shared" si="537"/>
        <v>101.28055999999999</v>
      </c>
      <c r="D316" s="14"/>
      <c r="E316" s="14"/>
      <c r="F316" s="14"/>
      <c r="G316" s="14"/>
      <c r="H316" s="14"/>
      <c r="I316" s="14"/>
      <c r="J316" s="14"/>
      <c r="K316" s="14"/>
      <c r="L316" s="14"/>
      <c r="M316" s="15"/>
      <c r="N316" s="14"/>
      <c r="O316" s="14"/>
      <c r="P316" s="14"/>
      <c r="Q316" s="14"/>
      <c r="R316" s="14"/>
      <c r="S316" s="14"/>
      <c r="T316" s="14"/>
      <c r="U316" s="14"/>
      <c r="V316" s="14"/>
      <c r="W316" s="14"/>
      <c r="X316" s="14"/>
      <c r="Y316" s="14"/>
      <c r="Z316" s="14"/>
      <c r="AA316" s="14"/>
      <c r="AB316" s="14"/>
      <c r="AC316" s="14"/>
      <c r="AD316" s="14"/>
      <c r="AE316" s="14"/>
      <c r="AF316" s="14">
        <v>959.5</v>
      </c>
      <c r="AG316" s="14">
        <v>101.28055999999999</v>
      </c>
      <c r="AH316" s="14">
        <f t="shared" si="538"/>
        <v>10.55555601875977</v>
      </c>
      <c r="AI316" s="14"/>
      <c r="AJ316" s="14"/>
      <c r="AK316" s="14"/>
      <c r="AL316" s="14"/>
      <c r="AM316" s="14"/>
      <c r="AN316" s="14"/>
      <c r="AO316" s="14"/>
      <c r="AP316" s="14"/>
      <c r="AQ316" s="14"/>
      <c r="AR316" s="14"/>
      <c r="AS316" s="14"/>
      <c r="AT316" s="100"/>
      <c r="AU316" s="14"/>
      <c r="AV316" s="14"/>
      <c r="AW316" s="100"/>
      <c r="AX316" s="14"/>
      <c r="AY316" s="14"/>
      <c r="AZ316" s="100"/>
      <c r="BA316" s="14"/>
      <c r="BB316" s="14"/>
      <c r="BC316" s="100"/>
      <c r="BD316" s="14"/>
      <c r="BE316" s="14"/>
      <c r="BF316" s="14"/>
      <c r="BG316" s="14"/>
      <c r="BH316" s="14"/>
      <c r="BI316" s="100"/>
      <c r="BJ316" s="14"/>
      <c r="BK316" s="14"/>
      <c r="BL316" s="100"/>
      <c r="BM316" s="14"/>
      <c r="BN316" s="14"/>
      <c r="BO316" s="100"/>
      <c r="BP316" s="14"/>
      <c r="BQ316" s="14"/>
      <c r="BR316" s="100"/>
      <c r="BS316" s="14"/>
      <c r="BT316" s="14"/>
      <c r="BU316" s="100"/>
      <c r="BV316" s="14"/>
      <c r="BW316" s="14"/>
      <c r="BX316" s="100"/>
      <c r="BY316" s="14"/>
      <c r="BZ316" s="14"/>
      <c r="CA316" s="100"/>
      <c r="CB316" s="14"/>
      <c r="CC316" s="14"/>
      <c r="CD316" s="100"/>
      <c r="CE316" s="14"/>
      <c r="CF316" s="14"/>
      <c r="CG316" s="100"/>
      <c r="CH316" s="14"/>
      <c r="CI316" s="14"/>
      <c r="CJ316" s="50"/>
      <c r="CK316" s="14"/>
      <c r="CL316" s="14"/>
      <c r="CM316" s="100"/>
      <c r="CN316" s="15"/>
      <c r="CO316" s="14"/>
      <c r="CP316" s="181"/>
      <c r="CQ316" s="15"/>
      <c r="CR316" s="14"/>
      <c r="CS316" s="14"/>
      <c r="CT316" s="195"/>
      <c r="CU316" s="14"/>
      <c r="CV316" s="100"/>
      <c r="CW316" s="15"/>
      <c r="CX316" s="14"/>
      <c r="CY316" s="100"/>
      <c r="CZ316" s="15"/>
      <c r="DA316" s="14"/>
      <c r="DB316" s="100"/>
      <c r="DC316" s="15"/>
      <c r="DD316" s="14"/>
      <c r="DE316" s="100"/>
      <c r="DF316" s="15"/>
      <c r="DG316" s="14"/>
      <c r="DH316" s="100"/>
      <c r="DI316" s="15"/>
      <c r="DJ316" s="14"/>
      <c r="DK316" s="14"/>
      <c r="DL316" s="15"/>
      <c r="DM316" s="14"/>
      <c r="DN316" s="14"/>
      <c r="DO316" s="15"/>
      <c r="DP316" s="14"/>
      <c r="DQ316" s="14"/>
      <c r="DR316" s="15"/>
      <c r="DS316" s="14"/>
      <c r="DT316" s="14"/>
      <c r="DU316" s="15"/>
      <c r="DV316" s="14"/>
      <c r="DW316" s="14"/>
      <c r="DX316" s="15"/>
      <c r="DY316" s="14"/>
      <c r="DZ316" s="14"/>
    </row>
    <row r="317" spans="1:130" s="76" customFormat="1" ht="31.5" x14ac:dyDescent="0.25">
      <c r="A317" s="77" t="s">
        <v>460</v>
      </c>
      <c r="B317" s="205">
        <f t="shared" si="536"/>
        <v>32094.642230000001</v>
      </c>
      <c r="C317" s="205">
        <f t="shared" si="537"/>
        <v>15822.084120000001</v>
      </c>
      <c r="D317" s="81">
        <f t="shared" ref="D317" si="627">C317/B317*100</f>
        <v>49.298209983504776</v>
      </c>
      <c r="E317" s="83">
        <f t="shared" ref="E317:AS317" si="628">E318+E319+E321+E322+E323+E324+E325+E326</f>
        <v>1187.5</v>
      </c>
      <c r="F317" s="83">
        <f t="shared" si="628"/>
        <v>967.80863999999997</v>
      </c>
      <c r="G317" s="81">
        <f t="shared" ref="G317:G327" si="629">F317/E317*100</f>
        <v>81.499674947368419</v>
      </c>
      <c r="H317" s="83">
        <f t="shared" si="628"/>
        <v>0</v>
      </c>
      <c r="I317" s="83">
        <f t="shared" si="628"/>
        <v>0</v>
      </c>
      <c r="J317" s="83">
        <f t="shared" si="628"/>
        <v>0</v>
      </c>
      <c r="K317" s="83">
        <f t="shared" si="628"/>
        <v>262.7</v>
      </c>
      <c r="L317" s="83">
        <f t="shared" si="628"/>
        <v>262.70999999999998</v>
      </c>
      <c r="M317" s="83">
        <f t="shared" si="596"/>
        <v>100.00380662352492</v>
      </c>
      <c r="N317" s="83">
        <f t="shared" si="628"/>
        <v>0</v>
      </c>
      <c r="O317" s="83">
        <f t="shared" si="628"/>
        <v>0</v>
      </c>
      <c r="P317" s="83">
        <f t="shared" si="628"/>
        <v>0</v>
      </c>
      <c r="Q317" s="83">
        <f t="shared" si="628"/>
        <v>0</v>
      </c>
      <c r="R317" s="83">
        <f t="shared" si="628"/>
        <v>0</v>
      </c>
      <c r="S317" s="83">
        <f t="shared" si="628"/>
        <v>0</v>
      </c>
      <c r="T317" s="83">
        <f t="shared" si="628"/>
        <v>2166</v>
      </c>
      <c r="U317" s="83">
        <f t="shared" si="628"/>
        <v>2166</v>
      </c>
      <c r="V317" s="83">
        <f>U317/T317*100</f>
        <v>100</v>
      </c>
      <c r="W317" s="83">
        <f t="shared" si="628"/>
        <v>102.04082</v>
      </c>
      <c r="X317" s="83">
        <f t="shared" si="628"/>
        <v>102.04083</v>
      </c>
      <c r="Y317" s="83">
        <f>X317/W317*100</f>
        <v>100.00000979999966</v>
      </c>
      <c r="Z317" s="83">
        <f t="shared" si="628"/>
        <v>51.020409999999998</v>
      </c>
      <c r="AA317" s="83">
        <f t="shared" si="628"/>
        <v>51.020409999999998</v>
      </c>
      <c r="AB317" s="81">
        <f>AA317/Z317*100</f>
        <v>100</v>
      </c>
      <c r="AC317" s="83">
        <f t="shared" si="628"/>
        <v>0</v>
      </c>
      <c r="AD317" s="83">
        <f t="shared" si="628"/>
        <v>0</v>
      </c>
      <c r="AE317" s="83">
        <f t="shared" si="628"/>
        <v>0</v>
      </c>
      <c r="AF317" s="83">
        <f>SUM(AF318:AF326)</f>
        <v>3583.8810000000003</v>
      </c>
      <c r="AG317" s="83">
        <f t="shared" si="628"/>
        <v>285</v>
      </c>
      <c r="AH317" s="81">
        <f t="shared" si="538"/>
        <v>7.9522729688848477</v>
      </c>
      <c r="AI317" s="83">
        <f t="shared" si="628"/>
        <v>1347.9</v>
      </c>
      <c r="AJ317" s="83">
        <f t="shared" si="628"/>
        <v>1347.9376999999999</v>
      </c>
      <c r="AK317" s="81">
        <f t="shared" ref="AK317" si="630">AJ317/AI317*100</f>
        <v>100.00279694339342</v>
      </c>
      <c r="AL317" s="83">
        <f t="shared" si="628"/>
        <v>9005.5</v>
      </c>
      <c r="AM317" s="83">
        <f t="shared" si="628"/>
        <v>5253.2060000000001</v>
      </c>
      <c r="AN317" s="83">
        <f t="shared" si="93"/>
        <v>58.333307423241351</v>
      </c>
      <c r="AO317" s="83">
        <f t="shared" ref="AO317:AP317" si="631">AO318+AO319+AO321+AO322+AO323+AO324+AO325+AO326</f>
        <v>1211</v>
      </c>
      <c r="AP317" s="83">
        <f t="shared" si="631"/>
        <v>201.833</v>
      </c>
      <c r="AQ317" s="83">
        <f t="shared" ref="AQ317:AQ318" si="632">AP317/AO317*100</f>
        <v>16.666639141205618</v>
      </c>
      <c r="AR317" s="83">
        <f t="shared" si="628"/>
        <v>0</v>
      </c>
      <c r="AS317" s="83">
        <f t="shared" si="628"/>
        <v>0</v>
      </c>
      <c r="AT317" s="83">
        <f t="shared" ref="AT317:CI317" si="633">AT318+AT319+AT321+AT322+AT323+AT324+AT325+AT326</f>
        <v>0</v>
      </c>
      <c r="AU317" s="83">
        <f t="shared" si="633"/>
        <v>0</v>
      </c>
      <c r="AV317" s="83">
        <f t="shared" si="633"/>
        <v>0</v>
      </c>
      <c r="AW317" s="83">
        <f t="shared" si="633"/>
        <v>0</v>
      </c>
      <c r="AX317" s="83">
        <f t="shared" si="633"/>
        <v>0</v>
      </c>
      <c r="AY317" s="83">
        <f t="shared" si="633"/>
        <v>0</v>
      </c>
      <c r="AZ317" s="83">
        <f t="shared" si="633"/>
        <v>0</v>
      </c>
      <c r="BA317" s="83">
        <f t="shared" si="633"/>
        <v>0</v>
      </c>
      <c r="BB317" s="83">
        <f t="shared" si="633"/>
        <v>0</v>
      </c>
      <c r="BC317" s="83">
        <f t="shared" si="633"/>
        <v>0</v>
      </c>
      <c r="BD317" s="83">
        <f t="shared" si="633"/>
        <v>3380.9</v>
      </c>
      <c r="BE317" s="83">
        <f t="shared" si="633"/>
        <v>988.08</v>
      </c>
      <c r="BF317" s="83">
        <f t="shared" si="125"/>
        <v>29.225354195628384</v>
      </c>
      <c r="BG317" s="83">
        <f t="shared" si="633"/>
        <v>0</v>
      </c>
      <c r="BH317" s="83">
        <f t="shared" si="633"/>
        <v>0</v>
      </c>
      <c r="BI317" s="83">
        <f t="shared" si="633"/>
        <v>0</v>
      </c>
      <c r="BJ317" s="83">
        <f t="shared" si="633"/>
        <v>0</v>
      </c>
      <c r="BK317" s="83">
        <f t="shared" si="633"/>
        <v>0</v>
      </c>
      <c r="BL317" s="83">
        <f t="shared" si="633"/>
        <v>0</v>
      </c>
      <c r="BM317" s="83">
        <f t="shared" si="633"/>
        <v>0</v>
      </c>
      <c r="BN317" s="83">
        <f t="shared" si="633"/>
        <v>0</v>
      </c>
      <c r="BO317" s="83">
        <f t="shared" si="633"/>
        <v>0</v>
      </c>
      <c r="BP317" s="83">
        <f t="shared" si="633"/>
        <v>0</v>
      </c>
      <c r="BQ317" s="83">
        <f t="shared" si="633"/>
        <v>0</v>
      </c>
      <c r="BR317" s="83">
        <f t="shared" si="633"/>
        <v>0</v>
      </c>
      <c r="BS317" s="83">
        <f t="shared" si="633"/>
        <v>0</v>
      </c>
      <c r="BT317" s="83">
        <f t="shared" si="633"/>
        <v>0</v>
      </c>
      <c r="BU317" s="83">
        <f t="shared" si="633"/>
        <v>0</v>
      </c>
      <c r="BV317" s="83">
        <f t="shared" si="633"/>
        <v>0</v>
      </c>
      <c r="BW317" s="83">
        <f t="shared" si="633"/>
        <v>0</v>
      </c>
      <c r="BX317" s="83">
        <f t="shared" si="633"/>
        <v>0</v>
      </c>
      <c r="BY317" s="83">
        <f t="shared" si="633"/>
        <v>0</v>
      </c>
      <c r="BZ317" s="83">
        <f t="shared" si="633"/>
        <v>0</v>
      </c>
      <c r="CA317" s="83">
        <f t="shared" si="633"/>
        <v>0</v>
      </c>
      <c r="CB317" s="83">
        <f t="shared" si="633"/>
        <v>0</v>
      </c>
      <c r="CC317" s="83">
        <f t="shared" si="633"/>
        <v>0</v>
      </c>
      <c r="CD317" s="83">
        <f t="shared" si="633"/>
        <v>0</v>
      </c>
      <c r="CE317" s="83">
        <f t="shared" si="633"/>
        <v>0</v>
      </c>
      <c r="CF317" s="83">
        <f t="shared" si="633"/>
        <v>0</v>
      </c>
      <c r="CG317" s="83">
        <f t="shared" si="633"/>
        <v>0</v>
      </c>
      <c r="CH317" s="83">
        <f t="shared" si="633"/>
        <v>0</v>
      </c>
      <c r="CI317" s="83">
        <f t="shared" si="633"/>
        <v>0</v>
      </c>
      <c r="CJ317" s="80"/>
      <c r="CK317" s="83">
        <f t="shared" ref="CK317:CY317" si="634">CK318+CK319+CK321+CK322+CK323+CK324+CK325+CK326</f>
        <v>0</v>
      </c>
      <c r="CL317" s="83">
        <f t="shared" si="634"/>
        <v>0</v>
      </c>
      <c r="CM317" s="83">
        <f t="shared" si="634"/>
        <v>0</v>
      </c>
      <c r="CN317" s="83">
        <f t="shared" si="634"/>
        <v>0</v>
      </c>
      <c r="CO317" s="83">
        <f t="shared" si="634"/>
        <v>0</v>
      </c>
      <c r="CP317" s="183">
        <f t="shared" si="634"/>
        <v>0</v>
      </c>
      <c r="CQ317" s="83">
        <f t="shared" si="634"/>
        <v>5398.4</v>
      </c>
      <c r="CR317" s="83">
        <f t="shared" si="634"/>
        <v>2598.23137</v>
      </c>
      <c r="CS317" s="83">
        <f t="shared" si="98"/>
        <v>48.129656379668049</v>
      </c>
      <c r="CT317" s="198">
        <f t="shared" si="634"/>
        <v>0</v>
      </c>
      <c r="CU317" s="83">
        <f t="shared" si="634"/>
        <v>0</v>
      </c>
      <c r="CV317" s="83">
        <f t="shared" si="634"/>
        <v>0</v>
      </c>
      <c r="CW317" s="83">
        <f t="shared" si="634"/>
        <v>0</v>
      </c>
      <c r="CX317" s="83">
        <f t="shared" si="634"/>
        <v>0</v>
      </c>
      <c r="CY317" s="83">
        <f t="shared" si="634"/>
        <v>0</v>
      </c>
      <c r="CZ317" s="83"/>
      <c r="DA317" s="83">
        <f t="shared" ref="DA317:DB317" si="635">DA318+DA319+DA321+DA322+DA323+DA324+DA325+DA326</f>
        <v>0</v>
      </c>
      <c r="DB317" s="83">
        <f t="shared" si="635"/>
        <v>0</v>
      </c>
      <c r="DC317" s="83">
        <f t="shared" ref="DC317:DE317" si="636">DC318+DC319+DC321+DC322+DC323+DC324+DC325+DC326</f>
        <v>0</v>
      </c>
      <c r="DD317" s="83">
        <f t="shared" si="636"/>
        <v>0</v>
      </c>
      <c r="DE317" s="83">
        <f t="shared" si="636"/>
        <v>0</v>
      </c>
      <c r="DF317" s="83">
        <f t="shared" ref="DF317:DG317" si="637">DF318+DF319+DF321+DF322+DF323+DF324+DF325+DF326</f>
        <v>1260.3</v>
      </c>
      <c r="DG317" s="83">
        <f t="shared" si="637"/>
        <v>78.12</v>
      </c>
      <c r="DH317" s="83">
        <f>DG317/DF317*100</f>
        <v>6.1985241609140687</v>
      </c>
      <c r="DI317" s="83">
        <f t="shared" ref="DI317:DJ317" si="638">DI318+DI319+DI321+DI322+DI323+DI324+DI325+DI326</f>
        <v>3137.5</v>
      </c>
      <c r="DJ317" s="83">
        <f t="shared" si="638"/>
        <v>1520.09617</v>
      </c>
      <c r="DK317" s="83">
        <f>DJ317/DI317*100</f>
        <v>48.449280318725101</v>
      </c>
      <c r="DL317" s="83">
        <f t="shared" ref="DL317:DM317" si="639">DL318+DL319+DL321+DL322+DL323+DL324+DL325+DL326</f>
        <v>0</v>
      </c>
      <c r="DM317" s="83">
        <f t="shared" si="639"/>
        <v>0</v>
      </c>
      <c r="DN317" s="83"/>
      <c r="DO317" s="83">
        <f t="shared" ref="DO317:DP317" si="640">DO318+DO319+DO321+DO322+DO323+DO324+DO325+DO326</f>
        <v>0</v>
      </c>
      <c r="DP317" s="83">
        <f t="shared" si="640"/>
        <v>0</v>
      </c>
      <c r="DQ317" s="83"/>
      <c r="DR317" s="83">
        <f t="shared" ref="DR317:DS317" si="641">DR318+DR319+DR321+DR322+DR323+DR324+DR325+DR326</f>
        <v>0</v>
      </c>
      <c r="DS317" s="83">
        <f t="shared" si="641"/>
        <v>0</v>
      </c>
      <c r="DT317" s="83"/>
      <c r="DU317" s="83">
        <f t="shared" ref="DU317:DV317" si="642">DU318+DU319+DU321+DU322+DU323+DU324+DU325+DU326</f>
        <v>0</v>
      </c>
      <c r="DV317" s="83">
        <f t="shared" si="642"/>
        <v>0</v>
      </c>
      <c r="DW317" s="83"/>
      <c r="DX317" s="83"/>
      <c r="DY317" s="83"/>
      <c r="DZ317" s="83"/>
    </row>
    <row r="318" spans="1:130" s="35" customFormat="1" ht="30.75" customHeight="1" x14ac:dyDescent="0.25">
      <c r="A318" s="58" t="s">
        <v>388</v>
      </c>
      <c r="B318" s="206">
        <f t="shared" si="536"/>
        <v>27162.861229999999</v>
      </c>
      <c r="C318" s="206">
        <f t="shared" si="537"/>
        <v>14189.146420000001</v>
      </c>
      <c r="D318" s="14">
        <f t="shared" si="82"/>
        <v>52.237304089043505</v>
      </c>
      <c r="E318" s="14">
        <v>1187.5</v>
      </c>
      <c r="F318" s="14">
        <v>967.80863999999997</v>
      </c>
      <c r="G318" s="14">
        <f t="shared" si="629"/>
        <v>81.499674947368419</v>
      </c>
      <c r="H318" s="15"/>
      <c r="I318" s="14"/>
      <c r="J318" s="14"/>
      <c r="K318" s="14">
        <v>262.7</v>
      </c>
      <c r="L318" s="14">
        <v>262.70999999999998</v>
      </c>
      <c r="M318" s="15">
        <f>L318/K318*100</f>
        <v>100.00380662352492</v>
      </c>
      <c r="N318" s="14"/>
      <c r="O318" s="14"/>
      <c r="P318" s="15"/>
      <c r="Q318" s="15">
        <v>0</v>
      </c>
      <c r="R318" s="15">
        <v>0</v>
      </c>
      <c r="S318" s="14"/>
      <c r="T318" s="15">
        <v>2166</v>
      </c>
      <c r="U318" s="15">
        <v>2166</v>
      </c>
      <c r="V318" s="15">
        <f>U318/T318*100</f>
        <v>100</v>
      </c>
      <c r="W318" s="15">
        <v>102.04082</v>
      </c>
      <c r="X318" s="15">
        <v>102.04083</v>
      </c>
      <c r="Y318" s="15">
        <f>X318/W318*100</f>
        <v>100.00000979999966</v>
      </c>
      <c r="Z318" s="15">
        <v>51.020409999999998</v>
      </c>
      <c r="AA318" s="15">
        <v>51.020409999999998</v>
      </c>
      <c r="AB318" s="14">
        <f>AA318/Z318*100</f>
        <v>100</v>
      </c>
      <c r="AC318" s="15"/>
      <c r="AD318" s="15"/>
      <c r="AE318" s="14"/>
      <c r="AF318" s="14"/>
      <c r="AG318" s="14"/>
      <c r="AH318" s="14"/>
      <c r="AI318" s="15">
        <v>0</v>
      </c>
      <c r="AJ318" s="15"/>
      <c r="AK318" s="14"/>
      <c r="AL318" s="172">
        <v>9005.5</v>
      </c>
      <c r="AM318" s="172">
        <v>5253.2060000000001</v>
      </c>
      <c r="AN318" s="15">
        <f t="shared" si="93"/>
        <v>58.333307423241351</v>
      </c>
      <c r="AO318" s="172">
        <v>1211</v>
      </c>
      <c r="AP318" s="172">
        <v>201.833</v>
      </c>
      <c r="AQ318" s="15">
        <f t="shared" si="632"/>
        <v>16.666639141205618</v>
      </c>
      <c r="AR318" s="15"/>
      <c r="AS318" s="15"/>
      <c r="AT318" s="15"/>
      <c r="AU318" s="15"/>
      <c r="AV318" s="99"/>
      <c r="AW318" s="99"/>
      <c r="AX318" s="15"/>
      <c r="AY318" s="15"/>
      <c r="AZ318" s="99"/>
      <c r="BA318" s="15"/>
      <c r="BB318" s="15"/>
      <c r="BC318" s="99"/>
      <c r="BD318" s="15">
        <v>3380.9</v>
      </c>
      <c r="BE318" s="191">
        <v>988.08</v>
      </c>
      <c r="BF318" s="15">
        <f t="shared" si="125"/>
        <v>29.225354195628384</v>
      </c>
      <c r="BG318" s="15"/>
      <c r="BH318" s="99"/>
      <c r="BI318" s="99"/>
      <c r="BJ318" s="15"/>
      <c r="BK318" s="99"/>
      <c r="BL318" s="99"/>
      <c r="BM318" s="15"/>
      <c r="BN318" s="99"/>
      <c r="BO318" s="99"/>
      <c r="BP318" s="15"/>
      <c r="BQ318" s="99"/>
      <c r="BR318" s="99"/>
      <c r="BS318" s="15"/>
      <c r="BT318" s="99"/>
      <c r="BU318" s="99"/>
      <c r="BV318" s="15"/>
      <c r="BW318" s="99"/>
      <c r="BX318" s="99"/>
      <c r="BY318" s="15"/>
      <c r="BZ318" s="107"/>
      <c r="CA318" s="99"/>
      <c r="CB318" s="15"/>
      <c r="CC318" s="99"/>
      <c r="CD318" s="99"/>
      <c r="CE318" s="15"/>
      <c r="CF318" s="99"/>
      <c r="CG318" s="99"/>
      <c r="CH318" s="15"/>
      <c r="CI318" s="15"/>
      <c r="CJ318" s="50"/>
      <c r="CK318" s="15"/>
      <c r="CL318" s="99"/>
      <c r="CM318" s="99"/>
      <c r="CN318" s="15"/>
      <c r="CO318" s="99"/>
      <c r="CP318" s="185"/>
      <c r="CQ318" s="15">
        <v>5398.4</v>
      </c>
      <c r="CR318" s="172">
        <v>2598.23137</v>
      </c>
      <c r="CS318" s="15">
        <f t="shared" si="98"/>
        <v>48.129656379668049</v>
      </c>
      <c r="CT318" s="195"/>
      <c r="CU318" s="99"/>
      <c r="CV318" s="99"/>
      <c r="CW318" s="15"/>
      <c r="CX318" s="99"/>
      <c r="CY318" s="99"/>
      <c r="CZ318" s="15"/>
      <c r="DA318" s="99"/>
      <c r="DB318" s="99"/>
      <c r="DC318" s="15"/>
      <c r="DD318" s="99"/>
      <c r="DE318" s="99"/>
      <c r="DF318" s="15">
        <v>1260.3</v>
      </c>
      <c r="DG318" s="15">
        <v>78.12</v>
      </c>
      <c r="DH318" s="15">
        <f>DG318/DF318*100</f>
        <v>6.1985241609140687</v>
      </c>
      <c r="DI318" s="15">
        <v>3137.5</v>
      </c>
      <c r="DJ318" s="191">
        <v>1520.09617</v>
      </c>
      <c r="DK318" s="15">
        <f>DJ318/DI318*100</f>
        <v>48.449280318725101</v>
      </c>
      <c r="DL318" s="15"/>
      <c r="DM318" s="191"/>
      <c r="DN318" s="15"/>
      <c r="DO318" s="15"/>
      <c r="DP318" s="191"/>
      <c r="DQ318" s="15"/>
      <c r="DR318" s="15"/>
      <c r="DS318" s="191"/>
      <c r="DT318" s="15"/>
      <c r="DU318" s="15"/>
      <c r="DV318" s="172"/>
      <c r="DW318" s="15"/>
      <c r="DX318" s="15"/>
      <c r="DY318" s="172"/>
      <c r="DZ318" s="15"/>
    </row>
    <row r="319" spans="1:130" s="35" customFormat="1" ht="16.5" customHeight="1" x14ac:dyDescent="0.25">
      <c r="A319" s="58" t="s">
        <v>652</v>
      </c>
      <c r="B319" s="206">
        <f t="shared" si="536"/>
        <v>0</v>
      </c>
      <c r="C319" s="206">
        <f t="shared" si="537"/>
        <v>0</v>
      </c>
      <c r="D319" s="14"/>
      <c r="E319" s="14"/>
      <c r="F319" s="14"/>
      <c r="G319" s="14"/>
      <c r="H319" s="14"/>
      <c r="I319" s="14"/>
      <c r="J319" s="14"/>
      <c r="K319" s="14"/>
      <c r="L319" s="14"/>
      <c r="M319" s="14"/>
      <c r="N319" s="14"/>
      <c r="O319" s="14"/>
      <c r="P319" s="14"/>
      <c r="Q319" s="14"/>
      <c r="R319" s="14"/>
      <c r="S319" s="14"/>
      <c r="T319" s="14"/>
      <c r="U319" s="14"/>
      <c r="V319" s="15"/>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00"/>
      <c r="AU319" s="14"/>
      <c r="AV319" s="14"/>
      <c r="AW319" s="100"/>
      <c r="AX319" s="14"/>
      <c r="AY319" s="14"/>
      <c r="AZ319" s="100"/>
      <c r="BA319" s="14"/>
      <c r="BB319" s="14"/>
      <c r="BC319" s="100"/>
      <c r="BD319" s="14"/>
      <c r="BE319" s="14"/>
      <c r="BF319" s="15"/>
      <c r="BG319" s="14"/>
      <c r="BH319" s="14"/>
      <c r="BI319" s="100"/>
      <c r="BJ319" s="14"/>
      <c r="BK319" s="14"/>
      <c r="BL319" s="100"/>
      <c r="BM319" s="14"/>
      <c r="BN319" s="14"/>
      <c r="BO319" s="100"/>
      <c r="BP319" s="14"/>
      <c r="BQ319" s="14"/>
      <c r="BR319" s="100"/>
      <c r="BS319" s="14"/>
      <c r="BT319" s="14"/>
      <c r="BU319" s="100"/>
      <c r="BV319" s="14"/>
      <c r="BW319" s="14"/>
      <c r="BX319" s="100"/>
      <c r="BY319" s="14"/>
      <c r="BZ319" s="14"/>
      <c r="CA319" s="100"/>
      <c r="CB319" s="14"/>
      <c r="CC319" s="14"/>
      <c r="CD319" s="100"/>
      <c r="CE319" s="14"/>
      <c r="CF319" s="14"/>
      <c r="CG319" s="100"/>
      <c r="CH319" s="14"/>
      <c r="CI319" s="14"/>
      <c r="CJ319" s="50"/>
      <c r="CK319" s="14"/>
      <c r="CL319" s="14"/>
      <c r="CM319" s="100"/>
      <c r="CN319" s="15"/>
      <c r="CO319" s="14"/>
      <c r="CP319" s="181"/>
      <c r="CQ319" s="15"/>
      <c r="CR319" s="14"/>
      <c r="CS319" s="14"/>
      <c r="CT319" s="195"/>
      <c r="CU319" s="14"/>
      <c r="CV319" s="100"/>
      <c r="CW319" s="15"/>
      <c r="CX319" s="14"/>
      <c r="CY319" s="100"/>
      <c r="CZ319" s="15"/>
      <c r="DA319" s="14"/>
      <c r="DB319" s="100"/>
      <c r="DC319" s="15"/>
      <c r="DD319" s="14"/>
      <c r="DE319" s="100"/>
      <c r="DF319" s="15"/>
      <c r="DG319" s="14"/>
      <c r="DH319" s="100"/>
      <c r="DI319" s="15"/>
      <c r="DJ319" s="14"/>
      <c r="DK319" s="15"/>
      <c r="DL319" s="15"/>
      <c r="DM319" s="14"/>
      <c r="DN319" s="15"/>
      <c r="DO319" s="15"/>
      <c r="DP319" s="14"/>
      <c r="DQ319" s="15"/>
      <c r="DR319" s="15"/>
      <c r="DS319" s="14"/>
      <c r="DT319" s="15"/>
      <c r="DU319" s="15"/>
      <c r="DV319" s="14"/>
      <c r="DW319" s="14"/>
      <c r="DX319" s="15"/>
      <c r="DY319" s="14"/>
      <c r="DZ319" s="14"/>
    </row>
    <row r="320" spans="1:130" s="35" customFormat="1" ht="16.5" customHeight="1" x14ac:dyDescent="0.25">
      <c r="A320" s="58" t="s">
        <v>710</v>
      </c>
      <c r="B320" s="206">
        <f t="shared" si="536"/>
        <v>657.98900000000003</v>
      </c>
      <c r="C320" s="206">
        <f t="shared" si="537"/>
        <v>0</v>
      </c>
      <c r="D320" s="14">
        <f t="shared" si="82"/>
        <v>0</v>
      </c>
      <c r="E320" s="14"/>
      <c r="F320" s="14"/>
      <c r="G320" s="14"/>
      <c r="H320" s="14"/>
      <c r="I320" s="14"/>
      <c r="J320" s="14"/>
      <c r="K320" s="14"/>
      <c r="L320" s="14"/>
      <c r="M320" s="14"/>
      <c r="N320" s="14"/>
      <c r="O320" s="14"/>
      <c r="P320" s="14"/>
      <c r="Q320" s="14"/>
      <c r="R320" s="14"/>
      <c r="S320" s="14"/>
      <c r="T320" s="14"/>
      <c r="U320" s="14"/>
      <c r="V320" s="15"/>
      <c r="W320" s="14"/>
      <c r="X320" s="14"/>
      <c r="Y320" s="14"/>
      <c r="Z320" s="14"/>
      <c r="AA320" s="14"/>
      <c r="AB320" s="14"/>
      <c r="AC320" s="14"/>
      <c r="AD320" s="14"/>
      <c r="AE320" s="14"/>
      <c r="AF320" s="14">
        <v>657.98900000000003</v>
      </c>
      <c r="AG320" s="14"/>
      <c r="AH320" s="14">
        <f t="shared" si="538"/>
        <v>0</v>
      </c>
      <c r="AI320" s="14"/>
      <c r="AJ320" s="14"/>
      <c r="AK320" s="14"/>
      <c r="AL320" s="14"/>
      <c r="AM320" s="14"/>
      <c r="AN320" s="14"/>
      <c r="AO320" s="14"/>
      <c r="AP320" s="14"/>
      <c r="AQ320" s="14"/>
      <c r="AR320" s="14"/>
      <c r="AS320" s="14"/>
      <c r="AT320" s="100"/>
      <c r="AU320" s="14"/>
      <c r="AV320" s="14"/>
      <c r="AW320" s="100"/>
      <c r="AX320" s="14"/>
      <c r="AY320" s="14"/>
      <c r="AZ320" s="100"/>
      <c r="BA320" s="14"/>
      <c r="BB320" s="14"/>
      <c r="BC320" s="100"/>
      <c r="BD320" s="14"/>
      <c r="BE320" s="14"/>
      <c r="BF320" s="15"/>
      <c r="BG320" s="14"/>
      <c r="BH320" s="14"/>
      <c r="BI320" s="100"/>
      <c r="BJ320" s="14"/>
      <c r="BK320" s="14"/>
      <c r="BL320" s="100"/>
      <c r="BM320" s="14"/>
      <c r="BN320" s="14"/>
      <c r="BO320" s="100"/>
      <c r="BP320" s="14"/>
      <c r="BQ320" s="14"/>
      <c r="BR320" s="100"/>
      <c r="BS320" s="14"/>
      <c r="BT320" s="14"/>
      <c r="BU320" s="100"/>
      <c r="BV320" s="14"/>
      <c r="BW320" s="14"/>
      <c r="BX320" s="100"/>
      <c r="BY320" s="14"/>
      <c r="BZ320" s="14"/>
      <c r="CA320" s="100"/>
      <c r="CB320" s="14"/>
      <c r="CC320" s="14"/>
      <c r="CD320" s="100"/>
      <c r="CE320" s="14"/>
      <c r="CF320" s="14"/>
      <c r="CG320" s="100"/>
      <c r="CH320" s="14"/>
      <c r="CI320" s="14"/>
      <c r="CJ320" s="50"/>
      <c r="CK320" s="14"/>
      <c r="CL320" s="14"/>
      <c r="CM320" s="100"/>
      <c r="CN320" s="15"/>
      <c r="CO320" s="14"/>
      <c r="CP320" s="181"/>
      <c r="CQ320" s="15"/>
      <c r="CR320" s="14"/>
      <c r="CS320" s="14"/>
      <c r="CT320" s="195"/>
      <c r="CU320" s="14"/>
      <c r="CV320" s="100"/>
      <c r="CW320" s="15"/>
      <c r="CX320" s="14"/>
      <c r="CY320" s="100"/>
      <c r="CZ320" s="15"/>
      <c r="DA320" s="14"/>
      <c r="DB320" s="100"/>
      <c r="DC320" s="15"/>
      <c r="DD320" s="14"/>
      <c r="DE320" s="100"/>
      <c r="DF320" s="15"/>
      <c r="DG320" s="14"/>
      <c r="DH320" s="100"/>
      <c r="DI320" s="15"/>
      <c r="DJ320" s="14"/>
      <c r="DK320" s="15"/>
      <c r="DL320" s="15"/>
      <c r="DM320" s="14"/>
      <c r="DN320" s="15"/>
      <c r="DO320" s="15"/>
      <c r="DP320" s="14"/>
      <c r="DQ320" s="15"/>
      <c r="DR320" s="15"/>
      <c r="DS320" s="14"/>
      <c r="DT320" s="15"/>
      <c r="DU320" s="15"/>
      <c r="DV320" s="14"/>
      <c r="DW320" s="14"/>
      <c r="DX320" s="15"/>
      <c r="DY320" s="14"/>
      <c r="DZ320" s="14"/>
    </row>
    <row r="321" spans="1:130" s="35" customFormat="1" ht="16.5" customHeight="1" x14ac:dyDescent="0.25">
      <c r="A321" s="58" t="s">
        <v>482</v>
      </c>
      <c r="B321" s="206">
        <f t="shared" si="536"/>
        <v>0</v>
      </c>
      <c r="C321" s="206">
        <f t="shared" si="537"/>
        <v>0</v>
      </c>
      <c r="D321" s="14"/>
      <c r="E321" s="14"/>
      <c r="F321" s="14"/>
      <c r="G321" s="14"/>
      <c r="H321" s="14"/>
      <c r="I321" s="14"/>
      <c r="J321" s="14"/>
      <c r="K321" s="14"/>
      <c r="L321" s="14"/>
      <c r="M321" s="14"/>
      <c r="N321" s="14"/>
      <c r="O321" s="14"/>
      <c r="P321" s="14"/>
      <c r="Q321" s="14"/>
      <c r="R321" s="14"/>
      <c r="S321" s="14"/>
      <c r="T321" s="14"/>
      <c r="U321" s="14"/>
      <c r="V321" s="15"/>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00"/>
      <c r="AU321" s="14"/>
      <c r="AV321" s="14"/>
      <c r="AW321" s="100"/>
      <c r="AX321" s="14"/>
      <c r="AY321" s="14"/>
      <c r="AZ321" s="100"/>
      <c r="BA321" s="14"/>
      <c r="BB321" s="14"/>
      <c r="BC321" s="100"/>
      <c r="BD321" s="14"/>
      <c r="BE321" s="14"/>
      <c r="BF321" s="15"/>
      <c r="BG321" s="14"/>
      <c r="BH321" s="14"/>
      <c r="BI321" s="100"/>
      <c r="BJ321" s="14"/>
      <c r="BK321" s="14"/>
      <c r="BL321" s="100"/>
      <c r="BM321" s="14"/>
      <c r="BN321" s="14"/>
      <c r="BO321" s="100"/>
      <c r="BP321" s="14"/>
      <c r="BQ321" s="14"/>
      <c r="BR321" s="100"/>
      <c r="BS321" s="14"/>
      <c r="BT321" s="14"/>
      <c r="BU321" s="100"/>
      <c r="BV321" s="14"/>
      <c r="BW321" s="14"/>
      <c r="BX321" s="100"/>
      <c r="BY321" s="14"/>
      <c r="BZ321" s="14"/>
      <c r="CA321" s="14"/>
      <c r="CB321" s="14"/>
      <c r="CC321" s="14"/>
      <c r="CD321" s="100"/>
      <c r="CE321" s="14"/>
      <c r="CF321" s="14"/>
      <c r="CG321" s="100"/>
      <c r="CH321" s="14"/>
      <c r="CI321" s="14"/>
      <c r="CJ321" s="50"/>
      <c r="CK321" s="14"/>
      <c r="CL321" s="14"/>
      <c r="CM321" s="100"/>
      <c r="CN321" s="15"/>
      <c r="CO321" s="14"/>
      <c r="CP321" s="181"/>
      <c r="CQ321" s="15"/>
      <c r="CR321" s="14"/>
      <c r="CS321" s="14"/>
      <c r="CT321" s="195"/>
      <c r="CU321" s="14"/>
      <c r="CV321" s="100"/>
      <c r="CW321" s="15"/>
      <c r="CX321" s="14"/>
      <c r="CY321" s="100"/>
      <c r="CZ321" s="15"/>
      <c r="DA321" s="14"/>
      <c r="DB321" s="100"/>
      <c r="DC321" s="15"/>
      <c r="DD321" s="14"/>
      <c r="DE321" s="100"/>
      <c r="DF321" s="15"/>
      <c r="DG321" s="14"/>
      <c r="DH321" s="100"/>
      <c r="DI321" s="15"/>
      <c r="DJ321" s="14"/>
      <c r="DK321" s="15"/>
      <c r="DL321" s="15"/>
      <c r="DM321" s="14"/>
      <c r="DN321" s="15"/>
      <c r="DO321" s="15"/>
      <c r="DP321" s="14"/>
      <c r="DQ321" s="15"/>
      <c r="DR321" s="15"/>
      <c r="DS321" s="14"/>
      <c r="DT321" s="15"/>
      <c r="DU321" s="15"/>
      <c r="DV321" s="14"/>
      <c r="DW321" s="14"/>
      <c r="DX321" s="15"/>
      <c r="DY321" s="14"/>
      <c r="DZ321" s="14"/>
    </row>
    <row r="322" spans="1:130" s="35" customFormat="1" ht="16.5" customHeight="1" x14ac:dyDescent="0.25">
      <c r="A322" s="58" t="s">
        <v>655</v>
      </c>
      <c r="B322" s="206">
        <f t="shared" si="536"/>
        <v>950</v>
      </c>
      <c r="C322" s="206">
        <f t="shared" si="537"/>
        <v>285</v>
      </c>
      <c r="D322" s="14">
        <f t="shared" si="82"/>
        <v>30</v>
      </c>
      <c r="E322" s="14"/>
      <c r="F322" s="14"/>
      <c r="G322" s="14"/>
      <c r="H322" s="14"/>
      <c r="I322" s="14"/>
      <c r="J322" s="14"/>
      <c r="K322" s="14"/>
      <c r="L322" s="14"/>
      <c r="M322" s="14"/>
      <c r="N322" s="14"/>
      <c r="O322" s="14"/>
      <c r="P322" s="14"/>
      <c r="Q322" s="14"/>
      <c r="R322" s="14"/>
      <c r="S322" s="14"/>
      <c r="T322" s="14"/>
      <c r="U322" s="14"/>
      <c r="V322" s="15"/>
      <c r="W322" s="14"/>
      <c r="X322" s="14"/>
      <c r="Y322" s="14"/>
      <c r="Z322" s="14"/>
      <c r="AA322" s="14"/>
      <c r="AB322" s="14"/>
      <c r="AC322" s="14"/>
      <c r="AD322" s="14"/>
      <c r="AE322" s="14"/>
      <c r="AF322" s="14">
        <v>950</v>
      </c>
      <c r="AG322" s="14">
        <v>285</v>
      </c>
      <c r="AH322" s="14">
        <f t="shared" si="538"/>
        <v>30</v>
      </c>
      <c r="AI322" s="14"/>
      <c r="AJ322" s="14"/>
      <c r="AK322" s="14"/>
      <c r="AL322" s="14"/>
      <c r="AM322" s="14"/>
      <c r="AN322" s="14"/>
      <c r="AO322" s="14"/>
      <c r="AP322" s="14"/>
      <c r="AQ322" s="14"/>
      <c r="AR322" s="14"/>
      <c r="AS322" s="14"/>
      <c r="AT322" s="100"/>
      <c r="AU322" s="14"/>
      <c r="AV322" s="14"/>
      <c r="AW322" s="100"/>
      <c r="AX322" s="14"/>
      <c r="AY322" s="14"/>
      <c r="AZ322" s="100"/>
      <c r="BA322" s="14"/>
      <c r="BB322" s="14"/>
      <c r="BC322" s="100"/>
      <c r="BD322" s="14"/>
      <c r="BE322" s="14"/>
      <c r="BF322" s="15"/>
      <c r="BG322" s="14"/>
      <c r="BH322" s="14"/>
      <c r="BI322" s="100"/>
      <c r="BJ322" s="14"/>
      <c r="BK322" s="14"/>
      <c r="BL322" s="100"/>
      <c r="BM322" s="14"/>
      <c r="BN322" s="14"/>
      <c r="BO322" s="100"/>
      <c r="BP322" s="14"/>
      <c r="BQ322" s="14"/>
      <c r="BR322" s="100"/>
      <c r="BS322" s="14"/>
      <c r="BT322" s="14"/>
      <c r="BU322" s="100"/>
      <c r="BV322" s="14"/>
      <c r="BW322" s="14"/>
      <c r="BX322" s="100"/>
      <c r="BY322" s="14"/>
      <c r="BZ322" s="14"/>
      <c r="CA322" s="100"/>
      <c r="CB322" s="14"/>
      <c r="CC322" s="14"/>
      <c r="CD322" s="100"/>
      <c r="CE322" s="14"/>
      <c r="CF322" s="14"/>
      <c r="CG322" s="100"/>
      <c r="CH322" s="14"/>
      <c r="CI322" s="14"/>
      <c r="CJ322" s="50"/>
      <c r="CK322" s="14"/>
      <c r="CL322" s="14"/>
      <c r="CM322" s="100"/>
      <c r="CN322" s="15"/>
      <c r="CO322" s="14"/>
      <c r="CP322" s="181"/>
      <c r="CQ322" s="15"/>
      <c r="CR322" s="14"/>
      <c r="CS322" s="14"/>
      <c r="CT322" s="195"/>
      <c r="CU322" s="14"/>
      <c r="CV322" s="100"/>
      <c r="CW322" s="15"/>
      <c r="CX322" s="14"/>
      <c r="CY322" s="100"/>
      <c r="CZ322" s="15"/>
      <c r="DA322" s="14"/>
      <c r="DB322" s="100"/>
      <c r="DC322" s="15"/>
      <c r="DD322" s="14"/>
      <c r="DE322" s="100"/>
      <c r="DF322" s="15"/>
      <c r="DG322" s="14"/>
      <c r="DH322" s="100"/>
      <c r="DI322" s="15"/>
      <c r="DJ322" s="14"/>
      <c r="DK322" s="15"/>
      <c r="DL322" s="15"/>
      <c r="DM322" s="14"/>
      <c r="DN322" s="15"/>
      <c r="DO322" s="15"/>
      <c r="DP322" s="14"/>
      <c r="DQ322" s="15"/>
      <c r="DR322" s="15"/>
      <c r="DS322" s="14"/>
      <c r="DT322" s="15"/>
      <c r="DU322" s="15"/>
      <c r="DV322" s="14"/>
      <c r="DW322" s="14"/>
      <c r="DX322" s="15"/>
      <c r="DY322" s="14"/>
      <c r="DZ322" s="14"/>
    </row>
    <row r="323" spans="1:130" s="35" customFormat="1" ht="16.5" customHeight="1" x14ac:dyDescent="0.25">
      <c r="A323" s="58" t="s">
        <v>490</v>
      </c>
      <c r="B323" s="206">
        <f t="shared" si="536"/>
        <v>975.89200000000005</v>
      </c>
      <c r="C323" s="206">
        <f t="shared" si="537"/>
        <v>0</v>
      </c>
      <c r="D323" s="14"/>
      <c r="E323" s="14"/>
      <c r="F323" s="14"/>
      <c r="G323" s="14"/>
      <c r="H323" s="14"/>
      <c r="I323" s="14"/>
      <c r="J323" s="14"/>
      <c r="K323" s="14"/>
      <c r="L323" s="14"/>
      <c r="M323" s="14"/>
      <c r="N323" s="14"/>
      <c r="O323" s="14"/>
      <c r="P323" s="14"/>
      <c r="Q323" s="14"/>
      <c r="R323" s="14"/>
      <c r="S323" s="14"/>
      <c r="T323" s="14"/>
      <c r="U323" s="14"/>
      <c r="V323" s="15"/>
      <c r="W323" s="14"/>
      <c r="X323" s="14"/>
      <c r="Y323" s="14"/>
      <c r="Z323" s="14"/>
      <c r="AA323" s="14"/>
      <c r="AB323" s="14"/>
      <c r="AC323" s="14"/>
      <c r="AD323" s="14"/>
      <c r="AE323" s="14"/>
      <c r="AF323" s="14">
        <v>975.89200000000005</v>
      </c>
      <c r="AG323" s="14"/>
      <c r="AH323" s="14">
        <f t="shared" si="538"/>
        <v>0</v>
      </c>
      <c r="AI323" s="14"/>
      <c r="AJ323" s="14"/>
      <c r="AK323" s="14"/>
      <c r="AL323" s="14"/>
      <c r="AM323" s="14"/>
      <c r="AN323" s="14"/>
      <c r="AO323" s="14"/>
      <c r="AP323" s="14"/>
      <c r="AQ323" s="14"/>
      <c r="AR323" s="14"/>
      <c r="AS323" s="14"/>
      <c r="AT323" s="100"/>
      <c r="AU323" s="14"/>
      <c r="AV323" s="14"/>
      <c r="AW323" s="100"/>
      <c r="AX323" s="14"/>
      <c r="AY323" s="14"/>
      <c r="AZ323" s="100"/>
      <c r="BA323" s="14"/>
      <c r="BB323" s="14"/>
      <c r="BC323" s="100"/>
      <c r="BD323" s="14"/>
      <c r="BE323" s="14"/>
      <c r="BF323" s="15"/>
      <c r="BG323" s="14"/>
      <c r="BH323" s="14"/>
      <c r="BI323" s="100"/>
      <c r="BJ323" s="14"/>
      <c r="BK323" s="14"/>
      <c r="BL323" s="100"/>
      <c r="BM323" s="14"/>
      <c r="BN323" s="14"/>
      <c r="BO323" s="100"/>
      <c r="BP323" s="14"/>
      <c r="BQ323" s="14"/>
      <c r="BR323" s="100"/>
      <c r="BS323" s="14"/>
      <c r="BT323" s="14"/>
      <c r="BU323" s="100"/>
      <c r="BV323" s="14"/>
      <c r="BW323" s="14"/>
      <c r="BX323" s="100"/>
      <c r="BY323" s="14"/>
      <c r="BZ323" s="14"/>
      <c r="CA323" s="100"/>
      <c r="CB323" s="14"/>
      <c r="CC323" s="14"/>
      <c r="CD323" s="100"/>
      <c r="CE323" s="14"/>
      <c r="CF323" s="14"/>
      <c r="CG323" s="100"/>
      <c r="CH323" s="14"/>
      <c r="CI323" s="14"/>
      <c r="CJ323" s="50"/>
      <c r="CK323" s="14"/>
      <c r="CL323" s="14"/>
      <c r="CM323" s="100"/>
      <c r="CN323" s="15"/>
      <c r="CO323" s="14"/>
      <c r="CP323" s="181"/>
      <c r="CQ323" s="15"/>
      <c r="CR323" s="14"/>
      <c r="CS323" s="14"/>
      <c r="CT323" s="195"/>
      <c r="CU323" s="14"/>
      <c r="CV323" s="100"/>
      <c r="CW323" s="15"/>
      <c r="CX323" s="14"/>
      <c r="CY323" s="100"/>
      <c r="CZ323" s="15"/>
      <c r="DA323" s="14"/>
      <c r="DB323" s="100"/>
      <c r="DC323" s="15"/>
      <c r="DD323" s="14"/>
      <c r="DE323" s="100"/>
      <c r="DF323" s="15"/>
      <c r="DG323" s="14"/>
      <c r="DH323" s="100"/>
      <c r="DI323" s="15"/>
      <c r="DJ323" s="14"/>
      <c r="DK323" s="15"/>
      <c r="DL323" s="15"/>
      <c r="DM323" s="14"/>
      <c r="DN323" s="15"/>
      <c r="DO323" s="15"/>
      <c r="DP323" s="14"/>
      <c r="DQ323" s="15"/>
      <c r="DR323" s="15"/>
      <c r="DS323" s="14"/>
      <c r="DT323" s="15"/>
      <c r="DU323" s="15"/>
      <c r="DV323" s="14"/>
      <c r="DW323" s="14"/>
      <c r="DX323" s="15"/>
      <c r="DY323" s="14"/>
      <c r="DZ323" s="14"/>
    </row>
    <row r="324" spans="1:130" s="35" customFormat="1" ht="16.5" customHeight="1" x14ac:dyDescent="0.25">
      <c r="A324" s="58" t="s">
        <v>470</v>
      </c>
      <c r="B324" s="206">
        <f t="shared" si="536"/>
        <v>1347.9</v>
      </c>
      <c r="C324" s="206">
        <f t="shared" si="537"/>
        <v>1347.9376999999999</v>
      </c>
      <c r="D324" s="14">
        <f>C324/B324*100</f>
        <v>100.00279694339342</v>
      </c>
      <c r="E324" s="14"/>
      <c r="F324" s="14"/>
      <c r="G324" s="14"/>
      <c r="H324" s="14"/>
      <c r="I324" s="14"/>
      <c r="J324" s="14"/>
      <c r="K324" s="14"/>
      <c r="L324" s="14"/>
      <c r="M324" s="14"/>
      <c r="N324" s="14"/>
      <c r="O324" s="14"/>
      <c r="P324" s="14"/>
      <c r="Q324" s="14"/>
      <c r="R324" s="14"/>
      <c r="S324" s="14"/>
      <c r="T324" s="14"/>
      <c r="U324" s="14"/>
      <c r="V324" s="15"/>
      <c r="W324" s="14"/>
      <c r="X324" s="14"/>
      <c r="Y324" s="14"/>
      <c r="Z324" s="14"/>
      <c r="AA324" s="14"/>
      <c r="AB324" s="14"/>
      <c r="AC324" s="14"/>
      <c r="AD324" s="14"/>
      <c r="AE324" s="14"/>
      <c r="AF324" s="14"/>
      <c r="AG324" s="14"/>
      <c r="AH324" s="14"/>
      <c r="AI324" s="14">
        <v>1347.9</v>
      </c>
      <c r="AJ324" s="14">
        <v>1347.9376999999999</v>
      </c>
      <c r="AK324" s="14">
        <f>AJ324/AI324*100</f>
        <v>100.00279694339342</v>
      </c>
      <c r="AL324" s="14"/>
      <c r="AM324" s="14"/>
      <c r="AN324" s="14"/>
      <c r="AO324" s="14"/>
      <c r="AP324" s="14"/>
      <c r="AQ324" s="14"/>
      <c r="AR324" s="14"/>
      <c r="AS324" s="14"/>
      <c r="AT324" s="100"/>
      <c r="AU324" s="14"/>
      <c r="AV324" s="14"/>
      <c r="AW324" s="100"/>
      <c r="AX324" s="14"/>
      <c r="AY324" s="14"/>
      <c r="AZ324" s="100"/>
      <c r="BA324" s="14"/>
      <c r="BB324" s="14"/>
      <c r="BC324" s="100"/>
      <c r="BD324" s="14"/>
      <c r="BE324" s="14"/>
      <c r="BF324" s="15"/>
      <c r="BG324" s="14"/>
      <c r="BH324" s="14"/>
      <c r="BI324" s="100"/>
      <c r="BJ324" s="14"/>
      <c r="BK324" s="14"/>
      <c r="BL324" s="100"/>
      <c r="BM324" s="14"/>
      <c r="BN324" s="14"/>
      <c r="BO324" s="100"/>
      <c r="BP324" s="14"/>
      <c r="BQ324" s="14"/>
      <c r="BR324" s="100"/>
      <c r="BS324" s="14"/>
      <c r="BT324" s="14"/>
      <c r="BU324" s="100"/>
      <c r="BV324" s="14"/>
      <c r="BW324" s="14"/>
      <c r="BX324" s="100"/>
      <c r="BY324" s="14"/>
      <c r="BZ324" s="14"/>
      <c r="CA324" s="100"/>
      <c r="CB324" s="14"/>
      <c r="CC324" s="14"/>
      <c r="CD324" s="100"/>
      <c r="CE324" s="14"/>
      <c r="CF324" s="14"/>
      <c r="CG324" s="100"/>
      <c r="CH324" s="14"/>
      <c r="CI324" s="14"/>
      <c r="CJ324" s="50"/>
      <c r="CK324" s="14"/>
      <c r="CL324" s="14"/>
      <c r="CM324" s="100"/>
      <c r="CN324" s="15"/>
      <c r="CO324" s="14"/>
      <c r="CP324" s="181"/>
      <c r="CQ324" s="15"/>
      <c r="CR324" s="14"/>
      <c r="CS324" s="14"/>
      <c r="CT324" s="195"/>
      <c r="CU324" s="14"/>
      <c r="CV324" s="100"/>
      <c r="CW324" s="15"/>
      <c r="CX324" s="14"/>
      <c r="CY324" s="100"/>
      <c r="CZ324" s="15"/>
      <c r="DA324" s="14"/>
      <c r="DB324" s="100"/>
      <c r="DC324" s="15"/>
      <c r="DD324" s="14"/>
      <c r="DE324" s="100"/>
      <c r="DF324" s="15"/>
      <c r="DG324" s="14"/>
      <c r="DH324" s="100"/>
      <c r="DI324" s="15"/>
      <c r="DJ324" s="14"/>
      <c r="DK324" s="15"/>
      <c r="DL324" s="15"/>
      <c r="DM324" s="14"/>
      <c r="DN324" s="15"/>
      <c r="DO324" s="15"/>
      <c r="DP324" s="14"/>
      <c r="DQ324" s="15"/>
      <c r="DR324" s="15"/>
      <c r="DS324" s="14"/>
      <c r="DT324" s="15"/>
      <c r="DU324" s="15"/>
      <c r="DV324" s="14"/>
      <c r="DW324" s="14"/>
      <c r="DX324" s="15"/>
      <c r="DY324" s="14"/>
      <c r="DZ324" s="14"/>
    </row>
    <row r="325" spans="1:130" s="35" customFormat="1" ht="16.5" customHeight="1" x14ac:dyDescent="0.25">
      <c r="A325" s="58" t="s">
        <v>654</v>
      </c>
      <c r="B325" s="206">
        <f t="shared" si="536"/>
        <v>1000</v>
      </c>
      <c r="C325" s="206">
        <f t="shared" si="537"/>
        <v>0</v>
      </c>
      <c r="D325" s="14"/>
      <c r="E325" s="14"/>
      <c r="F325" s="14"/>
      <c r="G325" s="14"/>
      <c r="H325" s="14"/>
      <c r="I325" s="14"/>
      <c r="J325" s="14"/>
      <c r="K325" s="14"/>
      <c r="L325" s="14"/>
      <c r="M325" s="14"/>
      <c r="N325" s="14"/>
      <c r="O325" s="14"/>
      <c r="P325" s="14"/>
      <c r="Q325" s="14"/>
      <c r="R325" s="14"/>
      <c r="S325" s="14"/>
      <c r="T325" s="14"/>
      <c r="U325" s="14"/>
      <c r="V325" s="15"/>
      <c r="W325" s="14"/>
      <c r="X325" s="14"/>
      <c r="Y325" s="14"/>
      <c r="Z325" s="14"/>
      <c r="AA325" s="14"/>
      <c r="AB325" s="14"/>
      <c r="AC325" s="14"/>
      <c r="AD325" s="14"/>
      <c r="AE325" s="14"/>
      <c r="AF325" s="14">
        <v>1000</v>
      </c>
      <c r="AG325" s="14"/>
      <c r="AH325" s="14">
        <f t="shared" si="538"/>
        <v>0</v>
      </c>
      <c r="AI325" s="14"/>
      <c r="AJ325" s="14"/>
      <c r="AK325" s="14"/>
      <c r="AL325" s="14"/>
      <c r="AM325" s="14"/>
      <c r="AN325" s="14"/>
      <c r="AO325" s="14"/>
      <c r="AP325" s="14"/>
      <c r="AQ325" s="14"/>
      <c r="AR325" s="14"/>
      <c r="AS325" s="14"/>
      <c r="AT325" s="100"/>
      <c r="AU325" s="14"/>
      <c r="AV325" s="14"/>
      <c r="AW325" s="100"/>
      <c r="AX325" s="14"/>
      <c r="AY325" s="14"/>
      <c r="AZ325" s="100"/>
      <c r="BA325" s="14"/>
      <c r="BB325" s="14"/>
      <c r="BC325" s="100"/>
      <c r="BD325" s="14"/>
      <c r="BE325" s="14"/>
      <c r="BF325" s="15"/>
      <c r="BG325" s="14"/>
      <c r="BH325" s="14"/>
      <c r="BI325" s="100"/>
      <c r="BJ325" s="14"/>
      <c r="BK325" s="14"/>
      <c r="BL325" s="100"/>
      <c r="BM325" s="14"/>
      <c r="BN325" s="14"/>
      <c r="BO325" s="100"/>
      <c r="BP325" s="14"/>
      <c r="BQ325" s="14"/>
      <c r="BR325" s="100"/>
      <c r="BS325" s="14"/>
      <c r="BT325" s="14"/>
      <c r="BU325" s="100"/>
      <c r="BV325" s="14"/>
      <c r="BW325" s="14"/>
      <c r="BX325" s="100"/>
      <c r="BY325" s="14"/>
      <c r="BZ325" s="14"/>
      <c r="CA325" s="14"/>
      <c r="CB325" s="14"/>
      <c r="CC325" s="14"/>
      <c r="CD325" s="100"/>
      <c r="CE325" s="14"/>
      <c r="CF325" s="14"/>
      <c r="CG325" s="100"/>
      <c r="CH325" s="14"/>
      <c r="CI325" s="14"/>
      <c r="CJ325" s="50"/>
      <c r="CK325" s="14"/>
      <c r="CL325" s="14"/>
      <c r="CM325" s="100"/>
      <c r="CN325" s="15"/>
      <c r="CO325" s="14"/>
      <c r="CP325" s="181"/>
      <c r="CQ325" s="15"/>
      <c r="CR325" s="14"/>
      <c r="CS325" s="14"/>
      <c r="CT325" s="195"/>
      <c r="CU325" s="14"/>
      <c r="CV325" s="100"/>
      <c r="CW325" s="15"/>
      <c r="CX325" s="14"/>
      <c r="CY325" s="100"/>
      <c r="CZ325" s="15"/>
      <c r="DA325" s="14"/>
      <c r="DB325" s="100"/>
      <c r="DC325" s="15"/>
      <c r="DD325" s="14"/>
      <c r="DE325" s="100"/>
      <c r="DF325" s="15"/>
      <c r="DG325" s="14"/>
      <c r="DH325" s="100"/>
      <c r="DI325" s="15"/>
      <c r="DJ325" s="14"/>
      <c r="DK325" s="15"/>
      <c r="DL325" s="15"/>
      <c r="DM325" s="14"/>
      <c r="DN325" s="15"/>
      <c r="DO325" s="15"/>
      <c r="DP325" s="14"/>
      <c r="DQ325" s="15"/>
      <c r="DR325" s="15"/>
      <c r="DS325" s="14"/>
      <c r="DT325" s="15"/>
      <c r="DU325" s="15"/>
      <c r="DV325" s="14"/>
      <c r="DW325" s="14"/>
      <c r="DX325" s="15"/>
      <c r="DY325" s="14"/>
      <c r="DZ325" s="14"/>
    </row>
    <row r="326" spans="1:130" s="35" customFormat="1" ht="16.5" customHeight="1" x14ac:dyDescent="0.25">
      <c r="A326" s="58" t="s">
        <v>653</v>
      </c>
      <c r="B326" s="206">
        <f t="shared" si="536"/>
        <v>0</v>
      </c>
      <c r="C326" s="206">
        <f t="shared" si="537"/>
        <v>0</v>
      </c>
      <c r="D326" s="14"/>
      <c r="E326" s="14"/>
      <c r="F326" s="14"/>
      <c r="G326" s="14"/>
      <c r="H326" s="14"/>
      <c r="I326" s="14"/>
      <c r="J326" s="14"/>
      <c r="K326" s="14"/>
      <c r="L326" s="14"/>
      <c r="M326" s="14"/>
      <c r="N326" s="14"/>
      <c r="O326" s="14"/>
      <c r="P326" s="14"/>
      <c r="Q326" s="14"/>
      <c r="R326" s="14"/>
      <c r="S326" s="14"/>
      <c r="T326" s="14"/>
      <c r="U326" s="14"/>
      <c r="V326" s="15"/>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00"/>
      <c r="AU326" s="14"/>
      <c r="AV326" s="14"/>
      <c r="AW326" s="100"/>
      <c r="AX326" s="14"/>
      <c r="AY326" s="14"/>
      <c r="AZ326" s="100"/>
      <c r="BA326" s="14"/>
      <c r="BB326" s="14"/>
      <c r="BC326" s="100"/>
      <c r="BD326" s="14"/>
      <c r="BE326" s="14"/>
      <c r="BF326" s="15"/>
      <c r="BG326" s="14"/>
      <c r="BH326" s="14"/>
      <c r="BI326" s="100"/>
      <c r="BJ326" s="14"/>
      <c r="BK326" s="14"/>
      <c r="BL326" s="100"/>
      <c r="BM326" s="14"/>
      <c r="BN326" s="14"/>
      <c r="BO326" s="100"/>
      <c r="BP326" s="14"/>
      <c r="BQ326" s="14"/>
      <c r="BR326" s="100"/>
      <c r="BS326" s="14"/>
      <c r="BT326" s="14"/>
      <c r="BU326" s="100"/>
      <c r="BV326" s="14"/>
      <c r="BW326" s="14"/>
      <c r="BX326" s="100"/>
      <c r="BY326" s="14"/>
      <c r="BZ326" s="14"/>
      <c r="CA326" s="14"/>
      <c r="CB326" s="14"/>
      <c r="CC326" s="14"/>
      <c r="CD326" s="100"/>
      <c r="CE326" s="14"/>
      <c r="CF326" s="14"/>
      <c r="CG326" s="100"/>
      <c r="CH326" s="14"/>
      <c r="CI326" s="14"/>
      <c r="CJ326" s="50"/>
      <c r="CK326" s="14"/>
      <c r="CL326" s="14"/>
      <c r="CM326" s="100"/>
      <c r="CN326" s="15"/>
      <c r="CO326" s="14"/>
      <c r="CP326" s="181"/>
      <c r="CQ326" s="15"/>
      <c r="CR326" s="14"/>
      <c r="CS326" s="14"/>
      <c r="CT326" s="195"/>
      <c r="CU326" s="14"/>
      <c r="CV326" s="100"/>
      <c r="CW326" s="15"/>
      <c r="CX326" s="14"/>
      <c r="CY326" s="100"/>
      <c r="CZ326" s="15"/>
      <c r="DA326" s="14"/>
      <c r="DB326" s="100"/>
      <c r="DC326" s="15"/>
      <c r="DD326" s="14"/>
      <c r="DE326" s="100"/>
      <c r="DF326" s="15"/>
      <c r="DG326" s="14"/>
      <c r="DH326" s="100"/>
      <c r="DI326" s="15"/>
      <c r="DJ326" s="14"/>
      <c r="DK326" s="15"/>
      <c r="DL326" s="15"/>
      <c r="DM326" s="14"/>
      <c r="DN326" s="15"/>
      <c r="DO326" s="15"/>
      <c r="DP326" s="14"/>
      <c r="DQ326" s="15"/>
      <c r="DR326" s="15"/>
      <c r="DS326" s="14"/>
      <c r="DT326" s="15"/>
      <c r="DU326" s="15"/>
      <c r="DV326" s="14"/>
      <c r="DW326" s="14"/>
      <c r="DX326" s="15"/>
      <c r="DY326" s="14"/>
      <c r="DZ326" s="14"/>
    </row>
    <row r="327" spans="1:130" s="76" customFormat="1" ht="31.5" customHeight="1" x14ac:dyDescent="0.25">
      <c r="A327" s="77" t="s">
        <v>459</v>
      </c>
      <c r="B327" s="205">
        <f t="shared" si="536"/>
        <v>240933.88422000001</v>
      </c>
      <c r="C327" s="205">
        <f t="shared" si="537"/>
        <v>123613.58961000002</v>
      </c>
      <c r="D327" s="81">
        <f t="shared" si="82"/>
        <v>51.306021156047436</v>
      </c>
      <c r="E327" s="83">
        <f t="shared" ref="E327:AS327" si="643">E328+E329+E330+E331+E332+E333+E334+E335+E336+E337+E338+E339+E340</f>
        <v>1187.5</v>
      </c>
      <c r="F327" s="83">
        <f t="shared" si="643"/>
        <v>1187.4966999999999</v>
      </c>
      <c r="G327" s="81">
        <f t="shared" si="629"/>
        <v>99.99972210526316</v>
      </c>
      <c r="H327" s="83">
        <f t="shared" si="643"/>
        <v>0</v>
      </c>
      <c r="I327" s="83">
        <f t="shared" si="643"/>
        <v>0</v>
      </c>
      <c r="J327" s="81"/>
      <c r="K327" s="83">
        <f t="shared" si="643"/>
        <v>746.5</v>
      </c>
      <c r="L327" s="83">
        <f t="shared" si="643"/>
        <v>746.47440000000006</v>
      </c>
      <c r="M327" s="83">
        <f t="shared" ref="M327:M341" si="644">L327/K327*100</f>
        <v>99.99657066309446</v>
      </c>
      <c r="N327" s="83">
        <f t="shared" si="643"/>
        <v>0</v>
      </c>
      <c r="O327" s="83">
        <f t="shared" si="643"/>
        <v>0</v>
      </c>
      <c r="P327" s="83"/>
      <c r="Q327" s="83">
        <f t="shared" si="643"/>
        <v>0</v>
      </c>
      <c r="R327" s="83">
        <f t="shared" si="643"/>
        <v>0</v>
      </c>
      <c r="S327" s="83">
        <f t="shared" si="643"/>
        <v>0</v>
      </c>
      <c r="T327" s="83">
        <f t="shared" si="643"/>
        <v>2773.3</v>
      </c>
      <c r="U327" s="83">
        <f t="shared" si="643"/>
        <v>832</v>
      </c>
      <c r="V327" s="83">
        <f t="shared" ref="V327:V328" si="645">U327/T327*100</f>
        <v>30.000360581256984</v>
      </c>
      <c r="W327" s="83">
        <f t="shared" si="643"/>
        <v>0</v>
      </c>
      <c r="X327" s="83">
        <f t="shared" si="643"/>
        <v>0</v>
      </c>
      <c r="Y327" s="81"/>
      <c r="Z327" s="83">
        <f t="shared" si="643"/>
        <v>0</v>
      </c>
      <c r="AA327" s="83">
        <f t="shared" si="643"/>
        <v>0</v>
      </c>
      <c r="AB327" s="81"/>
      <c r="AC327" s="83">
        <f t="shared" si="643"/>
        <v>0</v>
      </c>
      <c r="AD327" s="83">
        <f t="shared" si="643"/>
        <v>0</v>
      </c>
      <c r="AE327" s="83">
        <f t="shared" si="643"/>
        <v>0</v>
      </c>
      <c r="AF327" s="83">
        <f>SUM(AF328:AF340)</f>
        <v>2893.84447</v>
      </c>
      <c r="AG327" s="83">
        <f t="shared" si="643"/>
        <v>0</v>
      </c>
      <c r="AH327" s="81">
        <f t="shared" si="538"/>
        <v>0</v>
      </c>
      <c r="AI327" s="83">
        <f t="shared" si="643"/>
        <v>4835.2</v>
      </c>
      <c r="AJ327" s="83">
        <f t="shared" si="643"/>
        <v>2484.4094100000002</v>
      </c>
      <c r="AK327" s="81">
        <f t="shared" ref="AK327" si="646">AJ327/AI327*100</f>
        <v>51.381730021508943</v>
      </c>
      <c r="AL327" s="83">
        <f t="shared" si="643"/>
        <v>19569.099999999999</v>
      </c>
      <c r="AM327" s="83">
        <f t="shared" si="643"/>
        <v>11511.426220000001</v>
      </c>
      <c r="AN327" s="83">
        <f t="shared" si="93"/>
        <v>58.824505061551122</v>
      </c>
      <c r="AO327" s="83">
        <f t="shared" ref="AO327:AP327" si="647">AO328+AO329+AO330+AO331+AO332+AO333+AO334+AO335+AO336+AO337+AO338+AO339+AO340</f>
        <v>3149.8</v>
      </c>
      <c r="AP327" s="83">
        <f t="shared" si="647"/>
        <v>0</v>
      </c>
      <c r="AQ327" s="83">
        <f t="shared" ref="AQ327:AQ328" si="648">AP327/AO327*100</f>
        <v>0</v>
      </c>
      <c r="AR327" s="83">
        <f t="shared" si="643"/>
        <v>105506.1</v>
      </c>
      <c r="AS327" s="83">
        <f t="shared" si="643"/>
        <v>31316.681670000002</v>
      </c>
      <c r="AT327" s="83">
        <f>AS327/AR327*100</f>
        <v>29.682342224762358</v>
      </c>
      <c r="AU327" s="83">
        <f t="shared" ref="AU327:CI327" si="649">AU328+AU329+AU330+AU331+AU332+AU333+AU334+AU335+AU336+AU337+AU338+AU339+AU340</f>
        <v>7794.5697499999997</v>
      </c>
      <c r="AV327" s="83">
        <f t="shared" si="649"/>
        <v>7794.5697499999997</v>
      </c>
      <c r="AW327" s="83">
        <f>AV327/AU327*100</f>
        <v>100</v>
      </c>
      <c r="AX327" s="83">
        <f t="shared" si="649"/>
        <v>0</v>
      </c>
      <c r="AY327" s="83">
        <f t="shared" si="649"/>
        <v>0</v>
      </c>
      <c r="AZ327" s="83"/>
      <c r="BA327" s="83">
        <f t="shared" si="649"/>
        <v>0</v>
      </c>
      <c r="BB327" s="83">
        <f t="shared" si="649"/>
        <v>0</v>
      </c>
      <c r="BC327" s="83"/>
      <c r="BD327" s="83">
        <f t="shared" si="649"/>
        <v>3380.9</v>
      </c>
      <c r="BE327" s="83">
        <f t="shared" si="649"/>
        <v>1753.86025</v>
      </c>
      <c r="BF327" s="83">
        <f t="shared" si="125"/>
        <v>51.87554349433583</v>
      </c>
      <c r="BG327" s="83">
        <f t="shared" si="649"/>
        <v>55153.47</v>
      </c>
      <c r="BH327" s="83">
        <f t="shared" si="649"/>
        <v>43867.769950000002</v>
      </c>
      <c r="BI327" s="81">
        <f t="shared" ref="BI327" si="650">BH327/BG327*100</f>
        <v>79.537642781134167</v>
      </c>
      <c r="BJ327" s="83">
        <f t="shared" si="649"/>
        <v>0</v>
      </c>
      <c r="BK327" s="83">
        <f t="shared" si="649"/>
        <v>0</v>
      </c>
      <c r="BL327" s="81"/>
      <c r="BM327" s="83">
        <f t="shared" si="649"/>
        <v>0</v>
      </c>
      <c r="BN327" s="83">
        <f t="shared" si="649"/>
        <v>0</v>
      </c>
      <c r="BO327" s="83">
        <f t="shared" si="649"/>
        <v>0</v>
      </c>
      <c r="BP327" s="83">
        <f t="shared" si="649"/>
        <v>0</v>
      </c>
      <c r="BQ327" s="83">
        <f t="shared" si="649"/>
        <v>0</v>
      </c>
      <c r="BR327" s="83">
        <f t="shared" si="649"/>
        <v>0</v>
      </c>
      <c r="BS327" s="83">
        <f t="shared" si="649"/>
        <v>0</v>
      </c>
      <c r="BT327" s="83">
        <f t="shared" si="649"/>
        <v>0</v>
      </c>
      <c r="BU327" s="83">
        <f t="shared" si="649"/>
        <v>0</v>
      </c>
      <c r="BV327" s="83">
        <f t="shared" si="649"/>
        <v>0</v>
      </c>
      <c r="BW327" s="83">
        <f t="shared" si="649"/>
        <v>0</v>
      </c>
      <c r="BX327" s="83">
        <f t="shared" si="649"/>
        <v>0</v>
      </c>
      <c r="BY327" s="83">
        <f t="shared" si="649"/>
        <v>1208.3</v>
      </c>
      <c r="BZ327" s="83">
        <f t="shared" si="649"/>
        <v>1208.3</v>
      </c>
      <c r="CA327" s="81">
        <f>BZ327/BY327*100</f>
        <v>100</v>
      </c>
      <c r="CB327" s="83">
        <f t="shared" si="649"/>
        <v>0</v>
      </c>
      <c r="CC327" s="83">
        <f t="shared" si="649"/>
        <v>0</v>
      </c>
      <c r="CD327" s="83">
        <f t="shared" si="649"/>
        <v>0</v>
      </c>
      <c r="CE327" s="83">
        <f t="shared" si="649"/>
        <v>460.7</v>
      </c>
      <c r="CF327" s="83">
        <f t="shared" si="649"/>
        <v>0</v>
      </c>
      <c r="CG327" s="83">
        <f t="shared" si="649"/>
        <v>0</v>
      </c>
      <c r="CH327" s="83">
        <f t="shared" si="649"/>
        <v>11278.9</v>
      </c>
      <c r="CI327" s="83">
        <f t="shared" si="649"/>
        <v>10550.98977</v>
      </c>
      <c r="CJ327" s="80">
        <f t="shared" si="567"/>
        <v>93.546265770598197</v>
      </c>
      <c r="CK327" s="83">
        <f t="shared" ref="CK327:CY327" si="651">CK328+CK329+CK330+CK331+CK332+CK333+CK334+CK335+CK336+CK337+CK338+CK339+CK340</f>
        <v>0</v>
      </c>
      <c r="CL327" s="83">
        <f t="shared" si="651"/>
        <v>0</v>
      </c>
      <c r="CM327" s="83">
        <f t="shared" si="651"/>
        <v>0</v>
      </c>
      <c r="CN327" s="83">
        <f t="shared" si="651"/>
        <v>0</v>
      </c>
      <c r="CO327" s="83">
        <f t="shared" si="651"/>
        <v>0</v>
      </c>
      <c r="CP327" s="183">
        <f t="shared" si="651"/>
        <v>0</v>
      </c>
      <c r="CQ327" s="83">
        <f t="shared" si="651"/>
        <v>14399.1</v>
      </c>
      <c r="CR327" s="83">
        <f t="shared" si="651"/>
        <v>5725.6607000000004</v>
      </c>
      <c r="CS327" s="83">
        <f t="shared" si="98"/>
        <v>39.764017890007011</v>
      </c>
      <c r="CT327" s="198">
        <f t="shared" si="651"/>
        <v>0</v>
      </c>
      <c r="CU327" s="83">
        <f t="shared" si="651"/>
        <v>0</v>
      </c>
      <c r="CV327" s="83">
        <f t="shared" si="651"/>
        <v>0</v>
      </c>
      <c r="CW327" s="83">
        <f t="shared" si="651"/>
        <v>0</v>
      </c>
      <c r="CX327" s="83">
        <f t="shared" si="651"/>
        <v>0</v>
      </c>
      <c r="CY327" s="83">
        <f t="shared" si="651"/>
        <v>0</v>
      </c>
      <c r="CZ327" s="83"/>
      <c r="DA327" s="83">
        <f t="shared" ref="DA327:DB327" si="652">DA328+DA329+DA330+DA331+DA332+DA333+DA334+DA335+DA336+DA337+DA338+DA339+DA340</f>
        <v>0</v>
      </c>
      <c r="DB327" s="83">
        <f t="shared" si="652"/>
        <v>0</v>
      </c>
      <c r="DC327" s="83">
        <f t="shared" ref="DC327:DE327" si="653">DC328+DC329+DC330+DC331+DC332+DC333+DC334+DC335+DC336+DC337+DC338+DC339+DC340</f>
        <v>0</v>
      </c>
      <c r="DD327" s="83">
        <f t="shared" si="653"/>
        <v>0</v>
      </c>
      <c r="DE327" s="83">
        <f t="shared" si="653"/>
        <v>0</v>
      </c>
      <c r="DF327" s="83">
        <f t="shared" ref="DF327:DH327" si="654">DF328+DF329+DF330+DF331+DF332+DF333+DF334+DF335+DF336+DF337+DF338+DF339+DF340</f>
        <v>1890.4</v>
      </c>
      <c r="DG327" s="83">
        <f t="shared" si="654"/>
        <v>0</v>
      </c>
      <c r="DH327" s="83">
        <f t="shared" si="654"/>
        <v>0</v>
      </c>
      <c r="DI327" s="83">
        <f t="shared" ref="DI327:DJ327" si="655">DI328+DI329+DI330+DI331+DI332+DI333+DI334+DI335+DI336+DI337+DI338+DI339+DI340</f>
        <v>4706.2</v>
      </c>
      <c r="DJ327" s="83">
        <f t="shared" si="655"/>
        <v>4633.9507899999999</v>
      </c>
      <c r="DK327" s="83">
        <f t="shared" ref="DK327:DK379" si="656">DJ327/DI327*100</f>
        <v>98.464807912965881</v>
      </c>
      <c r="DL327" s="83">
        <f t="shared" ref="DL327:DM327" si="657">DL328+DL329+DL330+DL331+DL332+DL333+DL334+DL335+DL336+DL337+DL338+DL339+DL340</f>
        <v>0</v>
      </c>
      <c r="DM327" s="83">
        <f t="shared" si="657"/>
        <v>0</v>
      </c>
      <c r="DN327" s="83"/>
      <c r="DO327" s="83">
        <f t="shared" ref="DO327:DP327" si="658">DO328+DO329+DO330+DO331+DO332+DO333+DO334+DO335+DO336+DO337+DO338+DO339+DO340</f>
        <v>0</v>
      </c>
      <c r="DP327" s="83">
        <f t="shared" si="658"/>
        <v>0</v>
      </c>
      <c r="DQ327" s="83"/>
      <c r="DR327" s="83">
        <f t="shared" ref="DR327:DS327" si="659">DR328+DR329+DR330+DR331+DR332+DR333+DR334+DR335+DR336+DR337+DR338+DR339+DR340</f>
        <v>0</v>
      </c>
      <c r="DS327" s="83">
        <f t="shared" si="659"/>
        <v>0</v>
      </c>
      <c r="DT327" s="83"/>
      <c r="DU327" s="83">
        <f t="shared" ref="DU327:DV327" si="660">DU328+DU329+DU330+DU331+DU332+DU333+DU334+DU335+DU336+DU337+DU338+DU339+DU340</f>
        <v>0</v>
      </c>
      <c r="DV327" s="83">
        <f t="shared" si="660"/>
        <v>0</v>
      </c>
      <c r="DW327" s="83"/>
      <c r="DX327" s="83"/>
      <c r="DY327" s="83"/>
      <c r="DZ327" s="83"/>
    </row>
    <row r="328" spans="1:130" s="35" customFormat="1" ht="16.5" customHeight="1" x14ac:dyDescent="0.25">
      <c r="A328" s="58" t="s">
        <v>387</v>
      </c>
      <c r="B328" s="206">
        <f t="shared" si="536"/>
        <v>176843.06975</v>
      </c>
      <c r="C328" s="206">
        <f t="shared" si="537"/>
        <v>76053.110249999998</v>
      </c>
      <c r="D328" s="14">
        <f t="shared" si="82"/>
        <v>43.005988505806293</v>
      </c>
      <c r="E328" s="15">
        <v>1187.5</v>
      </c>
      <c r="F328" s="14">
        <v>1187.4966999999999</v>
      </c>
      <c r="G328" s="14">
        <f>F328/E328*100</f>
        <v>99.99972210526316</v>
      </c>
      <c r="H328" s="14"/>
      <c r="I328" s="14"/>
      <c r="J328" s="14"/>
      <c r="K328" s="14">
        <v>746.5</v>
      </c>
      <c r="L328" s="14">
        <v>746.47440000000006</v>
      </c>
      <c r="M328" s="15">
        <f t="shared" si="644"/>
        <v>99.99657066309446</v>
      </c>
      <c r="N328" s="14"/>
      <c r="O328" s="14"/>
      <c r="P328" s="15"/>
      <c r="Q328" s="15">
        <v>0</v>
      </c>
      <c r="R328" s="15">
        <v>0</v>
      </c>
      <c r="S328" s="14"/>
      <c r="T328" s="15">
        <v>2773.3</v>
      </c>
      <c r="U328" s="15">
        <v>832</v>
      </c>
      <c r="V328" s="15">
        <f t="shared" si="645"/>
        <v>30.000360581256984</v>
      </c>
      <c r="W328" s="15"/>
      <c r="X328" s="15"/>
      <c r="Y328" s="14"/>
      <c r="Z328" s="15"/>
      <c r="AA328" s="15"/>
      <c r="AB328" s="14"/>
      <c r="AC328" s="15"/>
      <c r="AD328" s="15"/>
      <c r="AE328" s="14"/>
      <c r="AF328" s="14"/>
      <c r="AG328" s="14"/>
      <c r="AH328" s="14"/>
      <c r="AI328" s="15">
        <v>0</v>
      </c>
      <c r="AJ328" s="15"/>
      <c r="AK328" s="14"/>
      <c r="AL328" s="172">
        <v>19569.099999999999</v>
      </c>
      <c r="AM328" s="172">
        <v>11511.426220000001</v>
      </c>
      <c r="AN328" s="15">
        <f t="shared" si="93"/>
        <v>58.824505061551122</v>
      </c>
      <c r="AO328" s="172">
        <v>3149.8</v>
      </c>
      <c r="AP328" s="172">
        <v>0</v>
      </c>
      <c r="AQ328" s="15">
        <f t="shared" si="648"/>
        <v>0</v>
      </c>
      <c r="AR328" s="15">
        <v>105506.1</v>
      </c>
      <c r="AS328" s="15">
        <v>31316.681670000002</v>
      </c>
      <c r="AT328" s="15">
        <f>AS328/AR328*100</f>
        <v>29.682342224762358</v>
      </c>
      <c r="AU328" s="15">
        <v>7794.5697499999997</v>
      </c>
      <c r="AV328" s="15">
        <v>7794.5697499999997</v>
      </c>
      <c r="AW328" s="15">
        <f>AV328/AU328*100</f>
        <v>100</v>
      </c>
      <c r="AX328" s="15"/>
      <c r="AY328" s="15"/>
      <c r="AZ328" s="15"/>
      <c r="BA328" s="15"/>
      <c r="BB328" s="15"/>
      <c r="BC328" s="15"/>
      <c r="BD328" s="15">
        <v>3380.9</v>
      </c>
      <c r="BE328" s="191">
        <v>1753.86025</v>
      </c>
      <c r="BF328" s="15">
        <f t="shared" si="125"/>
        <v>51.87554349433583</v>
      </c>
      <c r="BG328" s="15"/>
      <c r="BH328" s="99"/>
      <c r="BI328" s="14"/>
      <c r="BJ328" s="15"/>
      <c r="BK328" s="99"/>
      <c r="BL328" s="14"/>
      <c r="BM328" s="15"/>
      <c r="BN328" s="99"/>
      <c r="BO328" s="99"/>
      <c r="BP328" s="15"/>
      <c r="BQ328" s="99"/>
      <c r="BR328" s="99"/>
      <c r="BS328" s="15"/>
      <c r="BT328" s="99"/>
      <c r="BU328" s="99"/>
      <c r="BV328" s="15"/>
      <c r="BW328" s="99"/>
      <c r="BX328" s="99"/>
      <c r="BY328" s="15"/>
      <c r="BZ328" s="107"/>
      <c r="CA328" s="14"/>
      <c r="CB328" s="15"/>
      <c r="CC328" s="99"/>
      <c r="CD328" s="99"/>
      <c r="CE328" s="15">
        <v>460.7</v>
      </c>
      <c r="CF328" s="99"/>
      <c r="CG328" s="99"/>
      <c r="CH328" s="15">
        <v>11278.9</v>
      </c>
      <c r="CI328" s="191">
        <v>10550.98977</v>
      </c>
      <c r="CJ328" s="50">
        <f t="shared" si="567"/>
        <v>93.546265770598197</v>
      </c>
      <c r="CK328" s="15"/>
      <c r="CL328" s="99"/>
      <c r="CM328" s="99"/>
      <c r="CN328" s="15"/>
      <c r="CO328" s="99"/>
      <c r="CP328" s="185"/>
      <c r="CQ328" s="15">
        <v>14399.1</v>
      </c>
      <c r="CR328" s="172">
        <v>5725.6607000000004</v>
      </c>
      <c r="CS328" s="15">
        <f t="shared" si="98"/>
        <v>39.764017890007011</v>
      </c>
      <c r="CT328" s="195"/>
      <c r="CU328" s="99"/>
      <c r="CV328" s="99"/>
      <c r="CW328" s="15"/>
      <c r="CX328" s="99"/>
      <c r="CY328" s="99"/>
      <c r="CZ328" s="15"/>
      <c r="DA328" s="99"/>
      <c r="DB328" s="99"/>
      <c r="DC328" s="15"/>
      <c r="DD328" s="99"/>
      <c r="DE328" s="99"/>
      <c r="DF328" s="15">
        <v>1890.4</v>
      </c>
      <c r="DG328" s="99"/>
      <c r="DH328" s="99"/>
      <c r="DI328" s="15">
        <v>4706.2</v>
      </c>
      <c r="DJ328" s="191">
        <v>4633.9507899999999</v>
      </c>
      <c r="DK328" s="15">
        <f t="shared" si="656"/>
        <v>98.464807912965881</v>
      </c>
      <c r="DL328" s="15"/>
      <c r="DM328" s="191"/>
      <c r="DN328" s="15"/>
      <c r="DO328" s="15"/>
      <c r="DP328" s="191"/>
      <c r="DQ328" s="15"/>
      <c r="DR328" s="15"/>
      <c r="DS328" s="191"/>
      <c r="DT328" s="15"/>
      <c r="DU328" s="15"/>
      <c r="DV328" s="172"/>
      <c r="DW328" s="15"/>
      <c r="DX328" s="15"/>
      <c r="DY328" s="172"/>
      <c r="DZ328" s="15"/>
    </row>
    <row r="329" spans="1:130" s="35" customFormat="1" ht="15.75" x14ac:dyDescent="0.25">
      <c r="A329" s="58" t="s">
        <v>656</v>
      </c>
      <c r="B329" s="206">
        <f t="shared" si="536"/>
        <v>1000</v>
      </c>
      <c r="C329" s="206">
        <f t="shared" si="537"/>
        <v>0</v>
      </c>
      <c r="D329" s="14"/>
      <c r="E329" s="14"/>
      <c r="F329" s="14"/>
      <c r="G329" s="14"/>
      <c r="H329" s="14"/>
      <c r="I329" s="14"/>
      <c r="J329" s="14"/>
      <c r="K329" s="14"/>
      <c r="L329" s="14"/>
      <c r="M329" s="15"/>
      <c r="N329" s="14"/>
      <c r="O329" s="14"/>
      <c r="P329" s="14"/>
      <c r="Q329" s="14"/>
      <c r="R329" s="14"/>
      <c r="S329" s="14"/>
      <c r="T329" s="14"/>
      <c r="U329" s="14"/>
      <c r="V329" s="14"/>
      <c r="W329" s="14"/>
      <c r="X329" s="14"/>
      <c r="Y329" s="14"/>
      <c r="Z329" s="14"/>
      <c r="AA329" s="14"/>
      <c r="AB329" s="14"/>
      <c r="AC329" s="14"/>
      <c r="AD329" s="14"/>
      <c r="AE329" s="14"/>
      <c r="AF329" s="14">
        <v>1000</v>
      </c>
      <c r="AG329" s="14"/>
      <c r="AH329" s="14">
        <f t="shared" si="538"/>
        <v>0</v>
      </c>
      <c r="AI329" s="14"/>
      <c r="AJ329" s="14"/>
      <c r="AK329" s="14"/>
      <c r="AL329" s="14"/>
      <c r="AM329" s="14"/>
      <c r="AN329" s="14"/>
      <c r="AO329" s="14"/>
      <c r="AP329" s="14"/>
      <c r="AQ329" s="14"/>
      <c r="AR329" s="14"/>
      <c r="AS329" s="14"/>
      <c r="AT329" s="100"/>
      <c r="AU329" s="14"/>
      <c r="AV329" s="14"/>
      <c r="AW329" s="100"/>
      <c r="AX329" s="14"/>
      <c r="AY329" s="14"/>
      <c r="AZ329" s="100"/>
      <c r="BA329" s="14"/>
      <c r="BB329" s="14"/>
      <c r="BC329" s="100"/>
      <c r="BD329" s="14"/>
      <c r="BE329" s="14"/>
      <c r="BF329" s="14"/>
      <c r="BG329" s="14"/>
      <c r="BH329" s="14"/>
      <c r="BI329" s="14"/>
      <c r="BJ329" s="14"/>
      <c r="BK329" s="14"/>
      <c r="BL329" s="14"/>
      <c r="BM329" s="14"/>
      <c r="BN329" s="14"/>
      <c r="BO329" s="100"/>
      <c r="BP329" s="14"/>
      <c r="BQ329" s="14"/>
      <c r="BR329" s="100"/>
      <c r="BS329" s="14"/>
      <c r="BT329" s="14"/>
      <c r="BU329" s="100"/>
      <c r="BV329" s="14"/>
      <c r="BW329" s="14"/>
      <c r="BX329" s="100"/>
      <c r="BY329" s="14"/>
      <c r="BZ329" s="14"/>
      <c r="CA329" s="14"/>
      <c r="CB329" s="14"/>
      <c r="CC329" s="14"/>
      <c r="CD329" s="100"/>
      <c r="CE329" s="14"/>
      <c r="CF329" s="14"/>
      <c r="CG329" s="100"/>
      <c r="CH329" s="14"/>
      <c r="CI329" s="14"/>
      <c r="CJ329" s="50"/>
      <c r="CK329" s="14"/>
      <c r="CL329" s="14"/>
      <c r="CM329" s="100"/>
      <c r="CN329" s="15"/>
      <c r="CO329" s="14"/>
      <c r="CP329" s="181"/>
      <c r="CQ329" s="15"/>
      <c r="CR329" s="14"/>
      <c r="CS329" s="14"/>
      <c r="CT329" s="195"/>
      <c r="CU329" s="14"/>
      <c r="CV329" s="100"/>
      <c r="CW329" s="15"/>
      <c r="CX329" s="14"/>
      <c r="CY329" s="100"/>
      <c r="CZ329" s="15"/>
      <c r="DA329" s="14"/>
      <c r="DB329" s="100"/>
      <c r="DC329" s="15"/>
      <c r="DD329" s="14"/>
      <c r="DE329" s="100"/>
      <c r="DF329" s="15"/>
      <c r="DG329" s="14"/>
      <c r="DH329" s="100"/>
      <c r="DI329" s="15"/>
      <c r="DJ329" s="14"/>
      <c r="DK329" s="15"/>
      <c r="DL329" s="15"/>
      <c r="DM329" s="14"/>
      <c r="DN329" s="15"/>
      <c r="DO329" s="15"/>
      <c r="DP329" s="14"/>
      <c r="DQ329" s="15"/>
      <c r="DR329" s="15"/>
      <c r="DS329" s="14"/>
      <c r="DT329" s="15"/>
      <c r="DU329" s="15"/>
      <c r="DV329" s="14"/>
      <c r="DW329" s="14"/>
      <c r="DX329" s="15"/>
      <c r="DY329" s="14"/>
      <c r="DZ329" s="14"/>
    </row>
    <row r="330" spans="1:130" s="35" customFormat="1" ht="15.75" x14ac:dyDescent="0.25">
      <c r="A330" s="58" t="s">
        <v>657</v>
      </c>
      <c r="B330" s="206">
        <f t="shared" si="536"/>
        <v>0</v>
      </c>
      <c r="C330" s="206">
        <f t="shared" si="537"/>
        <v>0</v>
      </c>
      <c r="D330" s="14"/>
      <c r="E330" s="14"/>
      <c r="F330" s="14"/>
      <c r="G330" s="14"/>
      <c r="H330" s="14"/>
      <c r="I330" s="14"/>
      <c r="J330" s="14"/>
      <c r="K330" s="14"/>
      <c r="L330" s="14"/>
      <c r="M330" s="15"/>
      <c r="N330" s="14"/>
      <c r="O330" s="14"/>
      <c r="P330" s="14"/>
      <c r="Q330" s="14"/>
      <c r="R330" s="14"/>
      <c r="S330" s="14"/>
      <c r="T330" s="15"/>
      <c r="U330" s="15"/>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00"/>
      <c r="AU330" s="14"/>
      <c r="AV330" s="14"/>
      <c r="AW330" s="100"/>
      <c r="AX330" s="14"/>
      <c r="AY330" s="14"/>
      <c r="AZ330" s="100"/>
      <c r="BA330" s="14"/>
      <c r="BB330" s="14"/>
      <c r="BC330" s="100"/>
      <c r="BD330" s="14"/>
      <c r="BE330" s="14"/>
      <c r="BF330" s="14"/>
      <c r="BG330" s="14"/>
      <c r="BH330" s="14"/>
      <c r="BI330" s="14"/>
      <c r="BJ330" s="14"/>
      <c r="BK330" s="14"/>
      <c r="BL330" s="14"/>
      <c r="BM330" s="14"/>
      <c r="BN330" s="14"/>
      <c r="BO330" s="100"/>
      <c r="BP330" s="14"/>
      <c r="BQ330" s="14"/>
      <c r="BR330" s="100"/>
      <c r="BS330" s="14"/>
      <c r="BT330" s="14"/>
      <c r="BU330" s="100"/>
      <c r="BV330" s="14"/>
      <c r="BW330" s="14"/>
      <c r="BX330" s="100"/>
      <c r="BY330" s="14"/>
      <c r="BZ330" s="14"/>
      <c r="CA330" s="14"/>
      <c r="CB330" s="14"/>
      <c r="CC330" s="14"/>
      <c r="CD330" s="100"/>
      <c r="CE330" s="14"/>
      <c r="CF330" s="14"/>
      <c r="CG330" s="100"/>
      <c r="CH330" s="14"/>
      <c r="CI330" s="14"/>
      <c r="CJ330" s="50"/>
      <c r="CK330" s="14"/>
      <c r="CL330" s="14"/>
      <c r="CM330" s="100"/>
      <c r="CN330" s="15"/>
      <c r="CO330" s="14"/>
      <c r="CP330" s="181"/>
      <c r="CQ330" s="15"/>
      <c r="CR330" s="14"/>
      <c r="CS330" s="14"/>
      <c r="CT330" s="195"/>
      <c r="CU330" s="14"/>
      <c r="CV330" s="100"/>
      <c r="CW330" s="15"/>
      <c r="CX330" s="14"/>
      <c r="CY330" s="100"/>
      <c r="CZ330" s="15"/>
      <c r="DA330" s="14"/>
      <c r="DB330" s="100"/>
      <c r="DC330" s="15"/>
      <c r="DD330" s="14"/>
      <c r="DE330" s="100"/>
      <c r="DF330" s="15"/>
      <c r="DG330" s="14"/>
      <c r="DH330" s="100"/>
      <c r="DI330" s="15"/>
      <c r="DJ330" s="14"/>
      <c r="DK330" s="15"/>
      <c r="DL330" s="15"/>
      <c r="DM330" s="14"/>
      <c r="DN330" s="15"/>
      <c r="DO330" s="15"/>
      <c r="DP330" s="14"/>
      <c r="DQ330" s="15"/>
      <c r="DR330" s="15"/>
      <c r="DS330" s="14"/>
      <c r="DT330" s="15"/>
      <c r="DU330" s="15"/>
      <c r="DV330" s="14"/>
      <c r="DW330" s="14"/>
      <c r="DX330" s="15"/>
      <c r="DY330" s="14"/>
      <c r="DZ330" s="14"/>
    </row>
    <row r="331" spans="1:130" s="35" customFormat="1" ht="15.75" x14ac:dyDescent="0.25">
      <c r="A331" s="58" t="s">
        <v>658</v>
      </c>
      <c r="B331" s="206">
        <f t="shared" si="536"/>
        <v>991.18</v>
      </c>
      <c r="C331" s="206">
        <f t="shared" si="537"/>
        <v>0</v>
      </c>
      <c r="D331" s="14"/>
      <c r="E331" s="14"/>
      <c r="F331" s="14"/>
      <c r="G331" s="14"/>
      <c r="H331" s="14"/>
      <c r="I331" s="14"/>
      <c r="J331" s="14"/>
      <c r="K331" s="14"/>
      <c r="L331" s="14"/>
      <c r="M331" s="15"/>
      <c r="N331" s="14"/>
      <c r="O331" s="14"/>
      <c r="P331" s="14"/>
      <c r="Q331" s="14"/>
      <c r="R331" s="14"/>
      <c r="S331" s="14"/>
      <c r="T331" s="15"/>
      <c r="U331" s="15"/>
      <c r="V331" s="14"/>
      <c r="W331" s="14"/>
      <c r="X331" s="14"/>
      <c r="Y331" s="14"/>
      <c r="Z331" s="14"/>
      <c r="AA331" s="14"/>
      <c r="AB331" s="14"/>
      <c r="AC331" s="14"/>
      <c r="AD331" s="14"/>
      <c r="AE331" s="14"/>
      <c r="AF331" s="14">
        <v>991.18</v>
      </c>
      <c r="AG331" s="14"/>
      <c r="AH331" s="14">
        <f t="shared" si="538"/>
        <v>0</v>
      </c>
      <c r="AI331" s="14"/>
      <c r="AJ331" s="14"/>
      <c r="AK331" s="14"/>
      <c r="AL331" s="14"/>
      <c r="AM331" s="14"/>
      <c r="AN331" s="14"/>
      <c r="AO331" s="14"/>
      <c r="AP331" s="14"/>
      <c r="AQ331" s="14"/>
      <c r="AR331" s="14"/>
      <c r="AS331" s="14"/>
      <c r="AT331" s="100"/>
      <c r="AU331" s="14"/>
      <c r="AV331" s="14"/>
      <c r="AW331" s="100"/>
      <c r="AX331" s="14"/>
      <c r="AY331" s="14"/>
      <c r="AZ331" s="100"/>
      <c r="BA331" s="14"/>
      <c r="BB331" s="14"/>
      <c r="BC331" s="100"/>
      <c r="BD331" s="14"/>
      <c r="BE331" s="14"/>
      <c r="BF331" s="14"/>
      <c r="BG331" s="14"/>
      <c r="BH331" s="14"/>
      <c r="BI331" s="14"/>
      <c r="BJ331" s="14"/>
      <c r="BK331" s="14"/>
      <c r="BL331" s="14"/>
      <c r="BM331" s="14"/>
      <c r="BN331" s="14"/>
      <c r="BO331" s="100"/>
      <c r="BP331" s="14"/>
      <c r="BQ331" s="14"/>
      <c r="BR331" s="100"/>
      <c r="BS331" s="14"/>
      <c r="BT331" s="14"/>
      <c r="BU331" s="100"/>
      <c r="BV331" s="14"/>
      <c r="BW331" s="14"/>
      <c r="BX331" s="100"/>
      <c r="BY331" s="14"/>
      <c r="BZ331" s="14"/>
      <c r="CA331" s="14"/>
      <c r="CB331" s="14"/>
      <c r="CC331" s="14"/>
      <c r="CD331" s="100"/>
      <c r="CE331" s="14"/>
      <c r="CF331" s="14"/>
      <c r="CG331" s="100"/>
      <c r="CH331" s="14"/>
      <c r="CI331" s="14"/>
      <c r="CJ331" s="50"/>
      <c r="CK331" s="14"/>
      <c r="CL331" s="14"/>
      <c r="CM331" s="100"/>
      <c r="CN331" s="15"/>
      <c r="CO331" s="14"/>
      <c r="CP331" s="181"/>
      <c r="CQ331" s="15"/>
      <c r="CR331" s="14"/>
      <c r="CS331" s="14"/>
      <c r="CT331" s="195"/>
      <c r="CU331" s="14"/>
      <c r="CV331" s="100"/>
      <c r="CW331" s="15"/>
      <c r="CX331" s="14"/>
      <c r="CY331" s="100"/>
      <c r="CZ331" s="15"/>
      <c r="DA331" s="14"/>
      <c r="DB331" s="100"/>
      <c r="DC331" s="15"/>
      <c r="DD331" s="14"/>
      <c r="DE331" s="100"/>
      <c r="DF331" s="15"/>
      <c r="DG331" s="14"/>
      <c r="DH331" s="100"/>
      <c r="DI331" s="15"/>
      <c r="DJ331" s="14"/>
      <c r="DK331" s="15"/>
      <c r="DL331" s="15"/>
      <c r="DM331" s="14"/>
      <c r="DN331" s="15"/>
      <c r="DO331" s="15"/>
      <c r="DP331" s="14"/>
      <c r="DQ331" s="15"/>
      <c r="DR331" s="15"/>
      <c r="DS331" s="14"/>
      <c r="DT331" s="15"/>
      <c r="DU331" s="15"/>
      <c r="DV331" s="14"/>
      <c r="DW331" s="14"/>
      <c r="DX331" s="15"/>
      <c r="DY331" s="14"/>
      <c r="DZ331" s="14"/>
    </row>
    <row r="332" spans="1:130" s="35" customFormat="1" ht="15.75" x14ac:dyDescent="0.25">
      <c r="A332" s="58" t="s">
        <v>659</v>
      </c>
      <c r="B332" s="206">
        <f t="shared" si="536"/>
        <v>2110.9644699999999</v>
      </c>
      <c r="C332" s="206">
        <f t="shared" si="537"/>
        <v>1208.3</v>
      </c>
      <c r="D332" s="14">
        <f>C332/B332*100</f>
        <v>57.239239085819385</v>
      </c>
      <c r="E332" s="14"/>
      <c r="F332" s="14"/>
      <c r="G332" s="14"/>
      <c r="H332" s="14"/>
      <c r="I332" s="14"/>
      <c r="J332" s="14"/>
      <c r="K332" s="14"/>
      <c r="L332" s="14"/>
      <c r="M332" s="15"/>
      <c r="N332" s="14"/>
      <c r="O332" s="14"/>
      <c r="P332" s="14"/>
      <c r="Q332" s="14"/>
      <c r="R332" s="14"/>
      <c r="S332" s="14"/>
      <c r="T332" s="15"/>
      <c r="U332" s="15"/>
      <c r="V332" s="14"/>
      <c r="W332" s="14"/>
      <c r="X332" s="14"/>
      <c r="Y332" s="14"/>
      <c r="Z332" s="14"/>
      <c r="AA332" s="14"/>
      <c r="AB332" s="14"/>
      <c r="AC332" s="14"/>
      <c r="AD332" s="14"/>
      <c r="AE332" s="14"/>
      <c r="AF332" s="14">
        <v>902.66446999999994</v>
      </c>
      <c r="AG332" s="14"/>
      <c r="AH332" s="14">
        <f t="shared" si="538"/>
        <v>0</v>
      </c>
      <c r="AI332" s="14"/>
      <c r="AJ332" s="14"/>
      <c r="AK332" s="14"/>
      <c r="AL332" s="14"/>
      <c r="AM332" s="14"/>
      <c r="AN332" s="14"/>
      <c r="AO332" s="14"/>
      <c r="AP332" s="14"/>
      <c r="AQ332" s="14"/>
      <c r="AR332" s="14"/>
      <c r="AS332" s="14"/>
      <c r="AT332" s="100"/>
      <c r="AU332" s="14"/>
      <c r="AV332" s="14"/>
      <c r="AW332" s="100"/>
      <c r="AX332" s="14"/>
      <c r="AY332" s="14"/>
      <c r="AZ332" s="100"/>
      <c r="BA332" s="14"/>
      <c r="BB332" s="14"/>
      <c r="BC332" s="100"/>
      <c r="BD332" s="14"/>
      <c r="BE332" s="14"/>
      <c r="BF332" s="14"/>
      <c r="BG332" s="14"/>
      <c r="BH332" s="14"/>
      <c r="BI332" s="14"/>
      <c r="BJ332" s="14"/>
      <c r="BK332" s="14"/>
      <c r="BL332" s="14"/>
      <c r="BM332" s="14"/>
      <c r="BN332" s="14"/>
      <c r="BO332" s="100"/>
      <c r="BP332" s="14"/>
      <c r="BQ332" s="14"/>
      <c r="BR332" s="100"/>
      <c r="BS332" s="14"/>
      <c r="BT332" s="14"/>
      <c r="BU332" s="100"/>
      <c r="BV332" s="14"/>
      <c r="BW332" s="14"/>
      <c r="BX332" s="100"/>
      <c r="BY332" s="15">
        <v>1208.3</v>
      </c>
      <c r="BZ332" s="15">
        <v>1208.3</v>
      </c>
      <c r="CA332" s="14">
        <f t="shared" ref="CA332" si="661">BZ332/BY332*100</f>
        <v>100</v>
      </c>
      <c r="CB332" s="14"/>
      <c r="CC332" s="14"/>
      <c r="CD332" s="100"/>
      <c r="CE332" s="14"/>
      <c r="CF332" s="14"/>
      <c r="CG332" s="100"/>
      <c r="CH332" s="14"/>
      <c r="CI332" s="14"/>
      <c r="CJ332" s="50"/>
      <c r="CK332" s="14"/>
      <c r="CL332" s="14"/>
      <c r="CM332" s="100"/>
      <c r="CN332" s="15"/>
      <c r="CO332" s="14"/>
      <c r="CP332" s="181"/>
      <c r="CQ332" s="15"/>
      <c r="CR332" s="14"/>
      <c r="CS332" s="14"/>
      <c r="CT332" s="195"/>
      <c r="CU332" s="14"/>
      <c r="CV332" s="100"/>
      <c r="CW332" s="15"/>
      <c r="CX332" s="14"/>
      <c r="CY332" s="100"/>
      <c r="CZ332" s="15"/>
      <c r="DA332" s="14"/>
      <c r="DB332" s="100"/>
      <c r="DC332" s="15"/>
      <c r="DD332" s="14"/>
      <c r="DE332" s="100"/>
      <c r="DF332" s="15"/>
      <c r="DG332" s="14"/>
      <c r="DH332" s="100"/>
      <c r="DI332" s="15"/>
      <c r="DJ332" s="14"/>
      <c r="DK332" s="15"/>
      <c r="DL332" s="15"/>
      <c r="DM332" s="14"/>
      <c r="DN332" s="15"/>
      <c r="DO332" s="15"/>
      <c r="DP332" s="14"/>
      <c r="DQ332" s="15"/>
      <c r="DR332" s="15"/>
      <c r="DS332" s="14"/>
      <c r="DT332" s="15"/>
      <c r="DU332" s="15"/>
      <c r="DV332" s="14"/>
      <c r="DW332" s="14"/>
      <c r="DX332" s="15"/>
      <c r="DY332" s="14"/>
      <c r="DZ332" s="14"/>
    </row>
    <row r="333" spans="1:130" s="35" customFormat="1" ht="15.75" x14ac:dyDescent="0.25">
      <c r="A333" s="58" t="s">
        <v>660</v>
      </c>
      <c r="B333" s="206">
        <f t="shared" ref="B333:B396" si="662">E333+H333+K333+N333+Q333+T333+W333+Z333+AC333+AF333+AI333+AL333+AO333+AR333+AU333+AX333+BA333+BD333+BG333+BJ333+BM333+BP333+BS333+BV333+BY333+CB333+CE333+CH333+CK333+CN333+CQ333+CT333+CW333+CZ333+DC333+DF333+DI333+DL333+DO333+DR333+DU333+DX333</f>
        <v>55153.47</v>
      </c>
      <c r="C333" s="206">
        <f t="shared" ref="C333:C396" si="663">F333+I333+L333+O333+R333+U333+X333+AA333+AD333+AG333+AJ333+AM333+AP333+AS333+AV333+AY333+BB333+BE333+BH333+BK333+BN333+BQ333+BT333+BW333+BZ333+CC333+CF333+CI333+CL333+CO333+CR333+CU333+CX333+DA333+DD333+DG333+DJ333+DM333+DP333+DS333+DV333+DY333</f>
        <v>43867.769950000002</v>
      </c>
      <c r="D333" s="14"/>
      <c r="E333" s="14"/>
      <c r="F333" s="14"/>
      <c r="G333" s="14"/>
      <c r="H333" s="14"/>
      <c r="I333" s="14"/>
      <c r="J333" s="14"/>
      <c r="K333" s="14"/>
      <c r="L333" s="14"/>
      <c r="M333" s="15"/>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00"/>
      <c r="AU333" s="14"/>
      <c r="AV333" s="14"/>
      <c r="AW333" s="100"/>
      <c r="AX333" s="14"/>
      <c r="AY333" s="14"/>
      <c r="AZ333" s="100"/>
      <c r="BA333" s="14"/>
      <c r="BB333" s="14"/>
      <c r="BC333" s="100"/>
      <c r="BD333" s="14"/>
      <c r="BE333" s="14"/>
      <c r="BF333" s="14"/>
      <c r="BG333" s="14">
        <v>55153.47</v>
      </c>
      <c r="BH333" s="14">
        <v>43867.769950000002</v>
      </c>
      <c r="BI333" s="14">
        <f>BH333/BG333*100</f>
        <v>79.537642781134167</v>
      </c>
      <c r="BJ333" s="14"/>
      <c r="BK333" s="14"/>
      <c r="BL333" s="14"/>
      <c r="BM333" s="14"/>
      <c r="BN333" s="14"/>
      <c r="BO333" s="100"/>
      <c r="BP333" s="14"/>
      <c r="BQ333" s="14"/>
      <c r="BR333" s="100"/>
      <c r="BS333" s="14"/>
      <c r="BT333" s="14"/>
      <c r="BU333" s="100"/>
      <c r="BV333" s="14"/>
      <c r="BW333" s="14"/>
      <c r="BX333" s="100"/>
      <c r="BY333" s="14"/>
      <c r="BZ333" s="14"/>
      <c r="CA333" s="100"/>
      <c r="CB333" s="14"/>
      <c r="CC333" s="14"/>
      <c r="CD333" s="100"/>
      <c r="CE333" s="14"/>
      <c r="CF333" s="14"/>
      <c r="CG333" s="100"/>
      <c r="CH333" s="14"/>
      <c r="CI333" s="14"/>
      <c r="CJ333" s="50"/>
      <c r="CK333" s="14"/>
      <c r="CL333" s="14"/>
      <c r="CM333" s="100"/>
      <c r="CN333" s="15"/>
      <c r="CO333" s="14"/>
      <c r="CP333" s="181"/>
      <c r="CQ333" s="15"/>
      <c r="CR333" s="14"/>
      <c r="CS333" s="14"/>
      <c r="CT333" s="195"/>
      <c r="CU333" s="14"/>
      <c r="CV333" s="100"/>
      <c r="CW333" s="15"/>
      <c r="CX333" s="14"/>
      <c r="CY333" s="100"/>
      <c r="CZ333" s="15"/>
      <c r="DA333" s="14"/>
      <c r="DB333" s="100"/>
      <c r="DC333" s="15"/>
      <c r="DD333" s="14"/>
      <c r="DE333" s="100"/>
      <c r="DF333" s="15"/>
      <c r="DG333" s="14"/>
      <c r="DH333" s="100"/>
      <c r="DI333" s="15"/>
      <c r="DJ333" s="14"/>
      <c r="DK333" s="15"/>
      <c r="DL333" s="15"/>
      <c r="DM333" s="14"/>
      <c r="DN333" s="15"/>
      <c r="DO333" s="15"/>
      <c r="DP333" s="14"/>
      <c r="DQ333" s="15"/>
      <c r="DR333" s="15"/>
      <c r="DS333" s="14"/>
      <c r="DT333" s="15"/>
      <c r="DU333" s="15"/>
      <c r="DV333" s="14"/>
      <c r="DW333" s="14"/>
      <c r="DX333" s="15"/>
      <c r="DY333" s="14"/>
      <c r="DZ333" s="14"/>
    </row>
    <row r="334" spans="1:130" s="35" customFormat="1" ht="15.75" x14ac:dyDescent="0.25">
      <c r="A334" s="58" t="s">
        <v>661</v>
      </c>
      <c r="B334" s="206">
        <f t="shared" si="662"/>
        <v>0</v>
      </c>
      <c r="C334" s="206">
        <f t="shared" si="663"/>
        <v>0</v>
      </c>
      <c r="D334" s="14"/>
      <c r="E334" s="14"/>
      <c r="F334" s="14"/>
      <c r="G334" s="14"/>
      <c r="H334" s="14"/>
      <c r="I334" s="14"/>
      <c r="J334" s="14"/>
      <c r="K334" s="14"/>
      <c r="L334" s="14"/>
      <c r="M334" s="15"/>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00"/>
      <c r="AU334" s="14"/>
      <c r="AV334" s="14"/>
      <c r="AW334" s="100"/>
      <c r="AX334" s="14"/>
      <c r="AY334" s="14"/>
      <c r="AZ334" s="100"/>
      <c r="BA334" s="14"/>
      <c r="BB334" s="14"/>
      <c r="BC334" s="100"/>
      <c r="BD334" s="14"/>
      <c r="BE334" s="14"/>
      <c r="BF334" s="14"/>
      <c r="BG334" s="14"/>
      <c r="BH334" s="14"/>
      <c r="BI334" s="100"/>
      <c r="BJ334" s="14"/>
      <c r="BK334" s="14"/>
      <c r="BL334" s="14"/>
      <c r="BM334" s="14"/>
      <c r="BN334" s="14"/>
      <c r="BO334" s="100"/>
      <c r="BP334" s="14"/>
      <c r="BQ334" s="14"/>
      <c r="BR334" s="100"/>
      <c r="BS334" s="14"/>
      <c r="BT334" s="14"/>
      <c r="BU334" s="100"/>
      <c r="BV334" s="14"/>
      <c r="BW334" s="14"/>
      <c r="BX334" s="100"/>
      <c r="BY334" s="14"/>
      <c r="BZ334" s="14"/>
      <c r="CA334" s="100"/>
      <c r="CB334" s="14"/>
      <c r="CC334" s="14"/>
      <c r="CD334" s="100"/>
      <c r="CE334" s="14"/>
      <c r="CF334" s="14"/>
      <c r="CG334" s="100"/>
      <c r="CH334" s="14"/>
      <c r="CI334" s="14"/>
      <c r="CJ334" s="50"/>
      <c r="CK334" s="14"/>
      <c r="CL334" s="14"/>
      <c r="CM334" s="100"/>
      <c r="CN334" s="15"/>
      <c r="CO334" s="14"/>
      <c r="CP334" s="181"/>
      <c r="CQ334" s="15"/>
      <c r="CR334" s="14"/>
      <c r="CS334" s="14"/>
      <c r="CT334" s="195"/>
      <c r="CU334" s="14"/>
      <c r="CV334" s="100"/>
      <c r="CW334" s="15"/>
      <c r="CX334" s="14"/>
      <c r="CY334" s="100"/>
      <c r="CZ334" s="15"/>
      <c r="DA334" s="14"/>
      <c r="DB334" s="100"/>
      <c r="DC334" s="15"/>
      <c r="DD334" s="14"/>
      <c r="DE334" s="100"/>
      <c r="DF334" s="15"/>
      <c r="DG334" s="14"/>
      <c r="DH334" s="100"/>
      <c r="DI334" s="15"/>
      <c r="DJ334" s="14"/>
      <c r="DK334" s="15"/>
      <c r="DL334" s="15"/>
      <c r="DM334" s="14"/>
      <c r="DN334" s="15"/>
      <c r="DO334" s="15"/>
      <c r="DP334" s="14"/>
      <c r="DQ334" s="15"/>
      <c r="DR334" s="15"/>
      <c r="DS334" s="14"/>
      <c r="DT334" s="15"/>
      <c r="DU334" s="15"/>
      <c r="DV334" s="14"/>
      <c r="DW334" s="14"/>
      <c r="DX334" s="15"/>
      <c r="DY334" s="14"/>
      <c r="DZ334" s="14"/>
    </row>
    <row r="335" spans="1:130" s="35" customFormat="1" ht="15.75" x14ac:dyDescent="0.25">
      <c r="A335" s="58" t="s">
        <v>662</v>
      </c>
      <c r="B335" s="206">
        <f t="shared" si="662"/>
        <v>0</v>
      </c>
      <c r="C335" s="206">
        <f t="shared" si="663"/>
        <v>0</v>
      </c>
      <c r="D335" s="14"/>
      <c r="E335" s="14"/>
      <c r="F335" s="14"/>
      <c r="G335" s="14"/>
      <c r="H335" s="14"/>
      <c r="I335" s="14"/>
      <c r="J335" s="14"/>
      <c r="K335" s="14"/>
      <c r="L335" s="14"/>
      <c r="M335" s="15"/>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00"/>
      <c r="AU335" s="14"/>
      <c r="AV335" s="14"/>
      <c r="AW335" s="100"/>
      <c r="AX335" s="14"/>
      <c r="AY335" s="14"/>
      <c r="AZ335" s="100"/>
      <c r="BA335" s="14"/>
      <c r="BB335" s="14"/>
      <c r="BC335" s="100"/>
      <c r="BD335" s="14"/>
      <c r="BE335" s="14"/>
      <c r="BF335" s="14"/>
      <c r="BG335" s="14"/>
      <c r="BH335" s="14"/>
      <c r="BI335" s="100"/>
      <c r="BJ335" s="14"/>
      <c r="BK335" s="14"/>
      <c r="BL335" s="100"/>
      <c r="BM335" s="14"/>
      <c r="BN335" s="14"/>
      <c r="BO335" s="100"/>
      <c r="BP335" s="14"/>
      <c r="BQ335" s="14"/>
      <c r="BR335" s="100"/>
      <c r="BS335" s="14"/>
      <c r="BT335" s="14"/>
      <c r="BU335" s="100"/>
      <c r="BV335" s="14"/>
      <c r="BW335" s="14"/>
      <c r="BX335" s="100"/>
      <c r="BY335" s="14"/>
      <c r="BZ335" s="14"/>
      <c r="CA335" s="100"/>
      <c r="CB335" s="14"/>
      <c r="CC335" s="14"/>
      <c r="CD335" s="100"/>
      <c r="CE335" s="14"/>
      <c r="CF335" s="14"/>
      <c r="CG335" s="100"/>
      <c r="CH335" s="14"/>
      <c r="CI335" s="14"/>
      <c r="CJ335" s="50"/>
      <c r="CK335" s="14"/>
      <c r="CL335" s="14"/>
      <c r="CM335" s="100"/>
      <c r="CN335" s="15"/>
      <c r="CO335" s="14"/>
      <c r="CP335" s="181"/>
      <c r="CQ335" s="15"/>
      <c r="CR335" s="14"/>
      <c r="CS335" s="14"/>
      <c r="CT335" s="195"/>
      <c r="CU335" s="14"/>
      <c r="CV335" s="100"/>
      <c r="CW335" s="15"/>
      <c r="CX335" s="14"/>
      <c r="CY335" s="100"/>
      <c r="CZ335" s="15"/>
      <c r="DA335" s="14"/>
      <c r="DB335" s="100"/>
      <c r="DC335" s="15"/>
      <c r="DD335" s="14"/>
      <c r="DE335" s="100"/>
      <c r="DF335" s="15"/>
      <c r="DG335" s="14"/>
      <c r="DH335" s="100"/>
      <c r="DI335" s="15"/>
      <c r="DJ335" s="14"/>
      <c r="DK335" s="15"/>
      <c r="DL335" s="15"/>
      <c r="DM335" s="14"/>
      <c r="DN335" s="15"/>
      <c r="DO335" s="15"/>
      <c r="DP335" s="14"/>
      <c r="DQ335" s="15"/>
      <c r="DR335" s="15"/>
      <c r="DS335" s="14"/>
      <c r="DT335" s="15"/>
      <c r="DU335" s="15"/>
      <c r="DV335" s="14"/>
      <c r="DW335" s="14"/>
      <c r="DX335" s="15"/>
      <c r="DY335" s="14"/>
      <c r="DZ335" s="14"/>
    </row>
    <row r="336" spans="1:130" s="35" customFormat="1" ht="15.75" x14ac:dyDescent="0.25">
      <c r="A336" s="58" t="s">
        <v>456</v>
      </c>
      <c r="B336" s="206">
        <f t="shared" si="662"/>
        <v>0</v>
      </c>
      <c r="C336" s="206">
        <f t="shared" si="663"/>
        <v>0</v>
      </c>
      <c r="D336" s="14"/>
      <c r="E336" s="14"/>
      <c r="F336" s="14"/>
      <c r="G336" s="14"/>
      <c r="H336" s="14"/>
      <c r="I336" s="14"/>
      <c r="J336" s="14"/>
      <c r="K336" s="14"/>
      <c r="L336" s="14"/>
      <c r="M336" s="15"/>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00"/>
      <c r="AU336" s="14"/>
      <c r="AV336" s="14"/>
      <c r="AW336" s="100"/>
      <c r="AX336" s="14"/>
      <c r="AY336" s="14"/>
      <c r="AZ336" s="100"/>
      <c r="BA336" s="14"/>
      <c r="BB336" s="14"/>
      <c r="BC336" s="100"/>
      <c r="BD336" s="14"/>
      <c r="BE336" s="14"/>
      <c r="BF336" s="14"/>
      <c r="BG336" s="14"/>
      <c r="BH336" s="14"/>
      <c r="BI336" s="100"/>
      <c r="BJ336" s="14"/>
      <c r="BK336" s="14"/>
      <c r="BL336" s="100"/>
      <c r="BM336" s="14"/>
      <c r="BN336" s="14"/>
      <c r="BO336" s="100"/>
      <c r="BP336" s="14"/>
      <c r="BQ336" s="14"/>
      <c r="BR336" s="100"/>
      <c r="BS336" s="14"/>
      <c r="BT336" s="14"/>
      <c r="BU336" s="100"/>
      <c r="BV336" s="14"/>
      <c r="BW336" s="14"/>
      <c r="BX336" s="100"/>
      <c r="BY336" s="14"/>
      <c r="BZ336" s="14"/>
      <c r="CA336" s="100"/>
      <c r="CB336" s="14"/>
      <c r="CC336" s="14"/>
      <c r="CD336" s="100"/>
      <c r="CE336" s="14"/>
      <c r="CF336" s="14"/>
      <c r="CG336" s="100"/>
      <c r="CH336" s="14"/>
      <c r="CI336" s="14"/>
      <c r="CJ336" s="50"/>
      <c r="CK336" s="14"/>
      <c r="CL336" s="14"/>
      <c r="CM336" s="100"/>
      <c r="CN336" s="15"/>
      <c r="CO336" s="14"/>
      <c r="CP336" s="181"/>
      <c r="CQ336" s="15"/>
      <c r="CR336" s="14"/>
      <c r="CS336" s="14"/>
      <c r="CT336" s="195"/>
      <c r="CU336" s="14"/>
      <c r="CV336" s="100"/>
      <c r="CW336" s="15"/>
      <c r="CX336" s="14"/>
      <c r="CY336" s="100"/>
      <c r="CZ336" s="15"/>
      <c r="DA336" s="14"/>
      <c r="DB336" s="100"/>
      <c r="DC336" s="15"/>
      <c r="DD336" s="14"/>
      <c r="DE336" s="100"/>
      <c r="DF336" s="15"/>
      <c r="DG336" s="14"/>
      <c r="DH336" s="100"/>
      <c r="DI336" s="15"/>
      <c r="DJ336" s="14"/>
      <c r="DK336" s="15"/>
      <c r="DL336" s="15"/>
      <c r="DM336" s="14"/>
      <c r="DN336" s="15"/>
      <c r="DO336" s="15"/>
      <c r="DP336" s="14"/>
      <c r="DQ336" s="15"/>
      <c r="DR336" s="15"/>
      <c r="DS336" s="14"/>
      <c r="DT336" s="15"/>
      <c r="DU336" s="15"/>
      <c r="DV336" s="14"/>
      <c r="DW336" s="14"/>
      <c r="DX336" s="15"/>
      <c r="DY336" s="14"/>
      <c r="DZ336" s="14"/>
    </row>
    <row r="337" spans="1:130" s="35" customFormat="1" ht="15.75" x14ac:dyDescent="0.25">
      <c r="A337" s="58" t="s">
        <v>457</v>
      </c>
      <c r="B337" s="206">
        <f t="shared" si="662"/>
        <v>0</v>
      </c>
      <c r="C337" s="206">
        <f t="shared" si="663"/>
        <v>0</v>
      </c>
      <c r="D337" s="14"/>
      <c r="E337" s="14"/>
      <c r="F337" s="14"/>
      <c r="G337" s="14"/>
      <c r="H337" s="14"/>
      <c r="I337" s="14"/>
      <c r="J337" s="14"/>
      <c r="K337" s="14"/>
      <c r="L337" s="14"/>
      <c r="M337" s="15"/>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00"/>
      <c r="AU337" s="14"/>
      <c r="AV337" s="14"/>
      <c r="AW337" s="100"/>
      <c r="AX337" s="14"/>
      <c r="AY337" s="14"/>
      <c r="AZ337" s="100"/>
      <c r="BA337" s="14"/>
      <c r="BB337" s="14"/>
      <c r="BC337" s="100"/>
      <c r="BD337" s="14"/>
      <c r="BE337" s="14"/>
      <c r="BF337" s="14"/>
      <c r="BG337" s="14"/>
      <c r="BH337" s="14"/>
      <c r="BI337" s="100"/>
      <c r="BJ337" s="14"/>
      <c r="BK337" s="14"/>
      <c r="BL337" s="100"/>
      <c r="BM337" s="14"/>
      <c r="BN337" s="14"/>
      <c r="BO337" s="100"/>
      <c r="BP337" s="14"/>
      <c r="BQ337" s="14"/>
      <c r="BR337" s="100"/>
      <c r="BS337" s="14"/>
      <c r="BT337" s="14"/>
      <c r="BU337" s="100"/>
      <c r="BV337" s="14"/>
      <c r="BW337" s="14"/>
      <c r="BX337" s="100"/>
      <c r="BY337" s="14"/>
      <c r="BZ337" s="14"/>
      <c r="CA337" s="14"/>
      <c r="CB337" s="14"/>
      <c r="CC337" s="14"/>
      <c r="CD337" s="100"/>
      <c r="CE337" s="14"/>
      <c r="CF337" s="14"/>
      <c r="CG337" s="100"/>
      <c r="CH337" s="14"/>
      <c r="CI337" s="14"/>
      <c r="CJ337" s="50"/>
      <c r="CK337" s="14"/>
      <c r="CL337" s="14"/>
      <c r="CM337" s="100"/>
      <c r="CN337" s="15"/>
      <c r="CO337" s="14"/>
      <c r="CP337" s="181"/>
      <c r="CQ337" s="15"/>
      <c r="CR337" s="14"/>
      <c r="CS337" s="14"/>
      <c r="CT337" s="195"/>
      <c r="CU337" s="14"/>
      <c r="CV337" s="100"/>
      <c r="CW337" s="15"/>
      <c r="CX337" s="14"/>
      <c r="CY337" s="100"/>
      <c r="CZ337" s="15"/>
      <c r="DA337" s="14"/>
      <c r="DB337" s="100"/>
      <c r="DC337" s="15"/>
      <c r="DD337" s="14"/>
      <c r="DE337" s="100"/>
      <c r="DF337" s="15"/>
      <c r="DG337" s="14"/>
      <c r="DH337" s="100"/>
      <c r="DI337" s="15"/>
      <c r="DJ337" s="14"/>
      <c r="DK337" s="15"/>
      <c r="DL337" s="15"/>
      <c r="DM337" s="14"/>
      <c r="DN337" s="15"/>
      <c r="DO337" s="15"/>
      <c r="DP337" s="14"/>
      <c r="DQ337" s="15"/>
      <c r="DR337" s="15"/>
      <c r="DS337" s="14"/>
      <c r="DT337" s="15"/>
      <c r="DU337" s="15"/>
      <c r="DV337" s="14"/>
      <c r="DW337" s="14"/>
      <c r="DX337" s="15"/>
      <c r="DY337" s="14"/>
      <c r="DZ337" s="14"/>
    </row>
    <row r="338" spans="1:130" s="35" customFormat="1" ht="15.75" x14ac:dyDescent="0.25">
      <c r="A338" s="58" t="s">
        <v>625</v>
      </c>
      <c r="B338" s="206">
        <f t="shared" si="662"/>
        <v>0</v>
      </c>
      <c r="C338" s="206">
        <f t="shared" si="663"/>
        <v>0</v>
      </c>
      <c r="D338" s="14"/>
      <c r="E338" s="14"/>
      <c r="F338" s="14"/>
      <c r="G338" s="14"/>
      <c r="H338" s="14"/>
      <c r="I338" s="14"/>
      <c r="J338" s="14"/>
      <c r="K338" s="14"/>
      <c r="L338" s="14"/>
      <c r="M338" s="15"/>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00"/>
      <c r="AU338" s="14"/>
      <c r="AV338" s="14"/>
      <c r="AW338" s="100"/>
      <c r="AX338" s="14"/>
      <c r="AY338" s="14"/>
      <c r="AZ338" s="100"/>
      <c r="BA338" s="14"/>
      <c r="BB338" s="14"/>
      <c r="BC338" s="100"/>
      <c r="BD338" s="14"/>
      <c r="BE338" s="14"/>
      <c r="BF338" s="14"/>
      <c r="BG338" s="14"/>
      <c r="BH338" s="14"/>
      <c r="BI338" s="100"/>
      <c r="BJ338" s="14"/>
      <c r="BK338" s="14"/>
      <c r="BL338" s="100"/>
      <c r="BM338" s="14"/>
      <c r="BN338" s="14"/>
      <c r="BO338" s="100"/>
      <c r="BP338" s="14"/>
      <c r="BQ338" s="14"/>
      <c r="BR338" s="100"/>
      <c r="BS338" s="14"/>
      <c r="BT338" s="14"/>
      <c r="BU338" s="100"/>
      <c r="BV338" s="14"/>
      <c r="BW338" s="14"/>
      <c r="BX338" s="100"/>
      <c r="BY338" s="14"/>
      <c r="BZ338" s="14"/>
      <c r="CA338" s="14"/>
      <c r="CB338" s="14"/>
      <c r="CC338" s="14"/>
      <c r="CD338" s="100"/>
      <c r="CE338" s="14"/>
      <c r="CF338" s="14"/>
      <c r="CG338" s="100"/>
      <c r="CH338" s="14"/>
      <c r="CI338" s="14"/>
      <c r="CJ338" s="50"/>
      <c r="CK338" s="14"/>
      <c r="CL338" s="14"/>
      <c r="CM338" s="100"/>
      <c r="CN338" s="15"/>
      <c r="CO338" s="14"/>
      <c r="CP338" s="181"/>
      <c r="CQ338" s="15"/>
      <c r="CR338" s="14"/>
      <c r="CS338" s="14"/>
      <c r="CT338" s="195"/>
      <c r="CU338" s="14"/>
      <c r="CV338" s="100"/>
      <c r="CW338" s="15"/>
      <c r="CX338" s="14"/>
      <c r="CY338" s="100"/>
      <c r="CZ338" s="15"/>
      <c r="DA338" s="14"/>
      <c r="DB338" s="100"/>
      <c r="DC338" s="15"/>
      <c r="DD338" s="14"/>
      <c r="DE338" s="100"/>
      <c r="DF338" s="15"/>
      <c r="DG338" s="14"/>
      <c r="DH338" s="100"/>
      <c r="DI338" s="15"/>
      <c r="DJ338" s="14"/>
      <c r="DK338" s="15"/>
      <c r="DL338" s="15"/>
      <c r="DM338" s="14"/>
      <c r="DN338" s="15"/>
      <c r="DO338" s="15"/>
      <c r="DP338" s="14"/>
      <c r="DQ338" s="15"/>
      <c r="DR338" s="15"/>
      <c r="DS338" s="14"/>
      <c r="DT338" s="15"/>
      <c r="DU338" s="15"/>
      <c r="DV338" s="14"/>
      <c r="DW338" s="14"/>
      <c r="DX338" s="15"/>
      <c r="DY338" s="14"/>
      <c r="DZ338" s="14"/>
    </row>
    <row r="339" spans="1:130" s="35" customFormat="1" ht="15.75" x14ac:dyDescent="0.25">
      <c r="A339" s="58" t="s">
        <v>663</v>
      </c>
      <c r="B339" s="206">
        <f t="shared" si="662"/>
        <v>4835.2</v>
      </c>
      <c r="C339" s="206">
        <f t="shared" si="663"/>
        <v>2484.4094100000002</v>
      </c>
      <c r="D339" s="14">
        <f>C339/B339*100</f>
        <v>51.381730021508943</v>
      </c>
      <c r="E339" s="14"/>
      <c r="F339" s="14"/>
      <c r="G339" s="14"/>
      <c r="H339" s="14"/>
      <c r="I339" s="14"/>
      <c r="J339" s="14"/>
      <c r="K339" s="14"/>
      <c r="L339" s="14"/>
      <c r="M339" s="15"/>
      <c r="N339" s="14"/>
      <c r="O339" s="14"/>
      <c r="P339" s="14"/>
      <c r="Q339" s="14"/>
      <c r="R339" s="14"/>
      <c r="S339" s="14"/>
      <c r="T339" s="14"/>
      <c r="U339" s="14"/>
      <c r="V339" s="14"/>
      <c r="W339" s="14"/>
      <c r="X339" s="14"/>
      <c r="Y339" s="14"/>
      <c r="Z339" s="14"/>
      <c r="AA339" s="14"/>
      <c r="AB339" s="14"/>
      <c r="AC339" s="14"/>
      <c r="AD339" s="14"/>
      <c r="AE339" s="14"/>
      <c r="AF339" s="14"/>
      <c r="AG339" s="14"/>
      <c r="AH339" s="14"/>
      <c r="AI339" s="14">
        <v>4835.2</v>
      </c>
      <c r="AJ339" s="14">
        <v>2484.4094100000002</v>
      </c>
      <c r="AK339" s="14">
        <f>AJ339/AI339*100</f>
        <v>51.381730021508943</v>
      </c>
      <c r="AL339" s="14"/>
      <c r="AM339" s="14"/>
      <c r="AN339" s="14"/>
      <c r="AO339" s="14"/>
      <c r="AP339" s="14"/>
      <c r="AQ339" s="14"/>
      <c r="AR339" s="14"/>
      <c r="AS339" s="14"/>
      <c r="AT339" s="100"/>
      <c r="AU339" s="14"/>
      <c r="AV339" s="14"/>
      <c r="AW339" s="100"/>
      <c r="AX339" s="14"/>
      <c r="AY339" s="14"/>
      <c r="AZ339" s="100"/>
      <c r="BA339" s="14"/>
      <c r="BB339" s="14"/>
      <c r="BC339" s="100"/>
      <c r="BD339" s="14"/>
      <c r="BE339" s="14"/>
      <c r="BF339" s="14"/>
      <c r="BG339" s="14"/>
      <c r="BH339" s="14"/>
      <c r="BI339" s="100"/>
      <c r="BJ339" s="14"/>
      <c r="BK339" s="14"/>
      <c r="BL339" s="100"/>
      <c r="BM339" s="14"/>
      <c r="BN339" s="14"/>
      <c r="BO339" s="100"/>
      <c r="BP339" s="14"/>
      <c r="BQ339" s="14"/>
      <c r="BR339" s="100"/>
      <c r="BS339" s="14"/>
      <c r="BT339" s="14"/>
      <c r="BU339" s="100"/>
      <c r="BV339" s="14"/>
      <c r="BW339" s="14"/>
      <c r="BX339" s="100"/>
      <c r="BY339" s="14"/>
      <c r="BZ339" s="14"/>
      <c r="CA339" s="14"/>
      <c r="CB339" s="14"/>
      <c r="CC339" s="14"/>
      <c r="CD339" s="100"/>
      <c r="CE339" s="14"/>
      <c r="CF339" s="14"/>
      <c r="CG339" s="100"/>
      <c r="CH339" s="14"/>
      <c r="CI339" s="14"/>
      <c r="CJ339" s="50"/>
      <c r="CK339" s="14"/>
      <c r="CL339" s="14"/>
      <c r="CM339" s="100"/>
      <c r="CN339" s="15"/>
      <c r="CO339" s="14"/>
      <c r="CP339" s="181"/>
      <c r="CQ339" s="15"/>
      <c r="CR339" s="14"/>
      <c r="CS339" s="14"/>
      <c r="CT339" s="195"/>
      <c r="CU339" s="14"/>
      <c r="CV339" s="100"/>
      <c r="CW339" s="15"/>
      <c r="CX339" s="14"/>
      <c r="CY339" s="100"/>
      <c r="CZ339" s="15"/>
      <c r="DA339" s="14"/>
      <c r="DB339" s="100"/>
      <c r="DC339" s="15"/>
      <c r="DD339" s="14"/>
      <c r="DE339" s="100"/>
      <c r="DF339" s="15"/>
      <c r="DG339" s="14"/>
      <c r="DH339" s="100"/>
      <c r="DI339" s="15"/>
      <c r="DJ339" s="14"/>
      <c r="DK339" s="15"/>
      <c r="DL339" s="15"/>
      <c r="DM339" s="14"/>
      <c r="DN339" s="15"/>
      <c r="DO339" s="15"/>
      <c r="DP339" s="14"/>
      <c r="DQ339" s="15"/>
      <c r="DR339" s="15"/>
      <c r="DS339" s="14"/>
      <c r="DT339" s="15"/>
      <c r="DU339" s="15"/>
      <c r="DV339" s="14"/>
      <c r="DW339" s="14"/>
      <c r="DX339" s="15"/>
      <c r="DY339" s="14"/>
      <c r="DZ339" s="14"/>
    </row>
    <row r="340" spans="1:130" s="35" customFormat="1" ht="15.75" x14ac:dyDescent="0.25">
      <c r="A340" s="58" t="s">
        <v>458</v>
      </c>
      <c r="B340" s="206">
        <f t="shared" si="662"/>
        <v>0</v>
      </c>
      <c r="C340" s="206">
        <f t="shared" si="663"/>
        <v>0</v>
      </c>
      <c r="D340" s="14"/>
      <c r="E340" s="14"/>
      <c r="F340" s="14"/>
      <c r="G340" s="14"/>
      <c r="H340" s="14"/>
      <c r="I340" s="14"/>
      <c r="J340" s="14"/>
      <c r="K340" s="14"/>
      <c r="L340" s="14"/>
      <c r="M340" s="15"/>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00"/>
      <c r="AU340" s="14"/>
      <c r="AV340" s="14"/>
      <c r="AW340" s="100"/>
      <c r="AX340" s="14"/>
      <c r="AY340" s="14"/>
      <c r="AZ340" s="100"/>
      <c r="BA340" s="14"/>
      <c r="BB340" s="14"/>
      <c r="BC340" s="100"/>
      <c r="BD340" s="14"/>
      <c r="BE340" s="14"/>
      <c r="BF340" s="14"/>
      <c r="BG340" s="14"/>
      <c r="BH340" s="14"/>
      <c r="BI340" s="14"/>
      <c r="BJ340" s="14"/>
      <c r="BK340" s="14"/>
      <c r="BL340" s="100"/>
      <c r="BM340" s="14"/>
      <c r="BN340" s="14"/>
      <c r="BO340" s="100"/>
      <c r="BP340" s="14"/>
      <c r="BQ340" s="14"/>
      <c r="BR340" s="100"/>
      <c r="BS340" s="14"/>
      <c r="BT340" s="14"/>
      <c r="BU340" s="100"/>
      <c r="BV340" s="14"/>
      <c r="BW340" s="14"/>
      <c r="BX340" s="100"/>
      <c r="BY340" s="14"/>
      <c r="BZ340" s="14"/>
      <c r="CA340" s="14"/>
      <c r="CB340" s="14"/>
      <c r="CC340" s="14"/>
      <c r="CD340" s="100"/>
      <c r="CE340" s="14"/>
      <c r="CF340" s="14"/>
      <c r="CG340" s="100"/>
      <c r="CH340" s="14"/>
      <c r="CI340" s="14"/>
      <c r="CJ340" s="50"/>
      <c r="CK340" s="14"/>
      <c r="CL340" s="14"/>
      <c r="CM340" s="100"/>
      <c r="CN340" s="15"/>
      <c r="CO340" s="14"/>
      <c r="CP340" s="181"/>
      <c r="CQ340" s="15"/>
      <c r="CR340" s="14"/>
      <c r="CS340" s="14"/>
      <c r="CT340" s="195"/>
      <c r="CU340" s="14"/>
      <c r="CV340" s="100"/>
      <c r="CW340" s="15"/>
      <c r="CX340" s="14"/>
      <c r="CY340" s="100"/>
      <c r="CZ340" s="15"/>
      <c r="DA340" s="14"/>
      <c r="DB340" s="100"/>
      <c r="DC340" s="15"/>
      <c r="DD340" s="14"/>
      <c r="DE340" s="100"/>
      <c r="DF340" s="15"/>
      <c r="DG340" s="14"/>
      <c r="DH340" s="100"/>
      <c r="DI340" s="15"/>
      <c r="DJ340" s="14"/>
      <c r="DK340" s="15"/>
      <c r="DL340" s="15"/>
      <c r="DM340" s="14"/>
      <c r="DN340" s="15"/>
      <c r="DO340" s="15"/>
      <c r="DP340" s="14"/>
      <c r="DQ340" s="15"/>
      <c r="DR340" s="15"/>
      <c r="DS340" s="14"/>
      <c r="DT340" s="15"/>
      <c r="DU340" s="15"/>
      <c r="DV340" s="14"/>
      <c r="DW340" s="14"/>
      <c r="DX340" s="15"/>
      <c r="DY340" s="14"/>
      <c r="DZ340" s="14"/>
    </row>
    <row r="341" spans="1:130" s="76" customFormat="1" ht="31.5" x14ac:dyDescent="0.25">
      <c r="A341" s="77" t="s">
        <v>455</v>
      </c>
      <c r="B341" s="205">
        <f t="shared" si="662"/>
        <v>54214.517530000005</v>
      </c>
      <c r="C341" s="205">
        <f t="shared" si="663"/>
        <v>31338.52666</v>
      </c>
      <c r="D341" s="81">
        <f t="shared" si="82"/>
        <v>57.804676842616175</v>
      </c>
      <c r="E341" s="83">
        <f t="shared" ref="E341:AS341" si="664">E342+E343+E344+E345+E346+E347+E348+E349</f>
        <v>0</v>
      </c>
      <c r="F341" s="83">
        <f t="shared" si="664"/>
        <v>0</v>
      </c>
      <c r="G341" s="83">
        <f t="shared" si="664"/>
        <v>0</v>
      </c>
      <c r="H341" s="83">
        <f t="shared" si="664"/>
        <v>0</v>
      </c>
      <c r="I341" s="83">
        <f t="shared" si="664"/>
        <v>0</v>
      </c>
      <c r="J341" s="83">
        <f t="shared" si="664"/>
        <v>0</v>
      </c>
      <c r="K341" s="83">
        <f t="shared" si="664"/>
        <v>2016</v>
      </c>
      <c r="L341" s="83">
        <f t="shared" si="664"/>
        <v>1932</v>
      </c>
      <c r="M341" s="83">
        <f t="shared" si="644"/>
        <v>95.833333333333343</v>
      </c>
      <c r="N341" s="83">
        <f t="shared" si="664"/>
        <v>0</v>
      </c>
      <c r="O341" s="83">
        <f t="shared" si="664"/>
        <v>0</v>
      </c>
      <c r="P341" s="83"/>
      <c r="Q341" s="83">
        <f t="shared" si="664"/>
        <v>0</v>
      </c>
      <c r="R341" s="83">
        <f t="shared" si="664"/>
        <v>0</v>
      </c>
      <c r="S341" s="83">
        <f t="shared" si="664"/>
        <v>0</v>
      </c>
      <c r="T341" s="83">
        <f t="shared" si="664"/>
        <v>2820</v>
      </c>
      <c r="U341" s="83">
        <f t="shared" si="664"/>
        <v>2820</v>
      </c>
      <c r="V341" s="83">
        <f>U341/T341*100</f>
        <v>100</v>
      </c>
      <c r="W341" s="83">
        <f t="shared" si="664"/>
        <v>0</v>
      </c>
      <c r="X341" s="83">
        <f t="shared" si="664"/>
        <v>0</v>
      </c>
      <c r="Y341" s="83">
        <f t="shared" si="664"/>
        <v>0</v>
      </c>
      <c r="Z341" s="83">
        <f t="shared" si="664"/>
        <v>51.020409999999998</v>
      </c>
      <c r="AA341" s="83">
        <f t="shared" si="664"/>
        <v>51.020409999999998</v>
      </c>
      <c r="AB341" s="81">
        <f>AA341/Z341*100</f>
        <v>100</v>
      </c>
      <c r="AC341" s="83">
        <f t="shared" si="664"/>
        <v>0</v>
      </c>
      <c r="AD341" s="83">
        <f t="shared" si="664"/>
        <v>0</v>
      </c>
      <c r="AE341" s="83">
        <f t="shared" si="664"/>
        <v>0</v>
      </c>
      <c r="AF341" s="83">
        <f>SUM(AF342:AF349)</f>
        <v>2762.6971199999998</v>
      </c>
      <c r="AG341" s="83">
        <f t="shared" si="664"/>
        <v>0</v>
      </c>
      <c r="AH341" s="81">
        <f t="shared" ref="AH341:AH396" si="665">AG341/AF341*100</f>
        <v>0</v>
      </c>
      <c r="AI341" s="83">
        <f t="shared" si="664"/>
        <v>2979</v>
      </c>
      <c r="AJ341" s="83">
        <f t="shared" si="664"/>
        <v>2979.00569</v>
      </c>
      <c r="AK341" s="81">
        <f t="shared" ref="AK341" si="666">AJ341/AI341*100</f>
        <v>100.00019100369251</v>
      </c>
      <c r="AL341" s="83">
        <f t="shared" si="664"/>
        <v>13045</v>
      </c>
      <c r="AM341" s="83">
        <f t="shared" si="664"/>
        <v>6194.8874999999998</v>
      </c>
      <c r="AN341" s="83">
        <f t="shared" si="93"/>
        <v>47.488597163664238</v>
      </c>
      <c r="AO341" s="83">
        <f t="shared" ref="AO341:AP341" si="667">AO342+AO343+AO344+AO345+AO346+AO347+AO348+AO349</f>
        <v>1751</v>
      </c>
      <c r="AP341" s="83">
        <f t="shared" si="667"/>
        <v>214.47393</v>
      </c>
      <c r="AQ341" s="83">
        <f t="shared" ref="AQ341:AQ342" si="668">AP341/AO341*100</f>
        <v>12.248653912050257</v>
      </c>
      <c r="AR341" s="83">
        <f t="shared" si="664"/>
        <v>0</v>
      </c>
      <c r="AS341" s="83">
        <f t="shared" si="664"/>
        <v>0</v>
      </c>
      <c r="AT341" s="83">
        <f t="shared" ref="AT341:CI341" si="669">AT342+AT343+AT344+AT345+AT346+AT347+AT348+AT349</f>
        <v>0</v>
      </c>
      <c r="AU341" s="83">
        <f t="shared" si="669"/>
        <v>0</v>
      </c>
      <c r="AV341" s="83">
        <f t="shared" si="669"/>
        <v>0</v>
      </c>
      <c r="AW341" s="83">
        <f t="shared" si="669"/>
        <v>0</v>
      </c>
      <c r="AX341" s="83">
        <f t="shared" si="669"/>
        <v>0</v>
      </c>
      <c r="AY341" s="83">
        <f t="shared" si="669"/>
        <v>0</v>
      </c>
      <c r="AZ341" s="83">
        <f t="shared" si="669"/>
        <v>0</v>
      </c>
      <c r="BA341" s="83">
        <f t="shared" si="669"/>
        <v>0</v>
      </c>
      <c r="BB341" s="83">
        <f t="shared" si="669"/>
        <v>0</v>
      </c>
      <c r="BC341" s="83">
        <f t="shared" si="669"/>
        <v>0</v>
      </c>
      <c r="BD341" s="83">
        <f t="shared" si="669"/>
        <v>5071.3</v>
      </c>
      <c r="BE341" s="83">
        <f t="shared" si="669"/>
        <v>1473.29754</v>
      </c>
      <c r="BF341" s="83">
        <f t="shared" si="125"/>
        <v>29.051673929761602</v>
      </c>
      <c r="BG341" s="83">
        <f t="shared" si="669"/>
        <v>0</v>
      </c>
      <c r="BH341" s="83">
        <f t="shared" si="669"/>
        <v>0</v>
      </c>
      <c r="BI341" s="83">
        <f t="shared" si="669"/>
        <v>0</v>
      </c>
      <c r="BJ341" s="83">
        <f t="shared" si="669"/>
        <v>0</v>
      </c>
      <c r="BK341" s="83">
        <f t="shared" si="669"/>
        <v>0</v>
      </c>
      <c r="BL341" s="83">
        <f t="shared" si="669"/>
        <v>0</v>
      </c>
      <c r="BM341" s="83">
        <f t="shared" si="669"/>
        <v>0</v>
      </c>
      <c r="BN341" s="83">
        <f t="shared" si="669"/>
        <v>0</v>
      </c>
      <c r="BO341" s="83">
        <f t="shared" si="669"/>
        <v>0</v>
      </c>
      <c r="BP341" s="83">
        <f t="shared" si="669"/>
        <v>0</v>
      </c>
      <c r="BQ341" s="83">
        <f t="shared" si="669"/>
        <v>0</v>
      </c>
      <c r="BR341" s="83">
        <f t="shared" si="669"/>
        <v>0</v>
      </c>
      <c r="BS341" s="83">
        <f t="shared" si="669"/>
        <v>0</v>
      </c>
      <c r="BT341" s="83">
        <f t="shared" si="669"/>
        <v>0</v>
      </c>
      <c r="BU341" s="81"/>
      <c r="BV341" s="83">
        <f t="shared" si="669"/>
        <v>0</v>
      </c>
      <c r="BW341" s="83">
        <f t="shared" si="669"/>
        <v>0</v>
      </c>
      <c r="BX341" s="83">
        <f t="shared" si="669"/>
        <v>0</v>
      </c>
      <c r="BY341" s="83">
        <f t="shared" si="669"/>
        <v>600.20000000000005</v>
      </c>
      <c r="BZ341" s="83">
        <f t="shared" si="669"/>
        <v>600.20000000000005</v>
      </c>
      <c r="CA341" s="81">
        <f t="shared" ref="CA341:CA365" si="670">BZ341/BY341*100</f>
        <v>100</v>
      </c>
      <c r="CB341" s="83">
        <f t="shared" si="669"/>
        <v>0</v>
      </c>
      <c r="CC341" s="83">
        <f t="shared" si="669"/>
        <v>0</v>
      </c>
      <c r="CD341" s="83">
        <f t="shared" si="669"/>
        <v>0</v>
      </c>
      <c r="CE341" s="83">
        <f t="shared" si="669"/>
        <v>383.9</v>
      </c>
      <c r="CF341" s="83">
        <f t="shared" si="669"/>
        <v>0</v>
      </c>
      <c r="CG341" s="83">
        <f t="shared" si="669"/>
        <v>0</v>
      </c>
      <c r="CH341" s="83">
        <f t="shared" si="669"/>
        <v>9399.1</v>
      </c>
      <c r="CI341" s="83">
        <f t="shared" si="669"/>
        <v>8573.9029900000005</v>
      </c>
      <c r="CJ341" s="80">
        <f t="shared" ref="CJ341:CJ395" si="671">CI341/CH341*100</f>
        <v>91.220467810747834</v>
      </c>
      <c r="CK341" s="83">
        <f t="shared" ref="CK341:CY341" si="672">CK342+CK343+CK344+CK345+CK346+CK347+CK348+CK349</f>
        <v>0</v>
      </c>
      <c r="CL341" s="83">
        <f t="shared" si="672"/>
        <v>0</v>
      </c>
      <c r="CM341" s="83">
        <f t="shared" si="672"/>
        <v>0</v>
      </c>
      <c r="CN341" s="83">
        <f t="shared" si="672"/>
        <v>0</v>
      </c>
      <c r="CO341" s="83">
        <f t="shared" si="672"/>
        <v>0</v>
      </c>
      <c r="CP341" s="183">
        <f t="shared" si="672"/>
        <v>0</v>
      </c>
      <c r="CQ341" s="83">
        <f t="shared" si="672"/>
        <v>8937.5</v>
      </c>
      <c r="CR341" s="83">
        <f t="shared" si="672"/>
        <v>4127.0786200000002</v>
      </c>
      <c r="CS341" s="83">
        <f t="shared" si="98"/>
        <v>46.177103440559442</v>
      </c>
      <c r="CT341" s="198">
        <f t="shared" si="672"/>
        <v>0</v>
      </c>
      <c r="CU341" s="83">
        <f t="shared" si="672"/>
        <v>0</v>
      </c>
      <c r="CV341" s="83">
        <f t="shared" si="672"/>
        <v>0</v>
      </c>
      <c r="CW341" s="83">
        <f t="shared" si="672"/>
        <v>0</v>
      </c>
      <c r="CX341" s="83">
        <f t="shared" si="672"/>
        <v>0</v>
      </c>
      <c r="CY341" s="83">
        <f t="shared" si="672"/>
        <v>0</v>
      </c>
      <c r="CZ341" s="83"/>
      <c r="DA341" s="83">
        <f t="shared" ref="DA341:DB341" si="673">DA342+DA343+DA344+DA345+DA346+DA347+DA348+DA349</f>
        <v>0</v>
      </c>
      <c r="DB341" s="83">
        <f t="shared" si="673"/>
        <v>0</v>
      </c>
      <c r="DC341" s="83">
        <f t="shared" ref="DC341:DE341" si="674">DC342+DC343+DC344+DC345+DC346+DC347+DC348+DC349</f>
        <v>0</v>
      </c>
      <c r="DD341" s="83">
        <f t="shared" si="674"/>
        <v>0</v>
      </c>
      <c r="DE341" s="83">
        <f t="shared" si="674"/>
        <v>0</v>
      </c>
      <c r="DF341" s="83">
        <f t="shared" ref="DF341:DH341" si="675">DF342+DF343+DF344+DF345+DF346+DF347+DF348+DF349</f>
        <v>1260.3</v>
      </c>
      <c r="DG341" s="83">
        <f t="shared" si="675"/>
        <v>0</v>
      </c>
      <c r="DH341" s="83">
        <f t="shared" si="675"/>
        <v>0</v>
      </c>
      <c r="DI341" s="83">
        <f t="shared" ref="DI341:DJ341" si="676">DI342+DI343+DI344+DI345+DI346+DI347+DI348+DI349</f>
        <v>3137.5</v>
      </c>
      <c r="DJ341" s="83">
        <f t="shared" si="676"/>
        <v>2372.6599799999999</v>
      </c>
      <c r="DK341" s="83">
        <f t="shared" si="656"/>
        <v>75.622628844621502</v>
      </c>
      <c r="DL341" s="83">
        <f t="shared" ref="DL341:DM341" si="677">DL342+DL343+DL344+DL345+DL346+DL347+DL348+DL349</f>
        <v>0</v>
      </c>
      <c r="DM341" s="83">
        <f t="shared" si="677"/>
        <v>0</v>
      </c>
      <c r="DN341" s="83"/>
      <c r="DO341" s="83">
        <f t="shared" ref="DO341:DP341" si="678">DO342+DO343+DO344+DO345+DO346+DO347+DO348+DO349</f>
        <v>0</v>
      </c>
      <c r="DP341" s="83">
        <f t="shared" si="678"/>
        <v>0</v>
      </c>
      <c r="DQ341" s="83"/>
      <c r="DR341" s="83">
        <f t="shared" ref="DR341:DS341" si="679">DR342+DR343+DR344+DR345+DR346+DR347+DR348+DR349</f>
        <v>0</v>
      </c>
      <c r="DS341" s="83">
        <f t="shared" si="679"/>
        <v>0</v>
      </c>
      <c r="DT341" s="83"/>
      <c r="DU341" s="83">
        <f t="shared" ref="DU341:DV341" si="680">DU342+DU343+DU344+DU345+DU346+DU347+DU348+DU349</f>
        <v>0</v>
      </c>
      <c r="DV341" s="83">
        <f t="shared" si="680"/>
        <v>0</v>
      </c>
      <c r="DW341" s="83"/>
      <c r="DX341" s="83"/>
      <c r="DY341" s="83"/>
      <c r="DZ341" s="83"/>
    </row>
    <row r="342" spans="1:130" s="35" customFormat="1" ht="15.75" x14ac:dyDescent="0.25">
      <c r="A342" s="58" t="s">
        <v>386</v>
      </c>
      <c r="B342" s="206">
        <f t="shared" si="662"/>
        <v>47872.620410000003</v>
      </c>
      <c r="C342" s="206">
        <f t="shared" si="663"/>
        <v>27759.320970000001</v>
      </c>
      <c r="D342" s="14">
        <f t="shared" si="82"/>
        <v>57.985798003656839</v>
      </c>
      <c r="E342" s="15"/>
      <c r="F342" s="14"/>
      <c r="G342" s="14"/>
      <c r="H342" s="15"/>
      <c r="I342" s="15"/>
      <c r="J342" s="14"/>
      <c r="K342" s="14">
        <v>2016</v>
      </c>
      <c r="L342" s="14">
        <v>1932</v>
      </c>
      <c r="M342" s="15">
        <f>L342/K342*100</f>
        <v>95.833333333333343</v>
      </c>
      <c r="N342" s="14"/>
      <c r="O342" s="14"/>
      <c r="P342" s="15"/>
      <c r="Q342" s="15">
        <v>0</v>
      </c>
      <c r="R342" s="15">
        <v>0</v>
      </c>
      <c r="S342" s="14"/>
      <c r="T342" s="15">
        <v>2820</v>
      </c>
      <c r="U342" s="15">
        <v>2820</v>
      </c>
      <c r="V342" s="15">
        <f>U342/T342*100</f>
        <v>100</v>
      </c>
      <c r="W342" s="15"/>
      <c r="X342" s="15"/>
      <c r="Y342" s="14"/>
      <c r="Z342" s="15">
        <v>51.020409999999998</v>
      </c>
      <c r="AA342" s="15">
        <v>51.020409999999998</v>
      </c>
      <c r="AB342" s="14">
        <f>AA342/Z342*100</f>
        <v>100</v>
      </c>
      <c r="AC342" s="15"/>
      <c r="AD342" s="15"/>
      <c r="AE342" s="14"/>
      <c r="AF342" s="14"/>
      <c r="AG342" s="14"/>
      <c r="AH342" s="14"/>
      <c r="AI342" s="15">
        <v>0</v>
      </c>
      <c r="AJ342" s="15"/>
      <c r="AK342" s="14"/>
      <c r="AL342" s="172">
        <v>13045</v>
      </c>
      <c r="AM342" s="172">
        <v>6194.8874999999998</v>
      </c>
      <c r="AN342" s="15">
        <f t="shared" si="93"/>
        <v>47.488597163664238</v>
      </c>
      <c r="AO342" s="172">
        <v>1751</v>
      </c>
      <c r="AP342" s="172">
        <v>214.47393</v>
      </c>
      <c r="AQ342" s="15">
        <f t="shared" si="668"/>
        <v>12.248653912050257</v>
      </c>
      <c r="AR342" s="15"/>
      <c r="AS342" s="15"/>
      <c r="AT342" s="15"/>
      <c r="AU342" s="15"/>
      <c r="AV342" s="99"/>
      <c r="AW342" s="99"/>
      <c r="AX342" s="15"/>
      <c r="AY342" s="15"/>
      <c r="AZ342" s="15"/>
      <c r="BA342" s="15"/>
      <c r="BB342" s="15"/>
      <c r="BC342" s="15"/>
      <c r="BD342" s="15">
        <v>5071.3</v>
      </c>
      <c r="BE342" s="191">
        <v>1473.29754</v>
      </c>
      <c r="BF342" s="15">
        <f t="shared" si="125"/>
        <v>29.051673929761602</v>
      </c>
      <c r="BG342" s="15"/>
      <c r="BH342" s="99"/>
      <c r="BI342" s="99"/>
      <c r="BJ342" s="15"/>
      <c r="BK342" s="99"/>
      <c r="BL342" s="99"/>
      <c r="BM342" s="15"/>
      <c r="BN342" s="99"/>
      <c r="BO342" s="99"/>
      <c r="BP342" s="15"/>
      <c r="BQ342" s="99"/>
      <c r="BR342" s="99"/>
      <c r="BS342" s="15"/>
      <c r="BT342" s="99"/>
      <c r="BU342" s="14"/>
      <c r="BV342" s="15"/>
      <c r="BW342" s="99"/>
      <c r="BX342" s="99"/>
      <c r="BY342" s="15"/>
      <c r="BZ342" s="99"/>
      <c r="CA342" s="14"/>
      <c r="CB342" s="15"/>
      <c r="CC342" s="99"/>
      <c r="CD342" s="99"/>
      <c r="CE342" s="15">
        <v>383.9</v>
      </c>
      <c r="CF342" s="99"/>
      <c r="CG342" s="99"/>
      <c r="CH342" s="15">
        <v>9399.1</v>
      </c>
      <c r="CI342" s="191">
        <v>8573.9029900000005</v>
      </c>
      <c r="CJ342" s="50">
        <f t="shared" si="671"/>
        <v>91.220467810747834</v>
      </c>
      <c r="CK342" s="15"/>
      <c r="CL342" s="99"/>
      <c r="CM342" s="99"/>
      <c r="CN342" s="15"/>
      <c r="CO342" s="99"/>
      <c r="CP342" s="185"/>
      <c r="CQ342" s="15">
        <v>8937.5</v>
      </c>
      <c r="CR342" s="172">
        <v>4127.0786200000002</v>
      </c>
      <c r="CS342" s="15">
        <f t="shared" si="98"/>
        <v>46.177103440559442</v>
      </c>
      <c r="CT342" s="195"/>
      <c r="CU342" s="99"/>
      <c r="CV342" s="99"/>
      <c r="CW342" s="15"/>
      <c r="CX342" s="99"/>
      <c r="CY342" s="99"/>
      <c r="CZ342" s="15"/>
      <c r="DA342" s="99"/>
      <c r="DB342" s="99"/>
      <c r="DC342" s="15"/>
      <c r="DD342" s="99"/>
      <c r="DE342" s="99"/>
      <c r="DF342" s="15">
        <v>1260.3</v>
      </c>
      <c r="DG342" s="99"/>
      <c r="DH342" s="99"/>
      <c r="DI342" s="15">
        <v>3137.5</v>
      </c>
      <c r="DJ342" s="191">
        <v>2372.6599799999999</v>
      </c>
      <c r="DK342" s="15">
        <f t="shared" si="656"/>
        <v>75.622628844621502</v>
      </c>
      <c r="DL342" s="15"/>
      <c r="DM342" s="191"/>
      <c r="DN342" s="15"/>
      <c r="DO342" s="15"/>
      <c r="DP342" s="191"/>
      <c r="DQ342" s="15"/>
      <c r="DR342" s="15"/>
      <c r="DS342" s="191"/>
      <c r="DT342" s="15"/>
      <c r="DU342" s="15"/>
      <c r="DV342" s="172"/>
      <c r="DW342" s="15"/>
      <c r="DX342" s="15"/>
      <c r="DY342" s="172"/>
      <c r="DZ342" s="15"/>
    </row>
    <row r="343" spans="1:130" s="35" customFormat="1" ht="15.75" x14ac:dyDescent="0.25">
      <c r="A343" s="58" t="s">
        <v>664</v>
      </c>
      <c r="B343" s="206">
        <f t="shared" si="662"/>
        <v>0</v>
      </c>
      <c r="C343" s="206">
        <f t="shared" si="663"/>
        <v>0</v>
      </c>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00"/>
      <c r="AU343" s="14"/>
      <c r="AV343" s="14"/>
      <c r="AW343" s="100"/>
      <c r="AX343" s="14"/>
      <c r="AY343" s="14"/>
      <c r="AZ343" s="100"/>
      <c r="BA343" s="14"/>
      <c r="BB343" s="14"/>
      <c r="BC343" s="100"/>
      <c r="BD343" s="14"/>
      <c r="BE343" s="14"/>
      <c r="BF343" s="15"/>
      <c r="BG343" s="14"/>
      <c r="BH343" s="14"/>
      <c r="BI343" s="100"/>
      <c r="BJ343" s="14"/>
      <c r="BK343" s="14"/>
      <c r="BL343" s="100"/>
      <c r="BM343" s="14"/>
      <c r="BN343" s="14"/>
      <c r="BO343" s="100"/>
      <c r="BP343" s="14"/>
      <c r="BQ343" s="14"/>
      <c r="BR343" s="100"/>
      <c r="BS343" s="14"/>
      <c r="BT343" s="14"/>
      <c r="BU343" s="14"/>
      <c r="BV343" s="14"/>
      <c r="BW343" s="14"/>
      <c r="BX343" s="100"/>
      <c r="BY343" s="14"/>
      <c r="BZ343" s="14"/>
      <c r="CA343" s="14"/>
      <c r="CB343" s="14"/>
      <c r="CC343" s="14"/>
      <c r="CD343" s="100"/>
      <c r="CE343" s="14"/>
      <c r="CF343" s="14"/>
      <c r="CG343" s="100"/>
      <c r="CH343" s="14"/>
      <c r="CI343" s="14"/>
      <c r="CJ343" s="50"/>
      <c r="CK343" s="14"/>
      <c r="CL343" s="14"/>
      <c r="CM343" s="100"/>
      <c r="CN343" s="15"/>
      <c r="CO343" s="14"/>
      <c r="CP343" s="181"/>
      <c r="CQ343" s="15"/>
      <c r="CR343" s="14"/>
      <c r="CS343" s="14"/>
      <c r="CT343" s="195"/>
      <c r="CU343" s="14"/>
      <c r="CV343" s="100"/>
      <c r="CW343" s="15"/>
      <c r="CX343" s="14"/>
      <c r="CY343" s="100"/>
      <c r="CZ343" s="15"/>
      <c r="DA343" s="14"/>
      <c r="DB343" s="100"/>
      <c r="DC343" s="15"/>
      <c r="DD343" s="14"/>
      <c r="DE343" s="100"/>
      <c r="DF343" s="15"/>
      <c r="DG343" s="14"/>
      <c r="DH343" s="100"/>
      <c r="DI343" s="15"/>
      <c r="DJ343" s="14"/>
      <c r="DK343" s="15"/>
      <c r="DL343" s="15"/>
      <c r="DM343" s="14"/>
      <c r="DN343" s="15"/>
      <c r="DO343" s="15"/>
      <c r="DP343" s="14"/>
      <c r="DQ343" s="15"/>
      <c r="DR343" s="15"/>
      <c r="DS343" s="14"/>
      <c r="DT343" s="15"/>
      <c r="DU343" s="15"/>
      <c r="DV343" s="14"/>
      <c r="DW343" s="14"/>
      <c r="DX343" s="15"/>
      <c r="DY343" s="14"/>
      <c r="DZ343" s="14"/>
    </row>
    <row r="344" spans="1:130" s="35" customFormat="1" ht="15.75" x14ac:dyDescent="0.25">
      <c r="A344" s="58" t="s">
        <v>665</v>
      </c>
      <c r="B344" s="206">
        <f t="shared" si="662"/>
        <v>963.16200000000003</v>
      </c>
      <c r="C344" s="206">
        <f t="shared" si="663"/>
        <v>0</v>
      </c>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v>963.16200000000003</v>
      </c>
      <c r="AG344" s="14"/>
      <c r="AH344" s="14">
        <f t="shared" si="665"/>
        <v>0</v>
      </c>
      <c r="AI344" s="14"/>
      <c r="AJ344" s="14"/>
      <c r="AK344" s="14"/>
      <c r="AL344" s="14"/>
      <c r="AM344" s="14"/>
      <c r="AN344" s="14"/>
      <c r="AO344" s="14"/>
      <c r="AP344" s="14"/>
      <c r="AQ344" s="14"/>
      <c r="AR344" s="14"/>
      <c r="AS344" s="14"/>
      <c r="AT344" s="100"/>
      <c r="AU344" s="14"/>
      <c r="AV344" s="14"/>
      <c r="AW344" s="100"/>
      <c r="AX344" s="14"/>
      <c r="AY344" s="14"/>
      <c r="AZ344" s="100"/>
      <c r="BA344" s="14"/>
      <c r="BB344" s="14"/>
      <c r="BC344" s="100"/>
      <c r="BD344" s="14"/>
      <c r="BE344" s="14"/>
      <c r="BF344" s="15"/>
      <c r="BG344" s="14"/>
      <c r="BH344" s="14"/>
      <c r="BI344" s="100"/>
      <c r="BJ344" s="14"/>
      <c r="BK344" s="14"/>
      <c r="BL344" s="100"/>
      <c r="BM344" s="14"/>
      <c r="BN344" s="14"/>
      <c r="BO344" s="100"/>
      <c r="BP344" s="14"/>
      <c r="BQ344" s="14"/>
      <c r="BR344" s="100"/>
      <c r="BS344" s="14"/>
      <c r="BT344" s="14"/>
      <c r="BU344" s="14"/>
      <c r="BV344" s="14"/>
      <c r="BW344" s="14"/>
      <c r="BX344" s="100"/>
      <c r="BY344" s="14"/>
      <c r="BZ344" s="14"/>
      <c r="CA344" s="14"/>
      <c r="CB344" s="14"/>
      <c r="CC344" s="14"/>
      <c r="CD344" s="100"/>
      <c r="CE344" s="14"/>
      <c r="CF344" s="14"/>
      <c r="CG344" s="100"/>
      <c r="CH344" s="14"/>
      <c r="CI344" s="14"/>
      <c r="CJ344" s="50"/>
      <c r="CK344" s="14"/>
      <c r="CL344" s="14"/>
      <c r="CM344" s="100"/>
      <c r="CN344" s="15"/>
      <c r="CO344" s="14"/>
      <c r="CP344" s="181"/>
      <c r="CQ344" s="15"/>
      <c r="CR344" s="14"/>
      <c r="CS344" s="14"/>
      <c r="CT344" s="195"/>
      <c r="CU344" s="14"/>
      <c r="CV344" s="100"/>
      <c r="CW344" s="15"/>
      <c r="CX344" s="14"/>
      <c r="CY344" s="100"/>
      <c r="CZ344" s="15"/>
      <c r="DA344" s="14"/>
      <c r="DB344" s="100"/>
      <c r="DC344" s="15"/>
      <c r="DD344" s="14"/>
      <c r="DE344" s="100"/>
      <c r="DF344" s="15"/>
      <c r="DG344" s="14"/>
      <c r="DH344" s="100"/>
      <c r="DI344" s="15"/>
      <c r="DJ344" s="14"/>
      <c r="DK344" s="15"/>
      <c r="DL344" s="15"/>
      <c r="DM344" s="14"/>
      <c r="DN344" s="15"/>
      <c r="DO344" s="15"/>
      <c r="DP344" s="14"/>
      <c r="DQ344" s="15"/>
      <c r="DR344" s="15"/>
      <c r="DS344" s="14"/>
      <c r="DT344" s="15"/>
      <c r="DU344" s="15"/>
      <c r="DV344" s="14"/>
      <c r="DW344" s="14"/>
      <c r="DX344" s="15"/>
      <c r="DY344" s="14"/>
      <c r="DZ344" s="14"/>
    </row>
    <row r="345" spans="1:130" s="35" customFormat="1" ht="15.75" x14ac:dyDescent="0.25">
      <c r="A345" s="58" t="s">
        <v>666</v>
      </c>
      <c r="B345" s="206">
        <f t="shared" si="662"/>
        <v>0</v>
      </c>
      <c r="C345" s="206">
        <f t="shared" si="663"/>
        <v>0</v>
      </c>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00"/>
      <c r="AU345" s="14"/>
      <c r="AV345" s="14"/>
      <c r="AW345" s="100"/>
      <c r="AX345" s="14"/>
      <c r="AY345" s="14"/>
      <c r="AZ345" s="100"/>
      <c r="BA345" s="14"/>
      <c r="BB345" s="14"/>
      <c r="BC345" s="100"/>
      <c r="BD345" s="14"/>
      <c r="BE345" s="14"/>
      <c r="BF345" s="15"/>
      <c r="BG345" s="14"/>
      <c r="BH345" s="14"/>
      <c r="BI345" s="100"/>
      <c r="BJ345" s="14"/>
      <c r="BK345" s="14"/>
      <c r="BL345" s="100"/>
      <c r="BM345" s="14"/>
      <c r="BN345" s="14"/>
      <c r="BO345" s="100"/>
      <c r="BP345" s="14"/>
      <c r="BQ345" s="14"/>
      <c r="BR345" s="100"/>
      <c r="BS345" s="14"/>
      <c r="BT345" s="14"/>
      <c r="BU345" s="14"/>
      <c r="BV345" s="14"/>
      <c r="BW345" s="14"/>
      <c r="BX345" s="100"/>
      <c r="BY345" s="14"/>
      <c r="BZ345" s="14"/>
      <c r="CA345" s="14"/>
      <c r="CB345" s="14"/>
      <c r="CC345" s="14"/>
      <c r="CD345" s="100"/>
      <c r="CE345" s="14"/>
      <c r="CF345" s="14"/>
      <c r="CG345" s="100"/>
      <c r="CH345" s="14"/>
      <c r="CI345" s="14"/>
      <c r="CJ345" s="50"/>
      <c r="CK345" s="14"/>
      <c r="CL345" s="14"/>
      <c r="CM345" s="100"/>
      <c r="CN345" s="15"/>
      <c r="CO345" s="14"/>
      <c r="CP345" s="181"/>
      <c r="CQ345" s="15"/>
      <c r="CR345" s="14"/>
      <c r="CS345" s="14"/>
      <c r="CT345" s="195"/>
      <c r="CU345" s="14"/>
      <c r="CV345" s="100"/>
      <c r="CW345" s="15"/>
      <c r="CX345" s="14"/>
      <c r="CY345" s="100"/>
      <c r="CZ345" s="15"/>
      <c r="DA345" s="14"/>
      <c r="DB345" s="100"/>
      <c r="DC345" s="15"/>
      <c r="DD345" s="14"/>
      <c r="DE345" s="100"/>
      <c r="DF345" s="15"/>
      <c r="DG345" s="14"/>
      <c r="DH345" s="100"/>
      <c r="DI345" s="15"/>
      <c r="DJ345" s="14"/>
      <c r="DK345" s="15"/>
      <c r="DL345" s="15"/>
      <c r="DM345" s="14"/>
      <c r="DN345" s="15"/>
      <c r="DO345" s="15"/>
      <c r="DP345" s="14"/>
      <c r="DQ345" s="15"/>
      <c r="DR345" s="15"/>
      <c r="DS345" s="14"/>
      <c r="DT345" s="15"/>
      <c r="DU345" s="15"/>
      <c r="DV345" s="14"/>
      <c r="DW345" s="14"/>
      <c r="DX345" s="15"/>
      <c r="DY345" s="14"/>
      <c r="DZ345" s="14"/>
    </row>
    <row r="346" spans="1:130" s="35" customFormat="1" ht="15.75" x14ac:dyDescent="0.25">
      <c r="A346" s="58" t="s">
        <v>667</v>
      </c>
      <c r="B346" s="206">
        <f t="shared" si="662"/>
        <v>949.53512000000001</v>
      </c>
      <c r="C346" s="206">
        <f t="shared" si="663"/>
        <v>0</v>
      </c>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v>949.53512000000001</v>
      </c>
      <c r="AG346" s="14"/>
      <c r="AH346" s="14">
        <f t="shared" si="665"/>
        <v>0</v>
      </c>
      <c r="AI346" s="14"/>
      <c r="AJ346" s="14"/>
      <c r="AK346" s="14"/>
      <c r="AL346" s="14"/>
      <c r="AM346" s="14"/>
      <c r="AN346" s="14"/>
      <c r="AO346" s="14"/>
      <c r="AP346" s="14"/>
      <c r="AQ346" s="14"/>
      <c r="AR346" s="14"/>
      <c r="AS346" s="14"/>
      <c r="AT346" s="100"/>
      <c r="AU346" s="14"/>
      <c r="AV346" s="14"/>
      <c r="AW346" s="100"/>
      <c r="AX346" s="14"/>
      <c r="AY346" s="14"/>
      <c r="AZ346" s="100"/>
      <c r="BA346" s="14"/>
      <c r="BB346" s="14"/>
      <c r="BC346" s="100"/>
      <c r="BD346" s="14"/>
      <c r="BE346" s="14"/>
      <c r="BF346" s="15"/>
      <c r="BG346" s="14"/>
      <c r="BH346" s="14"/>
      <c r="BI346" s="14"/>
      <c r="BJ346" s="14"/>
      <c r="BK346" s="14"/>
      <c r="BL346" s="14"/>
      <c r="BM346" s="14"/>
      <c r="BN346" s="14"/>
      <c r="BO346" s="14"/>
      <c r="BP346" s="14"/>
      <c r="BQ346" s="14"/>
      <c r="BR346" s="100"/>
      <c r="BS346" s="14"/>
      <c r="BT346" s="14"/>
      <c r="BU346" s="14"/>
      <c r="BV346" s="14"/>
      <c r="BW346" s="14"/>
      <c r="BX346" s="100"/>
      <c r="BY346" s="14"/>
      <c r="BZ346" s="14"/>
      <c r="CA346" s="14"/>
      <c r="CB346" s="14"/>
      <c r="CC346" s="14"/>
      <c r="CD346" s="100"/>
      <c r="CE346" s="14"/>
      <c r="CF346" s="14"/>
      <c r="CG346" s="100"/>
      <c r="CH346" s="14"/>
      <c r="CI346" s="14"/>
      <c r="CJ346" s="50"/>
      <c r="CK346" s="14"/>
      <c r="CL346" s="14"/>
      <c r="CM346" s="100"/>
      <c r="CN346" s="15"/>
      <c r="CO346" s="14"/>
      <c r="CP346" s="181"/>
      <c r="CQ346" s="15"/>
      <c r="CR346" s="14"/>
      <c r="CS346" s="14"/>
      <c r="CT346" s="195"/>
      <c r="CU346" s="14"/>
      <c r="CV346" s="100"/>
      <c r="CW346" s="15"/>
      <c r="CX346" s="14"/>
      <c r="CY346" s="100"/>
      <c r="CZ346" s="15"/>
      <c r="DA346" s="14"/>
      <c r="DB346" s="100"/>
      <c r="DC346" s="15"/>
      <c r="DD346" s="14"/>
      <c r="DE346" s="100"/>
      <c r="DF346" s="15"/>
      <c r="DG346" s="14"/>
      <c r="DH346" s="100"/>
      <c r="DI346" s="15"/>
      <c r="DJ346" s="14"/>
      <c r="DK346" s="15"/>
      <c r="DL346" s="15"/>
      <c r="DM346" s="14"/>
      <c r="DN346" s="15"/>
      <c r="DO346" s="15"/>
      <c r="DP346" s="14"/>
      <c r="DQ346" s="15"/>
      <c r="DR346" s="15"/>
      <c r="DS346" s="14"/>
      <c r="DT346" s="15"/>
      <c r="DU346" s="15"/>
      <c r="DV346" s="14"/>
      <c r="DW346" s="14"/>
      <c r="DX346" s="15"/>
      <c r="DY346" s="14"/>
      <c r="DZ346" s="14"/>
    </row>
    <row r="347" spans="1:130" s="35" customFormat="1" ht="15.75" x14ac:dyDescent="0.25">
      <c r="A347" s="58" t="s">
        <v>668</v>
      </c>
      <c r="B347" s="206">
        <f t="shared" si="662"/>
        <v>1450.2</v>
      </c>
      <c r="C347" s="206">
        <f t="shared" si="663"/>
        <v>600.20000000000005</v>
      </c>
      <c r="D347" s="14">
        <f>C347/B347*100</f>
        <v>41.38739484209075</v>
      </c>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v>850</v>
      </c>
      <c r="AG347" s="14"/>
      <c r="AH347" s="14">
        <f t="shared" si="665"/>
        <v>0</v>
      </c>
      <c r="AI347" s="14"/>
      <c r="AJ347" s="14"/>
      <c r="AK347" s="14"/>
      <c r="AL347" s="14"/>
      <c r="AM347" s="14"/>
      <c r="AN347" s="14"/>
      <c r="AO347" s="14"/>
      <c r="AP347" s="14"/>
      <c r="AQ347" s="14"/>
      <c r="AR347" s="14"/>
      <c r="AS347" s="14"/>
      <c r="AT347" s="100"/>
      <c r="AU347" s="14"/>
      <c r="AV347" s="14"/>
      <c r="AW347" s="100"/>
      <c r="AX347" s="14"/>
      <c r="AY347" s="14"/>
      <c r="AZ347" s="100"/>
      <c r="BA347" s="14"/>
      <c r="BB347" s="14"/>
      <c r="BC347" s="100"/>
      <c r="BD347" s="14"/>
      <c r="BE347" s="14"/>
      <c r="BF347" s="15"/>
      <c r="BG347" s="14"/>
      <c r="BH347" s="14"/>
      <c r="BI347" s="14"/>
      <c r="BJ347" s="14"/>
      <c r="BK347" s="14"/>
      <c r="BL347" s="14"/>
      <c r="BM347" s="14"/>
      <c r="BN347" s="14"/>
      <c r="BO347" s="14"/>
      <c r="BP347" s="14"/>
      <c r="BQ347" s="14"/>
      <c r="BR347" s="100"/>
      <c r="BS347" s="14"/>
      <c r="BT347" s="14"/>
      <c r="BU347" s="14"/>
      <c r="BV347" s="14"/>
      <c r="BW347" s="14"/>
      <c r="BX347" s="100"/>
      <c r="BY347" s="15">
        <v>600.20000000000005</v>
      </c>
      <c r="BZ347" s="15">
        <v>600.20000000000005</v>
      </c>
      <c r="CA347" s="14">
        <f t="shared" si="670"/>
        <v>100</v>
      </c>
      <c r="CB347" s="14"/>
      <c r="CC347" s="14"/>
      <c r="CD347" s="100"/>
      <c r="CE347" s="14"/>
      <c r="CF347" s="14"/>
      <c r="CG347" s="100"/>
      <c r="CH347" s="14"/>
      <c r="CI347" s="14"/>
      <c r="CJ347" s="50"/>
      <c r="CK347" s="14"/>
      <c r="CL347" s="14"/>
      <c r="CM347" s="100"/>
      <c r="CN347" s="15"/>
      <c r="CO347" s="14"/>
      <c r="CP347" s="181"/>
      <c r="CQ347" s="15"/>
      <c r="CR347" s="14"/>
      <c r="CS347" s="14"/>
      <c r="CT347" s="195"/>
      <c r="CU347" s="14"/>
      <c r="CV347" s="100"/>
      <c r="CW347" s="15"/>
      <c r="CX347" s="14"/>
      <c r="CY347" s="100"/>
      <c r="CZ347" s="15"/>
      <c r="DA347" s="14"/>
      <c r="DB347" s="100"/>
      <c r="DC347" s="15"/>
      <c r="DD347" s="14"/>
      <c r="DE347" s="100"/>
      <c r="DF347" s="15"/>
      <c r="DG347" s="14"/>
      <c r="DH347" s="100"/>
      <c r="DI347" s="15"/>
      <c r="DJ347" s="14"/>
      <c r="DK347" s="15"/>
      <c r="DL347" s="15"/>
      <c r="DM347" s="14"/>
      <c r="DN347" s="15"/>
      <c r="DO347" s="15"/>
      <c r="DP347" s="14"/>
      <c r="DQ347" s="15"/>
      <c r="DR347" s="15"/>
      <c r="DS347" s="14"/>
      <c r="DT347" s="15"/>
      <c r="DU347" s="15"/>
      <c r="DV347" s="14"/>
      <c r="DW347" s="14"/>
      <c r="DX347" s="15"/>
      <c r="DY347" s="14"/>
      <c r="DZ347" s="14"/>
    </row>
    <row r="348" spans="1:130" s="35" customFormat="1" ht="15.75" x14ac:dyDescent="0.25">
      <c r="A348" s="58" t="s">
        <v>454</v>
      </c>
      <c r="B348" s="206">
        <f t="shared" si="662"/>
        <v>0</v>
      </c>
      <c r="C348" s="206">
        <f t="shared" si="663"/>
        <v>0</v>
      </c>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00"/>
      <c r="AU348" s="14"/>
      <c r="AV348" s="14"/>
      <c r="AW348" s="100"/>
      <c r="AX348" s="14"/>
      <c r="AY348" s="14"/>
      <c r="AZ348" s="100"/>
      <c r="BA348" s="14"/>
      <c r="BB348" s="14"/>
      <c r="BC348" s="100"/>
      <c r="BD348" s="14"/>
      <c r="BE348" s="14"/>
      <c r="BF348" s="15"/>
      <c r="BG348" s="14"/>
      <c r="BH348" s="14"/>
      <c r="BI348" s="100"/>
      <c r="BJ348" s="14"/>
      <c r="BK348" s="14"/>
      <c r="BL348" s="100"/>
      <c r="BM348" s="14"/>
      <c r="BN348" s="14"/>
      <c r="BO348" s="100"/>
      <c r="BP348" s="14"/>
      <c r="BQ348" s="14"/>
      <c r="BR348" s="100"/>
      <c r="BS348" s="14"/>
      <c r="BT348" s="14"/>
      <c r="BU348" s="14"/>
      <c r="BV348" s="14"/>
      <c r="BW348" s="14"/>
      <c r="BX348" s="100"/>
      <c r="BY348" s="14"/>
      <c r="BZ348" s="14"/>
      <c r="CA348" s="14"/>
      <c r="CB348" s="14"/>
      <c r="CC348" s="14"/>
      <c r="CD348" s="100"/>
      <c r="CE348" s="14"/>
      <c r="CF348" s="14"/>
      <c r="CG348" s="100"/>
      <c r="CH348" s="14"/>
      <c r="CI348" s="14"/>
      <c r="CJ348" s="50"/>
      <c r="CK348" s="14"/>
      <c r="CL348" s="14"/>
      <c r="CM348" s="100"/>
      <c r="CN348" s="15"/>
      <c r="CO348" s="14"/>
      <c r="CP348" s="181"/>
      <c r="CQ348" s="15"/>
      <c r="CR348" s="14"/>
      <c r="CS348" s="14"/>
      <c r="CT348" s="195"/>
      <c r="CU348" s="14"/>
      <c r="CV348" s="100"/>
      <c r="CW348" s="15"/>
      <c r="CX348" s="14"/>
      <c r="CY348" s="100"/>
      <c r="CZ348" s="15"/>
      <c r="DA348" s="14"/>
      <c r="DB348" s="100"/>
      <c r="DC348" s="15"/>
      <c r="DD348" s="14"/>
      <c r="DE348" s="100"/>
      <c r="DF348" s="15"/>
      <c r="DG348" s="14"/>
      <c r="DH348" s="100"/>
      <c r="DI348" s="15"/>
      <c r="DJ348" s="14"/>
      <c r="DK348" s="15"/>
      <c r="DL348" s="15"/>
      <c r="DM348" s="14"/>
      <c r="DN348" s="15"/>
      <c r="DO348" s="15"/>
      <c r="DP348" s="14"/>
      <c r="DQ348" s="15"/>
      <c r="DR348" s="15"/>
      <c r="DS348" s="14"/>
      <c r="DT348" s="15"/>
      <c r="DU348" s="15"/>
      <c r="DV348" s="14"/>
      <c r="DW348" s="14"/>
      <c r="DX348" s="15"/>
      <c r="DY348" s="14"/>
      <c r="DZ348" s="14"/>
    </row>
    <row r="349" spans="1:130" s="35" customFormat="1" ht="15.75" x14ac:dyDescent="0.25">
      <c r="A349" s="58" t="s">
        <v>453</v>
      </c>
      <c r="B349" s="206">
        <f t="shared" si="662"/>
        <v>2979</v>
      </c>
      <c r="C349" s="206">
        <f t="shared" si="663"/>
        <v>2979.00569</v>
      </c>
      <c r="D349" s="14">
        <f>C349/B349*100</f>
        <v>100.00019100369251</v>
      </c>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v>2979</v>
      </c>
      <c r="AJ349" s="14">
        <v>2979.00569</v>
      </c>
      <c r="AK349" s="14">
        <f>AJ349/AI349*100</f>
        <v>100.00019100369251</v>
      </c>
      <c r="AL349" s="14"/>
      <c r="AM349" s="14"/>
      <c r="AN349" s="14"/>
      <c r="AO349" s="14"/>
      <c r="AP349" s="14"/>
      <c r="AQ349" s="14"/>
      <c r="AR349" s="14"/>
      <c r="AS349" s="14"/>
      <c r="AT349" s="100"/>
      <c r="AU349" s="14"/>
      <c r="AV349" s="14"/>
      <c r="AW349" s="100"/>
      <c r="AX349" s="15"/>
      <c r="AY349" s="15"/>
      <c r="AZ349" s="14"/>
      <c r="BA349" s="15"/>
      <c r="BB349" s="15"/>
      <c r="BC349" s="14"/>
      <c r="BD349" s="14"/>
      <c r="BE349" s="14"/>
      <c r="BF349" s="15"/>
      <c r="BG349" s="14"/>
      <c r="BH349" s="14"/>
      <c r="BI349" s="100"/>
      <c r="BJ349" s="14"/>
      <c r="BK349" s="14"/>
      <c r="BL349" s="100"/>
      <c r="BM349" s="14"/>
      <c r="BN349" s="14"/>
      <c r="BO349" s="100"/>
      <c r="BP349" s="14"/>
      <c r="BQ349" s="14"/>
      <c r="BR349" s="100"/>
      <c r="BS349" s="14"/>
      <c r="BT349" s="14"/>
      <c r="BU349" s="100"/>
      <c r="BV349" s="14"/>
      <c r="BW349" s="14"/>
      <c r="BX349" s="100"/>
      <c r="BY349" s="14"/>
      <c r="BZ349" s="14"/>
      <c r="CA349" s="14"/>
      <c r="CB349" s="14"/>
      <c r="CC349" s="14"/>
      <c r="CD349" s="100"/>
      <c r="CE349" s="14"/>
      <c r="CF349" s="14"/>
      <c r="CG349" s="100"/>
      <c r="CH349" s="14"/>
      <c r="CI349" s="14"/>
      <c r="CJ349" s="50"/>
      <c r="CK349" s="14"/>
      <c r="CL349" s="14"/>
      <c r="CM349" s="100"/>
      <c r="CN349" s="15"/>
      <c r="CO349" s="14"/>
      <c r="CP349" s="181"/>
      <c r="CQ349" s="15"/>
      <c r="CR349" s="14"/>
      <c r="CS349" s="14"/>
      <c r="CT349" s="195"/>
      <c r="CU349" s="14"/>
      <c r="CV349" s="100"/>
      <c r="CW349" s="15"/>
      <c r="CX349" s="14"/>
      <c r="CY349" s="100"/>
      <c r="CZ349" s="15"/>
      <c r="DA349" s="14"/>
      <c r="DB349" s="100"/>
      <c r="DC349" s="15"/>
      <c r="DD349" s="14"/>
      <c r="DE349" s="100"/>
      <c r="DF349" s="15"/>
      <c r="DG349" s="14"/>
      <c r="DH349" s="100"/>
      <c r="DI349" s="15"/>
      <c r="DJ349" s="14"/>
      <c r="DK349" s="15"/>
      <c r="DL349" s="15"/>
      <c r="DM349" s="14"/>
      <c r="DN349" s="15"/>
      <c r="DO349" s="15"/>
      <c r="DP349" s="14"/>
      <c r="DQ349" s="15"/>
      <c r="DR349" s="15"/>
      <c r="DS349" s="14"/>
      <c r="DT349" s="15"/>
      <c r="DU349" s="15"/>
      <c r="DV349" s="14"/>
      <c r="DW349" s="14"/>
      <c r="DX349" s="15"/>
      <c r="DY349" s="14"/>
      <c r="DZ349" s="14"/>
    </row>
    <row r="350" spans="1:130" s="76" customFormat="1" ht="31.5" x14ac:dyDescent="0.25">
      <c r="A350" s="78" t="s">
        <v>444</v>
      </c>
      <c r="B350" s="205">
        <f t="shared" si="662"/>
        <v>61123.769820000001</v>
      </c>
      <c r="C350" s="205">
        <f t="shared" si="663"/>
        <v>37511.394779999995</v>
      </c>
      <c r="D350" s="81">
        <f t="shared" ref="D350" si="681">C350/B350*100</f>
        <v>61.369570120536125</v>
      </c>
      <c r="E350" s="83">
        <f t="shared" ref="E350:AS350" si="682">E351+E352+E353+E354+E355+E356+E357+E358</f>
        <v>0</v>
      </c>
      <c r="F350" s="83">
        <f t="shared" si="682"/>
        <v>0</v>
      </c>
      <c r="G350" s="83">
        <f t="shared" si="682"/>
        <v>0</v>
      </c>
      <c r="H350" s="83">
        <f t="shared" si="682"/>
        <v>0</v>
      </c>
      <c r="I350" s="83">
        <f t="shared" si="682"/>
        <v>0</v>
      </c>
      <c r="J350" s="83">
        <f t="shared" si="682"/>
        <v>0</v>
      </c>
      <c r="K350" s="83">
        <f t="shared" si="682"/>
        <v>818.5</v>
      </c>
      <c r="L350" s="83">
        <f t="shared" si="682"/>
        <v>818.47080000000005</v>
      </c>
      <c r="M350" s="83">
        <f t="shared" ref="M350:M366" si="683">L350/K350*100</f>
        <v>99.996432498472814</v>
      </c>
      <c r="N350" s="83">
        <f t="shared" si="682"/>
        <v>0</v>
      </c>
      <c r="O350" s="83">
        <f t="shared" si="682"/>
        <v>0</v>
      </c>
      <c r="P350" s="83">
        <f t="shared" si="682"/>
        <v>0</v>
      </c>
      <c r="Q350" s="83">
        <f t="shared" si="682"/>
        <v>0</v>
      </c>
      <c r="R350" s="83">
        <f t="shared" si="682"/>
        <v>0</v>
      </c>
      <c r="S350" s="83">
        <f t="shared" si="682"/>
        <v>0</v>
      </c>
      <c r="T350" s="83">
        <f t="shared" si="682"/>
        <v>0</v>
      </c>
      <c r="U350" s="83">
        <f t="shared" si="682"/>
        <v>0</v>
      </c>
      <c r="V350" s="83"/>
      <c r="W350" s="83">
        <f t="shared" si="682"/>
        <v>102.04082</v>
      </c>
      <c r="X350" s="83">
        <f t="shared" si="682"/>
        <v>102.04083</v>
      </c>
      <c r="Y350" s="81">
        <f t="shared" ref="Y350:Y388" si="684">X350/W350*100</f>
        <v>100.00000979999966</v>
      </c>
      <c r="Z350" s="83">
        <f t="shared" si="682"/>
        <v>0</v>
      </c>
      <c r="AA350" s="83">
        <f t="shared" si="682"/>
        <v>0</v>
      </c>
      <c r="AB350" s="83">
        <f t="shared" si="682"/>
        <v>0</v>
      </c>
      <c r="AC350" s="83">
        <f t="shared" si="682"/>
        <v>0</v>
      </c>
      <c r="AD350" s="83">
        <f t="shared" si="682"/>
        <v>0</v>
      </c>
      <c r="AE350" s="83">
        <f t="shared" si="682"/>
        <v>0</v>
      </c>
      <c r="AF350" s="83">
        <f>SUM(AF351:AF358)</f>
        <v>4755.8289999999997</v>
      </c>
      <c r="AG350" s="83">
        <f t="shared" si="682"/>
        <v>1526.7487000000001</v>
      </c>
      <c r="AH350" s="81">
        <f t="shared" si="665"/>
        <v>32.102682834054804</v>
      </c>
      <c r="AI350" s="83">
        <f t="shared" si="682"/>
        <v>2314.5</v>
      </c>
      <c r="AJ350" s="83">
        <f t="shared" si="682"/>
        <v>2314.4582700000001</v>
      </c>
      <c r="AK350" s="81">
        <f t="shared" ref="AK350" si="685">AJ350/AI350*100</f>
        <v>99.998197018794556</v>
      </c>
      <c r="AL350" s="83">
        <f t="shared" si="682"/>
        <v>18275.5</v>
      </c>
      <c r="AM350" s="83">
        <f t="shared" si="682"/>
        <v>10225.085130000001</v>
      </c>
      <c r="AN350" s="83">
        <f t="shared" si="93"/>
        <v>55.949687450411759</v>
      </c>
      <c r="AO350" s="83">
        <f t="shared" ref="AO350:AP350" si="686">AO351+AO352+AO353+AO354+AO355+AO356+AO357+AO358</f>
        <v>2410.8000000000002</v>
      </c>
      <c r="AP350" s="83">
        <f t="shared" si="686"/>
        <v>401.04700000000003</v>
      </c>
      <c r="AQ350" s="83">
        <f t="shared" ref="AQ350:AQ351" si="687">AP350/AO350*100</f>
        <v>16.635432221669156</v>
      </c>
      <c r="AR350" s="83">
        <f t="shared" si="682"/>
        <v>0</v>
      </c>
      <c r="AS350" s="83">
        <f t="shared" si="682"/>
        <v>0</v>
      </c>
      <c r="AT350" s="83">
        <f t="shared" ref="AT350:CI350" si="688">AT351+AT352+AT353+AT354+AT355+AT356+AT357+AT358</f>
        <v>0</v>
      </c>
      <c r="AU350" s="83">
        <f t="shared" si="688"/>
        <v>0</v>
      </c>
      <c r="AV350" s="83">
        <f t="shared" si="688"/>
        <v>0</v>
      </c>
      <c r="AW350" s="83">
        <f t="shared" si="688"/>
        <v>0</v>
      </c>
      <c r="AX350" s="83">
        <f t="shared" si="688"/>
        <v>0</v>
      </c>
      <c r="AY350" s="83">
        <f t="shared" si="688"/>
        <v>0</v>
      </c>
      <c r="AZ350" s="83">
        <f t="shared" si="688"/>
        <v>0</v>
      </c>
      <c r="BA350" s="83">
        <f t="shared" si="688"/>
        <v>0</v>
      </c>
      <c r="BB350" s="83">
        <f t="shared" si="688"/>
        <v>0</v>
      </c>
      <c r="BC350" s="83">
        <f t="shared" si="688"/>
        <v>0</v>
      </c>
      <c r="BD350" s="83">
        <f t="shared" si="688"/>
        <v>5071.3</v>
      </c>
      <c r="BE350" s="83">
        <f t="shared" si="688"/>
        <v>1890.49848</v>
      </c>
      <c r="BF350" s="83">
        <f t="shared" si="125"/>
        <v>37.278379902589073</v>
      </c>
      <c r="BG350" s="83">
        <f t="shared" si="688"/>
        <v>0</v>
      </c>
      <c r="BH350" s="83">
        <f t="shared" si="688"/>
        <v>0</v>
      </c>
      <c r="BI350" s="83">
        <f t="shared" si="688"/>
        <v>0</v>
      </c>
      <c r="BJ350" s="83">
        <f t="shared" si="688"/>
        <v>0</v>
      </c>
      <c r="BK350" s="83">
        <f t="shared" si="688"/>
        <v>0</v>
      </c>
      <c r="BL350" s="83">
        <f t="shared" si="688"/>
        <v>0</v>
      </c>
      <c r="BM350" s="83">
        <f t="shared" si="688"/>
        <v>0</v>
      </c>
      <c r="BN350" s="83">
        <f t="shared" si="688"/>
        <v>0</v>
      </c>
      <c r="BO350" s="83">
        <f t="shared" si="688"/>
        <v>0</v>
      </c>
      <c r="BP350" s="83">
        <f t="shared" si="688"/>
        <v>0</v>
      </c>
      <c r="BQ350" s="83">
        <f t="shared" si="688"/>
        <v>0</v>
      </c>
      <c r="BR350" s="83">
        <f t="shared" si="688"/>
        <v>0</v>
      </c>
      <c r="BS350" s="83">
        <f t="shared" si="688"/>
        <v>0</v>
      </c>
      <c r="BT350" s="83">
        <f t="shared" si="688"/>
        <v>0</v>
      </c>
      <c r="BU350" s="83">
        <f t="shared" si="688"/>
        <v>0</v>
      </c>
      <c r="BV350" s="83">
        <f t="shared" si="688"/>
        <v>0</v>
      </c>
      <c r="BW350" s="83">
        <f t="shared" si="688"/>
        <v>0</v>
      </c>
      <c r="BX350" s="83">
        <f t="shared" si="688"/>
        <v>0</v>
      </c>
      <c r="BY350" s="83">
        <f t="shared" si="688"/>
        <v>0</v>
      </c>
      <c r="BZ350" s="83">
        <f t="shared" si="688"/>
        <v>0</v>
      </c>
      <c r="CA350" s="81"/>
      <c r="CB350" s="83">
        <f t="shared" si="688"/>
        <v>0</v>
      </c>
      <c r="CC350" s="83">
        <f t="shared" si="688"/>
        <v>0</v>
      </c>
      <c r="CD350" s="83">
        <f t="shared" si="688"/>
        <v>0</v>
      </c>
      <c r="CE350" s="83">
        <f t="shared" si="688"/>
        <v>230.3</v>
      </c>
      <c r="CF350" s="83">
        <f t="shared" si="688"/>
        <v>0</v>
      </c>
      <c r="CG350" s="83">
        <f t="shared" si="688"/>
        <v>0</v>
      </c>
      <c r="CH350" s="83">
        <f t="shared" si="688"/>
        <v>5639.5</v>
      </c>
      <c r="CI350" s="83">
        <f t="shared" si="688"/>
        <v>5480.6411600000001</v>
      </c>
      <c r="CJ350" s="80">
        <f t="shared" si="671"/>
        <v>97.18310417590213</v>
      </c>
      <c r="CK350" s="83">
        <f t="shared" ref="CK350:CY350" si="689">CK351+CK352+CK353+CK354+CK355+CK356+CK357+CK358</f>
        <v>6197.6</v>
      </c>
      <c r="CL350" s="83">
        <f t="shared" si="689"/>
        <v>6197.6</v>
      </c>
      <c r="CM350" s="83">
        <f>CL350/CK350*100</f>
        <v>100</v>
      </c>
      <c r="CN350" s="83">
        <f t="shared" si="689"/>
        <v>0</v>
      </c>
      <c r="CO350" s="83">
        <f t="shared" si="689"/>
        <v>0</v>
      </c>
      <c r="CP350" s="183">
        <f t="shared" si="689"/>
        <v>0</v>
      </c>
      <c r="CQ350" s="83">
        <f t="shared" si="689"/>
        <v>10910.1</v>
      </c>
      <c r="CR350" s="83">
        <f t="shared" si="689"/>
        <v>5944.3311699999995</v>
      </c>
      <c r="CS350" s="83">
        <f t="shared" si="98"/>
        <v>54.484662560379824</v>
      </c>
      <c r="CT350" s="198">
        <f t="shared" si="689"/>
        <v>0</v>
      </c>
      <c r="CU350" s="83">
        <f t="shared" si="689"/>
        <v>0</v>
      </c>
      <c r="CV350" s="83">
        <f t="shared" si="689"/>
        <v>0</v>
      </c>
      <c r="CW350" s="83">
        <f t="shared" si="689"/>
        <v>0</v>
      </c>
      <c r="CX350" s="83">
        <f t="shared" si="689"/>
        <v>0</v>
      </c>
      <c r="CY350" s="83">
        <f t="shared" si="689"/>
        <v>0</v>
      </c>
      <c r="CZ350" s="83"/>
      <c r="DA350" s="83">
        <f t="shared" ref="DA350:DB350" si="690">DA351+DA352+DA353+DA354+DA355+DA356+DA357+DA358</f>
        <v>0</v>
      </c>
      <c r="DB350" s="83">
        <f t="shared" si="690"/>
        <v>0</v>
      </c>
      <c r="DC350" s="83">
        <f t="shared" ref="DC350:DE350" si="691">DC351+DC352+DC353+DC354+DC355+DC356+DC357+DC358</f>
        <v>0</v>
      </c>
      <c r="DD350" s="83">
        <f t="shared" si="691"/>
        <v>0</v>
      </c>
      <c r="DE350" s="83">
        <f t="shared" si="691"/>
        <v>0</v>
      </c>
      <c r="DF350" s="83">
        <f t="shared" ref="DF350:DH350" si="692">DF351+DF352+DF353+DF354+DF355+DF356+DF357+DF358</f>
        <v>1260.3</v>
      </c>
      <c r="DG350" s="83">
        <f t="shared" si="692"/>
        <v>0</v>
      </c>
      <c r="DH350" s="83">
        <f t="shared" si="692"/>
        <v>0</v>
      </c>
      <c r="DI350" s="83">
        <f t="shared" ref="DI350:DJ350" si="693">DI351+DI352+DI353+DI354+DI355+DI356+DI357+DI358</f>
        <v>3137.5</v>
      </c>
      <c r="DJ350" s="83">
        <f t="shared" si="693"/>
        <v>2610.4732400000003</v>
      </c>
      <c r="DK350" s="83">
        <f t="shared" si="656"/>
        <v>83.202334342629484</v>
      </c>
      <c r="DL350" s="83">
        <f t="shared" ref="DL350:DM350" si="694">DL351+DL352+DL353+DL354+DL355+DL356+DL357+DL358</f>
        <v>0</v>
      </c>
      <c r="DM350" s="83">
        <f t="shared" si="694"/>
        <v>0</v>
      </c>
      <c r="DN350" s="83"/>
      <c r="DO350" s="83">
        <f t="shared" ref="DO350:DP350" si="695">DO351+DO352+DO353+DO354+DO355+DO356+DO357+DO358</f>
        <v>0</v>
      </c>
      <c r="DP350" s="83">
        <f t="shared" si="695"/>
        <v>0</v>
      </c>
      <c r="DQ350" s="83"/>
      <c r="DR350" s="83">
        <f t="shared" ref="DR350:DS350" si="696">DR351+DR352+DR353+DR354+DR355+DR356+DR357+DR358</f>
        <v>0</v>
      </c>
      <c r="DS350" s="83">
        <f t="shared" si="696"/>
        <v>0</v>
      </c>
      <c r="DT350" s="83"/>
      <c r="DU350" s="83">
        <f t="shared" ref="DU350:DV350" si="697">DU351+DU352+DU353+DU354+DU355+DU356+DU357+DU358</f>
        <v>0</v>
      </c>
      <c r="DV350" s="83">
        <f t="shared" si="697"/>
        <v>0</v>
      </c>
      <c r="DW350" s="83"/>
      <c r="DX350" s="83"/>
      <c r="DY350" s="83"/>
      <c r="DZ350" s="83"/>
    </row>
    <row r="351" spans="1:130" s="35" customFormat="1" ht="16.5" customHeight="1" x14ac:dyDescent="0.25">
      <c r="A351" s="58" t="s">
        <v>385</v>
      </c>
      <c r="B351" s="206">
        <f t="shared" si="662"/>
        <v>54053.440819999996</v>
      </c>
      <c r="C351" s="206">
        <f t="shared" si="663"/>
        <v>33670.187810000003</v>
      </c>
      <c r="D351" s="14">
        <f t="shared" si="82"/>
        <v>62.290554124247151</v>
      </c>
      <c r="E351" s="15"/>
      <c r="F351" s="14"/>
      <c r="G351" s="14"/>
      <c r="H351" s="15"/>
      <c r="I351" s="15"/>
      <c r="J351" s="14"/>
      <c r="K351" s="14">
        <v>818.5</v>
      </c>
      <c r="L351" s="14">
        <v>818.47080000000005</v>
      </c>
      <c r="M351" s="15">
        <f t="shared" si="683"/>
        <v>99.996432498472814</v>
      </c>
      <c r="N351" s="14"/>
      <c r="O351" s="14"/>
      <c r="P351" s="15"/>
      <c r="Q351" s="15">
        <v>0</v>
      </c>
      <c r="R351" s="15">
        <v>0</v>
      </c>
      <c r="S351" s="14"/>
      <c r="T351" s="15"/>
      <c r="U351" s="15"/>
      <c r="V351" s="15"/>
      <c r="W351" s="15">
        <v>102.04082</v>
      </c>
      <c r="X351" s="15">
        <v>102.04083</v>
      </c>
      <c r="Y351" s="14">
        <f t="shared" si="684"/>
        <v>100.00000979999966</v>
      </c>
      <c r="Z351" s="15"/>
      <c r="AA351" s="15"/>
      <c r="AB351" s="14"/>
      <c r="AC351" s="15"/>
      <c r="AD351" s="15"/>
      <c r="AE351" s="14"/>
      <c r="AF351" s="14"/>
      <c r="AG351" s="14"/>
      <c r="AH351" s="14"/>
      <c r="AI351" s="15">
        <v>0</v>
      </c>
      <c r="AJ351" s="15"/>
      <c r="AK351" s="14"/>
      <c r="AL351" s="172">
        <v>18275.5</v>
      </c>
      <c r="AM351" s="172">
        <v>10225.085130000001</v>
      </c>
      <c r="AN351" s="15">
        <f t="shared" si="93"/>
        <v>55.949687450411759</v>
      </c>
      <c r="AO351" s="172">
        <v>2410.8000000000002</v>
      </c>
      <c r="AP351" s="172">
        <v>401.04700000000003</v>
      </c>
      <c r="AQ351" s="15">
        <f t="shared" si="687"/>
        <v>16.635432221669156</v>
      </c>
      <c r="AR351" s="15"/>
      <c r="AS351" s="15"/>
      <c r="AT351" s="15"/>
      <c r="AU351" s="15"/>
      <c r="AV351" s="99"/>
      <c r="AW351" s="99"/>
      <c r="AX351" s="15"/>
      <c r="AY351" s="15"/>
      <c r="AZ351" s="15"/>
      <c r="BA351" s="15"/>
      <c r="BB351" s="15"/>
      <c r="BC351" s="15"/>
      <c r="BD351" s="15">
        <v>5071.3</v>
      </c>
      <c r="BE351" s="191">
        <v>1890.49848</v>
      </c>
      <c r="BF351" s="15">
        <f t="shared" si="125"/>
        <v>37.278379902589073</v>
      </c>
      <c r="BG351" s="15"/>
      <c r="BH351" s="99"/>
      <c r="BI351" s="99"/>
      <c r="BJ351" s="15"/>
      <c r="BK351" s="99"/>
      <c r="BL351" s="99"/>
      <c r="BM351" s="15"/>
      <c r="BN351" s="99"/>
      <c r="BO351" s="99"/>
      <c r="BP351" s="15"/>
      <c r="BQ351" s="99"/>
      <c r="BR351" s="99"/>
      <c r="BS351" s="15"/>
      <c r="BT351" s="99"/>
      <c r="BU351" s="99"/>
      <c r="BV351" s="15"/>
      <c r="BW351" s="99"/>
      <c r="BX351" s="99"/>
      <c r="BY351" s="15"/>
      <c r="BZ351" s="99"/>
      <c r="CA351" s="14"/>
      <c r="CB351" s="15"/>
      <c r="CC351" s="99"/>
      <c r="CD351" s="99"/>
      <c r="CE351" s="15">
        <v>230.3</v>
      </c>
      <c r="CF351" s="99"/>
      <c r="CG351" s="99"/>
      <c r="CH351" s="15">
        <v>5639.5</v>
      </c>
      <c r="CI351" s="191">
        <v>5480.6411600000001</v>
      </c>
      <c r="CJ351" s="50">
        <f t="shared" si="671"/>
        <v>97.18310417590213</v>
      </c>
      <c r="CK351" s="15">
        <v>6197.6</v>
      </c>
      <c r="CL351" s="15">
        <v>6197.6</v>
      </c>
      <c r="CM351" s="15">
        <f>CL351/CK351*100</f>
        <v>100</v>
      </c>
      <c r="CN351" s="15"/>
      <c r="CO351" s="99"/>
      <c r="CP351" s="185"/>
      <c r="CQ351" s="15">
        <v>10910.1</v>
      </c>
      <c r="CR351" s="172">
        <v>5944.3311699999995</v>
      </c>
      <c r="CS351" s="15">
        <f t="shared" si="98"/>
        <v>54.484662560379824</v>
      </c>
      <c r="CT351" s="195"/>
      <c r="CU351" s="99"/>
      <c r="CV351" s="99"/>
      <c r="CW351" s="15"/>
      <c r="CX351" s="99"/>
      <c r="CY351" s="99"/>
      <c r="CZ351" s="15"/>
      <c r="DA351" s="99"/>
      <c r="DB351" s="99"/>
      <c r="DC351" s="15"/>
      <c r="DD351" s="99"/>
      <c r="DE351" s="99"/>
      <c r="DF351" s="15">
        <v>1260.3</v>
      </c>
      <c r="DG351" s="99"/>
      <c r="DH351" s="99"/>
      <c r="DI351" s="15">
        <v>3137.5</v>
      </c>
      <c r="DJ351" s="191">
        <v>2610.4732400000003</v>
      </c>
      <c r="DK351" s="15">
        <f t="shared" si="656"/>
        <v>83.202334342629484</v>
      </c>
      <c r="DL351" s="15"/>
      <c r="DM351" s="191"/>
      <c r="DN351" s="15"/>
      <c r="DO351" s="15"/>
      <c r="DP351" s="191"/>
      <c r="DQ351" s="15"/>
      <c r="DR351" s="15"/>
      <c r="DS351" s="191"/>
      <c r="DT351" s="15"/>
      <c r="DU351" s="15"/>
      <c r="DV351" s="172"/>
      <c r="DW351" s="15"/>
      <c r="DX351" s="15"/>
      <c r="DY351" s="172"/>
      <c r="DZ351" s="15"/>
    </row>
    <row r="352" spans="1:130" s="35" customFormat="1" ht="15.75" x14ac:dyDescent="0.25">
      <c r="A352" s="58" t="s">
        <v>669</v>
      </c>
      <c r="B352" s="206">
        <f t="shared" si="662"/>
        <v>1000</v>
      </c>
      <c r="C352" s="206">
        <f t="shared" si="663"/>
        <v>0</v>
      </c>
      <c r="D352" s="14"/>
      <c r="E352" s="14"/>
      <c r="F352" s="14"/>
      <c r="G352" s="14"/>
      <c r="H352" s="14"/>
      <c r="I352" s="14"/>
      <c r="J352" s="14"/>
      <c r="K352" s="14"/>
      <c r="L352" s="14"/>
      <c r="M352" s="15"/>
      <c r="N352" s="14"/>
      <c r="O352" s="14"/>
      <c r="P352" s="14"/>
      <c r="Q352" s="14"/>
      <c r="R352" s="14"/>
      <c r="S352" s="14"/>
      <c r="T352" s="14"/>
      <c r="U352" s="14"/>
      <c r="V352" s="14"/>
      <c r="W352" s="14"/>
      <c r="X352" s="14"/>
      <c r="Y352" s="14"/>
      <c r="Z352" s="14"/>
      <c r="AA352" s="14"/>
      <c r="AB352" s="14"/>
      <c r="AC352" s="14"/>
      <c r="AD352" s="14"/>
      <c r="AE352" s="14"/>
      <c r="AF352" s="14">
        <v>1000</v>
      </c>
      <c r="AG352" s="14"/>
      <c r="AH352" s="14">
        <f t="shared" si="665"/>
        <v>0</v>
      </c>
      <c r="AI352" s="14"/>
      <c r="AJ352" s="14"/>
      <c r="AK352" s="14"/>
      <c r="AL352" s="14"/>
      <c r="AM352" s="14"/>
      <c r="AN352" s="14"/>
      <c r="AO352" s="14"/>
      <c r="AP352" s="14"/>
      <c r="AQ352" s="14"/>
      <c r="AR352" s="14"/>
      <c r="AS352" s="14"/>
      <c r="AT352" s="100"/>
      <c r="AU352" s="14"/>
      <c r="AV352" s="14"/>
      <c r="AW352" s="100"/>
      <c r="AX352" s="14"/>
      <c r="AY352" s="14"/>
      <c r="AZ352" s="100"/>
      <c r="BA352" s="14"/>
      <c r="BB352" s="14"/>
      <c r="BC352" s="100"/>
      <c r="BD352" s="14"/>
      <c r="BE352" s="14"/>
      <c r="BF352" s="15"/>
      <c r="BG352" s="14"/>
      <c r="BH352" s="14"/>
      <c r="BI352" s="100"/>
      <c r="BJ352" s="14"/>
      <c r="BK352" s="14"/>
      <c r="BL352" s="100"/>
      <c r="BM352" s="14"/>
      <c r="BN352" s="14"/>
      <c r="BO352" s="100"/>
      <c r="BP352" s="14"/>
      <c r="BQ352" s="14"/>
      <c r="BR352" s="100"/>
      <c r="BS352" s="14"/>
      <c r="BT352" s="14"/>
      <c r="BU352" s="100"/>
      <c r="BV352" s="14"/>
      <c r="BW352" s="14"/>
      <c r="BX352" s="100"/>
      <c r="BY352" s="14"/>
      <c r="BZ352" s="14"/>
      <c r="CA352" s="14"/>
      <c r="CB352" s="14"/>
      <c r="CC352" s="14"/>
      <c r="CD352" s="100"/>
      <c r="CE352" s="14"/>
      <c r="CF352" s="14"/>
      <c r="CG352" s="100"/>
      <c r="CH352" s="14"/>
      <c r="CI352" s="14"/>
      <c r="CJ352" s="50"/>
      <c r="CK352" s="14"/>
      <c r="CL352" s="14"/>
      <c r="CM352" s="100"/>
      <c r="CN352" s="15"/>
      <c r="CO352" s="14"/>
      <c r="CP352" s="181"/>
      <c r="CQ352" s="15"/>
      <c r="CR352" s="14"/>
      <c r="CS352" s="14"/>
      <c r="CT352" s="195"/>
      <c r="CU352" s="14"/>
      <c r="CV352" s="100"/>
      <c r="CW352" s="15"/>
      <c r="CX352" s="14"/>
      <c r="CY352" s="100"/>
      <c r="CZ352" s="15"/>
      <c r="DA352" s="14"/>
      <c r="DB352" s="100"/>
      <c r="DC352" s="15"/>
      <c r="DD352" s="14"/>
      <c r="DE352" s="100"/>
      <c r="DF352" s="15"/>
      <c r="DG352" s="14"/>
      <c r="DH352" s="100"/>
      <c r="DI352" s="15"/>
      <c r="DJ352" s="14"/>
      <c r="DK352" s="15"/>
      <c r="DL352" s="15"/>
      <c r="DM352" s="14"/>
      <c r="DN352" s="15"/>
      <c r="DO352" s="15"/>
      <c r="DP352" s="14"/>
      <c r="DQ352" s="15"/>
      <c r="DR352" s="15"/>
      <c r="DS352" s="14"/>
      <c r="DT352" s="15"/>
      <c r="DU352" s="15"/>
      <c r="DV352" s="14"/>
      <c r="DW352" s="14"/>
      <c r="DX352" s="15"/>
      <c r="DY352" s="14"/>
      <c r="DZ352" s="14"/>
    </row>
    <row r="353" spans="1:130" s="35" customFormat="1" ht="15.75" x14ac:dyDescent="0.25">
      <c r="A353" s="58" t="s">
        <v>670</v>
      </c>
      <c r="B353" s="206">
        <f t="shared" si="662"/>
        <v>0</v>
      </c>
      <c r="C353" s="206">
        <f t="shared" si="663"/>
        <v>0</v>
      </c>
      <c r="D353" s="14"/>
      <c r="E353" s="14"/>
      <c r="F353" s="14"/>
      <c r="G353" s="14"/>
      <c r="H353" s="14"/>
      <c r="I353" s="14"/>
      <c r="J353" s="14"/>
      <c r="K353" s="14"/>
      <c r="L353" s="14"/>
      <c r="M353" s="15"/>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00"/>
      <c r="AU353" s="14"/>
      <c r="AV353" s="14"/>
      <c r="AW353" s="100"/>
      <c r="AX353" s="14"/>
      <c r="AY353" s="14"/>
      <c r="AZ353" s="100"/>
      <c r="BA353" s="14"/>
      <c r="BB353" s="14"/>
      <c r="BC353" s="100"/>
      <c r="BD353" s="14"/>
      <c r="BE353" s="14"/>
      <c r="BF353" s="15"/>
      <c r="BG353" s="14"/>
      <c r="BH353" s="14"/>
      <c r="BI353" s="100"/>
      <c r="BJ353" s="14"/>
      <c r="BK353" s="14"/>
      <c r="BL353" s="100"/>
      <c r="BM353" s="14"/>
      <c r="BN353" s="14"/>
      <c r="BO353" s="100"/>
      <c r="BP353" s="14"/>
      <c r="BQ353" s="14"/>
      <c r="BR353" s="100"/>
      <c r="BS353" s="14"/>
      <c r="BT353" s="14"/>
      <c r="BU353" s="100"/>
      <c r="BV353" s="14"/>
      <c r="BW353" s="14"/>
      <c r="BX353" s="100"/>
      <c r="BY353" s="14"/>
      <c r="BZ353" s="14"/>
      <c r="CA353" s="14"/>
      <c r="CB353" s="14"/>
      <c r="CC353" s="14"/>
      <c r="CD353" s="100"/>
      <c r="CE353" s="14"/>
      <c r="CF353" s="14"/>
      <c r="CG353" s="100"/>
      <c r="CH353" s="14"/>
      <c r="CI353" s="14"/>
      <c r="CJ353" s="50"/>
      <c r="CK353" s="14"/>
      <c r="CL353" s="14"/>
      <c r="CM353" s="100"/>
      <c r="CN353" s="15"/>
      <c r="CO353" s="14"/>
      <c r="CP353" s="181"/>
      <c r="CQ353" s="15"/>
      <c r="CR353" s="14"/>
      <c r="CS353" s="14"/>
      <c r="CT353" s="195"/>
      <c r="CU353" s="14"/>
      <c r="CV353" s="100"/>
      <c r="CW353" s="15"/>
      <c r="CX353" s="14"/>
      <c r="CY353" s="100"/>
      <c r="CZ353" s="15"/>
      <c r="DA353" s="14"/>
      <c r="DB353" s="100"/>
      <c r="DC353" s="15"/>
      <c r="DD353" s="14"/>
      <c r="DE353" s="100"/>
      <c r="DF353" s="15"/>
      <c r="DG353" s="14"/>
      <c r="DH353" s="100"/>
      <c r="DI353" s="15"/>
      <c r="DJ353" s="14"/>
      <c r="DK353" s="15"/>
      <c r="DL353" s="15"/>
      <c r="DM353" s="14"/>
      <c r="DN353" s="15"/>
      <c r="DO353" s="15"/>
      <c r="DP353" s="14"/>
      <c r="DQ353" s="15"/>
      <c r="DR353" s="15"/>
      <c r="DS353" s="14"/>
      <c r="DT353" s="15"/>
      <c r="DU353" s="15"/>
      <c r="DV353" s="14"/>
      <c r="DW353" s="14"/>
      <c r="DX353" s="15"/>
      <c r="DY353" s="14"/>
      <c r="DZ353" s="14"/>
    </row>
    <row r="354" spans="1:130" s="35" customFormat="1" ht="15.75" x14ac:dyDescent="0.25">
      <c r="A354" s="58" t="s">
        <v>331</v>
      </c>
      <c r="B354" s="206">
        <f t="shared" si="662"/>
        <v>0</v>
      </c>
      <c r="C354" s="206">
        <f t="shared" si="663"/>
        <v>0</v>
      </c>
      <c r="D354" s="14"/>
      <c r="E354" s="14"/>
      <c r="F354" s="14"/>
      <c r="G354" s="14"/>
      <c r="H354" s="14"/>
      <c r="I354" s="14"/>
      <c r="J354" s="14"/>
      <c r="K354" s="14"/>
      <c r="L354" s="14"/>
      <c r="M354" s="15"/>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00"/>
      <c r="AU354" s="14"/>
      <c r="AV354" s="14"/>
      <c r="AW354" s="100"/>
      <c r="AX354" s="14"/>
      <c r="AY354" s="14"/>
      <c r="AZ354" s="100"/>
      <c r="BA354" s="14"/>
      <c r="BB354" s="14"/>
      <c r="BC354" s="100"/>
      <c r="BD354" s="14"/>
      <c r="BE354" s="14"/>
      <c r="BF354" s="15"/>
      <c r="BG354" s="14"/>
      <c r="BH354" s="14"/>
      <c r="BI354" s="100"/>
      <c r="BJ354" s="14"/>
      <c r="BK354" s="14"/>
      <c r="BL354" s="100"/>
      <c r="BM354" s="14"/>
      <c r="BN354" s="14"/>
      <c r="BO354" s="100"/>
      <c r="BP354" s="14"/>
      <c r="BQ354" s="14"/>
      <c r="BR354" s="100"/>
      <c r="BS354" s="14"/>
      <c r="BT354" s="14"/>
      <c r="BU354" s="100"/>
      <c r="BV354" s="14"/>
      <c r="BW354" s="14"/>
      <c r="BX354" s="100"/>
      <c r="BY354" s="14"/>
      <c r="BZ354" s="14"/>
      <c r="CA354" s="14"/>
      <c r="CB354" s="14"/>
      <c r="CC354" s="14"/>
      <c r="CD354" s="100"/>
      <c r="CE354" s="14"/>
      <c r="CF354" s="14"/>
      <c r="CG354" s="100"/>
      <c r="CH354" s="14"/>
      <c r="CI354" s="14"/>
      <c r="CJ354" s="50"/>
      <c r="CK354" s="14"/>
      <c r="CL354" s="14"/>
      <c r="CM354" s="100"/>
      <c r="CN354" s="15"/>
      <c r="CO354" s="14"/>
      <c r="CP354" s="181"/>
      <c r="CQ354" s="15"/>
      <c r="CR354" s="14"/>
      <c r="CS354" s="14"/>
      <c r="CT354" s="195"/>
      <c r="CU354" s="14"/>
      <c r="CV354" s="100"/>
      <c r="CW354" s="15"/>
      <c r="CX354" s="14"/>
      <c r="CY354" s="100"/>
      <c r="CZ354" s="15"/>
      <c r="DA354" s="14"/>
      <c r="DB354" s="100"/>
      <c r="DC354" s="15"/>
      <c r="DD354" s="14"/>
      <c r="DE354" s="100"/>
      <c r="DF354" s="15"/>
      <c r="DG354" s="14"/>
      <c r="DH354" s="100"/>
      <c r="DI354" s="15"/>
      <c r="DJ354" s="14"/>
      <c r="DK354" s="15"/>
      <c r="DL354" s="15"/>
      <c r="DM354" s="14"/>
      <c r="DN354" s="15"/>
      <c r="DO354" s="15"/>
      <c r="DP354" s="14"/>
      <c r="DQ354" s="15"/>
      <c r="DR354" s="15"/>
      <c r="DS354" s="14"/>
      <c r="DT354" s="15"/>
      <c r="DU354" s="15"/>
      <c r="DV354" s="14"/>
      <c r="DW354" s="14"/>
      <c r="DX354" s="15"/>
      <c r="DY354" s="14"/>
      <c r="DZ354" s="14"/>
    </row>
    <row r="355" spans="1:130" s="35" customFormat="1" ht="15.75" x14ac:dyDescent="0.25">
      <c r="A355" s="58" t="s">
        <v>673</v>
      </c>
      <c r="B355" s="206">
        <f t="shared" si="662"/>
        <v>1000</v>
      </c>
      <c r="C355" s="206">
        <f t="shared" si="663"/>
        <v>1000</v>
      </c>
      <c r="D355" s="14"/>
      <c r="E355" s="14"/>
      <c r="F355" s="14"/>
      <c r="G355" s="14"/>
      <c r="H355" s="14"/>
      <c r="I355" s="14"/>
      <c r="J355" s="14"/>
      <c r="K355" s="14"/>
      <c r="L355" s="14"/>
      <c r="M355" s="15"/>
      <c r="N355" s="14"/>
      <c r="O355" s="14"/>
      <c r="P355" s="14"/>
      <c r="Q355" s="14"/>
      <c r="R355" s="14"/>
      <c r="S355" s="14"/>
      <c r="T355" s="14"/>
      <c r="U355" s="14"/>
      <c r="V355" s="14"/>
      <c r="W355" s="14"/>
      <c r="X355" s="14"/>
      <c r="Y355" s="14"/>
      <c r="Z355" s="14"/>
      <c r="AA355" s="14"/>
      <c r="AB355" s="14"/>
      <c r="AC355" s="14"/>
      <c r="AD355" s="14"/>
      <c r="AE355" s="14"/>
      <c r="AF355" s="14">
        <v>1000</v>
      </c>
      <c r="AG355" s="14">
        <v>1000</v>
      </c>
      <c r="AH355" s="14">
        <f t="shared" si="665"/>
        <v>100</v>
      </c>
      <c r="AI355" s="14"/>
      <c r="AJ355" s="14"/>
      <c r="AK355" s="14"/>
      <c r="AL355" s="14"/>
      <c r="AM355" s="14"/>
      <c r="AN355" s="14"/>
      <c r="AO355" s="14"/>
      <c r="AP355" s="14"/>
      <c r="AQ355" s="14"/>
      <c r="AR355" s="14"/>
      <c r="AS355" s="14"/>
      <c r="AT355" s="100"/>
      <c r="AU355" s="14"/>
      <c r="AV355" s="14"/>
      <c r="AW355" s="100"/>
      <c r="AX355" s="14"/>
      <c r="AY355" s="14"/>
      <c r="AZ355" s="100"/>
      <c r="BA355" s="14"/>
      <c r="BB355" s="14"/>
      <c r="BC355" s="100"/>
      <c r="BD355" s="14"/>
      <c r="BE355" s="14"/>
      <c r="BF355" s="15"/>
      <c r="BG355" s="14"/>
      <c r="BH355" s="14"/>
      <c r="BI355" s="100"/>
      <c r="BJ355" s="14"/>
      <c r="BK355" s="14"/>
      <c r="BL355" s="100"/>
      <c r="BM355" s="14"/>
      <c r="BN355" s="14"/>
      <c r="BO355" s="100"/>
      <c r="BP355" s="14"/>
      <c r="BQ355" s="14"/>
      <c r="BR355" s="100"/>
      <c r="BS355" s="14"/>
      <c r="BT355" s="14"/>
      <c r="BU355" s="100"/>
      <c r="BV355" s="14"/>
      <c r="BW355" s="14"/>
      <c r="BX355" s="100"/>
      <c r="BY355" s="14"/>
      <c r="BZ355" s="14"/>
      <c r="CA355" s="14"/>
      <c r="CB355" s="14"/>
      <c r="CC355" s="14"/>
      <c r="CD355" s="100"/>
      <c r="CE355" s="14"/>
      <c r="CF355" s="14"/>
      <c r="CG355" s="100"/>
      <c r="CH355" s="14"/>
      <c r="CI355" s="14"/>
      <c r="CJ355" s="50"/>
      <c r="CK355" s="14"/>
      <c r="CL355" s="14"/>
      <c r="CM355" s="100"/>
      <c r="CN355" s="15"/>
      <c r="CO355" s="14"/>
      <c r="CP355" s="181"/>
      <c r="CQ355" s="15"/>
      <c r="CR355" s="14"/>
      <c r="CS355" s="14"/>
      <c r="CT355" s="195"/>
      <c r="CU355" s="14"/>
      <c r="CV355" s="100"/>
      <c r="CW355" s="15"/>
      <c r="CX355" s="14"/>
      <c r="CY355" s="100"/>
      <c r="CZ355" s="15"/>
      <c r="DA355" s="14"/>
      <c r="DB355" s="100"/>
      <c r="DC355" s="15"/>
      <c r="DD355" s="14"/>
      <c r="DE355" s="100"/>
      <c r="DF355" s="15"/>
      <c r="DG355" s="14"/>
      <c r="DH355" s="100"/>
      <c r="DI355" s="15"/>
      <c r="DJ355" s="14"/>
      <c r="DK355" s="15"/>
      <c r="DL355" s="15"/>
      <c r="DM355" s="14"/>
      <c r="DN355" s="15"/>
      <c r="DO355" s="15"/>
      <c r="DP355" s="14"/>
      <c r="DQ355" s="15"/>
      <c r="DR355" s="15"/>
      <c r="DS355" s="14"/>
      <c r="DT355" s="15"/>
      <c r="DU355" s="15"/>
      <c r="DV355" s="14"/>
      <c r="DW355" s="14"/>
      <c r="DX355" s="15"/>
      <c r="DY355" s="14"/>
      <c r="DZ355" s="14"/>
    </row>
    <row r="356" spans="1:130" s="35" customFormat="1" ht="15.75" x14ac:dyDescent="0.25">
      <c r="A356" s="58" t="s">
        <v>671</v>
      </c>
      <c r="B356" s="206">
        <f t="shared" si="662"/>
        <v>1000</v>
      </c>
      <c r="C356" s="206">
        <f t="shared" si="663"/>
        <v>0</v>
      </c>
      <c r="D356" s="14"/>
      <c r="E356" s="14"/>
      <c r="F356" s="14"/>
      <c r="G356" s="14"/>
      <c r="H356" s="14"/>
      <c r="I356" s="14"/>
      <c r="J356" s="14"/>
      <c r="K356" s="14"/>
      <c r="L356" s="14"/>
      <c r="M356" s="15"/>
      <c r="N356" s="14"/>
      <c r="O356" s="14"/>
      <c r="P356" s="14"/>
      <c r="Q356" s="14"/>
      <c r="R356" s="14"/>
      <c r="S356" s="14"/>
      <c r="T356" s="14"/>
      <c r="U356" s="14"/>
      <c r="V356" s="14"/>
      <c r="W356" s="14"/>
      <c r="X356" s="14"/>
      <c r="Y356" s="14"/>
      <c r="Z356" s="14"/>
      <c r="AA356" s="14"/>
      <c r="AB356" s="14"/>
      <c r="AC356" s="14"/>
      <c r="AD356" s="14"/>
      <c r="AE356" s="14"/>
      <c r="AF356" s="14">
        <v>1000</v>
      </c>
      <c r="AG356" s="14"/>
      <c r="AH356" s="14">
        <f t="shared" si="665"/>
        <v>0</v>
      </c>
      <c r="AI356" s="14"/>
      <c r="AJ356" s="14"/>
      <c r="AK356" s="14"/>
      <c r="AL356" s="14"/>
      <c r="AM356" s="14"/>
      <c r="AN356" s="14"/>
      <c r="AO356" s="14"/>
      <c r="AP356" s="14"/>
      <c r="AQ356" s="14"/>
      <c r="AR356" s="14"/>
      <c r="AS356" s="14"/>
      <c r="AT356" s="100"/>
      <c r="AU356" s="14"/>
      <c r="AV356" s="14"/>
      <c r="AW356" s="100"/>
      <c r="AX356" s="14"/>
      <c r="AY356" s="14"/>
      <c r="AZ356" s="100"/>
      <c r="BA356" s="14"/>
      <c r="BB356" s="14"/>
      <c r="BC356" s="100"/>
      <c r="BD356" s="14"/>
      <c r="BE356" s="14"/>
      <c r="BF356" s="15"/>
      <c r="BG356" s="14"/>
      <c r="BH356" s="14"/>
      <c r="BI356" s="100"/>
      <c r="BJ356" s="14"/>
      <c r="BK356" s="14"/>
      <c r="BL356" s="100"/>
      <c r="BM356" s="14"/>
      <c r="BN356" s="14"/>
      <c r="BO356" s="100"/>
      <c r="BP356" s="14"/>
      <c r="BQ356" s="14"/>
      <c r="BR356" s="100"/>
      <c r="BS356" s="14"/>
      <c r="BT356" s="14"/>
      <c r="BU356" s="100"/>
      <c r="BV356" s="14"/>
      <c r="BW356" s="14"/>
      <c r="BX356" s="100"/>
      <c r="BY356" s="14"/>
      <c r="BZ356" s="14"/>
      <c r="CA356" s="14"/>
      <c r="CB356" s="14"/>
      <c r="CC356" s="14"/>
      <c r="CD356" s="100"/>
      <c r="CE356" s="14"/>
      <c r="CF356" s="14"/>
      <c r="CG356" s="100"/>
      <c r="CH356" s="14"/>
      <c r="CI356" s="14"/>
      <c r="CJ356" s="50"/>
      <c r="CK356" s="14"/>
      <c r="CL356" s="14"/>
      <c r="CM356" s="100"/>
      <c r="CN356" s="15"/>
      <c r="CO356" s="14"/>
      <c r="CP356" s="181"/>
      <c r="CQ356" s="15"/>
      <c r="CR356" s="14"/>
      <c r="CS356" s="14"/>
      <c r="CT356" s="195"/>
      <c r="CU356" s="14"/>
      <c r="CV356" s="100"/>
      <c r="CW356" s="15"/>
      <c r="CX356" s="14"/>
      <c r="CY356" s="100"/>
      <c r="CZ356" s="15"/>
      <c r="DA356" s="14"/>
      <c r="DB356" s="100"/>
      <c r="DC356" s="15"/>
      <c r="DD356" s="14"/>
      <c r="DE356" s="100"/>
      <c r="DF356" s="15"/>
      <c r="DG356" s="14"/>
      <c r="DH356" s="100"/>
      <c r="DI356" s="15"/>
      <c r="DJ356" s="14"/>
      <c r="DK356" s="15"/>
      <c r="DL356" s="15"/>
      <c r="DM356" s="14"/>
      <c r="DN356" s="15"/>
      <c r="DO356" s="15"/>
      <c r="DP356" s="14"/>
      <c r="DQ356" s="15"/>
      <c r="DR356" s="15"/>
      <c r="DS356" s="14"/>
      <c r="DT356" s="15"/>
      <c r="DU356" s="15"/>
      <c r="DV356" s="14"/>
      <c r="DW356" s="14"/>
      <c r="DX356" s="15"/>
      <c r="DY356" s="14"/>
      <c r="DZ356" s="14"/>
    </row>
    <row r="357" spans="1:130" s="35" customFormat="1" ht="15.75" x14ac:dyDescent="0.25">
      <c r="A357" s="58" t="s">
        <v>465</v>
      </c>
      <c r="B357" s="206">
        <f t="shared" si="662"/>
        <v>3314.5</v>
      </c>
      <c r="C357" s="206">
        <f t="shared" si="663"/>
        <v>2614.4582700000001</v>
      </c>
      <c r="D357" s="14">
        <f>C357/B357*100</f>
        <v>78.879416804947951</v>
      </c>
      <c r="E357" s="14"/>
      <c r="F357" s="14"/>
      <c r="G357" s="14"/>
      <c r="H357" s="14"/>
      <c r="I357" s="14"/>
      <c r="J357" s="14"/>
      <c r="K357" s="14"/>
      <c r="L357" s="14"/>
      <c r="M357" s="15"/>
      <c r="N357" s="14"/>
      <c r="O357" s="14"/>
      <c r="P357" s="14"/>
      <c r="Q357" s="14"/>
      <c r="R357" s="14"/>
      <c r="S357" s="14"/>
      <c r="T357" s="14"/>
      <c r="U357" s="14"/>
      <c r="V357" s="14"/>
      <c r="W357" s="14"/>
      <c r="X357" s="14"/>
      <c r="Y357" s="14"/>
      <c r="Z357" s="14"/>
      <c r="AA357" s="14"/>
      <c r="AB357" s="14"/>
      <c r="AC357" s="14"/>
      <c r="AD357" s="14"/>
      <c r="AE357" s="14"/>
      <c r="AF357" s="14">
        <v>1000</v>
      </c>
      <c r="AG357" s="14">
        <v>300</v>
      </c>
      <c r="AH357" s="14">
        <f t="shared" si="665"/>
        <v>30</v>
      </c>
      <c r="AI357" s="14">
        <v>2314.5</v>
      </c>
      <c r="AJ357" s="14">
        <v>2314.4582700000001</v>
      </c>
      <c r="AK357" s="14">
        <f>AJ357/AI357*100</f>
        <v>99.998197018794556</v>
      </c>
      <c r="AL357" s="14"/>
      <c r="AM357" s="14"/>
      <c r="AN357" s="14"/>
      <c r="AO357" s="14"/>
      <c r="AP357" s="14"/>
      <c r="AQ357" s="14"/>
      <c r="AR357" s="14"/>
      <c r="AS357" s="14"/>
      <c r="AT357" s="100"/>
      <c r="AU357" s="14"/>
      <c r="AV357" s="14"/>
      <c r="AW357" s="100"/>
      <c r="AX357" s="14"/>
      <c r="AY357" s="14"/>
      <c r="AZ357" s="100"/>
      <c r="BA357" s="14"/>
      <c r="BB357" s="14"/>
      <c r="BC357" s="100"/>
      <c r="BD357" s="14"/>
      <c r="BE357" s="14"/>
      <c r="BF357" s="15"/>
      <c r="BG357" s="14"/>
      <c r="BH357" s="14"/>
      <c r="BI357" s="100"/>
      <c r="BJ357" s="14"/>
      <c r="BK357" s="14"/>
      <c r="BL357" s="100"/>
      <c r="BM357" s="14"/>
      <c r="BN357" s="14"/>
      <c r="BO357" s="100"/>
      <c r="BP357" s="14"/>
      <c r="BQ357" s="14"/>
      <c r="BR357" s="100"/>
      <c r="BS357" s="14"/>
      <c r="BT357" s="14"/>
      <c r="BU357" s="100"/>
      <c r="BV357" s="14"/>
      <c r="BW357" s="14"/>
      <c r="BX357" s="100"/>
      <c r="BY357" s="14"/>
      <c r="BZ357" s="14"/>
      <c r="CA357" s="14"/>
      <c r="CB357" s="14"/>
      <c r="CC357" s="14"/>
      <c r="CD357" s="100"/>
      <c r="CE357" s="14"/>
      <c r="CF357" s="14"/>
      <c r="CG357" s="100"/>
      <c r="CH357" s="14"/>
      <c r="CI357" s="14"/>
      <c r="CJ357" s="50"/>
      <c r="CK357" s="14"/>
      <c r="CL357" s="14"/>
      <c r="CM357" s="100"/>
      <c r="CN357" s="15"/>
      <c r="CO357" s="14"/>
      <c r="CP357" s="186"/>
      <c r="CQ357" s="15"/>
      <c r="CR357" s="14"/>
      <c r="CS357" s="14"/>
      <c r="CT357" s="195"/>
      <c r="CU357" s="14"/>
      <c r="CV357" s="14"/>
      <c r="CW357" s="15"/>
      <c r="CX357" s="14"/>
      <c r="CY357" s="14"/>
      <c r="CZ357" s="15"/>
      <c r="DA357" s="14"/>
      <c r="DB357" s="14"/>
      <c r="DC357" s="15"/>
      <c r="DD357" s="14"/>
      <c r="DE357" s="14"/>
      <c r="DF357" s="15"/>
      <c r="DG357" s="14"/>
      <c r="DH357" s="14"/>
      <c r="DI357" s="15"/>
      <c r="DJ357" s="14"/>
      <c r="DK357" s="15"/>
      <c r="DL357" s="15"/>
      <c r="DM357" s="14"/>
      <c r="DN357" s="15"/>
      <c r="DO357" s="15"/>
      <c r="DP357" s="14"/>
      <c r="DQ357" s="15"/>
      <c r="DR357" s="15"/>
      <c r="DS357" s="14"/>
      <c r="DT357" s="15"/>
      <c r="DU357" s="15"/>
      <c r="DV357" s="14"/>
      <c r="DW357" s="14"/>
      <c r="DX357" s="15"/>
      <c r="DY357" s="14"/>
      <c r="DZ357" s="14"/>
    </row>
    <row r="358" spans="1:130" s="35" customFormat="1" ht="15.75" x14ac:dyDescent="0.25">
      <c r="A358" s="58" t="s">
        <v>672</v>
      </c>
      <c r="B358" s="206">
        <f t="shared" si="662"/>
        <v>755.82899999999995</v>
      </c>
      <c r="C358" s="206">
        <f t="shared" si="663"/>
        <v>226.74870000000001</v>
      </c>
      <c r="D358" s="14"/>
      <c r="E358" s="14"/>
      <c r="F358" s="14"/>
      <c r="G358" s="14"/>
      <c r="H358" s="14"/>
      <c r="I358" s="14"/>
      <c r="J358" s="14"/>
      <c r="K358" s="14"/>
      <c r="L358" s="14"/>
      <c r="M358" s="15"/>
      <c r="N358" s="14"/>
      <c r="O358" s="14"/>
      <c r="P358" s="14"/>
      <c r="Q358" s="14"/>
      <c r="R358" s="14"/>
      <c r="S358" s="14"/>
      <c r="T358" s="14"/>
      <c r="U358" s="14"/>
      <c r="V358" s="14"/>
      <c r="W358" s="14"/>
      <c r="X358" s="14"/>
      <c r="Y358" s="14"/>
      <c r="Z358" s="14"/>
      <c r="AA358" s="14"/>
      <c r="AB358" s="14"/>
      <c r="AC358" s="14"/>
      <c r="AD358" s="14"/>
      <c r="AE358" s="14"/>
      <c r="AF358" s="14">
        <v>755.82899999999995</v>
      </c>
      <c r="AG358" s="14">
        <v>226.74870000000001</v>
      </c>
      <c r="AH358" s="14">
        <f t="shared" si="665"/>
        <v>30.000000000000004</v>
      </c>
      <c r="AI358" s="14"/>
      <c r="AJ358" s="14"/>
      <c r="AK358" s="14"/>
      <c r="AL358" s="14"/>
      <c r="AM358" s="14"/>
      <c r="AN358" s="14"/>
      <c r="AO358" s="14"/>
      <c r="AP358" s="14"/>
      <c r="AQ358" s="14"/>
      <c r="AR358" s="14"/>
      <c r="AS358" s="14"/>
      <c r="AT358" s="100"/>
      <c r="AU358" s="14"/>
      <c r="AV358" s="14"/>
      <c r="AW358" s="100"/>
      <c r="AX358" s="14"/>
      <c r="AY358" s="14"/>
      <c r="AZ358" s="100"/>
      <c r="BA358" s="14"/>
      <c r="BB358" s="14"/>
      <c r="BC358" s="100"/>
      <c r="BD358" s="14"/>
      <c r="BE358" s="14"/>
      <c r="BF358" s="15"/>
      <c r="BG358" s="14"/>
      <c r="BH358" s="14"/>
      <c r="BI358" s="100"/>
      <c r="BJ358" s="14"/>
      <c r="BK358" s="14"/>
      <c r="BL358" s="100"/>
      <c r="BM358" s="14"/>
      <c r="BN358" s="14"/>
      <c r="BO358" s="100"/>
      <c r="BP358" s="14"/>
      <c r="BQ358" s="14"/>
      <c r="BR358" s="100"/>
      <c r="BS358" s="14"/>
      <c r="BT358" s="14"/>
      <c r="BU358" s="100"/>
      <c r="BV358" s="14"/>
      <c r="BW358" s="14"/>
      <c r="BX358" s="100"/>
      <c r="BY358" s="14"/>
      <c r="BZ358" s="14"/>
      <c r="CA358" s="14"/>
      <c r="CB358" s="14"/>
      <c r="CC358" s="14"/>
      <c r="CD358" s="100"/>
      <c r="CE358" s="14"/>
      <c r="CF358" s="14"/>
      <c r="CG358" s="100"/>
      <c r="CH358" s="14"/>
      <c r="CI358" s="14"/>
      <c r="CJ358" s="50"/>
      <c r="CK358" s="14"/>
      <c r="CL358" s="14"/>
      <c r="CM358" s="100"/>
      <c r="CN358" s="15"/>
      <c r="CO358" s="14"/>
      <c r="CP358" s="181"/>
      <c r="CQ358" s="15"/>
      <c r="CR358" s="14"/>
      <c r="CS358" s="14"/>
      <c r="CT358" s="195"/>
      <c r="CU358" s="14"/>
      <c r="CV358" s="100"/>
      <c r="CW358" s="15"/>
      <c r="CX358" s="14"/>
      <c r="CY358" s="100"/>
      <c r="CZ358" s="15"/>
      <c r="DA358" s="14"/>
      <c r="DB358" s="100"/>
      <c r="DC358" s="15"/>
      <c r="DD358" s="14"/>
      <c r="DE358" s="100"/>
      <c r="DF358" s="15"/>
      <c r="DG358" s="14"/>
      <c r="DH358" s="100"/>
      <c r="DI358" s="15"/>
      <c r="DJ358" s="14"/>
      <c r="DK358" s="15"/>
      <c r="DL358" s="15"/>
      <c r="DM358" s="14"/>
      <c r="DN358" s="15"/>
      <c r="DO358" s="15"/>
      <c r="DP358" s="14"/>
      <c r="DQ358" s="15"/>
      <c r="DR358" s="15"/>
      <c r="DS358" s="14"/>
      <c r="DT358" s="15"/>
      <c r="DU358" s="15"/>
      <c r="DV358" s="14"/>
      <c r="DW358" s="14"/>
      <c r="DX358" s="15"/>
      <c r="DY358" s="14"/>
      <c r="DZ358" s="14"/>
    </row>
    <row r="359" spans="1:130" s="76" customFormat="1" ht="31.5" x14ac:dyDescent="0.25">
      <c r="A359" s="78" t="s">
        <v>445</v>
      </c>
      <c r="B359" s="205">
        <f t="shared" si="662"/>
        <v>42925.340819999998</v>
      </c>
      <c r="C359" s="205">
        <f t="shared" si="663"/>
        <v>20569.639800000001</v>
      </c>
      <c r="D359" s="81">
        <f t="shared" si="82"/>
        <v>47.919572464794705</v>
      </c>
      <c r="E359" s="83">
        <f t="shared" ref="E359:AS359" si="698">E360+E361+E362+E363+E364+E365</f>
        <v>1187.4000000000001</v>
      </c>
      <c r="F359" s="83">
        <f t="shared" si="698"/>
        <v>0</v>
      </c>
      <c r="G359" s="81">
        <f t="shared" si="485"/>
        <v>0</v>
      </c>
      <c r="H359" s="83">
        <f t="shared" si="698"/>
        <v>0</v>
      </c>
      <c r="I359" s="83">
        <f t="shared" si="698"/>
        <v>0</v>
      </c>
      <c r="J359" s="83">
        <f t="shared" si="698"/>
        <v>0</v>
      </c>
      <c r="K359" s="83">
        <f t="shared" si="698"/>
        <v>0</v>
      </c>
      <c r="L359" s="83">
        <f t="shared" si="698"/>
        <v>0</v>
      </c>
      <c r="M359" s="83"/>
      <c r="N359" s="83">
        <f t="shared" si="698"/>
        <v>0</v>
      </c>
      <c r="O359" s="83">
        <f t="shared" si="698"/>
        <v>0</v>
      </c>
      <c r="P359" s="83">
        <f t="shared" si="698"/>
        <v>0</v>
      </c>
      <c r="Q359" s="83">
        <f t="shared" si="698"/>
        <v>0</v>
      </c>
      <c r="R359" s="83">
        <f t="shared" si="698"/>
        <v>0</v>
      </c>
      <c r="S359" s="83">
        <f t="shared" si="698"/>
        <v>0</v>
      </c>
      <c r="T359" s="83">
        <f t="shared" si="698"/>
        <v>2676.8</v>
      </c>
      <c r="U359" s="83">
        <f t="shared" si="698"/>
        <v>1753.6044099999999</v>
      </c>
      <c r="V359" s="83">
        <f>U359/T359*100</f>
        <v>65.511222728631196</v>
      </c>
      <c r="W359" s="83">
        <f t="shared" si="698"/>
        <v>102.04082</v>
      </c>
      <c r="X359" s="83">
        <f t="shared" si="698"/>
        <v>102.04083</v>
      </c>
      <c r="Y359" s="81">
        <f t="shared" si="684"/>
        <v>100.00000979999966</v>
      </c>
      <c r="Z359" s="83">
        <f t="shared" si="698"/>
        <v>0</v>
      </c>
      <c r="AA359" s="83">
        <f t="shared" si="698"/>
        <v>0</v>
      </c>
      <c r="AB359" s="83">
        <f t="shared" si="698"/>
        <v>0</v>
      </c>
      <c r="AC359" s="83">
        <f t="shared" si="698"/>
        <v>0</v>
      </c>
      <c r="AD359" s="83">
        <f t="shared" si="698"/>
        <v>0</v>
      </c>
      <c r="AE359" s="83">
        <f t="shared" si="698"/>
        <v>0</v>
      </c>
      <c r="AF359" s="83">
        <f>SUM(AF360:AF365)</f>
        <v>2556</v>
      </c>
      <c r="AG359" s="83">
        <f t="shared" si="698"/>
        <v>1349.2</v>
      </c>
      <c r="AH359" s="81">
        <f t="shared" si="665"/>
        <v>52.785602503912365</v>
      </c>
      <c r="AI359" s="83">
        <f t="shared" si="698"/>
        <v>1154.2</v>
      </c>
      <c r="AJ359" s="83">
        <f t="shared" si="698"/>
        <v>1154.2314799999999</v>
      </c>
      <c r="AK359" s="81">
        <f t="shared" ref="AK359" si="699">AJ359/AI359*100</f>
        <v>100.00272743025471</v>
      </c>
      <c r="AL359" s="83">
        <f t="shared" si="698"/>
        <v>21350.7</v>
      </c>
      <c r="AM359" s="83">
        <f t="shared" si="698"/>
        <v>10190.21017</v>
      </c>
      <c r="AN359" s="83">
        <f t="shared" si="93"/>
        <v>47.727756794859182</v>
      </c>
      <c r="AO359" s="83">
        <f t="shared" ref="AO359:AP359" si="700">AO360+AO361+AO362+AO363+AO364+AO365</f>
        <v>1634.4</v>
      </c>
      <c r="AP359" s="83">
        <f t="shared" si="700"/>
        <v>272.31700000000001</v>
      </c>
      <c r="AQ359" s="83">
        <f t="shared" ref="AQ359:AQ360" si="701">AP359/AO359*100</f>
        <v>16.661588350464999</v>
      </c>
      <c r="AR359" s="83">
        <f t="shared" si="698"/>
        <v>0</v>
      </c>
      <c r="AS359" s="83">
        <f t="shared" si="698"/>
        <v>0</v>
      </c>
      <c r="AT359" s="83">
        <f t="shared" ref="AT359:CI359" si="702">AT360+AT361+AT362+AT363+AT364+AT365</f>
        <v>0</v>
      </c>
      <c r="AU359" s="83">
        <f t="shared" si="702"/>
        <v>0</v>
      </c>
      <c r="AV359" s="83">
        <f t="shared" si="702"/>
        <v>0</v>
      </c>
      <c r="AW359" s="83">
        <f t="shared" si="702"/>
        <v>0</v>
      </c>
      <c r="AX359" s="83">
        <f t="shared" si="702"/>
        <v>0</v>
      </c>
      <c r="AY359" s="83">
        <f t="shared" si="702"/>
        <v>0</v>
      </c>
      <c r="AZ359" s="83">
        <f t="shared" si="702"/>
        <v>0</v>
      </c>
      <c r="BA359" s="83">
        <f t="shared" si="702"/>
        <v>0</v>
      </c>
      <c r="BB359" s="83">
        <f t="shared" si="702"/>
        <v>0</v>
      </c>
      <c r="BC359" s="83">
        <f t="shared" si="702"/>
        <v>0</v>
      </c>
      <c r="BD359" s="83">
        <f t="shared" si="702"/>
        <v>3380.9</v>
      </c>
      <c r="BE359" s="83">
        <f t="shared" si="702"/>
        <v>1800.3501299999998</v>
      </c>
      <c r="BF359" s="83">
        <f t="shared" si="125"/>
        <v>53.250617587033034</v>
      </c>
      <c r="BG359" s="83">
        <f t="shared" si="702"/>
        <v>0</v>
      </c>
      <c r="BH359" s="83">
        <f t="shared" si="702"/>
        <v>0</v>
      </c>
      <c r="BI359" s="83">
        <f t="shared" si="702"/>
        <v>0</v>
      </c>
      <c r="BJ359" s="83">
        <f t="shared" si="702"/>
        <v>0</v>
      </c>
      <c r="BK359" s="83">
        <f t="shared" si="702"/>
        <v>0</v>
      </c>
      <c r="BL359" s="83">
        <f t="shared" si="702"/>
        <v>0</v>
      </c>
      <c r="BM359" s="83">
        <f t="shared" si="702"/>
        <v>0</v>
      </c>
      <c r="BN359" s="83">
        <f t="shared" si="702"/>
        <v>0</v>
      </c>
      <c r="BO359" s="83">
        <f t="shared" si="702"/>
        <v>0</v>
      </c>
      <c r="BP359" s="83">
        <f t="shared" si="702"/>
        <v>0</v>
      </c>
      <c r="BQ359" s="83">
        <f t="shared" si="702"/>
        <v>0</v>
      </c>
      <c r="BR359" s="83">
        <f t="shared" si="702"/>
        <v>0</v>
      </c>
      <c r="BS359" s="83">
        <f t="shared" si="702"/>
        <v>0</v>
      </c>
      <c r="BT359" s="83">
        <f t="shared" si="702"/>
        <v>0</v>
      </c>
      <c r="BU359" s="83">
        <f t="shared" si="702"/>
        <v>0</v>
      </c>
      <c r="BV359" s="83">
        <f t="shared" si="702"/>
        <v>0</v>
      </c>
      <c r="BW359" s="83">
        <f t="shared" si="702"/>
        <v>0</v>
      </c>
      <c r="BX359" s="83">
        <f t="shared" si="702"/>
        <v>0</v>
      </c>
      <c r="BY359" s="83">
        <f t="shared" si="702"/>
        <v>1208.4000000000001</v>
      </c>
      <c r="BZ359" s="83">
        <f t="shared" si="702"/>
        <v>1208.4000000000001</v>
      </c>
      <c r="CA359" s="81">
        <f t="shared" si="670"/>
        <v>100</v>
      </c>
      <c r="CB359" s="83">
        <f t="shared" si="702"/>
        <v>0</v>
      </c>
      <c r="CC359" s="83">
        <f t="shared" si="702"/>
        <v>0</v>
      </c>
      <c r="CD359" s="83">
        <f t="shared" si="702"/>
        <v>0</v>
      </c>
      <c r="CE359" s="83">
        <f t="shared" si="702"/>
        <v>0</v>
      </c>
      <c r="CF359" s="83">
        <f t="shared" si="702"/>
        <v>0</v>
      </c>
      <c r="CG359" s="83">
        <f t="shared" si="702"/>
        <v>0</v>
      </c>
      <c r="CH359" s="83">
        <f t="shared" si="702"/>
        <v>0</v>
      </c>
      <c r="CI359" s="83">
        <f t="shared" si="702"/>
        <v>0</v>
      </c>
      <c r="CJ359" s="80"/>
      <c r="CK359" s="83">
        <f t="shared" ref="CK359:CY359" si="703">CK360+CK361+CK362+CK363+CK364+CK365</f>
        <v>0</v>
      </c>
      <c r="CL359" s="83">
        <f t="shared" si="703"/>
        <v>0</v>
      </c>
      <c r="CM359" s="83">
        <f t="shared" si="703"/>
        <v>0</v>
      </c>
      <c r="CN359" s="83">
        <f t="shared" si="703"/>
        <v>0</v>
      </c>
      <c r="CO359" s="83">
        <f t="shared" si="703"/>
        <v>0</v>
      </c>
      <c r="CP359" s="183">
        <f t="shared" si="703"/>
        <v>0</v>
      </c>
      <c r="CQ359" s="83">
        <f t="shared" si="703"/>
        <v>3475.7</v>
      </c>
      <c r="CR359" s="83">
        <f t="shared" si="703"/>
        <v>1448.5000700000001</v>
      </c>
      <c r="CS359" s="83">
        <f t="shared" si="98"/>
        <v>41.675060275627935</v>
      </c>
      <c r="CT359" s="198">
        <f t="shared" si="703"/>
        <v>0</v>
      </c>
      <c r="CU359" s="83">
        <f t="shared" si="703"/>
        <v>0</v>
      </c>
      <c r="CV359" s="83">
        <f t="shared" si="703"/>
        <v>0</v>
      </c>
      <c r="CW359" s="83">
        <f t="shared" si="703"/>
        <v>0</v>
      </c>
      <c r="CX359" s="83">
        <f t="shared" si="703"/>
        <v>0</v>
      </c>
      <c r="CY359" s="83">
        <f t="shared" si="703"/>
        <v>0</v>
      </c>
      <c r="CZ359" s="83"/>
      <c r="DA359" s="83">
        <f t="shared" ref="DA359:DB359" si="704">DA360+DA361+DA362+DA363+DA364+DA365</f>
        <v>0</v>
      </c>
      <c r="DB359" s="83">
        <f t="shared" si="704"/>
        <v>0</v>
      </c>
      <c r="DC359" s="83">
        <f t="shared" ref="DC359:DE359" si="705">DC360+DC361+DC362+DC363+DC364+DC365</f>
        <v>0</v>
      </c>
      <c r="DD359" s="83">
        <f t="shared" si="705"/>
        <v>0</v>
      </c>
      <c r="DE359" s="83">
        <f t="shared" si="705"/>
        <v>0</v>
      </c>
      <c r="DF359" s="83">
        <f t="shared" ref="DF359:DH359" si="706">DF360+DF361+DF362+DF363+DF364+DF365</f>
        <v>630.1</v>
      </c>
      <c r="DG359" s="83">
        <f t="shared" si="706"/>
        <v>0</v>
      </c>
      <c r="DH359" s="83">
        <f t="shared" si="706"/>
        <v>0</v>
      </c>
      <c r="DI359" s="83">
        <f t="shared" ref="DI359:DJ359" si="707">DI360+DI361+DI362+DI363+DI364+DI365</f>
        <v>1568.7</v>
      </c>
      <c r="DJ359" s="83">
        <f t="shared" si="707"/>
        <v>1290.7857099999999</v>
      </c>
      <c r="DK359" s="83">
        <f t="shared" si="656"/>
        <v>82.283783387518312</v>
      </c>
      <c r="DL359" s="83">
        <f t="shared" ref="DL359:DM359" si="708">DL360+DL361+DL362+DL363+DL364+DL365</f>
        <v>0</v>
      </c>
      <c r="DM359" s="83">
        <f t="shared" si="708"/>
        <v>0</v>
      </c>
      <c r="DN359" s="83"/>
      <c r="DO359" s="83">
        <f t="shared" ref="DO359:DP359" si="709">DO360+DO361+DO362+DO363+DO364+DO365</f>
        <v>0</v>
      </c>
      <c r="DP359" s="83">
        <f t="shared" si="709"/>
        <v>0</v>
      </c>
      <c r="DQ359" s="83"/>
      <c r="DR359" s="83">
        <f t="shared" ref="DR359:DS359" si="710">DR360+DR361+DR362+DR363+DR364+DR365</f>
        <v>0</v>
      </c>
      <c r="DS359" s="83">
        <f t="shared" si="710"/>
        <v>0</v>
      </c>
      <c r="DT359" s="83"/>
      <c r="DU359" s="83">
        <f t="shared" ref="DU359:DV359" si="711">DU360+DU361+DU362+DU363+DU364+DU365</f>
        <v>2000</v>
      </c>
      <c r="DV359" s="83">
        <f t="shared" si="711"/>
        <v>0</v>
      </c>
      <c r="DW359" s="83">
        <f t="shared" ref="DW359" si="712">DV359/DU359*100</f>
        <v>0</v>
      </c>
      <c r="DX359" s="83"/>
      <c r="DY359" s="83"/>
      <c r="DZ359" s="83"/>
    </row>
    <row r="360" spans="1:130" s="35" customFormat="1" ht="15.75" x14ac:dyDescent="0.25">
      <c r="A360" s="58" t="s">
        <v>384</v>
      </c>
      <c r="B360" s="206">
        <f t="shared" si="662"/>
        <v>36006.740819999999</v>
      </c>
      <c r="C360" s="206">
        <f t="shared" si="663"/>
        <v>16857.808319999996</v>
      </c>
      <c r="D360" s="14">
        <f t="shared" si="82"/>
        <v>46.818478807269059</v>
      </c>
      <c r="E360" s="14">
        <v>1187.4000000000001</v>
      </c>
      <c r="F360" s="14"/>
      <c r="G360" s="14">
        <f t="shared" si="485"/>
        <v>0</v>
      </c>
      <c r="H360" s="15"/>
      <c r="I360" s="15"/>
      <c r="J360" s="14"/>
      <c r="K360" s="14"/>
      <c r="L360" s="14"/>
      <c r="M360" s="15"/>
      <c r="N360" s="14"/>
      <c r="O360" s="14"/>
      <c r="P360" s="14"/>
      <c r="Q360" s="15">
        <v>0</v>
      </c>
      <c r="R360" s="15">
        <v>0</v>
      </c>
      <c r="S360" s="14"/>
      <c r="T360" s="15">
        <v>2676.8</v>
      </c>
      <c r="U360" s="15">
        <v>1753.6044099999999</v>
      </c>
      <c r="V360" s="15">
        <f>U360/T360*100</f>
        <v>65.511222728631196</v>
      </c>
      <c r="W360" s="15">
        <v>102.04082</v>
      </c>
      <c r="X360" s="15">
        <v>102.04083</v>
      </c>
      <c r="Y360" s="14">
        <f t="shared" si="684"/>
        <v>100.00000979999966</v>
      </c>
      <c r="Z360" s="15"/>
      <c r="AA360" s="15"/>
      <c r="AB360" s="14"/>
      <c r="AC360" s="15"/>
      <c r="AD360" s="15"/>
      <c r="AE360" s="14"/>
      <c r="AF360" s="14"/>
      <c r="AG360" s="14"/>
      <c r="AH360" s="14"/>
      <c r="AI360" s="15">
        <v>0</v>
      </c>
      <c r="AJ360" s="15"/>
      <c r="AK360" s="14"/>
      <c r="AL360" s="172">
        <v>21350.7</v>
      </c>
      <c r="AM360" s="172">
        <v>10190.21017</v>
      </c>
      <c r="AN360" s="15">
        <f t="shared" si="93"/>
        <v>47.727756794859182</v>
      </c>
      <c r="AO360" s="172">
        <v>1634.4</v>
      </c>
      <c r="AP360" s="172">
        <v>272.31700000000001</v>
      </c>
      <c r="AQ360" s="15">
        <f t="shared" si="701"/>
        <v>16.661588350464999</v>
      </c>
      <c r="AR360" s="15"/>
      <c r="AS360" s="15"/>
      <c r="AT360" s="15"/>
      <c r="AU360" s="15"/>
      <c r="AV360" s="99"/>
      <c r="AW360" s="99"/>
      <c r="AX360" s="15"/>
      <c r="AY360" s="99"/>
      <c r="AZ360" s="15"/>
      <c r="BA360" s="15"/>
      <c r="BB360" s="99"/>
      <c r="BC360" s="15"/>
      <c r="BD360" s="15">
        <v>3380.9</v>
      </c>
      <c r="BE360" s="191">
        <v>1800.3501299999998</v>
      </c>
      <c r="BF360" s="15">
        <f t="shared" si="125"/>
        <v>53.250617587033034</v>
      </c>
      <c r="BG360" s="15"/>
      <c r="BH360" s="99"/>
      <c r="BI360" s="99"/>
      <c r="BJ360" s="15"/>
      <c r="BK360" s="99"/>
      <c r="BL360" s="99"/>
      <c r="BM360" s="15"/>
      <c r="BN360" s="99"/>
      <c r="BO360" s="99"/>
      <c r="BP360" s="15"/>
      <c r="BQ360" s="99"/>
      <c r="BR360" s="99"/>
      <c r="BS360" s="15"/>
      <c r="BT360" s="99"/>
      <c r="BU360" s="99"/>
      <c r="BV360" s="15"/>
      <c r="BW360" s="99"/>
      <c r="BX360" s="99"/>
      <c r="BY360" s="15"/>
      <c r="BZ360" s="99"/>
      <c r="CA360" s="14"/>
      <c r="CB360" s="15"/>
      <c r="CC360" s="99"/>
      <c r="CD360" s="99"/>
      <c r="CE360" s="15"/>
      <c r="CF360" s="99"/>
      <c r="CG360" s="99"/>
      <c r="CH360" s="15"/>
      <c r="CI360" s="15"/>
      <c r="CJ360" s="50"/>
      <c r="CK360" s="15"/>
      <c r="CL360" s="99"/>
      <c r="CM360" s="99"/>
      <c r="CN360" s="15"/>
      <c r="CO360" s="99"/>
      <c r="CP360" s="185"/>
      <c r="CQ360" s="15">
        <v>3475.7</v>
      </c>
      <c r="CR360" s="172">
        <v>1448.5000700000001</v>
      </c>
      <c r="CS360" s="15">
        <f t="shared" si="98"/>
        <v>41.675060275627935</v>
      </c>
      <c r="CT360" s="195"/>
      <c r="CU360" s="99"/>
      <c r="CV360" s="99"/>
      <c r="CW360" s="15"/>
      <c r="CX360" s="99"/>
      <c r="CY360" s="99"/>
      <c r="CZ360" s="15"/>
      <c r="DA360" s="99"/>
      <c r="DB360" s="99"/>
      <c r="DC360" s="15"/>
      <c r="DD360" s="99"/>
      <c r="DE360" s="99"/>
      <c r="DF360" s="15">
        <v>630.1</v>
      </c>
      <c r="DG360" s="99"/>
      <c r="DH360" s="99"/>
      <c r="DI360" s="15">
        <v>1568.7</v>
      </c>
      <c r="DJ360" s="191">
        <v>1290.7857099999999</v>
      </c>
      <c r="DK360" s="15">
        <f t="shared" si="656"/>
        <v>82.283783387518312</v>
      </c>
      <c r="DL360" s="15"/>
      <c r="DM360" s="191"/>
      <c r="DN360" s="15"/>
      <c r="DO360" s="15"/>
      <c r="DP360" s="191"/>
      <c r="DQ360" s="15"/>
      <c r="DR360" s="15"/>
      <c r="DS360" s="191"/>
      <c r="DT360" s="15"/>
      <c r="DU360" s="15"/>
      <c r="DV360" s="172"/>
      <c r="DW360" s="15"/>
      <c r="DX360" s="15"/>
      <c r="DY360" s="172"/>
      <c r="DZ360" s="15"/>
    </row>
    <row r="361" spans="1:130" s="35" customFormat="1" ht="15.75" x14ac:dyDescent="0.25">
      <c r="A361" s="58" t="s">
        <v>369</v>
      </c>
      <c r="B361" s="206">
        <f t="shared" si="662"/>
        <v>0</v>
      </c>
      <c r="C361" s="206">
        <f t="shared" si="663"/>
        <v>0</v>
      </c>
      <c r="D361" s="14"/>
      <c r="E361" s="14"/>
      <c r="F361" s="14"/>
      <c r="G361" s="14"/>
      <c r="H361" s="14"/>
      <c r="I361" s="14"/>
      <c r="J361" s="14"/>
      <c r="K361" s="14"/>
      <c r="L361" s="14"/>
      <c r="M361" s="15"/>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00"/>
      <c r="AU361" s="14"/>
      <c r="AV361" s="14"/>
      <c r="AW361" s="100"/>
      <c r="AX361" s="14"/>
      <c r="AY361" s="14"/>
      <c r="AZ361" s="100"/>
      <c r="BA361" s="14"/>
      <c r="BB361" s="14"/>
      <c r="BC361" s="100"/>
      <c r="BD361" s="14"/>
      <c r="BE361" s="14"/>
      <c r="BF361" s="14"/>
      <c r="BG361" s="14"/>
      <c r="BH361" s="14"/>
      <c r="BI361" s="100"/>
      <c r="BJ361" s="14"/>
      <c r="BK361" s="14"/>
      <c r="BL361" s="100"/>
      <c r="BM361" s="14"/>
      <c r="BN361" s="14"/>
      <c r="BO361" s="100"/>
      <c r="BP361" s="14"/>
      <c r="BQ361" s="14"/>
      <c r="BR361" s="100"/>
      <c r="BS361" s="14"/>
      <c r="BT361" s="14"/>
      <c r="BU361" s="100"/>
      <c r="BV361" s="14"/>
      <c r="BW361" s="14"/>
      <c r="BX361" s="100"/>
      <c r="BY361" s="14"/>
      <c r="BZ361" s="14"/>
      <c r="CA361" s="14"/>
      <c r="CB361" s="14"/>
      <c r="CC361" s="14"/>
      <c r="CD361" s="100"/>
      <c r="CE361" s="14"/>
      <c r="CF361" s="14"/>
      <c r="CG361" s="100"/>
      <c r="CH361" s="14"/>
      <c r="CI361" s="14"/>
      <c r="CJ361" s="50"/>
      <c r="CK361" s="14"/>
      <c r="CL361" s="14"/>
      <c r="CM361" s="100"/>
      <c r="CN361" s="15"/>
      <c r="CO361" s="14"/>
      <c r="CP361" s="181"/>
      <c r="CQ361" s="15"/>
      <c r="CR361" s="14"/>
      <c r="CS361" s="14"/>
      <c r="CT361" s="195"/>
      <c r="CU361" s="14"/>
      <c r="CV361" s="100"/>
      <c r="CW361" s="15"/>
      <c r="CX361" s="14"/>
      <c r="CY361" s="100"/>
      <c r="CZ361" s="15"/>
      <c r="DA361" s="14"/>
      <c r="DB361" s="100"/>
      <c r="DC361" s="15"/>
      <c r="DD361" s="14"/>
      <c r="DE361" s="100"/>
      <c r="DF361" s="15"/>
      <c r="DG361" s="14"/>
      <c r="DH361" s="100"/>
      <c r="DI361" s="15"/>
      <c r="DJ361" s="14"/>
      <c r="DK361" s="15"/>
      <c r="DL361" s="15"/>
      <c r="DM361" s="14"/>
      <c r="DN361" s="15"/>
      <c r="DO361" s="15"/>
      <c r="DP361" s="14"/>
      <c r="DQ361" s="15"/>
      <c r="DR361" s="15"/>
      <c r="DS361" s="14"/>
      <c r="DT361" s="15"/>
      <c r="DU361" s="15"/>
      <c r="DV361" s="14"/>
      <c r="DW361" s="14"/>
      <c r="DX361" s="15"/>
      <c r="DY361" s="14"/>
      <c r="DZ361" s="14"/>
    </row>
    <row r="362" spans="1:130" s="35" customFormat="1" ht="15.75" x14ac:dyDescent="0.25">
      <c r="A362" s="58" t="s">
        <v>674</v>
      </c>
      <c r="B362" s="206">
        <f t="shared" si="662"/>
        <v>164</v>
      </c>
      <c r="C362" s="206">
        <f t="shared" si="663"/>
        <v>49.2</v>
      </c>
      <c r="D362" s="14"/>
      <c r="E362" s="14"/>
      <c r="F362" s="14"/>
      <c r="G362" s="14"/>
      <c r="H362" s="14"/>
      <c r="I362" s="14"/>
      <c r="J362" s="14"/>
      <c r="K362" s="14"/>
      <c r="L362" s="14"/>
      <c r="M362" s="15"/>
      <c r="N362" s="14"/>
      <c r="O362" s="14"/>
      <c r="P362" s="14"/>
      <c r="Q362" s="14"/>
      <c r="R362" s="14"/>
      <c r="S362" s="14"/>
      <c r="T362" s="14"/>
      <c r="U362" s="14"/>
      <c r="V362" s="14"/>
      <c r="W362" s="14"/>
      <c r="X362" s="14"/>
      <c r="Y362" s="14"/>
      <c r="Z362" s="14"/>
      <c r="AA362" s="14"/>
      <c r="AB362" s="14"/>
      <c r="AC362" s="14"/>
      <c r="AD362" s="14"/>
      <c r="AE362" s="14"/>
      <c r="AF362" s="14">
        <v>164</v>
      </c>
      <c r="AG362" s="14">
        <v>49.2</v>
      </c>
      <c r="AH362" s="14">
        <f t="shared" si="665"/>
        <v>30.000000000000004</v>
      </c>
      <c r="AI362" s="14"/>
      <c r="AJ362" s="14"/>
      <c r="AK362" s="14"/>
      <c r="AL362" s="14"/>
      <c r="AM362" s="14"/>
      <c r="AN362" s="14"/>
      <c r="AO362" s="14"/>
      <c r="AP362" s="14"/>
      <c r="AQ362" s="14"/>
      <c r="AR362" s="14"/>
      <c r="AS362" s="14"/>
      <c r="AT362" s="100"/>
      <c r="AU362" s="14"/>
      <c r="AV362" s="14"/>
      <c r="AW362" s="100"/>
      <c r="AX362" s="14"/>
      <c r="AY362" s="14"/>
      <c r="AZ362" s="100"/>
      <c r="BA362" s="14"/>
      <c r="BB362" s="14"/>
      <c r="BC362" s="100"/>
      <c r="BD362" s="14"/>
      <c r="BE362" s="14"/>
      <c r="BF362" s="14"/>
      <c r="BG362" s="14"/>
      <c r="BH362" s="14"/>
      <c r="BI362" s="100"/>
      <c r="BJ362" s="14"/>
      <c r="BK362" s="14"/>
      <c r="BL362" s="100"/>
      <c r="BM362" s="14"/>
      <c r="BN362" s="14"/>
      <c r="BO362" s="100"/>
      <c r="BP362" s="14"/>
      <c r="BQ362" s="14"/>
      <c r="BR362" s="100"/>
      <c r="BS362" s="14"/>
      <c r="BT362" s="14"/>
      <c r="BU362" s="100"/>
      <c r="BV362" s="14"/>
      <c r="BW362" s="14"/>
      <c r="BX362" s="100"/>
      <c r="BY362" s="14"/>
      <c r="BZ362" s="14"/>
      <c r="CA362" s="14"/>
      <c r="CB362" s="14"/>
      <c r="CC362" s="14"/>
      <c r="CD362" s="100"/>
      <c r="CE362" s="14"/>
      <c r="CF362" s="14"/>
      <c r="CG362" s="100"/>
      <c r="CH362" s="14"/>
      <c r="CI362" s="14"/>
      <c r="CJ362" s="50"/>
      <c r="CK362" s="14"/>
      <c r="CL362" s="14"/>
      <c r="CM362" s="100"/>
      <c r="CN362" s="15"/>
      <c r="CO362" s="14"/>
      <c r="CP362" s="181"/>
      <c r="CQ362" s="15"/>
      <c r="CR362" s="14"/>
      <c r="CS362" s="14"/>
      <c r="CT362" s="195"/>
      <c r="CU362" s="14"/>
      <c r="CV362" s="100"/>
      <c r="CW362" s="15"/>
      <c r="CX362" s="14"/>
      <c r="CY362" s="100"/>
      <c r="CZ362" s="15"/>
      <c r="DA362" s="14"/>
      <c r="DB362" s="100"/>
      <c r="DC362" s="15"/>
      <c r="DD362" s="14"/>
      <c r="DE362" s="100"/>
      <c r="DF362" s="15"/>
      <c r="DG362" s="14"/>
      <c r="DH362" s="100"/>
      <c r="DI362" s="15"/>
      <c r="DJ362" s="14"/>
      <c r="DK362" s="15"/>
      <c r="DL362" s="15"/>
      <c r="DM362" s="14"/>
      <c r="DN362" s="15"/>
      <c r="DO362" s="15"/>
      <c r="DP362" s="14"/>
      <c r="DQ362" s="15"/>
      <c r="DR362" s="15"/>
      <c r="DS362" s="14"/>
      <c r="DT362" s="15"/>
      <c r="DU362" s="15"/>
      <c r="DV362" s="14"/>
      <c r="DW362" s="14"/>
      <c r="DX362" s="15"/>
      <c r="DY362" s="14"/>
      <c r="DZ362" s="14"/>
    </row>
    <row r="363" spans="1:130" s="35" customFormat="1" ht="15.75" x14ac:dyDescent="0.25">
      <c r="A363" s="58" t="s">
        <v>441</v>
      </c>
      <c r="B363" s="206">
        <f t="shared" si="662"/>
        <v>1000</v>
      </c>
      <c r="C363" s="206">
        <f t="shared" si="663"/>
        <v>300</v>
      </c>
      <c r="D363" s="14"/>
      <c r="E363" s="14"/>
      <c r="F363" s="14"/>
      <c r="G363" s="14"/>
      <c r="H363" s="14"/>
      <c r="I363" s="14"/>
      <c r="J363" s="14"/>
      <c r="K363" s="14"/>
      <c r="L363" s="14"/>
      <c r="M363" s="15"/>
      <c r="N363" s="14"/>
      <c r="O363" s="14"/>
      <c r="P363" s="14"/>
      <c r="Q363" s="14"/>
      <c r="R363" s="14"/>
      <c r="S363" s="14"/>
      <c r="T363" s="14"/>
      <c r="U363" s="14"/>
      <c r="V363" s="14"/>
      <c r="W363" s="14"/>
      <c r="X363" s="14"/>
      <c r="Y363" s="14"/>
      <c r="Z363" s="14"/>
      <c r="AA363" s="14"/>
      <c r="AB363" s="14"/>
      <c r="AC363" s="14"/>
      <c r="AD363" s="14"/>
      <c r="AE363" s="14"/>
      <c r="AF363" s="14">
        <v>1000</v>
      </c>
      <c r="AG363" s="14">
        <v>300</v>
      </c>
      <c r="AH363" s="14">
        <f t="shared" si="665"/>
        <v>30</v>
      </c>
      <c r="AI363" s="14"/>
      <c r="AJ363" s="14"/>
      <c r="AK363" s="14"/>
      <c r="AL363" s="14"/>
      <c r="AM363" s="14"/>
      <c r="AN363" s="14"/>
      <c r="AO363" s="14"/>
      <c r="AP363" s="14"/>
      <c r="AQ363" s="14"/>
      <c r="AR363" s="14"/>
      <c r="AS363" s="14"/>
      <c r="AT363" s="100"/>
      <c r="AU363" s="14"/>
      <c r="AV363" s="14"/>
      <c r="AW363" s="100"/>
      <c r="AX363" s="14"/>
      <c r="AY363" s="14"/>
      <c r="AZ363" s="100"/>
      <c r="BA363" s="14"/>
      <c r="BB363" s="14"/>
      <c r="BC363" s="100"/>
      <c r="BD363" s="14"/>
      <c r="BE363" s="14"/>
      <c r="BF363" s="14"/>
      <c r="BG363" s="14"/>
      <c r="BH363" s="14"/>
      <c r="BI363" s="100"/>
      <c r="BJ363" s="14"/>
      <c r="BK363" s="14"/>
      <c r="BL363" s="100"/>
      <c r="BM363" s="14"/>
      <c r="BN363" s="14"/>
      <c r="BO363" s="100"/>
      <c r="BP363" s="14"/>
      <c r="BQ363" s="14"/>
      <c r="BR363" s="100"/>
      <c r="BS363" s="14"/>
      <c r="BT363" s="14"/>
      <c r="BU363" s="100"/>
      <c r="BV363" s="14"/>
      <c r="BW363" s="14"/>
      <c r="BX363" s="100"/>
      <c r="BY363" s="14"/>
      <c r="BZ363" s="14"/>
      <c r="CA363" s="14"/>
      <c r="CB363" s="14"/>
      <c r="CC363" s="14"/>
      <c r="CD363" s="100"/>
      <c r="CE363" s="14"/>
      <c r="CF363" s="14"/>
      <c r="CG363" s="100"/>
      <c r="CH363" s="14"/>
      <c r="CI363" s="14"/>
      <c r="CJ363" s="50"/>
      <c r="CK363" s="14"/>
      <c r="CL363" s="14"/>
      <c r="CM363" s="100"/>
      <c r="CN363" s="15"/>
      <c r="CO363" s="14"/>
      <c r="CP363" s="181"/>
      <c r="CQ363" s="15"/>
      <c r="CR363" s="14"/>
      <c r="CS363" s="14"/>
      <c r="CT363" s="195"/>
      <c r="CU363" s="14"/>
      <c r="CV363" s="100"/>
      <c r="CW363" s="15"/>
      <c r="CX363" s="14"/>
      <c r="CY363" s="100"/>
      <c r="CZ363" s="15"/>
      <c r="DA363" s="14"/>
      <c r="DB363" s="100"/>
      <c r="DC363" s="15"/>
      <c r="DD363" s="14"/>
      <c r="DE363" s="100"/>
      <c r="DF363" s="15"/>
      <c r="DG363" s="14"/>
      <c r="DH363" s="100"/>
      <c r="DI363" s="15"/>
      <c r="DJ363" s="14"/>
      <c r="DK363" s="15"/>
      <c r="DL363" s="15"/>
      <c r="DM363" s="14"/>
      <c r="DN363" s="15"/>
      <c r="DO363" s="15"/>
      <c r="DP363" s="14"/>
      <c r="DQ363" s="15"/>
      <c r="DR363" s="15"/>
      <c r="DS363" s="14"/>
      <c r="DT363" s="15"/>
      <c r="DU363" s="15"/>
      <c r="DV363" s="14"/>
      <c r="DW363" s="14"/>
      <c r="DX363" s="15"/>
      <c r="DY363" s="14"/>
      <c r="DZ363" s="14"/>
    </row>
    <row r="364" spans="1:130" s="35" customFormat="1" ht="15.75" x14ac:dyDescent="0.25">
      <c r="A364" s="58" t="s">
        <v>443</v>
      </c>
      <c r="B364" s="206">
        <f t="shared" si="662"/>
        <v>1000</v>
      </c>
      <c r="C364" s="206">
        <f t="shared" si="663"/>
        <v>1000</v>
      </c>
      <c r="D364" s="14"/>
      <c r="E364" s="14"/>
      <c r="F364" s="14"/>
      <c r="G364" s="14"/>
      <c r="H364" s="14"/>
      <c r="I364" s="14"/>
      <c r="J364" s="14"/>
      <c r="K364" s="14"/>
      <c r="L364" s="14"/>
      <c r="M364" s="15"/>
      <c r="N364" s="14"/>
      <c r="O364" s="14"/>
      <c r="P364" s="14"/>
      <c r="Q364" s="14"/>
      <c r="R364" s="14"/>
      <c r="S364" s="14"/>
      <c r="T364" s="14"/>
      <c r="U364" s="14"/>
      <c r="V364" s="14"/>
      <c r="W364" s="14"/>
      <c r="X364" s="14"/>
      <c r="Y364" s="14"/>
      <c r="Z364" s="14"/>
      <c r="AA364" s="14"/>
      <c r="AB364" s="14"/>
      <c r="AC364" s="14"/>
      <c r="AD364" s="14"/>
      <c r="AE364" s="14"/>
      <c r="AF364" s="14">
        <v>1000</v>
      </c>
      <c r="AG364" s="14">
        <v>1000</v>
      </c>
      <c r="AH364" s="14">
        <f t="shared" si="665"/>
        <v>100</v>
      </c>
      <c r="AI364" s="14"/>
      <c r="AJ364" s="14"/>
      <c r="AK364" s="14"/>
      <c r="AL364" s="14"/>
      <c r="AM364" s="14"/>
      <c r="AN364" s="14"/>
      <c r="AO364" s="14"/>
      <c r="AP364" s="14"/>
      <c r="AQ364" s="14"/>
      <c r="AR364" s="14"/>
      <c r="AS364" s="14"/>
      <c r="AT364" s="100"/>
      <c r="AU364" s="14"/>
      <c r="AV364" s="14"/>
      <c r="AW364" s="100"/>
      <c r="AX364" s="14"/>
      <c r="AY364" s="14"/>
      <c r="AZ364" s="100"/>
      <c r="BA364" s="14"/>
      <c r="BB364" s="14"/>
      <c r="BC364" s="100"/>
      <c r="BD364" s="14"/>
      <c r="BE364" s="14"/>
      <c r="BF364" s="14"/>
      <c r="BG364" s="14"/>
      <c r="BH364" s="14"/>
      <c r="BI364" s="100"/>
      <c r="BJ364" s="14"/>
      <c r="BK364" s="14"/>
      <c r="BL364" s="100"/>
      <c r="BM364" s="14"/>
      <c r="BN364" s="14"/>
      <c r="BO364" s="100"/>
      <c r="BP364" s="14"/>
      <c r="BQ364" s="14"/>
      <c r="BR364" s="100"/>
      <c r="BS364" s="14"/>
      <c r="BT364" s="14"/>
      <c r="BU364" s="100"/>
      <c r="BV364" s="14"/>
      <c r="BW364" s="14"/>
      <c r="BX364" s="100"/>
      <c r="BY364" s="14"/>
      <c r="BZ364" s="14"/>
      <c r="CA364" s="14"/>
      <c r="CB364" s="14"/>
      <c r="CC364" s="14"/>
      <c r="CD364" s="100"/>
      <c r="CE364" s="14"/>
      <c r="CF364" s="14"/>
      <c r="CG364" s="100"/>
      <c r="CH364" s="14"/>
      <c r="CI364" s="14"/>
      <c r="CJ364" s="50"/>
      <c r="CK364" s="14"/>
      <c r="CL364" s="14"/>
      <c r="CM364" s="100"/>
      <c r="CN364" s="15"/>
      <c r="CO364" s="14"/>
      <c r="CP364" s="181"/>
      <c r="CQ364" s="15"/>
      <c r="CR364" s="14"/>
      <c r="CS364" s="14"/>
      <c r="CT364" s="195"/>
      <c r="CU364" s="14"/>
      <c r="CV364" s="100"/>
      <c r="CW364" s="15"/>
      <c r="CX364" s="14"/>
      <c r="CY364" s="100"/>
      <c r="CZ364" s="15"/>
      <c r="DA364" s="14"/>
      <c r="DB364" s="100"/>
      <c r="DC364" s="15"/>
      <c r="DD364" s="14"/>
      <c r="DE364" s="100"/>
      <c r="DF364" s="15"/>
      <c r="DG364" s="14"/>
      <c r="DH364" s="100"/>
      <c r="DI364" s="15"/>
      <c r="DJ364" s="14"/>
      <c r="DK364" s="15"/>
      <c r="DL364" s="15"/>
      <c r="DM364" s="14"/>
      <c r="DN364" s="15"/>
      <c r="DO364" s="15"/>
      <c r="DP364" s="14"/>
      <c r="DQ364" s="15"/>
      <c r="DR364" s="15"/>
      <c r="DS364" s="14"/>
      <c r="DT364" s="15"/>
      <c r="DU364" s="15"/>
      <c r="DV364" s="14"/>
      <c r="DW364" s="14"/>
      <c r="DX364" s="15"/>
      <c r="DY364" s="14"/>
      <c r="DZ364" s="14"/>
    </row>
    <row r="365" spans="1:130" s="35" customFormat="1" ht="15.75" x14ac:dyDescent="0.25">
      <c r="A365" s="58" t="s">
        <v>442</v>
      </c>
      <c r="B365" s="206">
        <f t="shared" si="662"/>
        <v>4754.6000000000004</v>
      </c>
      <c r="C365" s="206">
        <f t="shared" si="663"/>
        <v>2362.63148</v>
      </c>
      <c r="D365" s="14">
        <f>C365/B365*100</f>
        <v>49.691487822319438</v>
      </c>
      <c r="E365" s="14"/>
      <c r="F365" s="14"/>
      <c r="G365" s="14"/>
      <c r="H365" s="14"/>
      <c r="I365" s="14"/>
      <c r="J365" s="14"/>
      <c r="K365" s="14"/>
      <c r="L365" s="14"/>
      <c r="M365" s="15"/>
      <c r="N365" s="14"/>
      <c r="O365" s="14"/>
      <c r="P365" s="14"/>
      <c r="Q365" s="14"/>
      <c r="R365" s="14"/>
      <c r="S365" s="14"/>
      <c r="T365" s="14"/>
      <c r="U365" s="14"/>
      <c r="V365" s="14"/>
      <c r="W365" s="14"/>
      <c r="X365" s="14"/>
      <c r="Y365" s="14"/>
      <c r="Z365" s="14"/>
      <c r="AA365" s="14"/>
      <c r="AB365" s="14"/>
      <c r="AC365" s="14"/>
      <c r="AD365" s="14"/>
      <c r="AE365" s="14"/>
      <c r="AF365" s="14">
        <v>392</v>
      </c>
      <c r="AG365" s="14"/>
      <c r="AH365" s="14">
        <f t="shared" si="665"/>
        <v>0</v>
      </c>
      <c r="AI365" s="14">
        <v>1154.2</v>
      </c>
      <c r="AJ365" s="14">
        <v>1154.2314799999999</v>
      </c>
      <c r="AK365" s="14">
        <f>AJ365/AI365*100</f>
        <v>100.00272743025471</v>
      </c>
      <c r="AL365" s="14"/>
      <c r="AM365" s="14"/>
      <c r="AN365" s="14"/>
      <c r="AO365" s="14"/>
      <c r="AP365" s="14"/>
      <c r="AQ365" s="14"/>
      <c r="AR365" s="14"/>
      <c r="AS365" s="14"/>
      <c r="AT365" s="100"/>
      <c r="AU365" s="14"/>
      <c r="AV365" s="14"/>
      <c r="AW365" s="100"/>
      <c r="AX365" s="14"/>
      <c r="AY365" s="14"/>
      <c r="AZ365" s="100"/>
      <c r="BA365" s="14"/>
      <c r="BB365" s="14"/>
      <c r="BC365" s="100"/>
      <c r="BD365" s="14"/>
      <c r="BE365" s="14"/>
      <c r="BF365" s="14"/>
      <c r="BG365" s="14"/>
      <c r="BH365" s="14"/>
      <c r="BI365" s="100"/>
      <c r="BJ365" s="14"/>
      <c r="BK365" s="14"/>
      <c r="BL365" s="100"/>
      <c r="BM365" s="14"/>
      <c r="BN365" s="14"/>
      <c r="BO365" s="100"/>
      <c r="BP365" s="14"/>
      <c r="BQ365" s="14"/>
      <c r="BR365" s="100"/>
      <c r="BS365" s="14"/>
      <c r="BT365" s="14"/>
      <c r="BU365" s="100"/>
      <c r="BV365" s="14"/>
      <c r="BW365" s="14"/>
      <c r="BX365" s="100"/>
      <c r="BY365" s="15">
        <v>1208.4000000000001</v>
      </c>
      <c r="BZ365" s="15">
        <v>1208.4000000000001</v>
      </c>
      <c r="CA365" s="14">
        <f t="shared" si="670"/>
        <v>100</v>
      </c>
      <c r="CB365" s="14"/>
      <c r="CC365" s="14"/>
      <c r="CD365" s="100"/>
      <c r="CE365" s="14"/>
      <c r="CF365" s="14"/>
      <c r="CG365" s="100"/>
      <c r="CH365" s="14"/>
      <c r="CI365" s="14"/>
      <c r="CJ365" s="50"/>
      <c r="CK365" s="14"/>
      <c r="CL365" s="14"/>
      <c r="CM365" s="100"/>
      <c r="CN365" s="15"/>
      <c r="CO365" s="14"/>
      <c r="CP365" s="181"/>
      <c r="CQ365" s="15"/>
      <c r="CR365" s="14"/>
      <c r="CS365" s="14"/>
      <c r="CT365" s="195"/>
      <c r="CU365" s="14"/>
      <c r="CV365" s="100"/>
      <c r="CW365" s="15"/>
      <c r="CX365" s="14"/>
      <c r="CY365" s="100"/>
      <c r="CZ365" s="15"/>
      <c r="DA365" s="14"/>
      <c r="DB365" s="100"/>
      <c r="DC365" s="15"/>
      <c r="DD365" s="14"/>
      <c r="DE365" s="100"/>
      <c r="DF365" s="15"/>
      <c r="DG365" s="14"/>
      <c r="DH365" s="100"/>
      <c r="DI365" s="15"/>
      <c r="DJ365" s="14"/>
      <c r="DK365" s="15"/>
      <c r="DL365" s="15"/>
      <c r="DM365" s="14"/>
      <c r="DN365" s="15"/>
      <c r="DO365" s="15"/>
      <c r="DP365" s="14"/>
      <c r="DQ365" s="15"/>
      <c r="DR365" s="15"/>
      <c r="DS365" s="14"/>
      <c r="DT365" s="15"/>
      <c r="DU365" s="15">
        <v>2000</v>
      </c>
      <c r="DV365" s="14"/>
      <c r="DW365" s="14"/>
      <c r="DX365" s="15"/>
      <c r="DY365" s="14"/>
      <c r="DZ365" s="14"/>
    </row>
    <row r="366" spans="1:130" s="76" customFormat="1" ht="31.5" x14ac:dyDescent="0.25">
      <c r="A366" s="77" t="s">
        <v>440</v>
      </c>
      <c r="B366" s="205">
        <f t="shared" si="662"/>
        <v>35916.519310000003</v>
      </c>
      <c r="C366" s="205">
        <f t="shared" si="663"/>
        <v>18276.197919999999</v>
      </c>
      <c r="D366" s="81">
        <f t="shared" ref="D366" si="713">C366/B366*100</f>
        <v>50.885214578439054</v>
      </c>
      <c r="E366" s="83">
        <f t="shared" ref="E366:AS366" si="714">E367+E368+E369+E370+E371+E372+E373+E374+E375+E376+E377</f>
        <v>0</v>
      </c>
      <c r="F366" s="83">
        <f t="shared" si="714"/>
        <v>0</v>
      </c>
      <c r="G366" s="83">
        <f t="shared" si="714"/>
        <v>0</v>
      </c>
      <c r="H366" s="83">
        <f t="shared" si="714"/>
        <v>0</v>
      </c>
      <c r="I366" s="83">
        <f t="shared" si="714"/>
        <v>0</v>
      </c>
      <c r="J366" s="83">
        <f t="shared" si="714"/>
        <v>0</v>
      </c>
      <c r="K366" s="83">
        <f t="shared" si="714"/>
        <v>246.7</v>
      </c>
      <c r="L366" s="83">
        <f t="shared" si="714"/>
        <v>246.73949999999999</v>
      </c>
      <c r="M366" s="83">
        <f t="shared" si="683"/>
        <v>100.01601134981759</v>
      </c>
      <c r="N366" s="83">
        <f t="shared" si="714"/>
        <v>0</v>
      </c>
      <c r="O366" s="83">
        <f t="shared" si="714"/>
        <v>0</v>
      </c>
      <c r="P366" s="83">
        <f t="shared" si="714"/>
        <v>0</v>
      </c>
      <c r="Q366" s="83">
        <f t="shared" si="714"/>
        <v>0</v>
      </c>
      <c r="R366" s="83">
        <f t="shared" si="714"/>
        <v>0</v>
      </c>
      <c r="S366" s="83">
        <f t="shared" si="714"/>
        <v>0</v>
      </c>
      <c r="T366" s="83">
        <f t="shared" si="714"/>
        <v>0</v>
      </c>
      <c r="U366" s="83">
        <f t="shared" si="714"/>
        <v>0</v>
      </c>
      <c r="V366" s="83"/>
      <c r="W366" s="83">
        <f t="shared" si="714"/>
        <v>0</v>
      </c>
      <c r="X366" s="83">
        <f t="shared" si="714"/>
        <v>0</v>
      </c>
      <c r="Y366" s="81"/>
      <c r="Z366" s="83">
        <f t="shared" si="714"/>
        <v>51.020409999999998</v>
      </c>
      <c r="AA366" s="83">
        <f t="shared" si="714"/>
        <v>51.020409999999998</v>
      </c>
      <c r="AB366" s="81">
        <f>AA366/Z366*100</f>
        <v>100</v>
      </c>
      <c r="AC366" s="83">
        <f t="shared" si="714"/>
        <v>0</v>
      </c>
      <c r="AD366" s="83">
        <f t="shared" si="714"/>
        <v>0</v>
      </c>
      <c r="AE366" s="83">
        <f t="shared" si="714"/>
        <v>0</v>
      </c>
      <c r="AF366" s="83">
        <f>SUM(AF367:AF377)</f>
        <v>3870.0989</v>
      </c>
      <c r="AG366" s="83">
        <f t="shared" si="714"/>
        <v>1215.8559</v>
      </c>
      <c r="AH366" s="81">
        <f t="shared" si="665"/>
        <v>31.416662246021669</v>
      </c>
      <c r="AI366" s="83">
        <f t="shared" si="714"/>
        <v>1122.9000000000001</v>
      </c>
      <c r="AJ366" s="83">
        <f t="shared" si="714"/>
        <v>0</v>
      </c>
      <c r="AK366" s="81">
        <f t="shared" ref="AK366" si="715">AJ366/AI366*100</f>
        <v>0</v>
      </c>
      <c r="AL366" s="83">
        <f t="shared" si="714"/>
        <v>11506.9</v>
      </c>
      <c r="AM366" s="83">
        <f t="shared" si="714"/>
        <v>6331.9049100000002</v>
      </c>
      <c r="AN366" s="83">
        <f t="shared" si="93"/>
        <v>55.027026479764316</v>
      </c>
      <c r="AO366" s="83">
        <f t="shared" ref="AO366:AP366" si="716">AO367+AO368+AO369+AO370+AO371+AO372+AO373+AO374+AO375+AO376+AO377</f>
        <v>1455.6</v>
      </c>
      <c r="AP366" s="83">
        <f t="shared" si="716"/>
        <v>242.51</v>
      </c>
      <c r="AQ366" s="83">
        <f t="shared" ref="AQ366:AQ367" si="717">AP366/AO366*100</f>
        <v>16.660483649354219</v>
      </c>
      <c r="AR366" s="83">
        <f t="shared" si="714"/>
        <v>0</v>
      </c>
      <c r="AS366" s="83">
        <f t="shared" si="714"/>
        <v>0</v>
      </c>
      <c r="AT366" s="83">
        <f t="shared" ref="AT366:CI366" si="718">AT367+AT368+AT369+AT370+AT371+AT372+AT373+AT374+AT375+AT376+AT377</f>
        <v>0</v>
      </c>
      <c r="AU366" s="83">
        <f t="shared" si="718"/>
        <v>0</v>
      </c>
      <c r="AV366" s="83">
        <f t="shared" si="718"/>
        <v>0</v>
      </c>
      <c r="AW366" s="83">
        <f t="shared" si="718"/>
        <v>0</v>
      </c>
      <c r="AX366" s="83">
        <f t="shared" si="718"/>
        <v>0</v>
      </c>
      <c r="AY366" s="83">
        <f t="shared" si="718"/>
        <v>0</v>
      </c>
      <c r="AZ366" s="83">
        <f t="shared" si="718"/>
        <v>0</v>
      </c>
      <c r="BA366" s="83">
        <f t="shared" si="718"/>
        <v>0</v>
      </c>
      <c r="BB366" s="83">
        <f t="shared" si="718"/>
        <v>0</v>
      </c>
      <c r="BC366" s="83">
        <f t="shared" si="718"/>
        <v>0</v>
      </c>
      <c r="BD366" s="83">
        <f t="shared" si="718"/>
        <v>3380.9</v>
      </c>
      <c r="BE366" s="83">
        <f t="shared" si="718"/>
        <v>1395.6949999999999</v>
      </c>
      <c r="BF366" s="83">
        <f t="shared" si="125"/>
        <v>41.281759294862312</v>
      </c>
      <c r="BG366" s="83">
        <f t="shared" si="718"/>
        <v>0</v>
      </c>
      <c r="BH366" s="83">
        <f t="shared" si="718"/>
        <v>0</v>
      </c>
      <c r="BI366" s="83">
        <f t="shared" si="718"/>
        <v>0</v>
      </c>
      <c r="BJ366" s="83">
        <f t="shared" si="718"/>
        <v>0</v>
      </c>
      <c r="BK366" s="83">
        <f t="shared" si="718"/>
        <v>0</v>
      </c>
      <c r="BL366" s="83">
        <f t="shared" si="718"/>
        <v>0</v>
      </c>
      <c r="BM366" s="83">
        <f t="shared" si="718"/>
        <v>0</v>
      </c>
      <c r="BN366" s="83">
        <f t="shared" si="718"/>
        <v>0</v>
      </c>
      <c r="BO366" s="83">
        <f t="shared" si="718"/>
        <v>0</v>
      </c>
      <c r="BP366" s="83">
        <f t="shared" si="718"/>
        <v>0</v>
      </c>
      <c r="BQ366" s="83">
        <f t="shared" si="718"/>
        <v>0</v>
      </c>
      <c r="BR366" s="83">
        <f t="shared" si="718"/>
        <v>0</v>
      </c>
      <c r="BS366" s="83">
        <f t="shared" si="718"/>
        <v>0</v>
      </c>
      <c r="BT366" s="83">
        <f t="shared" si="718"/>
        <v>0</v>
      </c>
      <c r="BU366" s="83">
        <f t="shared" si="718"/>
        <v>0</v>
      </c>
      <c r="BV366" s="83">
        <f t="shared" si="718"/>
        <v>0</v>
      </c>
      <c r="BW366" s="83">
        <f t="shared" si="718"/>
        <v>0</v>
      </c>
      <c r="BX366" s="83">
        <f t="shared" si="718"/>
        <v>0</v>
      </c>
      <c r="BY366" s="83">
        <f t="shared" si="718"/>
        <v>0</v>
      </c>
      <c r="BZ366" s="83">
        <f t="shared" si="718"/>
        <v>0</v>
      </c>
      <c r="CA366" s="83">
        <f t="shared" si="718"/>
        <v>0</v>
      </c>
      <c r="CB366" s="83">
        <f t="shared" si="718"/>
        <v>0</v>
      </c>
      <c r="CC366" s="83">
        <f t="shared" si="718"/>
        <v>0</v>
      </c>
      <c r="CD366" s="83">
        <f t="shared" si="718"/>
        <v>0</v>
      </c>
      <c r="CE366" s="83">
        <f t="shared" si="718"/>
        <v>153.6</v>
      </c>
      <c r="CF366" s="83">
        <f t="shared" si="718"/>
        <v>0</v>
      </c>
      <c r="CG366" s="83">
        <f t="shared" si="718"/>
        <v>0</v>
      </c>
      <c r="CH366" s="83">
        <f t="shared" si="718"/>
        <v>3759.7</v>
      </c>
      <c r="CI366" s="83">
        <f t="shared" si="718"/>
        <v>3633.9032900000002</v>
      </c>
      <c r="CJ366" s="80">
        <f t="shared" si="671"/>
        <v>96.654075857116268</v>
      </c>
      <c r="CK366" s="83">
        <f t="shared" ref="CK366:CY366" si="719">CK367+CK368+CK369+CK370+CK371+CK372+CK373+CK374+CK375+CK376+CK377</f>
        <v>0</v>
      </c>
      <c r="CL366" s="83">
        <f t="shared" si="719"/>
        <v>0</v>
      </c>
      <c r="CM366" s="83">
        <f t="shared" si="719"/>
        <v>0</v>
      </c>
      <c r="CN366" s="83">
        <f t="shared" si="719"/>
        <v>0</v>
      </c>
      <c r="CO366" s="83">
        <f t="shared" si="719"/>
        <v>0</v>
      </c>
      <c r="CP366" s="183">
        <f t="shared" si="719"/>
        <v>0</v>
      </c>
      <c r="CQ366" s="83">
        <f t="shared" si="719"/>
        <v>5971.4</v>
      </c>
      <c r="CR366" s="83">
        <f t="shared" si="719"/>
        <v>2599.2563700000001</v>
      </c>
      <c r="CS366" s="83">
        <f t="shared" si="98"/>
        <v>43.528424992464082</v>
      </c>
      <c r="CT366" s="198">
        <f t="shared" si="719"/>
        <v>0</v>
      </c>
      <c r="CU366" s="83">
        <f t="shared" si="719"/>
        <v>0</v>
      </c>
      <c r="CV366" s="83">
        <f t="shared" si="719"/>
        <v>0</v>
      </c>
      <c r="CW366" s="83">
        <f t="shared" si="719"/>
        <v>0</v>
      </c>
      <c r="CX366" s="83">
        <f t="shared" si="719"/>
        <v>0</v>
      </c>
      <c r="CY366" s="83">
        <f t="shared" si="719"/>
        <v>0</v>
      </c>
      <c r="CZ366" s="83"/>
      <c r="DA366" s="83">
        <f t="shared" ref="DA366:DB366" si="720">DA367+DA368+DA369+DA370+DA371+DA372+DA373+DA374+DA375+DA376+DA377</f>
        <v>0</v>
      </c>
      <c r="DB366" s="83">
        <f t="shared" si="720"/>
        <v>0</v>
      </c>
      <c r="DC366" s="83">
        <f t="shared" ref="DC366:DE366" si="721">DC367+DC368+DC369+DC370+DC371+DC372+DC373+DC374+DC375+DC376+DC377</f>
        <v>0</v>
      </c>
      <c r="DD366" s="83">
        <f t="shared" si="721"/>
        <v>0</v>
      </c>
      <c r="DE366" s="83">
        <f t="shared" si="721"/>
        <v>0</v>
      </c>
      <c r="DF366" s="83">
        <f t="shared" ref="DF366:DH366" si="722">DF367+DF368+DF369+DF370+DF371+DF372+DF373+DF374+DF375+DF376+DF377</f>
        <v>1260.3</v>
      </c>
      <c r="DG366" s="83">
        <f t="shared" si="722"/>
        <v>0</v>
      </c>
      <c r="DH366" s="83">
        <f t="shared" si="722"/>
        <v>0</v>
      </c>
      <c r="DI366" s="83">
        <f t="shared" ref="DI366:DJ366" si="723">DI367+DI368+DI369+DI370+DI371+DI372+DI373+DI374+DI375+DI376+DI377</f>
        <v>3137.4</v>
      </c>
      <c r="DJ366" s="83">
        <f t="shared" si="723"/>
        <v>2559.3125399999999</v>
      </c>
      <c r="DK366" s="83">
        <f t="shared" si="656"/>
        <v>81.574314400458974</v>
      </c>
      <c r="DL366" s="83">
        <f t="shared" ref="DL366:DM366" si="724">DL367+DL368+DL369+DL370+DL371+DL372+DL373+DL374+DL375+DL376+DL377</f>
        <v>0</v>
      </c>
      <c r="DM366" s="83">
        <f t="shared" si="724"/>
        <v>0</v>
      </c>
      <c r="DN366" s="83"/>
      <c r="DO366" s="83">
        <f t="shared" ref="DO366:DP366" si="725">DO367+DO368+DO369+DO370+DO371+DO372+DO373+DO374+DO375+DO376+DO377</f>
        <v>0</v>
      </c>
      <c r="DP366" s="83">
        <f t="shared" si="725"/>
        <v>0</v>
      </c>
      <c r="DQ366" s="83"/>
      <c r="DR366" s="83">
        <f t="shared" ref="DR366:DS366" si="726">DR367+DR368+DR369+DR370+DR371+DR372+DR373+DR374+DR375+DR376+DR377</f>
        <v>0</v>
      </c>
      <c r="DS366" s="83">
        <f t="shared" si="726"/>
        <v>0</v>
      </c>
      <c r="DT366" s="83"/>
      <c r="DU366" s="83">
        <f t="shared" ref="DU366:DV366" si="727">DU367+DU368+DU369+DU370+DU371+DU372+DU373+DU374+DU375+DU376+DU377</f>
        <v>0</v>
      </c>
      <c r="DV366" s="83">
        <f t="shared" si="727"/>
        <v>0</v>
      </c>
      <c r="DW366" s="83"/>
      <c r="DX366" s="83"/>
      <c r="DY366" s="83"/>
      <c r="DZ366" s="83"/>
    </row>
    <row r="367" spans="1:130" s="35" customFormat="1" ht="16.5" customHeight="1" x14ac:dyDescent="0.25">
      <c r="A367" s="58" t="s">
        <v>383</v>
      </c>
      <c r="B367" s="206">
        <f t="shared" si="662"/>
        <v>30923.520410000001</v>
      </c>
      <c r="C367" s="206">
        <f t="shared" si="663"/>
        <v>17060.34202</v>
      </c>
      <c r="D367" s="14">
        <f t="shared" si="82"/>
        <v>55.169469044291134</v>
      </c>
      <c r="E367" s="15"/>
      <c r="F367" s="14"/>
      <c r="G367" s="14"/>
      <c r="H367" s="15"/>
      <c r="I367" s="15"/>
      <c r="J367" s="14"/>
      <c r="K367" s="14">
        <v>246.7</v>
      </c>
      <c r="L367" s="14">
        <v>246.73949999999999</v>
      </c>
      <c r="M367" s="15">
        <f>L367/K367*100</f>
        <v>100.01601134981759</v>
      </c>
      <c r="N367" s="14"/>
      <c r="O367" s="14"/>
      <c r="P367" s="15"/>
      <c r="Q367" s="15">
        <v>0</v>
      </c>
      <c r="R367" s="15">
        <v>0</v>
      </c>
      <c r="S367" s="14"/>
      <c r="T367" s="15"/>
      <c r="U367" s="15"/>
      <c r="V367" s="15"/>
      <c r="W367" s="15"/>
      <c r="X367" s="15"/>
      <c r="Y367" s="14"/>
      <c r="Z367" s="15">
        <v>51.020409999999998</v>
      </c>
      <c r="AA367" s="15">
        <v>51.020409999999998</v>
      </c>
      <c r="AB367" s="14">
        <f>AA367/Z367*100</f>
        <v>100</v>
      </c>
      <c r="AC367" s="15"/>
      <c r="AD367" s="15"/>
      <c r="AE367" s="14"/>
      <c r="AF367" s="14"/>
      <c r="AG367" s="14"/>
      <c r="AH367" s="14"/>
      <c r="AI367" s="15">
        <v>0</v>
      </c>
      <c r="AJ367" s="15"/>
      <c r="AK367" s="14"/>
      <c r="AL367" s="172">
        <v>11506.9</v>
      </c>
      <c r="AM367" s="172">
        <v>6331.9049100000002</v>
      </c>
      <c r="AN367" s="15">
        <f t="shared" si="93"/>
        <v>55.027026479764316</v>
      </c>
      <c r="AO367" s="172">
        <v>1455.6</v>
      </c>
      <c r="AP367" s="172">
        <v>242.51</v>
      </c>
      <c r="AQ367" s="15">
        <f t="shared" si="717"/>
        <v>16.660483649354219</v>
      </c>
      <c r="AR367" s="15"/>
      <c r="AS367" s="15"/>
      <c r="AT367" s="15"/>
      <c r="AU367" s="15"/>
      <c r="AV367" s="99"/>
      <c r="AW367" s="99"/>
      <c r="AX367" s="15"/>
      <c r="AY367" s="99"/>
      <c r="AZ367" s="15"/>
      <c r="BA367" s="15"/>
      <c r="BB367" s="99"/>
      <c r="BC367" s="15"/>
      <c r="BD367" s="15">
        <v>3380.9</v>
      </c>
      <c r="BE367" s="191">
        <v>1395.6949999999999</v>
      </c>
      <c r="BF367" s="15">
        <f t="shared" si="125"/>
        <v>41.281759294862312</v>
      </c>
      <c r="BG367" s="15"/>
      <c r="BH367" s="99"/>
      <c r="BI367" s="99"/>
      <c r="BJ367" s="15"/>
      <c r="BK367" s="99"/>
      <c r="BL367" s="99"/>
      <c r="BM367" s="15"/>
      <c r="BN367" s="99"/>
      <c r="BO367" s="99"/>
      <c r="BP367" s="15"/>
      <c r="BQ367" s="99"/>
      <c r="BR367" s="99"/>
      <c r="BS367" s="15"/>
      <c r="BT367" s="99"/>
      <c r="BU367" s="99"/>
      <c r="BV367" s="15"/>
      <c r="BW367" s="99"/>
      <c r="BX367" s="99"/>
      <c r="BY367" s="15"/>
      <c r="BZ367" s="99"/>
      <c r="CA367" s="99"/>
      <c r="CB367" s="15"/>
      <c r="CC367" s="99"/>
      <c r="CD367" s="99"/>
      <c r="CE367" s="15">
        <v>153.6</v>
      </c>
      <c r="CF367" s="99"/>
      <c r="CG367" s="99"/>
      <c r="CH367" s="15">
        <v>3759.7</v>
      </c>
      <c r="CI367" s="191">
        <v>3633.9032900000002</v>
      </c>
      <c r="CJ367" s="50">
        <f t="shared" si="671"/>
        <v>96.654075857116268</v>
      </c>
      <c r="CK367" s="15"/>
      <c r="CL367" s="99"/>
      <c r="CM367" s="99"/>
      <c r="CN367" s="15"/>
      <c r="CO367" s="99"/>
      <c r="CP367" s="185"/>
      <c r="CQ367" s="15">
        <v>5971.4</v>
      </c>
      <c r="CR367" s="172">
        <v>2599.2563700000001</v>
      </c>
      <c r="CS367" s="15">
        <f t="shared" si="98"/>
        <v>43.528424992464082</v>
      </c>
      <c r="CT367" s="195"/>
      <c r="CU367" s="99"/>
      <c r="CV367" s="99"/>
      <c r="CW367" s="15"/>
      <c r="CX367" s="99"/>
      <c r="CY367" s="99"/>
      <c r="CZ367" s="15"/>
      <c r="DA367" s="99"/>
      <c r="DB367" s="99"/>
      <c r="DC367" s="15"/>
      <c r="DD367" s="99"/>
      <c r="DE367" s="99"/>
      <c r="DF367" s="15">
        <v>1260.3</v>
      </c>
      <c r="DG367" s="99"/>
      <c r="DH367" s="99"/>
      <c r="DI367" s="15">
        <v>3137.4</v>
      </c>
      <c r="DJ367" s="191">
        <v>2559.3125399999999</v>
      </c>
      <c r="DK367" s="15">
        <f t="shared" si="656"/>
        <v>81.574314400458974</v>
      </c>
      <c r="DL367" s="15"/>
      <c r="DM367" s="191"/>
      <c r="DN367" s="15"/>
      <c r="DO367" s="15"/>
      <c r="DP367" s="191"/>
      <c r="DQ367" s="15"/>
      <c r="DR367" s="15"/>
      <c r="DS367" s="191"/>
      <c r="DT367" s="15"/>
      <c r="DU367" s="15"/>
      <c r="DV367" s="172"/>
      <c r="DW367" s="15"/>
      <c r="DX367" s="15"/>
      <c r="DY367" s="172"/>
      <c r="DZ367" s="15"/>
    </row>
    <row r="368" spans="1:130" s="35" customFormat="1" ht="16.5" customHeight="1" x14ac:dyDescent="0.25">
      <c r="A368" s="58" t="s">
        <v>675</v>
      </c>
      <c r="B368" s="206">
        <f t="shared" si="662"/>
        <v>860</v>
      </c>
      <c r="C368" s="206">
        <f t="shared" si="663"/>
        <v>0</v>
      </c>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v>860</v>
      </c>
      <c r="AG368" s="14"/>
      <c r="AH368" s="14">
        <f t="shared" si="665"/>
        <v>0</v>
      </c>
      <c r="AI368" s="14"/>
      <c r="AJ368" s="14"/>
      <c r="AK368" s="14"/>
      <c r="AL368" s="14"/>
      <c r="AM368" s="14"/>
      <c r="AN368" s="14"/>
      <c r="AO368" s="14"/>
      <c r="AP368" s="14"/>
      <c r="AQ368" s="14"/>
      <c r="AR368" s="14"/>
      <c r="AS368" s="14"/>
      <c r="AT368" s="100"/>
      <c r="AU368" s="14"/>
      <c r="AV368" s="14"/>
      <c r="AW368" s="100"/>
      <c r="AX368" s="14"/>
      <c r="AY368" s="14"/>
      <c r="AZ368" s="100"/>
      <c r="BA368" s="14"/>
      <c r="BB368" s="14"/>
      <c r="BC368" s="100"/>
      <c r="BD368" s="14"/>
      <c r="BE368" s="14"/>
      <c r="BF368" s="15"/>
      <c r="BG368" s="14"/>
      <c r="BH368" s="14"/>
      <c r="BI368" s="100"/>
      <c r="BJ368" s="14"/>
      <c r="BK368" s="14"/>
      <c r="BL368" s="100"/>
      <c r="BM368" s="14"/>
      <c r="BN368" s="14"/>
      <c r="BO368" s="100"/>
      <c r="BP368" s="14"/>
      <c r="BQ368" s="14"/>
      <c r="BR368" s="100"/>
      <c r="BS368" s="14"/>
      <c r="BT368" s="14"/>
      <c r="BU368" s="100"/>
      <c r="BV368" s="14"/>
      <c r="BW368" s="14"/>
      <c r="BX368" s="100"/>
      <c r="BY368" s="14"/>
      <c r="BZ368" s="14"/>
      <c r="CA368" s="100"/>
      <c r="CB368" s="14"/>
      <c r="CC368" s="14"/>
      <c r="CD368" s="100"/>
      <c r="CE368" s="14"/>
      <c r="CF368" s="14"/>
      <c r="CG368" s="100"/>
      <c r="CH368" s="14"/>
      <c r="CI368" s="14"/>
      <c r="CJ368" s="50"/>
      <c r="CK368" s="14"/>
      <c r="CL368" s="14"/>
      <c r="CM368" s="100"/>
      <c r="CN368" s="15"/>
      <c r="CO368" s="14"/>
      <c r="CP368" s="181"/>
      <c r="CQ368" s="15"/>
      <c r="CR368" s="14"/>
      <c r="CS368" s="14"/>
      <c r="CT368" s="195"/>
      <c r="CU368" s="14"/>
      <c r="CV368" s="100"/>
      <c r="CW368" s="15"/>
      <c r="CX368" s="14"/>
      <c r="CY368" s="100"/>
      <c r="CZ368" s="15"/>
      <c r="DA368" s="14"/>
      <c r="DB368" s="100"/>
      <c r="DC368" s="15"/>
      <c r="DD368" s="14"/>
      <c r="DE368" s="100"/>
      <c r="DF368" s="15"/>
      <c r="DG368" s="14"/>
      <c r="DH368" s="100"/>
      <c r="DI368" s="15"/>
      <c r="DJ368" s="14"/>
      <c r="DK368" s="15"/>
      <c r="DL368" s="15"/>
      <c r="DM368" s="14"/>
      <c r="DN368" s="15"/>
      <c r="DO368" s="15"/>
      <c r="DP368" s="14"/>
      <c r="DQ368" s="15"/>
      <c r="DR368" s="15"/>
      <c r="DS368" s="14"/>
      <c r="DT368" s="15"/>
      <c r="DU368" s="15"/>
      <c r="DV368" s="14"/>
      <c r="DW368" s="14"/>
      <c r="DX368" s="15"/>
      <c r="DY368" s="14"/>
      <c r="DZ368" s="14"/>
    </row>
    <row r="369" spans="1:130" s="35" customFormat="1" ht="16.5" customHeight="1" x14ac:dyDescent="0.25">
      <c r="A369" s="58" t="s">
        <v>676</v>
      </c>
      <c r="B369" s="206">
        <f t="shared" si="662"/>
        <v>810</v>
      </c>
      <c r="C369" s="206">
        <f t="shared" si="663"/>
        <v>226.5</v>
      </c>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v>810</v>
      </c>
      <c r="AG369" s="14">
        <v>226.5</v>
      </c>
      <c r="AH369" s="14">
        <f t="shared" si="665"/>
        <v>27.962962962962962</v>
      </c>
      <c r="AI369" s="14"/>
      <c r="AJ369" s="14"/>
      <c r="AK369" s="14"/>
      <c r="AL369" s="14"/>
      <c r="AM369" s="14"/>
      <c r="AN369" s="14"/>
      <c r="AO369" s="14"/>
      <c r="AP369" s="14"/>
      <c r="AQ369" s="14"/>
      <c r="AR369" s="14"/>
      <c r="AS369" s="14"/>
      <c r="AT369" s="100"/>
      <c r="AU369" s="14"/>
      <c r="AV369" s="14"/>
      <c r="AW369" s="100"/>
      <c r="AX369" s="14"/>
      <c r="AY369" s="14"/>
      <c r="AZ369" s="100"/>
      <c r="BA369" s="14"/>
      <c r="BB369" s="14"/>
      <c r="BC369" s="100"/>
      <c r="BD369" s="14"/>
      <c r="BE369" s="14"/>
      <c r="BF369" s="15"/>
      <c r="BG369" s="14"/>
      <c r="BH369" s="14"/>
      <c r="BI369" s="100"/>
      <c r="BJ369" s="14"/>
      <c r="BK369" s="14"/>
      <c r="BL369" s="100"/>
      <c r="BM369" s="14"/>
      <c r="BN369" s="14"/>
      <c r="BO369" s="100"/>
      <c r="BP369" s="14"/>
      <c r="BQ369" s="14"/>
      <c r="BR369" s="100"/>
      <c r="BS369" s="14"/>
      <c r="BT369" s="14"/>
      <c r="BU369" s="100"/>
      <c r="BV369" s="14"/>
      <c r="BW369" s="14"/>
      <c r="BX369" s="100"/>
      <c r="BY369" s="14"/>
      <c r="BZ369" s="14"/>
      <c r="CA369" s="100"/>
      <c r="CB369" s="14"/>
      <c r="CC369" s="14"/>
      <c r="CD369" s="100"/>
      <c r="CE369" s="14"/>
      <c r="CF369" s="14"/>
      <c r="CG369" s="100"/>
      <c r="CH369" s="14"/>
      <c r="CI369" s="14"/>
      <c r="CJ369" s="50"/>
      <c r="CK369" s="14"/>
      <c r="CL369" s="14"/>
      <c r="CM369" s="100"/>
      <c r="CN369" s="15"/>
      <c r="CO369" s="14"/>
      <c r="CP369" s="181"/>
      <c r="CQ369" s="15"/>
      <c r="CR369" s="14"/>
      <c r="CS369" s="14"/>
      <c r="CT369" s="195"/>
      <c r="CU369" s="14"/>
      <c r="CV369" s="100"/>
      <c r="CW369" s="15"/>
      <c r="CX369" s="14"/>
      <c r="CY369" s="100"/>
      <c r="CZ369" s="15"/>
      <c r="DA369" s="14"/>
      <c r="DB369" s="100"/>
      <c r="DC369" s="15"/>
      <c r="DD369" s="14"/>
      <c r="DE369" s="100"/>
      <c r="DF369" s="15"/>
      <c r="DG369" s="14"/>
      <c r="DH369" s="100"/>
      <c r="DI369" s="15"/>
      <c r="DJ369" s="14"/>
      <c r="DK369" s="15"/>
      <c r="DL369" s="15"/>
      <c r="DM369" s="14"/>
      <c r="DN369" s="15"/>
      <c r="DO369" s="15"/>
      <c r="DP369" s="14"/>
      <c r="DQ369" s="15"/>
      <c r="DR369" s="15"/>
      <c r="DS369" s="14"/>
      <c r="DT369" s="15"/>
      <c r="DU369" s="15"/>
      <c r="DV369" s="14"/>
      <c r="DW369" s="14"/>
      <c r="DX369" s="15"/>
      <c r="DY369" s="14"/>
      <c r="DZ369" s="14"/>
    </row>
    <row r="370" spans="1:130" s="35" customFormat="1" ht="16.5" customHeight="1" x14ac:dyDescent="0.25">
      <c r="A370" s="58" t="s">
        <v>677</v>
      </c>
      <c r="B370" s="206">
        <f t="shared" si="662"/>
        <v>0</v>
      </c>
      <c r="C370" s="206">
        <f t="shared" si="663"/>
        <v>0</v>
      </c>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00"/>
      <c r="AU370" s="14"/>
      <c r="AV370" s="14"/>
      <c r="AW370" s="100"/>
      <c r="AX370" s="14"/>
      <c r="AY370" s="14"/>
      <c r="AZ370" s="100"/>
      <c r="BA370" s="14"/>
      <c r="BB370" s="14"/>
      <c r="BC370" s="100"/>
      <c r="BD370" s="14"/>
      <c r="BE370" s="14"/>
      <c r="BF370" s="15"/>
      <c r="BG370" s="14"/>
      <c r="BH370" s="14"/>
      <c r="BI370" s="100"/>
      <c r="BJ370" s="14"/>
      <c r="BK370" s="14"/>
      <c r="BL370" s="100"/>
      <c r="BM370" s="14"/>
      <c r="BN370" s="14"/>
      <c r="BO370" s="100"/>
      <c r="BP370" s="14"/>
      <c r="BQ370" s="14"/>
      <c r="BR370" s="100"/>
      <c r="BS370" s="14"/>
      <c r="BT370" s="14"/>
      <c r="BU370" s="100"/>
      <c r="BV370" s="14"/>
      <c r="BW370" s="14"/>
      <c r="BX370" s="100"/>
      <c r="BY370" s="14"/>
      <c r="BZ370" s="14"/>
      <c r="CA370" s="100"/>
      <c r="CB370" s="14"/>
      <c r="CC370" s="14"/>
      <c r="CD370" s="100"/>
      <c r="CE370" s="14"/>
      <c r="CF370" s="14"/>
      <c r="CG370" s="100"/>
      <c r="CH370" s="14"/>
      <c r="CI370" s="14"/>
      <c r="CJ370" s="50"/>
      <c r="CK370" s="14"/>
      <c r="CL370" s="14"/>
      <c r="CM370" s="100"/>
      <c r="CN370" s="15"/>
      <c r="CO370" s="14"/>
      <c r="CP370" s="181"/>
      <c r="CQ370" s="15"/>
      <c r="CR370" s="14"/>
      <c r="CS370" s="14"/>
      <c r="CT370" s="195"/>
      <c r="CU370" s="14"/>
      <c r="CV370" s="100"/>
      <c r="CW370" s="15"/>
      <c r="CX370" s="14"/>
      <c r="CY370" s="100"/>
      <c r="CZ370" s="15"/>
      <c r="DA370" s="14"/>
      <c r="DB370" s="100"/>
      <c r="DC370" s="15"/>
      <c r="DD370" s="14"/>
      <c r="DE370" s="100"/>
      <c r="DF370" s="15"/>
      <c r="DG370" s="14"/>
      <c r="DH370" s="100"/>
      <c r="DI370" s="15"/>
      <c r="DJ370" s="14"/>
      <c r="DK370" s="15"/>
      <c r="DL370" s="15"/>
      <c r="DM370" s="14"/>
      <c r="DN370" s="15"/>
      <c r="DO370" s="15"/>
      <c r="DP370" s="14"/>
      <c r="DQ370" s="15"/>
      <c r="DR370" s="15"/>
      <c r="DS370" s="14"/>
      <c r="DT370" s="15"/>
      <c r="DU370" s="15"/>
      <c r="DV370" s="14"/>
      <c r="DW370" s="14"/>
      <c r="DX370" s="15"/>
      <c r="DY370" s="14"/>
      <c r="DZ370" s="14"/>
    </row>
    <row r="371" spans="1:130" s="35" customFormat="1" ht="16.5" customHeight="1" x14ac:dyDescent="0.25">
      <c r="A371" s="58" t="s">
        <v>678</v>
      </c>
      <c r="B371" s="206">
        <f t="shared" si="662"/>
        <v>944</v>
      </c>
      <c r="C371" s="206">
        <f t="shared" si="663"/>
        <v>279.25700000000001</v>
      </c>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v>944</v>
      </c>
      <c r="AG371" s="14">
        <v>279.25700000000001</v>
      </c>
      <c r="AH371" s="14">
        <f t="shared" si="665"/>
        <v>29.5823093220339</v>
      </c>
      <c r="AI371" s="14"/>
      <c r="AJ371" s="14"/>
      <c r="AK371" s="14"/>
      <c r="AL371" s="14"/>
      <c r="AM371" s="14"/>
      <c r="AN371" s="14"/>
      <c r="AO371" s="14"/>
      <c r="AP371" s="14"/>
      <c r="AQ371" s="14"/>
      <c r="AR371" s="14"/>
      <c r="AS371" s="14"/>
      <c r="AT371" s="100"/>
      <c r="AU371" s="14"/>
      <c r="AV371" s="14"/>
      <c r="AW371" s="100"/>
      <c r="AX371" s="14"/>
      <c r="AY371" s="14"/>
      <c r="AZ371" s="100"/>
      <c r="BA371" s="14"/>
      <c r="BB371" s="14"/>
      <c r="BC371" s="100"/>
      <c r="BD371" s="14"/>
      <c r="BE371" s="14"/>
      <c r="BF371" s="15"/>
      <c r="BG371" s="14"/>
      <c r="BH371" s="14"/>
      <c r="BI371" s="100"/>
      <c r="BJ371" s="14"/>
      <c r="BK371" s="14"/>
      <c r="BL371" s="100"/>
      <c r="BM371" s="14"/>
      <c r="BN371" s="14"/>
      <c r="BO371" s="100"/>
      <c r="BP371" s="14"/>
      <c r="BQ371" s="14"/>
      <c r="BR371" s="100"/>
      <c r="BS371" s="14"/>
      <c r="BT371" s="14"/>
      <c r="BU371" s="100"/>
      <c r="BV371" s="14"/>
      <c r="BW371" s="14"/>
      <c r="BX371" s="100"/>
      <c r="BY371" s="14"/>
      <c r="BZ371" s="14"/>
      <c r="CA371" s="100"/>
      <c r="CB371" s="14"/>
      <c r="CC371" s="14"/>
      <c r="CD371" s="100"/>
      <c r="CE371" s="14"/>
      <c r="CF371" s="14"/>
      <c r="CG371" s="100"/>
      <c r="CH371" s="14"/>
      <c r="CI371" s="14"/>
      <c r="CJ371" s="50"/>
      <c r="CK371" s="14"/>
      <c r="CL371" s="14"/>
      <c r="CM371" s="100"/>
      <c r="CN371" s="15"/>
      <c r="CO371" s="14"/>
      <c r="CP371" s="181"/>
      <c r="CQ371" s="15"/>
      <c r="CR371" s="14"/>
      <c r="CS371" s="14"/>
      <c r="CT371" s="195"/>
      <c r="CU371" s="14"/>
      <c r="CV371" s="100"/>
      <c r="CW371" s="15"/>
      <c r="CX371" s="14"/>
      <c r="CY371" s="100"/>
      <c r="CZ371" s="15"/>
      <c r="DA371" s="14"/>
      <c r="DB371" s="100"/>
      <c r="DC371" s="15"/>
      <c r="DD371" s="14"/>
      <c r="DE371" s="100"/>
      <c r="DF371" s="15"/>
      <c r="DG371" s="14"/>
      <c r="DH371" s="100"/>
      <c r="DI371" s="15"/>
      <c r="DJ371" s="14"/>
      <c r="DK371" s="15"/>
      <c r="DL371" s="15"/>
      <c r="DM371" s="14"/>
      <c r="DN371" s="15"/>
      <c r="DO371" s="15"/>
      <c r="DP371" s="14"/>
      <c r="DQ371" s="15"/>
      <c r="DR371" s="15"/>
      <c r="DS371" s="14"/>
      <c r="DT371" s="15"/>
      <c r="DU371" s="15"/>
      <c r="DV371" s="14"/>
      <c r="DW371" s="14"/>
      <c r="DX371" s="15"/>
      <c r="DY371" s="14"/>
      <c r="DZ371" s="14"/>
    </row>
    <row r="372" spans="1:130" s="35" customFormat="1" ht="16.5" customHeight="1" x14ac:dyDescent="0.25">
      <c r="A372" s="58" t="s">
        <v>681</v>
      </c>
      <c r="B372" s="206">
        <f t="shared" si="662"/>
        <v>780</v>
      </c>
      <c r="C372" s="206">
        <f t="shared" si="663"/>
        <v>234</v>
      </c>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v>780</v>
      </c>
      <c r="AG372" s="14">
        <v>234</v>
      </c>
      <c r="AH372" s="14">
        <f t="shared" si="665"/>
        <v>30</v>
      </c>
      <c r="AI372" s="14"/>
      <c r="AJ372" s="14"/>
      <c r="AK372" s="14"/>
      <c r="AL372" s="14"/>
      <c r="AM372" s="14"/>
      <c r="AN372" s="14"/>
      <c r="AO372" s="14"/>
      <c r="AP372" s="14"/>
      <c r="AQ372" s="14"/>
      <c r="AR372" s="14"/>
      <c r="AS372" s="14"/>
      <c r="AT372" s="100"/>
      <c r="AU372" s="14"/>
      <c r="AV372" s="14"/>
      <c r="AW372" s="100"/>
      <c r="AX372" s="14"/>
      <c r="AY372" s="14"/>
      <c r="AZ372" s="100"/>
      <c r="BA372" s="14"/>
      <c r="BB372" s="14"/>
      <c r="BC372" s="100"/>
      <c r="BD372" s="14"/>
      <c r="BE372" s="14"/>
      <c r="BF372" s="15"/>
      <c r="BG372" s="14"/>
      <c r="BH372" s="14"/>
      <c r="BI372" s="100"/>
      <c r="BJ372" s="14"/>
      <c r="BK372" s="14"/>
      <c r="BL372" s="100"/>
      <c r="BM372" s="14"/>
      <c r="BN372" s="14"/>
      <c r="BO372" s="100"/>
      <c r="BP372" s="14"/>
      <c r="BQ372" s="14"/>
      <c r="BR372" s="100"/>
      <c r="BS372" s="14"/>
      <c r="BT372" s="14"/>
      <c r="BU372" s="100"/>
      <c r="BV372" s="14"/>
      <c r="BW372" s="14"/>
      <c r="BX372" s="100"/>
      <c r="BY372" s="14"/>
      <c r="BZ372" s="14"/>
      <c r="CA372" s="100"/>
      <c r="CB372" s="14"/>
      <c r="CC372" s="14"/>
      <c r="CD372" s="100"/>
      <c r="CE372" s="14"/>
      <c r="CF372" s="14"/>
      <c r="CG372" s="100"/>
      <c r="CH372" s="14"/>
      <c r="CI372" s="14"/>
      <c r="CJ372" s="50"/>
      <c r="CK372" s="14"/>
      <c r="CL372" s="14"/>
      <c r="CM372" s="100"/>
      <c r="CN372" s="15"/>
      <c r="CO372" s="14"/>
      <c r="CP372" s="181"/>
      <c r="CQ372" s="15"/>
      <c r="CR372" s="14"/>
      <c r="CS372" s="14"/>
      <c r="CT372" s="195"/>
      <c r="CU372" s="14"/>
      <c r="CV372" s="100"/>
      <c r="CW372" s="15"/>
      <c r="CX372" s="14"/>
      <c r="CY372" s="100"/>
      <c r="CZ372" s="15"/>
      <c r="DA372" s="14"/>
      <c r="DB372" s="100"/>
      <c r="DC372" s="15"/>
      <c r="DD372" s="14"/>
      <c r="DE372" s="100"/>
      <c r="DF372" s="15"/>
      <c r="DG372" s="14"/>
      <c r="DH372" s="100"/>
      <c r="DI372" s="15"/>
      <c r="DJ372" s="14"/>
      <c r="DK372" s="15"/>
      <c r="DL372" s="15"/>
      <c r="DM372" s="14"/>
      <c r="DN372" s="15"/>
      <c r="DO372" s="15"/>
      <c r="DP372" s="14"/>
      <c r="DQ372" s="15"/>
      <c r="DR372" s="15"/>
      <c r="DS372" s="14"/>
      <c r="DT372" s="15"/>
      <c r="DU372" s="15"/>
      <c r="DV372" s="14"/>
      <c r="DW372" s="14"/>
      <c r="DX372" s="15"/>
      <c r="DY372" s="14"/>
      <c r="DZ372" s="14"/>
    </row>
    <row r="373" spans="1:130" s="35" customFormat="1" ht="16.5" customHeight="1" x14ac:dyDescent="0.25">
      <c r="A373" s="58" t="s">
        <v>438</v>
      </c>
      <c r="B373" s="206">
        <f t="shared" si="662"/>
        <v>1122.9000000000001</v>
      </c>
      <c r="C373" s="206">
        <f t="shared" si="663"/>
        <v>0</v>
      </c>
      <c r="D373" s="14">
        <f>C373/B373*100</f>
        <v>0</v>
      </c>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v>1122.9000000000001</v>
      </c>
      <c r="AJ373" s="14"/>
      <c r="AK373" s="14">
        <f>AJ373/AI373*100</f>
        <v>0</v>
      </c>
      <c r="AL373" s="14"/>
      <c r="AM373" s="14"/>
      <c r="AN373" s="14"/>
      <c r="AO373" s="14"/>
      <c r="AP373" s="14"/>
      <c r="AQ373" s="14"/>
      <c r="AR373" s="14"/>
      <c r="AS373" s="14"/>
      <c r="AT373" s="100"/>
      <c r="AU373" s="14"/>
      <c r="AV373" s="14"/>
      <c r="AW373" s="100"/>
      <c r="AX373" s="14"/>
      <c r="AY373" s="14"/>
      <c r="AZ373" s="100"/>
      <c r="BA373" s="14"/>
      <c r="BB373" s="14"/>
      <c r="BC373" s="100"/>
      <c r="BD373" s="14"/>
      <c r="BE373" s="14"/>
      <c r="BF373" s="15"/>
      <c r="BG373" s="14"/>
      <c r="BH373" s="14"/>
      <c r="BI373" s="100"/>
      <c r="BJ373" s="14"/>
      <c r="BK373" s="14"/>
      <c r="BL373" s="100"/>
      <c r="BM373" s="14"/>
      <c r="BN373" s="14"/>
      <c r="BO373" s="100"/>
      <c r="BP373" s="14"/>
      <c r="BQ373" s="14"/>
      <c r="BR373" s="100"/>
      <c r="BS373" s="14"/>
      <c r="BT373" s="14"/>
      <c r="BU373" s="100"/>
      <c r="BV373" s="14"/>
      <c r="BW373" s="14"/>
      <c r="BX373" s="100"/>
      <c r="BY373" s="14"/>
      <c r="BZ373" s="14"/>
      <c r="CA373" s="100"/>
      <c r="CB373" s="14"/>
      <c r="CC373" s="14"/>
      <c r="CD373" s="100"/>
      <c r="CE373" s="14"/>
      <c r="CF373" s="14"/>
      <c r="CG373" s="100"/>
      <c r="CH373" s="14"/>
      <c r="CI373" s="14"/>
      <c r="CJ373" s="50"/>
      <c r="CK373" s="14"/>
      <c r="CL373" s="14"/>
      <c r="CM373" s="100"/>
      <c r="CN373" s="15"/>
      <c r="CO373" s="14"/>
      <c r="CP373" s="181"/>
      <c r="CQ373" s="15"/>
      <c r="CR373" s="14"/>
      <c r="CS373" s="14"/>
      <c r="CT373" s="195"/>
      <c r="CU373" s="14"/>
      <c r="CV373" s="100"/>
      <c r="CW373" s="15"/>
      <c r="CX373" s="14"/>
      <c r="CY373" s="100"/>
      <c r="CZ373" s="15"/>
      <c r="DA373" s="14"/>
      <c r="DB373" s="100"/>
      <c r="DC373" s="15"/>
      <c r="DD373" s="14"/>
      <c r="DE373" s="100"/>
      <c r="DF373" s="15"/>
      <c r="DG373" s="14"/>
      <c r="DH373" s="100"/>
      <c r="DI373" s="15"/>
      <c r="DJ373" s="14"/>
      <c r="DK373" s="15"/>
      <c r="DL373" s="15"/>
      <c r="DM373" s="14"/>
      <c r="DN373" s="15"/>
      <c r="DO373" s="15"/>
      <c r="DP373" s="14"/>
      <c r="DQ373" s="15"/>
      <c r="DR373" s="15"/>
      <c r="DS373" s="14"/>
      <c r="DT373" s="15"/>
      <c r="DU373" s="15"/>
      <c r="DV373" s="14"/>
      <c r="DW373" s="14"/>
      <c r="DX373" s="15"/>
      <c r="DY373" s="14"/>
      <c r="DZ373" s="14"/>
    </row>
    <row r="374" spans="1:130" s="35" customFormat="1" ht="16.5" customHeight="1" x14ac:dyDescent="0.25">
      <c r="A374" s="58" t="s">
        <v>680</v>
      </c>
      <c r="B374" s="206">
        <f t="shared" si="662"/>
        <v>0</v>
      </c>
      <c r="C374" s="206">
        <f t="shared" si="663"/>
        <v>0</v>
      </c>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00"/>
      <c r="AU374" s="14"/>
      <c r="AV374" s="14"/>
      <c r="AW374" s="100"/>
      <c r="AX374" s="14"/>
      <c r="AY374" s="14"/>
      <c r="AZ374" s="100"/>
      <c r="BA374" s="14"/>
      <c r="BB374" s="14"/>
      <c r="BC374" s="100"/>
      <c r="BD374" s="14"/>
      <c r="BE374" s="14"/>
      <c r="BF374" s="15"/>
      <c r="BG374" s="14"/>
      <c r="BH374" s="14"/>
      <c r="BI374" s="100"/>
      <c r="BJ374" s="14"/>
      <c r="BK374" s="14"/>
      <c r="BL374" s="100"/>
      <c r="BM374" s="14"/>
      <c r="BN374" s="14"/>
      <c r="BO374" s="100"/>
      <c r="BP374" s="14"/>
      <c r="BQ374" s="14"/>
      <c r="BR374" s="100"/>
      <c r="BS374" s="14"/>
      <c r="BT374" s="14"/>
      <c r="BU374" s="100"/>
      <c r="BV374" s="14"/>
      <c r="BW374" s="14"/>
      <c r="BX374" s="100"/>
      <c r="BY374" s="14"/>
      <c r="BZ374" s="14"/>
      <c r="CA374" s="100"/>
      <c r="CB374" s="14"/>
      <c r="CC374" s="14"/>
      <c r="CD374" s="100"/>
      <c r="CE374" s="14"/>
      <c r="CF374" s="14"/>
      <c r="CG374" s="100"/>
      <c r="CH374" s="14"/>
      <c r="CI374" s="14"/>
      <c r="CJ374" s="50"/>
      <c r="CK374" s="14"/>
      <c r="CL374" s="14"/>
      <c r="CM374" s="100"/>
      <c r="CN374" s="15"/>
      <c r="CO374" s="14"/>
      <c r="CP374" s="181"/>
      <c r="CQ374" s="15"/>
      <c r="CR374" s="14"/>
      <c r="CS374" s="14"/>
      <c r="CT374" s="195"/>
      <c r="CU374" s="14"/>
      <c r="CV374" s="100"/>
      <c r="CW374" s="15"/>
      <c r="CX374" s="14"/>
      <c r="CY374" s="100"/>
      <c r="CZ374" s="15"/>
      <c r="DA374" s="14"/>
      <c r="DB374" s="100"/>
      <c r="DC374" s="15"/>
      <c r="DD374" s="14"/>
      <c r="DE374" s="100"/>
      <c r="DF374" s="15"/>
      <c r="DG374" s="14"/>
      <c r="DH374" s="100"/>
      <c r="DI374" s="15"/>
      <c r="DJ374" s="14"/>
      <c r="DK374" s="15"/>
      <c r="DL374" s="15"/>
      <c r="DM374" s="14"/>
      <c r="DN374" s="15"/>
      <c r="DO374" s="15"/>
      <c r="DP374" s="14"/>
      <c r="DQ374" s="15"/>
      <c r="DR374" s="15"/>
      <c r="DS374" s="14"/>
      <c r="DT374" s="15"/>
      <c r="DU374" s="15"/>
      <c r="DV374" s="14"/>
      <c r="DW374" s="14"/>
      <c r="DX374" s="15"/>
      <c r="DY374" s="14"/>
      <c r="DZ374" s="14"/>
    </row>
    <row r="375" spans="1:130" s="35" customFormat="1" ht="16.5" customHeight="1" x14ac:dyDescent="0.25">
      <c r="A375" s="58" t="s">
        <v>429</v>
      </c>
      <c r="B375" s="206">
        <f t="shared" si="662"/>
        <v>0</v>
      </c>
      <c r="C375" s="206">
        <f t="shared" si="663"/>
        <v>0</v>
      </c>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00"/>
      <c r="AU375" s="14"/>
      <c r="AV375" s="14"/>
      <c r="AW375" s="100"/>
      <c r="AX375" s="14"/>
      <c r="AY375" s="14"/>
      <c r="AZ375" s="100"/>
      <c r="BA375" s="14"/>
      <c r="BB375" s="14"/>
      <c r="BC375" s="100"/>
      <c r="BD375" s="14"/>
      <c r="BE375" s="14"/>
      <c r="BF375" s="15"/>
      <c r="BG375" s="14"/>
      <c r="BH375" s="14"/>
      <c r="BI375" s="100"/>
      <c r="BJ375" s="14"/>
      <c r="BK375" s="14"/>
      <c r="BL375" s="100"/>
      <c r="BM375" s="14"/>
      <c r="BN375" s="14"/>
      <c r="BO375" s="100"/>
      <c r="BP375" s="14"/>
      <c r="BQ375" s="14"/>
      <c r="BR375" s="100"/>
      <c r="BS375" s="14"/>
      <c r="BT375" s="14"/>
      <c r="BU375" s="100"/>
      <c r="BV375" s="14"/>
      <c r="BW375" s="14"/>
      <c r="BX375" s="100"/>
      <c r="BY375" s="14"/>
      <c r="BZ375" s="14"/>
      <c r="CA375" s="100"/>
      <c r="CB375" s="14"/>
      <c r="CC375" s="14"/>
      <c r="CD375" s="100"/>
      <c r="CE375" s="14"/>
      <c r="CF375" s="14"/>
      <c r="CG375" s="100"/>
      <c r="CH375" s="14"/>
      <c r="CI375" s="14"/>
      <c r="CJ375" s="50"/>
      <c r="CK375" s="14"/>
      <c r="CL375" s="14"/>
      <c r="CM375" s="100"/>
      <c r="CN375" s="15"/>
      <c r="CO375" s="14"/>
      <c r="CP375" s="181"/>
      <c r="CQ375" s="15"/>
      <c r="CR375" s="14"/>
      <c r="CS375" s="14"/>
      <c r="CT375" s="195"/>
      <c r="CU375" s="14"/>
      <c r="CV375" s="100"/>
      <c r="CW375" s="15"/>
      <c r="CX375" s="14"/>
      <c r="CY375" s="100"/>
      <c r="CZ375" s="15"/>
      <c r="DA375" s="14"/>
      <c r="DB375" s="100"/>
      <c r="DC375" s="15"/>
      <c r="DD375" s="14"/>
      <c r="DE375" s="100"/>
      <c r="DF375" s="15"/>
      <c r="DG375" s="14"/>
      <c r="DH375" s="100"/>
      <c r="DI375" s="15"/>
      <c r="DJ375" s="14"/>
      <c r="DK375" s="15"/>
      <c r="DL375" s="15"/>
      <c r="DM375" s="14"/>
      <c r="DN375" s="15"/>
      <c r="DO375" s="15"/>
      <c r="DP375" s="14"/>
      <c r="DQ375" s="15"/>
      <c r="DR375" s="15"/>
      <c r="DS375" s="14"/>
      <c r="DT375" s="15"/>
      <c r="DU375" s="15"/>
      <c r="DV375" s="14"/>
      <c r="DW375" s="14"/>
      <c r="DX375" s="15"/>
      <c r="DY375" s="14"/>
      <c r="DZ375" s="14"/>
    </row>
    <row r="376" spans="1:130" s="35" customFormat="1" ht="16.5" customHeight="1" x14ac:dyDescent="0.25">
      <c r="A376" s="58" t="s">
        <v>485</v>
      </c>
      <c r="B376" s="206">
        <f t="shared" si="662"/>
        <v>0</v>
      </c>
      <c r="C376" s="206">
        <f t="shared" si="663"/>
        <v>0</v>
      </c>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00"/>
      <c r="AU376" s="14"/>
      <c r="AV376" s="14"/>
      <c r="AW376" s="100"/>
      <c r="AX376" s="14"/>
      <c r="AY376" s="14"/>
      <c r="AZ376" s="100"/>
      <c r="BA376" s="14"/>
      <c r="BB376" s="14"/>
      <c r="BC376" s="100"/>
      <c r="BD376" s="14"/>
      <c r="BE376" s="14"/>
      <c r="BF376" s="15"/>
      <c r="BG376" s="14"/>
      <c r="BH376" s="14"/>
      <c r="BI376" s="100"/>
      <c r="BJ376" s="14"/>
      <c r="BK376" s="14"/>
      <c r="BL376" s="100"/>
      <c r="BM376" s="14"/>
      <c r="BN376" s="14"/>
      <c r="BO376" s="100"/>
      <c r="BP376" s="14"/>
      <c r="BQ376" s="14"/>
      <c r="BR376" s="100"/>
      <c r="BS376" s="14"/>
      <c r="BT376" s="14"/>
      <c r="BU376" s="100"/>
      <c r="BV376" s="14"/>
      <c r="BW376" s="14"/>
      <c r="BX376" s="100"/>
      <c r="BY376" s="14"/>
      <c r="BZ376" s="14"/>
      <c r="CA376" s="100"/>
      <c r="CB376" s="14"/>
      <c r="CC376" s="14"/>
      <c r="CD376" s="100"/>
      <c r="CE376" s="14"/>
      <c r="CF376" s="14"/>
      <c r="CG376" s="100"/>
      <c r="CH376" s="14"/>
      <c r="CI376" s="14"/>
      <c r="CJ376" s="50"/>
      <c r="CK376" s="14"/>
      <c r="CL376" s="14"/>
      <c r="CM376" s="100"/>
      <c r="CN376" s="15"/>
      <c r="CO376" s="14"/>
      <c r="CP376" s="181"/>
      <c r="CQ376" s="15"/>
      <c r="CR376" s="14"/>
      <c r="CS376" s="14"/>
      <c r="CT376" s="195"/>
      <c r="CU376" s="14"/>
      <c r="CV376" s="100"/>
      <c r="CW376" s="15"/>
      <c r="CX376" s="14"/>
      <c r="CY376" s="100"/>
      <c r="CZ376" s="15"/>
      <c r="DA376" s="14"/>
      <c r="DB376" s="100"/>
      <c r="DC376" s="15"/>
      <c r="DD376" s="14"/>
      <c r="DE376" s="100"/>
      <c r="DF376" s="15"/>
      <c r="DG376" s="14"/>
      <c r="DH376" s="100"/>
      <c r="DI376" s="15"/>
      <c r="DJ376" s="14"/>
      <c r="DK376" s="15"/>
      <c r="DL376" s="15"/>
      <c r="DM376" s="14"/>
      <c r="DN376" s="15"/>
      <c r="DO376" s="15"/>
      <c r="DP376" s="14"/>
      <c r="DQ376" s="15"/>
      <c r="DR376" s="15"/>
      <c r="DS376" s="14"/>
      <c r="DT376" s="15"/>
      <c r="DU376" s="15"/>
      <c r="DV376" s="14"/>
      <c r="DW376" s="14"/>
      <c r="DX376" s="15"/>
      <c r="DY376" s="14"/>
      <c r="DZ376" s="14"/>
    </row>
    <row r="377" spans="1:130" s="35" customFormat="1" ht="16.5" customHeight="1" x14ac:dyDescent="0.25">
      <c r="A377" s="58" t="s">
        <v>679</v>
      </c>
      <c r="B377" s="206">
        <f t="shared" si="662"/>
        <v>476.09890000000001</v>
      </c>
      <c r="C377" s="206">
        <f t="shared" si="663"/>
        <v>476.09890000000001</v>
      </c>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v>476.09890000000001</v>
      </c>
      <c r="AG377" s="14">
        <v>476.09890000000001</v>
      </c>
      <c r="AH377" s="14">
        <f t="shared" si="665"/>
        <v>100</v>
      </c>
      <c r="AI377" s="14"/>
      <c r="AJ377" s="14"/>
      <c r="AK377" s="14"/>
      <c r="AL377" s="14"/>
      <c r="AM377" s="14"/>
      <c r="AN377" s="14"/>
      <c r="AO377" s="14"/>
      <c r="AP377" s="14"/>
      <c r="AQ377" s="14"/>
      <c r="AR377" s="14"/>
      <c r="AS377" s="14"/>
      <c r="AT377" s="100"/>
      <c r="AU377" s="14"/>
      <c r="AV377" s="14"/>
      <c r="AW377" s="100"/>
      <c r="AX377" s="14"/>
      <c r="AY377" s="14"/>
      <c r="AZ377" s="100"/>
      <c r="BA377" s="14"/>
      <c r="BB377" s="14"/>
      <c r="BC377" s="100"/>
      <c r="BD377" s="14"/>
      <c r="BE377" s="14"/>
      <c r="BF377" s="15"/>
      <c r="BG377" s="14"/>
      <c r="BH377" s="14"/>
      <c r="BI377" s="100"/>
      <c r="BJ377" s="14"/>
      <c r="BK377" s="14"/>
      <c r="BL377" s="100"/>
      <c r="BM377" s="14"/>
      <c r="BN377" s="14"/>
      <c r="BO377" s="100"/>
      <c r="BP377" s="14"/>
      <c r="BQ377" s="14"/>
      <c r="BR377" s="100"/>
      <c r="BS377" s="14"/>
      <c r="BT377" s="14"/>
      <c r="BU377" s="100"/>
      <c r="BV377" s="14"/>
      <c r="BW377" s="14"/>
      <c r="BX377" s="100"/>
      <c r="BY377" s="14"/>
      <c r="BZ377" s="14"/>
      <c r="CA377" s="100"/>
      <c r="CB377" s="14"/>
      <c r="CC377" s="14"/>
      <c r="CD377" s="100"/>
      <c r="CE377" s="14"/>
      <c r="CF377" s="14"/>
      <c r="CG377" s="100"/>
      <c r="CH377" s="14"/>
      <c r="CI377" s="14"/>
      <c r="CJ377" s="50"/>
      <c r="CK377" s="14"/>
      <c r="CL377" s="14"/>
      <c r="CM377" s="100"/>
      <c r="CN377" s="15"/>
      <c r="CO377" s="14"/>
      <c r="CP377" s="181"/>
      <c r="CQ377" s="15"/>
      <c r="CR377" s="14"/>
      <c r="CS377" s="14"/>
      <c r="CT377" s="195"/>
      <c r="CU377" s="14"/>
      <c r="CV377" s="100"/>
      <c r="CW377" s="15"/>
      <c r="CX377" s="14"/>
      <c r="CY377" s="100"/>
      <c r="CZ377" s="15"/>
      <c r="DA377" s="14"/>
      <c r="DB377" s="100"/>
      <c r="DC377" s="15"/>
      <c r="DD377" s="14"/>
      <c r="DE377" s="100"/>
      <c r="DF377" s="15"/>
      <c r="DG377" s="14"/>
      <c r="DH377" s="100"/>
      <c r="DI377" s="15"/>
      <c r="DJ377" s="14"/>
      <c r="DK377" s="15"/>
      <c r="DL377" s="15"/>
      <c r="DM377" s="14"/>
      <c r="DN377" s="15"/>
      <c r="DO377" s="15"/>
      <c r="DP377" s="14"/>
      <c r="DQ377" s="15"/>
      <c r="DR377" s="15"/>
      <c r="DS377" s="14"/>
      <c r="DT377" s="15"/>
      <c r="DU377" s="15"/>
      <c r="DV377" s="14"/>
      <c r="DW377" s="14"/>
      <c r="DX377" s="15"/>
      <c r="DY377" s="14"/>
      <c r="DZ377" s="14"/>
    </row>
    <row r="378" spans="1:130" s="76" customFormat="1" ht="31.5" customHeight="1" x14ac:dyDescent="0.25">
      <c r="A378" s="77" t="s">
        <v>437</v>
      </c>
      <c r="B378" s="205">
        <f t="shared" si="662"/>
        <v>74999.211850000007</v>
      </c>
      <c r="C378" s="205">
        <f t="shared" si="663"/>
        <v>28080.542860000001</v>
      </c>
      <c r="D378" s="81">
        <f t="shared" ref="D378" si="728">C378/B378*100</f>
        <v>37.441117269554347</v>
      </c>
      <c r="E378" s="83">
        <f t="shared" ref="E378:AS378" si="729">E379+E380+E381+E382+E383+E384+E385+E386</f>
        <v>0</v>
      </c>
      <c r="F378" s="83">
        <f t="shared" si="729"/>
        <v>0</v>
      </c>
      <c r="G378" s="83">
        <f t="shared" si="729"/>
        <v>0</v>
      </c>
      <c r="H378" s="83">
        <f t="shared" si="729"/>
        <v>0</v>
      </c>
      <c r="I378" s="83">
        <f t="shared" si="729"/>
        <v>0</v>
      </c>
      <c r="J378" s="83">
        <f t="shared" si="729"/>
        <v>0</v>
      </c>
      <c r="K378" s="83">
        <f t="shared" si="729"/>
        <v>275.5</v>
      </c>
      <c r="L378" s="83">
        <f t="shared" si="729"/>
        <v>275.4633</v>
      </c>
      <c r="M378" s="83">
        <f t="shared" ref="M378:M387" si="730">L378/K378*100</f>
        <v>99.986678765880228</v>
      </c>
      <c r="N378" s="83">
        <f t="shared" si="729"/>
        <v>0</v>
      </c>
      <c r="O378" s="83">
        <f t="shared" si="729"/>
        <v>0</v>
      </c>
      <c r="P378" s="83">
        <f t="shared" si="729"/>
        <v>0</v>
      </c>
      <c r="Q378" s="83">
        <f t="shared" si="729"/>
        <v>0</v>
      </c>
      <c r="R378" s="83">
        <f t="shared" si="729"/>
        <v>0</v>
      </c>
      <c r="S378" s="83">
        <f t="shared" si="729"/>
        <v>0</v>
      </c>
      <c r="T378" s="83">
        <f t="shared" si="729"/>
        <v>0</v>
      </c>
      <c r="U378" s="83">
        <f t="shared" si="729"/>
        <v>0</v>
      </c>
      <c r="V378" s="83">
        <f t="shared" si="729"/>
        <v>0</v>
      </c>
      <c r="W378" s="83">
        <f t="shared" si="729"/>
        <v>102.04082</v>
      </c>
      <c r="X378" s="83">
        <f t="shared" si="729"/>
        <v>102.04083</v>
      </c>
      <c r="Y378" s="81">
        <f t="shared" si="684"/>
        <v>100.00000979999966</v>
      </c>
      <c r="Z378" s="83">
        <f t="shared" si="729"/>
        <v>0</v>
      </c>
      <c r="AA378" s="83">
        <f t="shared" si="729"/>
        <v>0</v>
      </c>
      <c r="AB378" s="83">
        <f t="shared" si="729"/>
        <v>0</v>
      </c>
      <c r="AC378" s="83">
        <f t="shared" si="729"/>
        <v>0</v>
      </c>
      <c r="AD378" s="83">
        <f t="shared" si="729"/>
        <v>0</v>
      </c>
      <c r="AE378" s="83">
        <f t="shared" si="729"/>
        <v>0</v>
      </c>
      <c r="AF378" s="83">
        <f>SUM(AF379:AF386)</f>
        <v>2551.3710299999998</v>
      </c>
      <c r="AG378" s="83">
        <f t="shared" si="729"/>
        <v>0</v>
      </c>
      <c r="AH378" s="81">
        <f t="shared" si="665"/>
        <v>0</v>
      </c>
      <c r="AI378" s="83">
        <f t="shared" si="729"/>
        <v>5000</v>
      </c>
      <c r="AJ378" s="83">
        <f t="shared" si="729"/>
        <v>5000</v>
      </c>
      <c r="AK378" s="81">
        <f t="shared" ref="AK378:AK387" si="731">AJ378/AI378*100</f>
        <v>100</v>
      </c>
      <c r="AL378" s="83">
        <f t="shared" si="729"/>
        <v>17014.7</v>
      </c>
      <c r="AM378" s="83">
        <f t="shared" si="729"/>
        <v>9820.166220000001</v>
      </c>
      <c r="AN378" s="83">
        <f t="shared" si="93"/>
        <v>57.715776475635771</v>
      </c>
      <c r="AO378" s="83">
        <f t="shared" ref="AO378:AP378" si="732">AO379+AO380+AO381+AO382+AO383+AO384+AO385+AO386</f>
        <v>2106.3000000000002</v>
      </c>
      <c r="AP378" s="83">
        <f t="shared" si="732"/>
        <v>293.05311</v>
      </c>
      <c r="AQ378" s="83">
        <f t="shared" ref="AQ378:AQ379" si="733">AP378/AO378*100</f>
        <v>13.913170488534396</v>
      </c>
      <c r="AR378" s="83">
        <f t="shared" si="729"/>
        <v>0</v>
      </c>
      <c r="AS378" s="83">
        <f t="shared" si="729"/>
        <v>0</v>
      </c>
      <c r="AT378" s="83">
        <f t="shared" ref="AT378:CI378" si="734">AT379+AT380+AT381+AT382+AT383+AT384+AT385+AT386</f>
        <v>0</v>
      </c>
      <c r="AU378" s="83">
        <f t="shared" si="734"/>
        <v>0</v>
      </c>
      <c r="AV378" s="83">
        <f t="shared" si="734"/>
        <v>0</v>
      </c>
      <c r="AW378" s="83">
        <f t="shared" si="734"/>
        <v>0</v>
      </c>
      <c r="AX378" s="83">
        <f t="shared" si="734"/>
        <v>0</v>
      </c>
      <c r="AY378" s="83">
        <f t="shared" si="734"/>
        <v>0</v>
      </c>
      <c r="AZ378" s="83">
        <f t="shared" si="734"/>
        <v>0</v>
      </c>
      <c r="BA378" s="83">
        <f t="shared" si="734"/>
        <v>0</v>
      </c>
      <c r="BB378" s="83">
        <f t="shared" si="734"/>
        <v>0</v>
      </c>
      <c r="BC378" s="83">
        <f t="shared" si="734"/>
        <v>0</v>
      </c>
      <c r="BD378" s="83">
        <f t="shared" si="734"/>
        <v>5071.3</v>
      </c>
      <c r="BE378" s="83">
        <f t="shared" si="734"/>
        <v>2406.2332000000001</v>
      </c>
      <c r="BF378" s="83">
        <f t="shared" si="125"/>
        <v>47.44805473941593</v>
      </c>
      <c r="BG378" s="83">
        <f t="shared" si="734"/>
        <v>0</v>
      </c>
      <c r="BH378" s="83">
        <f t="shared" si="734"/>
        <v>0</v>
      </c>
      <c r="BI378" s="81"/>
      <c r="BJ378" s="83">
        <f t="shared" si="734"/>
        <v>34078.699999999997</v>
      </c>
      <c r="BK378" s="83">
        <f t="shared" si="734"/>
        <v>4872.8672200000001</v>
      </c>
      <c r="BL378" s="81">
        <f t="shared" ref="BL378" si="735">BK378/BJ378*100</f>
        <v>14.298864745427498</v>
      </c>
      <c r="BM378" s="83">
        <f t="shared" si="734"/>
        <v>0</v>
      </c>
      <c r="BN378" s="83">
        <f t="shared" si="734"/>
        <v>0</v>
      </c>
      <c r="BO378" s="83">
        <f t="shared" si="734"/>
        <v>0</v>
      </c>
      <c r="BP378" s="83">
        <f t="shared" si="734"/>
        <v>0</v>
      </c>
      <c r="BQ378" s="83">
        <f t="shared" si="734"/>
        <v>0</v>
      </c>
      <c r="BR378" s="83">
        <f t="shared" si="734"/>
        <v>0</v>
      </c>
      <c r="BS378" s="83">
        <f t="shared" si="734"/>
        <v>0</v>
      </c>
      <c r="BT378" s="83">
        <f t="shared" si="734"/>
        <v>0</v>
      </c>
      <c r="BU378" s="83">
        <f t="shared" si="734"/>
        <v>0</v>
      </c>
      <c r="BV378" s="83">
        <f t="shared" si="734"/>
        <v>0</v>
      </c>
      <c r="BW378" s="83">
        <f t="shared" si="734"/>
        <v>0</v>
      </c>
      <c r="BX378" s="83">
        <f t="shared" si="734"/>
        <v>0</v>
      </c>
      <c r="BY378" s="83">
        <f t="shared" si="734"/>
        <v>0</v>
      </c>
      <c r="BZ378" s="83">
        <f t="shared" si="734"/>
        <v>0</v>
      </c>
      <c r="CA378" s="81"/>
      <c r="CB378" s="83">
        <f t="shared" si="734"/>
        <v>0</v>
      </c>
      <c r="CC378" s="83">
        <f t="shared" si="734"/>
        <v>0</v>
      </c>
      <c r="CD378" s="83">
        <f t="shared" si="734"/>
        <v>0</v>
      </c>
      <c r="CE378" s="83">
        <f t="shared" si="734"/>
        <v>0</v>
      </c>
      <c r="CF378" s="83">
        <f t="shared" si="734"/>
        <v>0</v>
      </c>
      <c r="CG378" s="83">
        <f t="shared" si="734"/>
        <v>0</v>
      </c>
      <c r="CH378" s="83">
        <f t="shared" si="734"/>
        <v>0</v>
      </c>
      <c r="CI378" s="83">
        <f t="shared" si="734"/>
        <v>0</v>
      </c>
      <c r="CJ378" s="80"/>
      <c r="CK378" s="83">
        <f t="shared" ref="CK378:CY378" si="736">CK379+CK380+CK381+CK382+CK383+CK384+CK385+CK386</f>
        <v>0</v>
      </c>
      <c r="CL378" s="83">
        <f t="shared" si="736"/>
        <v>0</v>
      </c>
      <c r="CM378" s="83">
        <f t="shared" si="736"/>
        <v>0</v>
      </c>
      <c r="CN378" s="83">
        <f t="shared" si="736"/>
        <v>0</v>
      </c>
      <c r="CO378" s="83">
        <f t="shared" si="736"/>
        <v>0</v>
      </c>
      <c r="CP378" s="183">
        <f t="shared" si="736"/>
        <v>0</v>
      </c>
      <c r="CQ378" s="83">
        <f t="shared" si="736"/>
        <v>6600.5</v>
      </c>
      <c r="CR378" s="83">
        <f t="shared" si="736"/>
        <v>3947.17598</v>
      </c>
      <c r="CS378" s="83">
        <f t="shared" si="98"/>
        <v>59.801166275282178</v>
      </c>
      <c r="CT378" s="198">
        <f t="shared" si="736"/>
        <v>0</v>
      </c>
      <c r="CU378" s="83">
        <f t="shared" si="736"/>
        <v>0</v>
      </c>
      <c r="CV378" s="83">
        <f t="shared" si="736"/>
        <v>0</v>
      </c>
      <c r="CW378" s="83">
        <f t="shared" si="736"/>
        <v>0</v>
      </c>
      <c r="CX378" s="83">
        <f t="shared" si="736"/>
        <v>0</v>
      </c>
      <c r="CY378" s="83">
        <f t="shared" si="736"/>
        <v>0</v>
      </c>
      <c r="CZ378" s="83"/>
      <c r="DA378" s="83">
        <f t="shared" ref="DA378:DB378" si="737">DA379+DA380+DA381+DA382+DA383+DA384+DA385+DA386</f>
        <v>0</v>
      </c>
      <c r="DB378" s="83">
        <f t="shared" si="737"/>
        <v>0</v>
      </c>
      <c r="DC378" s="83">
        <f t="shared" ref="DC378:DE378" si="738">DC379+DC380+DC381+DC382+DC383+DC384+DC385+DC386</f>
        <v>0</v>
      </c>
      <c r="DD378" s="83">
        <f t="shared" si="738"/>
        <v>0</v>
      </c>
      <c r="DE378" s="83">
        <f t="shared" si="738"/>
        <v>0</v>
      </c>
      <c r="DF378" s="83">
        <f t="shared" ref="DF378:DH378" si="739">DF379+DF380+DF381+DF382+DF383+DF384+DF385+DF386</f>
        <v>630.1</v>
      </c>
      <c r="DG378" s="83">
        <f t="shared" si="739"/>
        <v>0</v>
      </c>
      <c r="DH378" s="83">
        <f t="shared" si="739"/>
        <v>0</v>
      </c>
      <c r="DI378" s="83">
        <f t="shared" ref="DI378:DJ378" si="740">DI379+DI380+DI381+DI382+DI383+DI384+DI385+DI386</f>
        <v>1568.7</v>
      </c>
      <c r="DJ378" s="83">
        <f t="shared" si="740"/>
        <v>1363.5429999999999</v>
      </c>
      <c r="DK378" s="83">
        <f t="shared" si="656"/>
        <v>86.921846114617182</v>
      </c>
      <c r="DL378" s="83">
        <f t="shared" ref="DL378:DM378" si="741">DL379+DL380+DL381+DL382+DL383+DL384+DL385+DL386</f>
        <v>0</v>
      </c>
      <c r="DM378" s="83">
        <f t="shared" si="741"/>
        <v>0</v>
      </c>
      <c r="DN378" s="83"/>
      <c r="DO378" s="83">
        <f t="shared" ref="DO378:DP378" si="742">DO379+DO380+DO381+DO382+DO383+DO384+DO385+DO386</f>
        <v>0</v>
      </c>
      <c r="DP378" s="83">
        <f t="shared" si="742"/>
        <v>0</v>
      </c>
      <c r="DQ378" s="83"/>
      <c r="DR378" s="83">
        <f t="shared" ref="DR378:DS378" si="743">DR379+DR380+DR381+DR382+DR383+DR384+DR385+DR386</f>
        <v>0</v>
      </c>
      <c r="DS378" s="83">
        <f t="shared" si="743"/>
        <v>0</v>
      </c>
      <c r="DT378" s="83"/>
      <c r="DU378" s="83">
        <f t="shared" ref="DU378:DV378" si="744">DU379+DU380+DU381+DU382+DU383+DU384+DU385+DU386</f>
        <v>0</v>
      </c>
      <c r="DV378" s="83">
        <f t="shared" si="744"/>
        <v>0</v>
      </c>
      <c r="DW378" s="83"/>
      <c r="DX378" s="83"/>
      <c r="DY378" s="83"/>
      <c r="DZ378" s="83"/>
    </row>
    <row r="379" spans="1:130" s="35" customFormat="1" ht="16.5" customHeight="1" x14ac:dyDescent="0.25">
      <c r="A379" s="58" t="s">
        <v>382</v>
      </c>
      <c r="B379" s="206">
        <f t="shared" si="662"/>
        <v>33369.140819999993</v>
      </c>
      <c r="C379" s="206">
        <f t="shared" si="663"/>
        <v>18207.675640000005</v>
      </c>
      <c r="D379" s="14">
        <f t="shared" si="82"/>
        <v>54.564412485823212</v>
      </c>
      <c r="E379" s="14"/>
      <c r="F379" s="14"/>
      <c r="G379" s="14"/>
      <c r="H379" s="15"/>
      <c r="I379" s="15"/>
      <c r="J379" s="14"/>
      <c r="K379" s="14">
        <v>275.5</v>
      </c>
      <c r="L379" s="14">
        <v>275.4633</v>
      </c>
      <c r="M379" s="15">
        <f t="shared" si="730"/>
        <v>99.986678765880228</v>
      </c>
      <c r="N379" s="14"/>
      <c r="O379" s="14"/>
      <c r="P379" s="15"/>
      <c r="Q379" s="15">
        <v>0</v>
      </c>
      <c r="R379" s="15">
        <v>0</v>
      </c>
      <c r="S379" s="14"/>
      <c r="T379" s="15"/>
      <c r="U379" s="15"/>
      <c r="V379" s="15"/>
      <c r="W379" s="15">
        <v>102.04082</v>
      </c>
      <c r="X379" s="15">
        <v>102.04083</v>
      </c>
      <c r="Y379" s="14">
        <f t="shared" si="684"/>
        <v>100.00000979999966</v>
      </c>
      <c r="Z379" s="15"/>
      <c r="AA379" s="15"/>
      <c r="AB379" s="14"/>
      <c r="AC379" s="15"/>
      <c r="AD379" s="15"/>
      <c r="AE379" s="14"/>
      <c r="AF379" s="14"/>
      <c r="AG379" s="14"/>
      <c r="AH379" s="14"/>
      <c r="AI379" s="15">
        <v>0</v>
      </c>
      <c r="AJ379" s="15"/>
      <c r="AK379" s="14"/>
      <c r="AL379" s="172">
        <v>17014.7</v>
      </c>
      <c r="AM379" s="172">
        <v>9820.166220000001</v>
      </c>
      <c r="AN379" s="15">
        <f t="shared" si="93"/>
        <v>57.715776475635771</v>
      </c>
      <c r="AO379" s="172">
        <v>2106.3000000000002</v>
      </c>
      <c r="AP379" s="172">
        <v>293.05311</v>
      </c>
      <c r="AQ379" s="15">
        <f t="shared" si="733"/>
        <v>13.913170488534396</v>
      </c>
      <c r="AR379" s="15"/>
      <c r="AS379" s="15"/>
      <c r="AT379" s="15"/>
      <c r="AU379" s="15"/>
      <c r="AV379" s="99"/>
      <c r="AW379" s="99"/>
      <c r="AX379" s="15"/>
      <c r="AY379" s="99"/>
      <c r="AZ379" s="15"/>
      <c r="BA379" s="15"/>
      <c r="BB379" s="99"/>
      <c r="BC379" s="15"/>
      <c r="BD379" s="15">
        <v>5071.3</v>
      </c>
      <c r="BE379" s="191">
        <v>2406.2332000000001</v>
      </c>
      <c r="BF379" s="15">
        <f t="shared" si="125"/>
        <v>47.44805473941593</v>
      </c>
      <c r="BG379" s="15"/>
      <c r="BH379" s="99"/>
      <c r="BI379" s="14"/>
      <c r="BJ379" s="15"/>
      <c r="BK379" s="99"/>
      <c r="BL379" s="14"/>
      <c r="BM379" s="15"/>
      <c r="BN379" s="99"/>
      <c r="BO379" s="99"/>
      <c r="BP379" s="15"/>
      <c r="BQ379" s="99"/>
      <c r="BR379" s="99"/>
      <c r="BS379" s="15"/>
      <c r="BT379" s="99"/>
      <c r="BU379" s="99"/>
      <c r="BV379" s="15"/>
      <c r="BW379" s="99"/>
      <c r="BX379" s="99"/>
      <c r="BY379" s="15"/>
      <c r="BZ379" s="99"/>
      <c r="CA379" s="14"/>
      <c r="CB379" s="15"/>
      <c r="CC379" s="99"/>
      <c r="CD379" s="99"/>
      <c r="CE379" s="15"/>
      <c r="CF379" s="99"/>
      <c r="CG379" s="99"/>
      <c r="CH379" s="15"/>
      <c r="CI379" s="15"/>
      <c r="CJ379" s="50"/>
      <c r="CK379" s="15"/>
      <c r="CL379" s="99"/>
      <c r="CM379" s="99"/>
      <c r="CN379" s="15"/>
      <c r="CO379" s="99"/>
      <c r="CP379" s="185"/>
      <c r="CQ379" s="15">
        <v>6600.5</v>
      </c>
      <c r="CR379" s="172">
        <v>3947.17598</v>
      </c>
      <c r="CS379" s="15">
        <f t="shared" si="98"/>
        <v>59.801166275282178</v>
      </c>
      <c r="CT379" s="195"/>
      <c r="CU379" s="99"/>
      <c r="CV379" s="99"/>
      <c r="CW379" s="15"/>
      <c r="CX379" s="99"/>
      <c r="CY379" s="99"/>
      <c r="CZ379" s="15"/>
      <c r="DA379" s="99"/>
      <c r="DB379" s="99"/>
      <c r="DC379" s="15"/>
      <c r="DD379" s="99"/>
      <c r="DE379" s="99"/>
      <c r="DF379" s="15">
        <v>630.1</v>
      </c>
      <c r="DG379" s="99"/>
      <c r="DH379" s="99"/>
      <c r="DI379" s="15">
        <v>1568.7</v>
      </c>
      <c r="DJ379" s="191">
        <v>1363.5429999999999</v>
      </c>
      <c r="DK379" s="15">
        <f t="shared" si="656"/>
        <v>86.921846114617182</v>
      </c>
      <c r="DL379" s="15"/>
      <c r="DM379" s="191"/>
      <c r="DN379" s="15"/>
      <c r="DO379" s="15"/>
      <c r="DP379" s="191"/>
      <c r="DQ379" s="15"/>
      <c r="DR379" s="15"/>
      <c r="DS379" s="191"/>
      <c r="DT379" s="15"/>
      <c r="DU379" s="15"/>
      <c r="DV379" s="172"/>
      <c r="DW379" s="15"/>
      <c r="DX379" s="15"/>
      <c r="DY379" s="172"/>
      <c r="DZ379" s="15"/>
    </row>
    <row r="380" spans="1:130" s="35" customFormat="1" ht="15.75" x14ac:dyDescent="0.25">
      <c r="A380" s="58" t="s">
        <v>435</v>
      </c>
      <c r="B380" s="206">
        <f t="shared" si="662"/>
        <v>39078.699999999997</v>
      </c>
      <c r="C380" s="206">
        <f t="shared" si="663"/>
        <v>9872.8672200000001</v>
      </c>
      <c r="D380" s="14">
        <f>C380/B380*100</f>
        <v>25.264062571170488</v>
      </c>
      <c r="E380" s="14"/>
      <c r="F380" s="14"/>
      <c r="G380" s="14"/>
      <c r="H380" s="14"/>
      <c r="I380" s="14"/>
      <c r="J380" s="14"/>
      <c r="K380" s="14"/>
      <c r="L380" s="14"/>
      <c r="M380" s="15"/>
      <c r="N380" s="14"/>
      <c r="O380" s="14"/>
      <c r="P380" s="14"/>
      <c r="Q380" s="14"/>
      <c r="R380" s="14"/>
      <c r="S380" s="14"/>
      <c r="T380" s="14"/>
      <c r="U380" s="14">
        <v>0</v>
      </c>
      <c r="V380" s="14"/>
      <c r="W380" s="14"/>
      <c r="X380" s="14"/>
      <c r="Y380" s="14"/>
      <c r="Z380" s="14"/>
      <c r="AA380" s="14"/>
      <c r="AB380" s="14"/>
      <c r="AC380" s="14"/>
      <c r="AD380" s="14"/>
      <c r="AE380" s="14"/>
      <c r="AF380" s="14"/>
      <c r="AG380" s="14"/>
      <c r="AH380" s="14"/>
      <c r="AI380" s="14">
        <v>5000</v>
      </c>
      <c r="AJ380" s="14">
        <v>5000</v>
      </c>
      <c r="AK380" s="14">
        <f t="shared" si="731"/>
        <v>100</v>
      </c>
      <c r="AL380" s="14"/>
      <c r="AM380" s="14"/>
      <c r="AN380" s="14"/>
      <c r="AO380" s="14"/>
      <c r="AP380" s="14"/>
      <c r="AQ380" s="14"/>
      <c r="AR380" s="14"/>
      <c r="AS380" s="14"/>
      <c r="AT380" s="100"/>
      <c r="AU380" s="14"/>
      <c r="AV380" s="14"/>
      <c r="AW380" s="100"/>
      <c r="AX380" s="14"/>
      <c r="AY380" s="14"/>
      <c r="AZ380" s="100"/>
      <c r="BA380" s="14"/>
      <c r="BB380" s="14"/>
      <c r="BC380" s="100"/>
      <c r="BD380" s="14"/>
      <c r="BE380" s="14"/>
      <c r="BF380" s="14"/>
      <c r="BG380" s="14"/>
      <c r="BH380" s="14"/>
      <c r="BI380" s="14"/>
      <c r="BJ380" s="15">
        <v>34078.699999999997</v>
      </c>
      <c r="BK380" s="15">
        <v>4872.8672200000001</v>
      </c>
      <c r="BL380" s="14">
        <f>BK380/BJ380*100</f>
        <v>14.298864745427498</v>
      </c>
      <c r="BM380" s="14"/>
      <c r="BN380" s="14"/>
      <c r="BO380" s="14"/>
      <c r="BP380" s="14"/>
      <c r="BQ380" s="14"/>
      <c r="BR380" s="100"/>
      <c r="BS380" s="14"/>
      <c r="BT380" s="14"/>
      <c r="BU380" s="100"/>
      <c r="BV380" s="14"/>
      <c r="BW380" s="14"/>
      <c r="BX380" s="100"/>
      <c r="BY380" s="14"/>
      <c r="BZ380" s="14"/>
      <c r="CA380" s="14"/>
      <c r="CB380" s="14"/>
      <c r="CC380" s="14"/>
      <c r="CD380" s="100"/>
      <c r="CE380" s="14"/>
      <c r="CF380" s="14"/>
      <c r="CG380" s="100"/>
      <c r="CH380" s="14"/>
      <c r="CI380" s="14"/>
      <c r="CJ380" s="50"/>
      <c r="CK380" s="14"/>
      <c r="CL380" s="14"/>
      <c r="CM380" s="100"/>
      <c r="CN380" s="15"/>
      <c r="CO380" s="14"/>
      <c r="CP380" s="181"/>
      <c r="CQ380" s="15"/>
      <c r="CR380" s="14"/>
      <c r="CS380" s="14"/>
      <c r="CT380" s="195"/>
      <c r="CU380" s="14"/>
      <c r="CV380" s="100"/>
      <c r="CW380" s="15"/>
      <c r="CX380" s="14"/>
      <c r="CY380" s="100"/>
      <c r="CZ380" s="15"/>
      <c r="DA380" s="14"/>
      <c r="DB380" s="100"/>
      <c r="DC380" s="15"/>
      <c r="DD380" s="14"/>
      <c r="DE380" s="100"/>
      <c r="DF380" s="15"/>
      <c r="DG380" s="14"/>
      <c r="DH380" s="100"/>
      <c r="DI380" s="15"/>
      <c r="DJ380" s="14"/>
      <c r="DK380" s="15"/>
      <c r="DL380" s="15"/>
      <c r="DM380" s="14"/>
      <c r="DN380" s="15"/>
      <c r="DO380" s="15"/>
      <c r="DP380" s="14"/>
      <c r="DQ380" s="15"/>
      <c r="DR380" s="15"/>
      <c r="DS380" s="14"/>
      <c r="DT380" s="15"/>
      <c r="DU380" s="15"/>
      <c r="DV380" s="14"/>
      <c r="DW380" s="14"/>
      <c r="DX380" s="15"/>
      <c r="DY380" s="14"/>
      <c r="DZ380" s="14"/>
    </row>
    <row r="381" spans="1:130" s="35" customFormat="1" ht="15.75" x14ac:dyDescent="0.25">
      <c r="A381" s="58" t="s">
        <v>497</v>
      </c>
      <c r="B381" s="206">
        <f t="shared" si="662"/>
        <v>914.67845999999997</v>
      </c>
      <c r="C381" s="206">
        <f t="shared" si="663"/>
        <v>0</v>
      </c>
      <c r="D381" s="14"/>
      <c r="E381" s="14"/>
      <c r="F381" s="14"/>
      <c r="G381" s="14"/>
      <c r="H381" s="14"/>
      <c r="I381" s="14"/>
      <c r="J381" s="14"/>
      <c r="K381" s="14"/>
      <c r="L381" s="14"/>
      <c r="M381" s="15"/>
      <c r="N381" s="14"/>
      <c r="O381" s="14"/>
      <c r="P381" s="14"/>
      <c r="Q381" s="14"/>
      <c r="R381" s="14"/>
      <c r="S381" s="14"/>
      <c r="T381" s="14"/>
      <c r="U381" s="14"/>
      <c r="V381" s="14"/>
      <c r="W381" s="14"/>
      <c r="X381" s="14"/>
      <c r="Y381" s="14"/>
      <c r="Z381" s="14"/>
      <c r="AA381" s="14"/>
      <c r="AB381" s="14"/>
      <c r="AC381" s="14"/>
      <c r="AD381" s="14"/>
      <c r="AE381" s="14"/>
      <c r="AF381" s="14">
        <v>914.67845999999997</v>
      </c>
      <c r="AG381" s="14"/>
      <c r="AH381" s="14">
        <f t="shared" si="665"/>
        <v>0</v>
      </c>
      <c r="AI381" s="14"/>
      <c r="AJ381" s="14"/>
      <c r="AK381" s="14"/>
      <c r="AL381" s="14"/>
      <c r="AM381" s="14"/>
      <c r="AN381" s="14"/>
      <c r="AO381" s="14"/>
      <c r="AP381" s="14"/>
      <c r="AQ381" s="14"/>
      <c r="AR381" s="14"/>
      <c r="AS381" s="14"/>
      <c r="AT381" s="100"/>
      <c r="AU381" s="14"/>
      <c r="AV381" s="14"/>
      <c r="AW381" s="100"/>
      <c r="AX381" s="14"/>
      <c r="AY381" s="14"/>
      <c r="AZ381" s="100"/>
      <c r="BA381" s="14"/>
      <c r="BB381" s="14"/>
      <c r="BC381" s="100"/>
      <c r="BD381" s="14"/>
      <c r="BE381" s="14"/>
      <c r="BF381" s="14"/>
      <c r="BG381" s="14"/>
      <c r="BH381" s="14"/>
      <c r="BI381" s="14"/>
      <c r="BJ381" s="14"/>
      <c r="BK381" s="14"/>
      <c r="BL381" s="100"/>
      <c r="BM381" s="14"/>
      <c r="BN381" s="14"/>
      <c r="BO381" s="100"/>
      <c r="BP381" s="14"/>
      <c r="BQ381" s="14"/>
      <c r="BR381" s="100"/>
      <c r="BS381" s="14"/>
      <c r="BT381" s="14"/>
      <c r="BU381" s="100"/>
      <c r="BV381" s="14"/>
      <c r="BW381" s="14"/>
      <c r="BX381" s="100"/>
      <c r="BY381" s="14"/>
      <c r="BZ381" s="14"/>
      <c r="CA381" s="14"/>
      <c r="CB381" s="14"/>
      <c r="CC381" s="14"/>
      <c r="CD381" s="100"/>
      <c r="CE381" s="14"/>
      <c r="CF381" s="14"/>
      <c r="CG381" s="100"/>
      <c r="CH381" s="14"/>
      <c r="CI381" s="14"/>
      <c r="CJ381" s="50"/>
      <c r="CK381" s="14"/>
      <c r="CL381" s="14"/>
      <c r="CM381" s="100"/>
      <c r="CN381" s="15"/>
      <c r="CO381" s="14"/>
      <c r="CP381" s="181"/>
      <c r="CQ381" s="15"/>
      <c r="CR381" s="14"/>
      <c r="CS381" s="14"/>
      <c r="CT381" s="195"/>
      <c r="CU381" s="14"/>
      <c r="CV381" s="100"/>
      <c r="CW381" s="15"/>
      <c r="CX381" s="14"/>
      <c r="CY381" s="100"/>
      <c r="CZ381" s="15"/>
      <c r="DA381" s="14"/>
      <c r="DB381" s="100"/>
      <c r="DC381" s="15"/>
      <c r="DD381" s="14"/>
      <c r="DE381" s="100"/>
      <c r="DF381" s="15"/>
      <c r="DG381" s="14"/>
      <c r="DH381" s="100"/>
      <c r="DI381" s="15"/>
      <c r="DJ381" s="14"/>
      <c r="DK381" s="15"/>
      <c r="DL381" s="15"/>
      <c r="DM381" s="14"/>
      <c r="DN381" s="15"/>
      <c r="DO381" s="15"/>
      <c r="DP381" s="14"/>
      <c r="DQ381" s="15"/>
      <c r="DR381" s="15"/>
      <c r="DS381" s="14"/>
      <c r="DT381" s="15"/>
      <c r="DU381" s="15"/>
      <c r="DV381" s="14"/>
      <c r="DW381" s="14"/>
      <c r="DX381" s="15"/>
      <c r="DY381" s="14"/>
      <c r="DZ381" s="14"/>
    </row>
    <row r="382" spans="1:130" s="35" customFormat="1" ht="15.75" x14ac:dyDescent="0.25">
      <c r="A382" s="58" t="s">
        <v>682</v>
      </c>
      <c r="B382" s="206">
        <f t="shared" si="662"/>
        <v>636.69256999999993</v>
      </c>
      <c r="C382" s="206">
        <f t="shared" si="663"/>
        <v>0</v>
      </c>
      <c r="D382" s="14"/>
      <c r="E382" s="14"/>
      <c r="F382" s="14"/>
      <c r="G382" s="14"/>
      <c r="H382" s="14"/>
      <c r="I382" s="14"/>
      <c r="J382" s="14"/>
      <c r="K382" s="14"/>
      <c r="L382" s="14"/>
      <c r="M382" s="15"/>
      <c r="N382" s="14"/>
      <c r="O382" s="14"/>
      <c r="P382" s="14"/>
      <c r="Q382" s="14"/>
      <c r="R382" s="14"/>
      <c r="S382" s="14"/>
      <c r="T382" s="14"/>
      <c r="U382" s="14"/>
      <c r="V382" s="14"/>
      <c r="W382" s="14"/>
      <c r="X382" s="14"/>
      <c r="Y382" s="14"/>
      <c r="Z382" s="14"/>
      <c r="AA382" s="14"/>
      <c r="AB382" s="14"/>
      <c r="AC382" s="14"/>
      <c r="AD382" s="14"/>
      <c r="AE382" s="14"/>
      <c r="AF382" s="14">
        <v>636.69256999999993</v>
      </c>
      <c r="AG382" s="14"/>
      <c r="AH382" s="14">
        <f t="shared" si="665"/>
        <v>0</v>
      </c>
      <c r="AI382" s="14"/>
      <c r="AJ382" s="14"/>
      <c r="AK382" s="14"/>
      <c r="AL382" s="14"/>
      <c r="AM382" s="14"/>
      <c r="AN382" s="14"/>
      <c r="AO382" s="14"/>
      <c r="AP382" s="14"/>
      <c r="AQ382" s="14"/>
      <c r="AR382" s="14"/>
      <c r="AS382" s="14"/>
      <c r="AT382" s="100"/>
      <c r="AU382" s="14"/>
      <c r="AV382" s="14"/>
      <c r="AW382" s="100"/>
      <c r="AX382" s="14"/>
      <c r="AY382" s="14"/>
      <c r="AZ382" s="100"/>
      <c r="BA382" s="14"/>
      <c r="BB382" s="14"/>
      <c r="BC382" s="100"/>
      <c r="BD382" s="14"/>
      <c r="BE382" s="14"/>
      <c r="BF382" s="14"/>
      <c r="BG382" s="14"/>
      <c r="BH382" s="14"/>
      <c r="BI382" s="14"/>
      <c r="BJ382" s="14"/>
      <c r="BK382" s="14"/>
      <c r="BL382" s="100"/>
      <c r="BM382" s="14"/>
      <c r="BN382" s="14"/>
      <c r="BO382" s="100"/>
      <c r="BP382" s="14"/>
      <c r="BQ382" s="14"/>
      <c r="BR382" s="100"/>
      <c r="BS382" s="14"/>
      <c r="BT382" s="14"/>
      <c r="BU382" s="100"/>
      <c r="BV382" s="14"/>
      <c r="BW382" s="14"/>
      <c r="BX382" s="100"/>
      <c r="BY382" s="14"/>
      <c r="BZ382" s="14"/>
      <c r="CA382" s="100"/>
      <c r="CB382" s="14"/>
      <c r="CC382" s="14"/>
      <c r="CD382" s="100"/>
      <c r="CE382" s="14"/>
      <c r="CF382" s="14"/>
      <c r="CG382" s="100"/>
      <c r="CH382" s="14"/>
      <c r="CI382" s="14"/>
      <c r="CJ382" s="50"/>
      <c r="CK382" s="14"/>
      <c r="CL382" s="14"/>
      <c r="CM382" s="100"/>
      <c r="CN382" s="15"/>
      <c r="CO382" s="14"/>
      <c r="CP382" s="181"/>
      <c r="CQ382" s="15"/>
      <c r="CR382" s="14"/>
      <c r="CS382" s="14"/>
      <c r="CT382" s="195"/>
      <c r="CU382" s="14"/>
      <c r="CV382" s="100"/>
      <c r="CW382" s="15"/>
      <c r="CX382" s="14"/>
      <c r="CY382" s="100"/>
      <c r="CZ382" s="15"/>
      <c r="DA382" s="14"/>
      <c r="DB382" s="100"/>
      <c r="DC382" s="15"/>
      <c r="DD382" s="14"/>
      <c r="DE382" s="100"/>
      <c r="DF382" s="15"/>
      <c r="DG382" s="14"/>
      <c r="DH382" s="100"/>
      <c r="DI382" s="15"/>
      <c r="DJ382" s="14"/>
      <c r="DK382" s="15"/>
      <c r="DL382" s="15"/>
      <c r="DM382" s="14"/>
      <c r="DN382" s="15"/>
      <c r="DO382" s="15"/>
      <c r="DP382" s="14"/>
      <c r="DQ382" s="15"/>
      <c r="DR382" s="15"/>
      <c r="DS382" s="14"/>
      <c r="DT382" s="15"/>
      <c r="DU382" s="15"/>
      <c r="DV382" s="14"/>
      <c r="DW382" s="14"/>
      <c r="DX382" s="15"/>
      <c r="DY382" s="14"/>
      <c r="DZ382" s="14"/>
    </row>
    <row r="383" spans="1:130" s="35" customFormat="1" ht="15.75" x14ac:dyDescent="0.25">
      <c r="A383" s="58" t="s">
        <v>436</v>
      </c>
      <c r="B383" s="206">
        <f t="shared" si="662"/>
        <v>0</v>
      </c>
      <c r="C383" s="206">
        <f t="shared" si="663"/>
        <v>0</v>
      </c>
      <c r="D383" s="14"/>
      <c r="E383" s="14"/>
      <c r="F383" s="14"/>
      <c r="G383" s="14"/>
      <c r="H383" s="14"/>
      <c r="I383" s="14"/>
      <c r="J383" s="14"/>
      <c r="K383" s="14"/>
      <c r="L383" s="14"/>
      <c r="M383" s="15"/>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00"/>
      <c r="AU383" s="14"/>
      <c r="AV383" s="14"/>
      <c r="AW383" s="100"/>
      <c r="AX383" s="14"/>
      <c r="AY383" s="14"/>
      <c r="AZ383" s="100"/>
      <c r="BA383" s="14"/>
      <c r="BB383" s="14"/>
      <c r="BC383" s="100"/>
      <c r="BD383" s="14"/>
      <c r="BE383" s="14"/>
      <c r="BF383" s="14"/>
      <c r="BG383" s="14"/>
      <c r="BH383" s="14"/>
      <c r="BI383" s="14"/>
      <c r="BJ383" s="14"/>
      <c r="BK383" s="14"/>
      <c r="BL383" s="100"/>
      <c r="BM383" s="14"/>
      <c r="BN383" s="14"/>
      <c r="BO383" s="100"/>
      <c r="BP383" s="14"/>
      <c r="BQ383" s="14"/>
      <c r="BR383" s="100"/>
      <c r="BS383" s="14"/>
      <c r="BT383" s="14"/>
      <c r="BU383" s="100"/>
      <c r="BV383" s="14"/>
      <c r="BW383" s="14"/>
      <c r="BX383" s="100"/>
      <c r="BY383" s="14"/>
      <c r="BZ383" s="14"/>
      <c r="CA383" s="100"/>
      <c r="CB383" s="14"/>
      <c r="CC383" s="14"/>
      <c r="CD383" s="100"/>
      <c r="CE383" s="14"/>
      <c r="CF383" s="14"/>
      <c r="CG383" s="100"/>
      <c r="CH383" s="14"/>
      <c r="CI383" s="14"/>
      <c r="CJ383" s="50"/>
      <c r="CK383" s="14"/>
      <c r="CL383" s="14"/>
      <c r="CM383" s="100"/>
      <c r="CN383" s="15"/>
      <c r="CO383" s="14"/>
      <c r="CP383" s="181"/>
      <c r="CQ383" s="15"/>
      <c r="CR383" s="14"/>
      <c r="CS383" s="14"/>
      <c r="CT383" s="195"/>
      <c r="CU383" s="14"/>
      <c r="CV383" s="100"/>
      <c r="CW383" s="15"/>
      <c r="CX383" s="14"/>
      <c r="CY383" s="100"/>
      <c r="CZ383" s="15"/>
      <c r="DA383" s="14"/>
      <c r="DB383" s="100"/>
      <c r="DC383" s="15"/>
      <c r="DD383" s="14"/>
      <c r="DE383" s="100"/>
      <c r="DF383" s="15"/>
      <c r="DG383" s="14"/>
      <c r="DH383" s="100"/>
      <c r="DI383" s="15"/>
      <c r="DJ383" s="14"/>
      <c r="DK383" s="15"/>
      <c r="DL383" s="15"/>
      <c r="DM383" s="14"/>
      <c r="DN383" s="15"/>
      <c r="DO383" s="15"/>
      <c r="DP383" s="14"/>
      <c r="DQ383" s="15"/>
      <c r="DR383" s="15"/>
      <c r="DS383" s="14"/>
      <c r="DT383" s="15"/>
      <c r="DU383" s="15"/>
      <c r="DV383" s="14"/>
      <c r="DW383" s="14"/>
      <c r="DX383" s="15"/>
      <c r="DY383" s="14"/>
      <c r="DZ383" s="14"/>
    </row>
    <row r="384" spans="1:130" s="35" customFormat="1" ht="15.75" x14ac:dyDescent="0.25">
      <c r="A384" s="58" t="s">
        <v>529</v>
      </c>
      <c r="B384" s="206">
        <f t="shared" si="662"/>
        <v>0</v>
      </c>
      <c r="C384" s="206">
        <f t="shared" si="663"/>
        <v>0</v>
      </c>
      <c r="D384" s="14"/>
      <c r="E384" s="14"/>
      <c r="F384" s="14"/>
      <c r="G384" s="14"/>
      <c r="H384" s="14"/>
      <c r="I384" s="14"/>
      <c r="J384" s="14"/>
      <c r="K384" s="14"/>
      <c r="L384" s="14"/>
      <c r="M384" s="15"/>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00"/>
      <c r="AU384" s="14"/>
      <c r="AV384" s="14"/>
      <c r="AW384" s="100"/>
      <c r="AX384" s="14"/>
      <c r="AY384" s="14"/>
      <c r="AZ384" s="100"/>
      <c r="BA384" s="14"/>
      <c r="BB384" s="14"/>
      <c r="BC384" s="100"/>
      <c r="BD384" s="14"/>
      <c r="BE384" s="14"/>
      <c r="BF384" s="14"/>
      <c r="BG384" s="14"/>
      <c r="BH384" s="14"/>
      <c r="BI384" s="100"/>
      <c r="BJ384" s="14"/>
      <c r="BK384" s="14"/>
      <c r="BL384" s="100"/>
      <c r="BM384" s="14"/>
      <c r="BN384" s="14"/>
      <c r="BO384" s="100"/>
      <c r="BP384" s="14"/>
      <c r="BQ384" s="14"/>
      <c r="BR384" s="100"/>
      <c r="BS384" s="14"/>
      <c r="BT384" s="14"/>
      <c r="BU384" s="100"/>
      <c r="BV384" s="14"/>
      <c r="BW384" s="14"/>
      <c r="BX384" s="100"/>
      <c r="BY384" s="14"/>
      <c r="BZ384" s="14"/>
      <c r="CA384" s="100"/>
      <c r="CB384" s="14"/>
      <c r="CC384" s="14"/>
      <c r="CD384" s="100"/>
      <c r="CE384" s="14"/>
      <c r="CF384" s="14"/>
      <c r="CG384" s="100"/>
      <c r="CH384" s="14"/>
      <c r="CI384" s="14"/>
      <c r="CJ384" s="50"/>
      <c r="CK384" s="14"/>
      <c r="CL384" s="14"/>
      <c r="CM384" s="100"/>
      <c r="CN384" s="15"/>
      <c r="CO384" s="14"/>
      <c r="CP384" s="181"/>
      <c r="CQ384" s="15"/>
      <c r="CR384" s="14"/>
      <c r="CS384" s="14"/>
      <c r="CT384" s="195"/>
      <c r="CU384" s="14"/>
      <c r="CV384" s="100"/>
      <c r="CW384" s="15"/>
      <c r="CX384" s="14"/>
      <c r="CY384" s="100"/>
      <c r="CZ384" s="15"/>
      <c r="DA384" s="14"/>
      <c r="DB384" s="100"/>
      <c r="DC384" s="15"/>
      <c r="DD384" s="14"/>
      <c r="DE384" s="100"/>
      <c r="DF384" s="15"/>
      <c r="DG384" s="14"/>
      <c r="DH384" s="100"/>
      <c r="DI384" s="15"/>
      <c r="DJ384" s="14"/>
      <c r="DK384" s="15"/>
      <c r="DL384" s="15"/>
      <c r="DM384" s="14"/>
      <c r="DN384" s="15"/>
      <c r="DO384" s="15"/>
      <c r="DP384" s="14"/>
      <c r="DQ384" s="15"/>
      <c r="DR384" s="15"/>
      <c r="DS384" s="14"/>
      <c r="DT384" s="15"/>
      <c r="DU384" s="15"/>
      <c r="DV384" s="14"/>
      <c r="DW384" s="14"/>
      <c r="DX384" s="15"/>
      <c r="DY384" s="14"/>
      <c r="DZ384" s="14"/>
    </row>
    <row r="385" spans="1:130" s="35" customFormat="1" ht="15.75" x14ac:dyDescent="0.25">
      <c r="A385" s="58" t="s">
        <v>683</v>
      </c>
      <c r="B385" s="206">
        <f t="shared" si="662"/>
        <v>0</v>
      </c>
      <c r="C385" s="206">
        <f t="shared" si="663"/>
        <v>0</v>
      </c>
      <c r="D385" s="14"/>
      <c r="E385" s="14"/>
      <c r="F385" s="14"/>
      <c r="G385" s="14"/>
      <c r="H385" s="14"/>
      <c r="I385" s="14"/>
      <c r="J385" s="14"/>
      <c r="K385" s="14"/>
      <c r="L385" s="14"/>
      <c r="M385" s="15"/>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00"/>
      <c r="AU385" s="14"/>
      <c r="AV385" s="14"/>
      <c r="AW385" s="100"/>
      <c r="AX385" s="14"/>
      <c r="AY385" s="14"/>
      <c r="AZ385" s="100"/>
      <c r="BA385" s="14"/>
      <c r="BB385" s="14"/>
      <c r="BC385" s="100"/>
      <c r="BD385" s="14"/>
      <c r="BE385" s="14"/>
      <c r="BF385" s="14"/>
      <c r="BG385" s="14"/>
      <c r="BH385" s="14"/>
      <c r="BI385" s="100"/>
      <c r="BJ385" s="14"/>
      <c r="BK385" s="14"/>
      <c r="BL385" s="100"/>
      <c r="BM385" s="14"/>
      <c r="BN385" s="14"/>
      <c r="BO385" s="100"/>
      <c r="BP385" s="14"/>
      <c r="BQ385" s="14"/>
      <c r="BR385" s="100"/>
      <c r="BS385" s="14"/>
      <c r="BT385" s="14"/>
      <c r="BU385" s="100"/>
      <c r="BV385" s="14"/>
      <c r="BW385" s="14"/>
      <c r="BX385" s="100"/>
      <c r="BY385" s="14"/>
      <c r="BZ385" s="14"/>
      <c r="CA385" s="100"/>
      <c r="CB385" s="14"/>
      <c r="CC385" s="14"/>
      <c r="CD385" s="100"/>
      <c r="CE385" s="14"/>
      <c r="CF385" s="14"/>
      <c r="CG385" s="100"/>
      <c r="CH385" s="14"/>
      <c r="CI385" s="14"/>
      <c r="CJ385" s="50"/>
      <c r="CK385" s="14"/>
      <c r="CL385" s="14"/>
      <c r="CM385" s="100"/>
      <c r="CN385" s="15"/>
      <c r="CO385" s="14"/>
      <c r="CP385" s="181"/>
      <c r="CQ385" s="15"/>
      <c r="CR385" s="14"/>
      <c r="CS385" s="14"/>
      <c r="CT385" s="195"/>
      <c r="CU385" s="14"/>
      <c r="CV385" s="100"/>
      <c r="CW385" s="15"/>
      <c r="CX385" s="14"/>
      <c r="CY385" s="100"/>
      <c r="CZ385" s="15"/>
      <c r="DA385" s="14"/>
      <c r="DB385" s="100"/>
      <c r="DC385" s="15"/>
      <c r="DD385" s="14"/>
      <c r="DE385" s="100"/>
      <c r="DF385" s="15"/>
      <c r="DG385" s="14"/>
      <c r="DH385" s="100"/>
      <c r="DI385" s="15"/>
      <c r="DJ385" s="14"/>
      <c r="DK385" s="15"/>
      <c r="DL385" s="15"/>
      <c r="DM385" s="14"/>
      <c r="DN385" s="15"/>
      <c r="DO385" s="15"/>
      <c r="DP385" s="14"/>
      <c r="DQ385" s="15"/>
      <c r="DR385" s="15"/>
      <c r="DS385" s="14"/>
      <c r="DT385" s="15"/>
      <c r="DU385" s="15"/>
      <c r="DV385" s="14"/>
      <c r="DW385" s="14"/>
      <c r="DX385" s="15"/>
      <c r="DY385" s="14"/>
      <c r="DZ385" s="14"/>
    </row>
    <row r="386" spans="1:130" s="35" customFormat="1" ht="15.75" x14ac:dyDescent="0.25">
      <c r="A386" s="58" t="s">
        <v>684</v>
      </c>
      <c r="B386" s="206">
        <f t="shared" si="662"/>
        <v>1000</v>
      </c>
      <c r="C386" s="206">
        <f t="shared" si="663"/>
        <v>0</v>
      </c>
      <c r="D386" s="14"/>
      <c r="E386" s="14"/>
      <c r="F386" s="14"/>
      <c r="G386" s="14"/>
      <c r="H386" s="14"/>
      <c r="I386" s="14"/>
      <c r="J386" s="14"/>
      <c r="K386" s="14"/>
      <c r="L386" s="14"/>
      <c r="M386" s="15"/>
      <c r="N386" s="14"/>
      <c r="O386" s="14"/>
      <c r="P386" s="14"/>
      <c r="Q386" s="14"/>
      <c r="R386" s="14"/>
      <c r="S386" s="14"/>
      <c r="T386" s="14"/>
      <c r="U386" s="14">
        <v>0</v>
      </c>
      <c r="V386" s="14"/>
      <c r="W386" s="14"/>
      <c r="X386" s="14"/>
      <c r="Y386" s="14"/>
      <c r="Z386" s="14"/>
      <c r="AA386" s="14"/>
      <c r="AB386" s="14"/>
      <c r="AC386" s="14"/>
      <c r="AD386" s="14"/>
      <c r="AE386" s="14"/>
      <c r="AF386" s="14">
        <v>1000</v>
      </c>
      <c r="AG386" s="14"/>
      <c r="AH386" s="14">
        <f t="shared" si="665"/>
        <v>0</v>
      </c>
      <c r="AI386" s="14"/>
      <c r="AJ386" s="14"/>
      <c r="AK386" s="14"/>
      <c r="AL386" s="14"/>
      <c r="AM386" s="14"/>
      <c r="AN386" s="14"/>
      <c r="AO386" s="14"/>
      <c r="AP386" s="14"/>
      <c r="AQ386" s="14"/>
      <c r="AR386" s="14"/>
      <c r="AS386" s="14"/>
      <c r="AT386" s="100"/>
      <c r="AU386" s="14"/>
      <c r="AV386" s="14"/>
      <c r="AW386" s="100"/>
      <c r="AX386" s="14"/>
      <c r="AY386" s="14"/>
      <c r="AZ386" s="100"/>
      <c r="BA386" s="14"/>
      <c r="BB386" s="14"/>
      <c r="BC386" s="100"/>
      <c r="BD386" s="14"/>
      <c r="BE386" s="14"/>
      <c r="BF386" s="14"/>
      <c r="BG386" s="14"/>
      <c r="BH386" s="14"/>
      <c r="BI386" s="100"/>
      <c r="BJ386" s="14"/>
      <c r="BK386" s="14"/>
      <c r="BL386" s="100"/>
      <c r="BM386" s="14"/>
      <c r="BN386" s="14"/>
      <c r="BO386" s="100"/>
      <c r="BP386" s="14"/>
      <c r="BQ386" s="14"/>
      <c r="BR386" s="100"/>
      <c r="BS386" s="14"/>
      <c r="BT386" s="14"/>
      <c r="BU386" s="100"/>
      <c r="BV386" s="14"/>
      <c r="BW386" s="14"/>
      <c r="BX386" s="100"/>
      <c r="BY386" s="14"/>
      <c r="BZ386" s="14"/>
      <c r="CA386" s="100"/>
      <c r="CB386" s="14"/>
      <c r="CC386" s="14"/>
      <c r="CD386" s="100"/>
      <c r="CE386" s="14"/>
      <c r="CF386" s="14"/>
      <c r="CG386" s="100"/>
      <c r="CH386" s="14"/>
      <c r="CI386" s="14"/>
      <c r="CJ386" s="50"/>
      <c r="CK386" s="14"/>
      <c r="CL386" s="14"/>
      <c r="CM386" s="100"/>
      <c r="CN386" s="15"/>
      <c r="CO386" s="14"/>
      <c r="CP386" s="181"/>
      <c r="CQ386" s="15"/>
      <c r="CR386" s="14"/>
      <c r="CS386" s="14"/>
      <c r="CT386" s="195"/>
      <c r="CU386" s="14"/>
      <c r="CV386" s="100"/>
      <c r="CW386" s="15"/>
      <c r="CX386" s="14"/>
      <c r="CY386" s="100"/>
      <c r="CZ386" s="15"/>
      <c r="DA386" s="14"/>
      <c r="DB386" s="100"/>
      <c r="DC386" s="15"/>
      <c r="DD386" s="14"/>
      <c r="DE386" s="100"/>
      <c r="DF386" s="15"/>
      <c r="DG386" s="14"/>
      <c r="DH386" s="100"/>
      <c r="DI386" s="15"/>
      <c r="DJ386" s="14"/>
      <c r="DK386" s="15"/>
      <c r="DL386" s="15"/>
      <c r="DM386" s="14"/>
      <c r="DN386" s="15"/>
      <c r="DO386" s="15"/>
      <c r="DP386" s="14"/>
      <c r="DQ386" s="15"/>
      <c r="DR386" s="15"/>
      <c r="DS386" s="14"/>
      <c r="DT386" s="15"/>
      <c r="DU386" s="15"/>
      <c r="DV386" s="14"/>
      <c r="DW386" s="14"/>
      <c r="DX386" s="15"/>
      <c r="DY386" s="14"/>
      <c r="DZ386" s="14"/>
    </row>
    <row r="387" spans="1:130" s="76" customFormat="1" ht="31.5" x14ac:dyDescent="0.25">
      <c r="A387" s="78" t="s">
        <v>376</v>
      </c>
      <c r="B387" s="205">
        <f t="shared" si="662"/>
        <v>1220678.345</v>
      </c>
      <c r="C387" s="205">
        <f t="shared" si="663"/>
        <v>414065.38076000009</v>
      </c>
      <c r="D387" s="81">
        <f t="shared" si="82"/>
        <v>33.920924579029879</v>
      </c>
      <c r="E387" s="83">
        <f t="shared" ref="E387:AS387" si="745">E388+E389+E390+E391+E392+E393</f>
        <v>0</v>
      </c>
      <c r="F387" s="83">
        <f t="shared" si="745"/>
        <v>0</v>
      </c>
      <c r="G387" s="81"/>
      <c r="H387" s="83">
        <f t="shared" si="745"/>
        <v>0</v>
      </c>
      <c r="I387" s="83">
        <f t="shared" si="745"/>
        <v>0</v>
      </c>
      <c r="J387" s="83">
        <f t="shared" si="745"/>
        <v>0</v>
      </c>
      <c r="K387" s="83">
        <f t="shared" si="745"/>
        <v>12203.3</v>
      </c>
      <c r="L387" s="83">
        <f t="shared" si="745"/>
        <v>11854.575550000001</v>
      </c>
      <c r="M387" s="83">
        <f t="shared" si="730"/>
        <v>97.142375832766561</v>
      </c>
      <c r="N387" s="83">
        <f t="shared" si="745"/>
        <v>0</v>
      </c>
      <c r="O387" s="83">
        <f t="shared" si="745"/>
        <v>0</v>
      </c>
      <c r="P387" s="83"/>
      <c r="Q387" s="83">
        <f t="shared" si="745"/>
        <v>0</v>
      </c>
      <c r="R387" s="83">
        <f t="shared" si="745"/>
        <v>0</v>
      </c>
      <c r="S387" s="83">
        <f t="shared" si="745"/>
        <v>0</v>
      </c>
      <c r="T387" s="83">
        <f t="shared" si="745"/>
        <v>2858.6</v>
      </c>
      <c r="U387" s="83">
        <f t="shared" si="745"/>
        <v>2858.6</v>
      </c>
      <c r="V387" s="83">
        <f>U387/T387*100</f>
        <v>100</v>
      </c>
      <c r="W387" s="83">
        <f t="shared" si="745"/>
        <v>102.04082</v>
      </c>
      <c r="X387" s="83">
        <f t="shared" si="745"/>
        <v>102.04083</v>
      </c>
      <c r="Y387" s="81">
        <f t="shared" si="684"/>
        <v>100.00000979999966</v>
      </c>
      <c r="Z387" s="83">
        <f t="shared" si="745"/>
        <v>0</v>
      </c>
      <c r="AA387" s="83">
        <f t="shared" si="745"/>
        <v>0</v>
      </c>
      <c r="AB387" s="81"/>
      <c r="AC387" s="83">
        <f t="shared" si="745"/>
        <v>0</v>
      </c>
      <c r="AD387" s="83">
        <f t="shared" si="745"/>
        <v>0</v>
      </c>
      <c r="AE387" s="83">
        <f t="shared" si="745"/>
        <v>0</v>
      </c>
      <c r="AF387" s="83">
        <f>SUM(AF388:AF393)</f>
        <v>2702.3041800000001</v>
      </c>
      <c r="AG387" s="83">
        <f t="shared" si="745"/>
        <v>0</v>
      </c>
      <c r="AH387" s="81">
        <f t="shared" si="665"/>
        <v>0</v>
      </c>
      <c r="AI387" s="83">
        <f t="shared" si="745"/>
        <v>32377.4</v>
      </c>
      <c r="AJ387" s="83">
        <f t="shared" si="745"/>
        <v>32377.44052</v>
      </c>
      <c r="AK387" s="81">
        <f t="shared" si="731"/>
        <v>100.0001251490237</v>
      </c>
      <c r="AL387" s="83">
        <f t="shared" si="745"/>
        <v>127182.9</v>
      </c>
      <c r="AM387" s="83">
        <f t="shared" si="745"/>
        <v>78858.74325</v>
      </c>
      <c r="AN387" s="83">
        <f t="shared" si="93"/>
        <v>62.004202805565846</v>
      </c>
      <c r="AO387" s="83">
        <f t="shared" ref="AO387:AP387" si="746">AO388+AO389+AO390+AO391+AO392+AO393</f>
        <v>18908.099999999999</v>
      </c>
      <c r="AP387" s="83">
        <f t="shared" si="746"/>
        <v>2912.2798499999999</v>
      </c>
      <c r="AQ387" s="83">
        <f t="shared" ref="AQ387:AQ388" si="747">AP387/AO387*100</f>
        <v>15.402287115045935</v>
      </c>
      <c r="AR387" s="83">
        <f t="shared" si="745"/>
        <v>180171.7</v>
      </c>
      <c r="AS387" s="83">
        <f t="shared" si="745"/>
        <v>120645.47406000001</v>
      </c>
      <c r="AT387" s="83">
        <f t="shared" ref="AT387:AT388" si="748">AS387/AR387*100</f>
        <v>66.961389641103466</v>
      </c>
      <c r="AU387" s="83">
        <f t="shared" ref="AU387:CI387" si="749">AU388+AU389+AU390+AU391+AU392+AU393</f>
        <v>7281</v>
      </c>
      <c r="AV387" s="83">
        <f t="shared" si="749"/>
        <v>7281</v>
      </c>
      <c r="AW387" s="83">
        <f>AV387/AU387*100</f>
        <v>100</v>
      </c>
      <c r="AX387" s="83">
        <f t="shared" si="749"/>
        <v>75794.7</v>
      </c>
      <c r="AY387" s="83">
        <f t="shared" si="749"/>
        <v>16441.95</v>
      </c>
      <c r="AZ387" s="83">
        <f t="shared" si="749"/>
        <v>21.692743687883194</v>
      </c>
      <c r="BA387" s="83">
        <f t="shared" si="749"/>
        <v>1546.8</v>
      </c>
      <c r="BB387" s="83">
        <f t="shared" si="749"/>
        <v>335.55</v>
      </c>
      <c r="BC387" s="83">
        <f>BB387/BA387*100</f>
        <v>21.693173002327388</v>
      </c>
      <c r="BD387" s="83">
        <f t="shared" si="749"/>
        <v>8452.2000000000007</v>
      </c>
      <c r="BE387" s="83">
        <f t="shared" si="749"/>
        <v>4197.4630700000007</v>
      </c>
      <c r="BF387" s="83">
        <f t="shared" si="125"/>
        <v>49.661189631101962</v>
      </c>
      <c r="BG387" s="83">
        <f t="shared" si="749"/>
        <v>0</v>
      </c>
      <c r="BH387" s="83">
        <f t="shared" si="749"/>
        <v>0</v>
      </c>
      <c r="BI387" s="83">
        <f t="shared" si="749"/>
        <v>0</v>
      </c>
      <c r="BJ387" s="83">
        <f t="shared" si="749"/>
        <v>0</v>
      </c>
      <c r="BK387" s="83">
        <f t="shared" si="749"/>
        <v>0</v>
      </c>
      <c r="BL387" s="83">
        <f t="shared" si="749"/>
        <v>0</v>
      </c>
      <c r="BM387" s="83">
        <f t="shared" si="749"/>
        <v>0</v>
      </c>
      <c r="BN387" s="83">
        <f t="shared" si="749"/>
        <v>0</v>
      </c>
      <c r="BO387" s="83">
        <f t="shared" si="749"/>
        <v>0</v>
      </c>
      <c r="BP387" s="83">
        <f t="shared" si="749"/>
        <v>0</v>
      </c>
      <c r="BQ387" s="83">
        <f t="shared" si="749"/>
        <v>0</v>
      </c>
      <c r="BR387" s="83">
        <f t="shared" si="749"/>
        <v>0</v>
      </c>
      <c r="BS387" s="83">
        <f t="shared" si="749"/>
        <v>34322.199999999997</v>
      </c>
      <c r="BT387" s="83">
        <f t="shared" si="749"/>
        <v>23752.920670000003</v>
      </c>
      <c r="BU387" s="83">
        <f>BT387/BS387*100</f>
        <v>69.205705549178091</v>
      </c>
      <c r="BV387" s="83">
        <f t="shared" si="749"/>
        <v>0</v>
      </c>
      <c r="BW387" s="83">
        <f t="shared" si="749"/>
        <v>0</v>
      </c>
      <c r="BX387" s="83">
        <f t="shared" si="749"/>
        <v>0</v>
      </c>
      <c r="BY387" s="83">
        <f t="shared" si="749"/>
        <v>1130.5999999999999</v>
      </c>
      <c r="BZ387" s="83">
        <f t="shared" si="749"/>
        <v>684.64799999999991</v>
      </c>
      <c r="CA387" s="81">
        <f>BZ387/BY387*100</f>
        <v>60.556164868211567</v>
      </c>
      <c r="CB387" s="83">
        <f t="shared" si="749"/>
        <v>52534.5</v>
      </c>
      <c r="CC387" s="83">
        <f t="shared" si="749"/>
        <v>43257.987130000001</v>
      </c>
      <c r="CD387" s="83">
        <f>CC387/CB387*100</f>
        <v>82.342055468311301</v>
      </c>
      <c r="CE387" s="83">
        <f t="shared" si="749"/>
        <v>1535.5</v>
      </c>
      <c r="CF387" s="83">
        <f t="shared" si="749"/>
        <v>0</v>
      </c>
      <c r="CG387" s="83">
        <f t="shared" si="749"/>
        <v>0</v>
      </c>
      <c r="CH387" s="83">
        <f t="shared" si="749"/>
        <v>37596.5</v>
      </c>
      <c r="CI387" s="83">
        <f t="shared" si="749"/>
        <v>217.99850000000001</v>
      </c>
      <c r="CJ387" s="80">
        <f t="shared" si="671"/>
        <v>0.57983721889005635</v>
      </c>
      <c r="CK387" s="83">
        <f t="shared" ref="CK387:CY387" si="750">CK388+CK389+CK390+CK391+CK392+CK393</f>
        <v>0</v>
      </c>
      <c r="CL387" s="83">
        <f t="shared" si="750"/>
        <v>0</v>
      </c>
      <c r="CM387" s="83">
        <f t="shared" si="750"/>
        <v>0</v>
      </c>
      <c r="CN387" s="83">
        <f t="shared" si="750"/>
        <v>0</v>
      </c>
      <c r="CO387" s="83">
        <f t="shared" si="750"/>
        <v>0</v>
      </c>
      <c r="CP387" s="183">
        <f t="shared" si="750"/>
        <v>0</v>
      </c>
      <c r="CQ387" s="83">
        <f t="shared" si="750"/>
        <v>127514.6</v>
      </c>
      <c r="CR387" s="83">
        <f t="shared" si="750"/>
        <v>66853.534670000008</v>
      </c>
      <c r="CS387" s="83">
        <f t="shared" si="98"/>
        <v>52.428141303035105</v>
      </c>
      <c r="CT387" s="198">
        <f t="shared" si="750"/>
        <v>0</v>
      </c>
      <c r="CU387" s="83">
        <f t="shared" si="750"/>
        <v>0</v>
      </c>
      <c r="CV387" s="83"/>
      <c r="CW387" s="83">
        <f t="shared" si="750"/>
        <v>0</v>
      </c>
      <c r="CX387" s="83">
        <f t="shared" si="750"/>
        <v>0</v>
      </c>
      <c r="CY387" s="83">
        <f t="shared" si="750"/>
        <v>0</v>
      </c>
      <c r="CZ387" s="83">
        <f t="shared" ref="CZ387:DB387" si="751">CZ388+CZ389+CZ390+CZ391+CZ392+CZ393</f>
        <v>0</v>
      </c>
      <c r="DA387" s="83">
        <f t="shared" si="751"/>
        <v>0</v>
      </c>
      <c r="DB387" s="83">
        <f t="shared" si="751"/>
        <v>0</v>
      </c>
      <c r="DC387" s="83">
        <f t="shared" ref="DC387:DE387" si="752">DC388+DC389+DC390+DC391+DC392+DC393</f>
        <v>0</v>
      </c>
      <c r="DD387" s="83">
        <f t="shared" si="752"/>
        <v>0</v>
      </c>
      <c r="DE387" s="83">
        <f t="shared" si="752"/>
        <v>0</v>
      </c>
      <c r="DF387" s="83">
        <f t="shared" ref="DF387:DH387" si="753">DF388+DF389+DF390+DF391+DF392+DF393</f>
        <v>1260.3</v>
      </c>
      <c r="DG387" s="83">
        <f t="shared" si="753"/>
        <v>0</v>
      </c>
      <c r="DH387" s="83">
        <f t="shared" si="753"/>
        <v>0</v>
      </c>
      <c r="DI387" s="83">
        <f t="shared" ref="DI387:DJ387" si="754">DI388+DI389+DI390+DI391+DI392+DI393</f>
        <v>3137.4</v>
      </c>
      <c r="DJ387" s="83">
        <f t="shared" si="754"/>
        <v>1433.1746599999999</v>
      </c>
      <c r="DK387" s="83">
        <f t="shared" ref="DK387:DK388" si="755">DJ387/DI387*100</f>
        <v>45.680329572257278</v>
      </c>
      <c r="DL387" s="83">
        <f t="shared" ref="DL387:DM387" si="756">DL388+DL389+DL390+DL391+DL392+DL393</f>
        <v>381434.7</v>
      </c>
      <c r="DM387" s="83">
        <f t="shared" si="756"/>
        <v>0</v>
      </c>
      <c r="DN387" s="83">
        <f t="shared" ref="DN387:DN388" si="757">DM387/DL387*100</f>
        <v>0</v>
      </c>
      <c r="DO387" s="83">
        <f t="shared" ref="DO387:DP387" si="758">DO388+DO389+DO390+DO391+DO392+DO393</f>
        <v>108988.2</v>
      </c>
      <c r="DP387" s="83">
        <f t="shared" si="758"/>
        <v>0</v>
      </c>
      <c r="DQ387" s="83">
        <f t="shared" ref="DQ387:DQ388" si="759">DP387/DO387*100</f>
        <v>0</v>
      </c>
      <c r="DR387" s="83">
        <f t="shared" ref="DR387:DS387" si="760">DR388+DR389+DR390+DR391+DR392+DR393</f>
        <v>0</v>
      </c>
      <c r="DS387" s="83">
        <f t="shared" si="760"/>
        <v>0</v>
      </c>
      <c r="DT387" s="83"/>
      <c r="DU387" s="83">
        <f t="shared" ref="DU387:DV387" si="761">DU388+DU389+DU390+DU391+DU392+DU393</f>
        <v>1642.8</v>
      </c>
      <c r="DV387" s="83">
        <f t="shared" si="761"/>
        <v>0</v>
      </c>
      <c r="DW387" s="83">
        <f t="shared" ref="DW387" si="762">DV387/DU387*100</f>
        <v>0</v>
      </c>
      <c r="DX387" s="83"/>
      <c r="DY387" s="83"/>
      <c r="DZ387" s="83"/>
    </row>
    <row r="388" spans="1:130" s="35" customFormat="1" ht="18.75" customHeight="1" x14ac:dyDescent="0.25">
      <c r="A388" s="85" t="s">
        <v>375</v>
      </c>
      <c r="B388" s="206">
        <f t="shared" si="662"/>
        <v>1182825.2408199999</v>
      </c>
      <c r="C388" s="206">
        <f t="shared" si="663"/>
        <v>381003.2922400001</v>
      </c>
      <c r="D388" s="14">
        <f t="shared" si="82"/>
        <v>32.211292005898315</v>
      </c>
      <c r="E388" s="14"/>
      <c r="F388" s="14"/>
      <c r="G388" s="14"/>
      <c r="H388" s="15"/>
      <c r="I388" s="15"/>
      <c r="J388" s="15"/>
      <c r="K388" s="14">
        <v>12203.3</v>
      </c>
      <c r="L388" s="14">
        <v>11854.575550000001</v>
      </c>
      <c r="M388" s="15">
        <f>L388/K388*100</f>
        <v>97.142375832766561</v>
      </c>
      <c r="N388" s="14"/>
      <c r="O388" s="14"/>
      <c r="P388" s="15"/>
      <c r="Q388" s="15">
        <v>0</v>
      </c>
      <c r="R388" s="15">
        <v>0</v>
      </c>
      <c r="S388" s="14"/>
      <c r="T388" s="15">
        <v>2858.6</v>
      </c>
      <c r="U388" s="15">
        <v>2858.6</v>
      </c>
      <c r="V388" s="15">
        <f>U388/T388*100</f>
        <v>100</v>
      </c>
      <c r="W388" s="15">
        <v>102.04082</v>
      </c>
      <c r="X388" s="15">
        <v>102.04083</v>
      </c>
      <c r="Y388" s="14">
        <f t="shared" si="684"/>
        <v>100.00000979999966</v>
      </c>
      <c r="Z388" s="15"/>
      <c r="AA388" s="15"/>
      <c r="AB388" s="14"/>
      <c r="AC388" s="15"/>
      <c r="AD388" s="15"/>
      <c r="AE388" s="14"/>
      <c r="AF388" s="14"/>
      <c r="AG388" s="14"/>
      <c r="AH388" s="14"/>
      <c r="AI388" s="15">
        <v>0</v>
      </c>
      <c r="AJ388" s="15"/>
      <c r="AK388" s="14"/>
      <c r="AL388" s="172">
        <v>127182.9</v>
      </c>
      <c r="AM388" s="172">
        <v>78858.74325</v>
      </c>
      <c r="AN388" s="15">
        <f t="shared" si="93"/>
        <v>62.004202805565846</v>
      </c>
      <c r="AO388" s="172">
        <v>18908.099999999999</v>
      </c>
      <c r="AP388" s="172">
        <v>2912.2798499999999</v>
      </c>
      <c r="AQ388" s="15">
        <f t="shared" si="747"/>
        <v>15.402287115045935</v>
      </c>
      <c r="AR388" s="15">
        <v>180171.7</v>
      </c>
      <c r="AS388" s="15">
        <v>120645.47406000001</v>
      </c>
      <c r="AT388" s="15">
        <f t="shared" si="748"/>
        <v>66.961389641103466</v>
      </c>
      <c r="AU388" s="15">
        <v>7281</v>
      </c>
      <c r="AV388" s="15">
        <v>7281</v>
      </c>
      <c r="AW388" s="15">
        <f>AV388/AU388*100</f>
        <v>100</v>
      </c>
      <c r="AX388" s="15">
        <v>75794.7</v>
      </c>
      <c r="AY388" s="15">
        <v>16441.95</v>
      </c>
      <c r="AZ388" s="15">
        <f>AY388/AX388*100</f>
        <v>21.692743687883194</v>
      </c>
      <c r="BA388" s="15">
        <v>1546.8</v>
      </c>
      <c r="BB388" s="15">
        <v>335.55</v>
      </c>
      <c r="BC388" s="15">
        <f>BB388/BA388*100</f>
        <v>21.693173002327388</v>
      </c>
      <c r="BD388" s="15">
        <v>8452.2000000000007</v>
      </c>
      <c r="BE388" s="191">
        <v>4197.4630700000007</v>
      </c>
      <c r="BF388" s="15">
        <f t="shared" si="125"/>
        <v>49.661189631101962</v>
      </c>
      <c r="BG388" s="15"/>
      <c r="BH388" s="15"/>
      <c r="BI388" s="15"/>
      <c r="BJ388" s="15"/>
      <c r="BK388" s="15"/>
      <c r="BL388" s="15"/>
      <c r="BM388" s="15"/>
      <c r="BN388" s="15"/>
      <c r="BO388" s="15"/>
      <c r="BP388" s="15"/>
      <c r="BQ388" s="15"/>
      <c r="BR388" s="15"/>
      <c r="BS388" s="15">
        <v>34322.199999999997</v>
      </c>
      <c r="BT388" s="15">
        <v>23752.920670000003</v>
      </c>
      <c r="BU388" s="15">
        <f>BT388/BS388*100</f>
        <v>69.205705549178091</v>
      </c>
      <c r="BV388" s="15"/>
      <c r="BW388" s="15"/>
      <c r="BX388" s="15"/>
      <c r="BY388" s="15"/>
      <c r="BZ388" s="108"/>
      <c r="CA388" s="14"/>
      <c r="CB388" s="15">
        <v>52534.5</v>
      </c>
      <c r="CC388" s="15">
        <v>43257.987130000001</v>
      </c>
      <c r="CD388" s="15">
        <f>CC388/CB388*100</f>
        <v>82.342055468311301</v>
      </c>
      <c r="CE388" s="15">
        <v>1535.5</v>
      </c>
      <c r="CF388" s="15"/>
      <c r="CG388" s="15"/>
      <c r="CH388" s="15">
        <v>37596.5</v>
      </c>
      <c r="CI388" s="191">
        <v>217.99850000000001</v>
      </c>
      <c r="CJ388" s="50">
        <f t="shared" si="671"/>
        <v>0.57983721889005635</v>
      </c>
      <c r="CK388" s="15"/>
      <c r="CL388" s="15"/>
      <c r="CM388" s="15"/>
      <c r="CN388" s="15"/>
      <c r="CO388" s="15"/>
      <c r="CP388" s="180"/>
      <c r="CQ388" s="15">
        <v>127514.6</v>
      </c>
      <c r="CR388" s="172">
        <v>66853.534670000008</v>
      </c>
      <c r="CS388" s="15">
        <f t="shared" si="98"/>
        <v>52.428141303035105</v>
      </c>
      <c r="CT388" s="195"/>
      <c r="CU388" s="15"/>
      <c r="CV388" s="15"/>
      <c r="CW388" s="15"/>
      <c r="CX388" s="15"/>
      <c r="CY388" s="15"/>
      <c r="CZ388" s="15"/>
      <c r="DA388" s="15"/>
      <c r="DB388" s="15"/>
      <c r="DC388" s="15"/>
      <c r="DD388" s="15"/>
      <c r="DE388" s="15"/>
      <c r="DF388" s="15">
        <v>1260.3</v>
      </c>
      <c r="DG388" s="15"/>
      <c r="DH388" s="15"/>
      <c r="DI388" s="15">
        <v>3137.4</v>
      </c>
      <c r="DJ388" s="191">
        <v>1433.1746599999999</v>
      </c>
      <c r="DK388" s="15">
        <f t="shared" si="755"/>
        <v>45.680329572257278</v>
      </c>
      <c r="DL388" s="15">
        <v>381434.7</v>
      </c>
      <c r="DM388" s="191"/>
      <c r="DN388" s="15">
        <f t="shared" si="757"/>
        <v>0</v>
      </c>
      <c r="DO388" s="15">
        <v>108988.2</v>
      </c>
      <c r="DP388" s="191"/>
      <c r="DQ388" s="15">
        <f t="shared" si="759"/>
        <v>0</v>
      </c>
      <c r="DR388" s="15"/>
      <c r="DS388" s="191"/>
      <c r="DT388" s="15"/>
      <c r="DU388" s="15"/>
      <c r="DV388" s="172"/>
      <c r="DW388" s="15"/>
      <c r="DX388" s="15"/>
      <c r="DY388" s="172"/>
      <c r="DZ388" s="15"/>
    </row>
    <row r="389" spans="1:130" s="35" customFormat="1" ht="15.75" customHeight="1" x14ac:dyDescent="0.25">
      <c r="A389" s="85" t="s">
        <v>686</v>
      </c>
      <c r="B389" s="206">
        <f t="shared" si="662"/>
        <v>32377.4</v>
      </c>
      <c r="C389" s="206">
        <f t="shared" si="663"/>
        <v>32377.44052</v>
      </c>
      <c r="D389" s="14">
        <f>C389/B389*100</f>
        <v>100.0001251490237</v>
      </c>
      <c r="E389" s="14"/>
      <c r="F389" s="14"/>
      <c r="G389" s="14"/>
      <c r="H389" s="14"/>
      <c r="I389" s="14"/>
      <c r="J389" s="14"/>
      <c r="K389" s="14"/>
      <c r="L389" s="14"/>
      <c r="M389" s="14"/>
      <c r="N389" s="14"/>
      <c r="O389" s="14"/>
      <c r="P389" s="14"/>
      <c r="Q389" s="14"/>
      <c r="R389" s="14"/>
      <c r="S389" s="14"/>
      <c r="T389" s="14"/>
      <c r="U389" s="14">
        <v>0</v>
      </c>
      <c r="V389" s="14"/>
      <c r="W389" s="14"/>
      <c r="X389" s="14"/>
      <c r="Y389" s="14"/>
      <c r="Z389" s="14"/>
      <c r="AA389" s="14"/>
      <c r="AB389" s="14"/>
      <c r="AC389" s="14"/>
      <c r="AD389" s="14"/>
      <c r="AE389" s="14"/>
      <c r="AF389" s="14"/>
      <c r="AG389" s="14"/>
      <c r="AH389" s="14"/>
      <c r="AI389" s="14">
        <v>32377.4</v>
      </c>
      <c r="AJ389" s="14">
        <v>32377.44052</v>
      </c>
      <c r="AK389" s="14">
        <f>AJ389/AI389*100</f>
        <v>100.0001251490237</v>
      </c>
      <c r="AL389" s="14"/>
      <c r="AM389" s="14"/>
      <c r="AN389" s="14"/>
      <c r="AO389" s="14"/>
      <c r="AP389" s="14"/>
      <c r="AQ389" s="14"/>
      <c r="AR389" s="14"/>
      <c r="AS389" s="14"/>
      <c r="AT389" s="100"/>
      <c r="AU389" s="14"/>
      <c r="AV389" s="14"/>
      <c r="AW389" s="100"/>
      <c r="AX389" s="14"/>
      <c r="AY389" s="14"/>
      <c r="AZ389" s="100"/>
      <c r="BA389" s="14"/>
      <c r="BB389" s="14"/>
      <c r="BC389" s="100"/>
      <c r="BD389" s="14"/>
      <c r="BE389" s="14"/>
      <c r="BF389" s="14"/>
      <c r="BG389" s="14"/>
      <c r="BH389" s="14"/>
      <c r="BI389" s="100"/>
      <c r="BJ389" s="14"/>
      <c r="BK389" s="14"/>
      <c r="BL389" s="100"/>
      <c r="BM389" s="14"/>
      <c r="BN389" s="14"/>
      <c r="BO389" s="100"/>
      <c r="BP389" s="14"/>
      <c r="BQ389" s="14"/>
      <c r="BR389" s="100"/>
      <c r="BS389" s="14"/>
      <c r="BT389" s="14"/>
      <c r="BU389" s="100"/>
      <c r="BV389" s="14"/>
      <c r="BW389" s="14"/>
      <c r="BX389" s="100"/>
      <c r="BY389" s="14"/>
      <c r="BZ389" s="14"/>
      <c r="CA389" s="14"/>
      <c r="CB389" s="14"/>
      <c r="CC389" s="14"/>
      <c r="CD389" s="100"/>
      <c r="CE389" s="14"/>
      <c r="CF389" s="14"/>
      <c r="CG389" s="100"/>
      <c r="CH389" s="14"/>
      <c r="CI389" s="14"/>
      <c r="CJ389" s="50"/>
      <c r="CK389" s="14"/>
      <c r="CL389" s="14"/>
      <c r="CM389" s="100"/>
      <c r="CN389" s="15"/>
      <c r="CO389" s="14"/>
      <c r="CP389" s="181"/>
      <c r="CQ389" s="15"/>
      <c r="CR389" s="14"/>
      <c r="CS389" s="14"/>
      <c r="CT389" s="195"/>
      <c r="CU389" s="15"/>
      <c r="CV389" s="15"/>
      <c r="CW389" s="15"/>
      <c r="CX389" s="14"/>
      <c r="CY389" s="100"/>
      <c r="CZ389" s="15"/>
      <c r="DA389" s="14"/>
      <c r="DB389" s="100"/>
      <c r="DC389" s="15"/>
      <c r="DD389" s="14"/>
      <c r="DE389" s="100"/>
      <c r="DF389" s="15"/>
      <c r="DG389" s="14"/>
      <c r="DH389" s="100"/>
      <c r="DI389" s="15"/>
      <c r="DJ389" s="14"/>
      <c r="DK389" s="100"/>
      <c r="DL389" s="15"/>
      <c r="DM389" s="14"/>
      <c r="DN389" s="100"/>
      <c r="DO389" s="15"/>
      <c r="DP389" s="14"/>
      <c r="DQ389" s="100"/>
      <c r="DR389" s="15"/>
      <c r="DS389" s="14"/>
      <c r="DT389" s="100"/>
      <c r="DU389" s="15"/>
      <c r="DV389" s="14"/>
      <c r="DW389" s="14"/>
      <c r="DX389" s="15"/>
      <c r="DY389" s="14"/>
      <c r="DZ389" s="14"/>
    </row>
    <row r="390" spans="1:130" s="35" customFormat="1" ht="15.75" x14ac:dyDescent="0.25">
      <c r="A390" s="58" t="s">
        <v>372</v>
      </c>
      <c r="B390" s="206">
        <f t="shared" si="662"/>
        <v>1382.68</v>
      </c>
      <c r="C390" s="206">
        <f t="shared" si="663"/>
        <v>384.15499999999997</v>
      </c>
      <c r="D390" s="14">
        <f>C390/B390*100</f>
        <v>27.783362744814415</v>
      </c>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v>998.48</v>
      </c>
      <c r="AG390" s="14"/>
      <c r="AH390" s="14">
        <f t="shared" si="665"/>
        <v>0</v>
      </c>
      <c r="AI390" s="14"/>
      <c r="AJ390" s="14"/>
      <c r="AK390" s="14"/>
      <c r="AL390" s="14"/>
      <c r="AM390" s="14"/>
      <c r="AN390" s="14"/>
      <c r="AO390" s="14"/>
      <c r="AP390" s="14"/>
      <c r="AQ390" s="14"/>
      <c r="AR390" s="14"/>
      <c r="AS390" s="14"/>
      <c r="AT390" s="100"/>
      <c r="AU390" s="14"/>
      <c r="AV390" s="14"/>
      <c r="AW390" s="100"/>
      <c r="AX390" s="14"/>
      <c r="AY390" s="14"/>
      <c r="AZ390" s="100"/>
      <c r="BA390" s="14"/>
      <c r="BB390" s="14"/>
      <c r="BC390" s="100"/>
      <c r="BD390" s="14"/>
      <c r="BE390" s="14"/>
      <c r="BF390" s="14"/>
      <c r="BG390" s="14"/>
      <c r="BH390" s="14"/>
      <c r="BI390" s="100"/>
      <c r="BJ390" s="14"/>
      <c r="BK390" s="14"/>
      <c r="BL390" s="100"/>
      <c r="BM390" s="14"/>
      <c r="BN390" s="14"/>
      <c r="BO390" s="100"/>
      <c r="BP390" s="14"/>
      <c r="BQ390" s="14"/>
      <c r="BR390" s="100"/>
      <c r="BS390" s="14"/>
      <c r="BT390" s="14"/>
      <c r="BU390" s="100"/>
      <c r="BV390" s="14"/>
      <c r="BW390" s="14"/>
      <c r="BX390" s="100"/>
      <c r="BY390" s="14">
        <v>384.2</v>
      </c>
      <c r="BZ390" s="14">
        <v>384.15499999999997</v>
      </c>
      <c r="CA390" s="14">
        <f t="shared" ref="CA390:CA392" si="763">BZ390/BY390*100</f>
        <v>99.988287350338354</v>
      </c>
      <c r="CB390" s="14"/>
      <c r="CC390" s="14"/>
      <c r="CD390" s="100"/>
      <c r="CE390" s="14"/>
      <c r="CF390" s="14"/>
      <c r="CG390" s="100"/>
      <c r="CH390" s="14"/>
      <c r="CI390" s="14"/>
      <c r="CJ390" s="50"/>
      <c r="CK390" s="14"/>
      <c r="CL390" s="14"/>
      <c r="CM390" s="100"/>
      <c r="CN390" s="15"/>
      <c r="CO390" s="14"/>
      <c r="CP390" s="181"/>
      <c r="CQ390" s="15"/>
      <c r="CR390" s="14"/>
      <c r="CS390" s="14"/>
      <c r="CT390" s="195"/>
      <c r="CU390" s="14"/>
      <c r="CV390" s="100"/>
      <c r="CW390" s="15"/>
      <c r="CX390" s="14"/>
      <c r="CY390" s="100"/>
      <c r="CZ390" s="15"/>
      <c r="DA390" s="14"/>
      <c r="DB390" s="100"/>
      <c r="DC390" s="15"/>
      <c r="DD390" s="14"/>
      <c r="DE390" s="100"/>
      <c r="DF390" s="15"/>
      <c r="DG390" s="14"/>
      <c r="DH390" s="100"/>
      <c r="DI390" s="15"/>
      <c r="DJ390" s="14"/>
      <c r="DK390" s="100"/>
      <c r="DL390" s="15"/>
      <c r="DM390" s="14"/>
      <c r="DN390" s="100"/>
      <c r="DO390" s="15"/>
      <c r="DP390" s="14"/>
      <c r="DQ390" s="100"/>
      <c r="DR390" s="15"/>
      <c r="DS390" s="14"/>
      <c r="DT390" s="100"/>
      <c r="DU390" s="15"/>
      <c r="DV390" s="14"/>
      <c r="DW390" s="14"/>
      <c r="DX390" s="15"/>
      <c r="DY390" s="14"/>
      <c r="DZ390" s="14"/>
    </row>
    <row r="391" spans="1:130" s="35" customFormat="1" ht="15.75" x14ac:dyDescent="0.25">
      <c r="A391" s="58" t="s">
        <v>685</v>
      </c>
      <c r="B391" s="206">
        <f t="shared" si="662"/>
        <v>445.9</v>
      </c>
      <c r="C391" s="206">
        <f t="shared" si="663"/>
        <v>0</v>
      </c>
      <c r="D391" s="14">
        <f>C391/B391*100</f>
        <v>0</v>
      </c>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00"/>
      <c r="AU391" s="14"/>
      <c r="AV391" s="14"/>
      <c r="AW391" s="100"/>
      <c r="AX391" s="14"/>
      <c r="AY391" s="14"/>
      <c r="AZ391" s="100"/>
      <c r="BA391" s="14"/>
      <c r="BB391" s="14"/>
      <c r="BC391" s="100"/>
      <c r="BD391" s="14"/>
      <c r="BE391" s="14"/>
      <c r="BF391" s="14"/>
      <c r="BG391" s="14"/>
      <c r="BH391" s="14"/>
      <c r="BI391" s="100"/>
      <c r="BJ391" s="14"/>
      <c r="BK391" s="14"/>
      <c r="BL391" s="100"/>
      <c r="BM391" s="14"/>
      <c r="BN391" s="14"/>
      <c r="BO391" s="100"/>
      <c r="BP391" s="14"/>
      <c r="BQ391" s="14"/>
      <c r="BR391" s="100"/>
      <c r="BS391" s="14"/>
      <c r="BT391" s="14"/>
      <c r="BU391" s="100"/>
      <c r="BV391" s="14"/>
      <c r="BW391" s="14"/>
      <c r="BX391" s="100"/>
      <c r="BY391" s="14">
        <v>445.9</v>
      </c>
      <c r="BZ391" s="14"/>
      <c r="CA391" s="14">
        <f t="shared" si="763"/>
        <v>0</v>
      </c>
      <c r="CB391" s="14"/>
      <c r="CC391" s="14"/>
      <c r="CD391" s="100"/>
      <c r="CE391" s="14"/>
      <c r="CF391" s="14"/>
      <c r="CG391" s="100"/>
      <c r="CH391" s="14"/>
      <c r="CI391" s="14"/>
      <c r="CJ391" s="50"/>
      <c r="CK391" s="14"/>
      <c r="CL391" s="14"/>
      <c r="CM391" s="100"/>
      <c r="CN391" s="15"/>
      <c r="CO391" s="14"/>
      <c r="CP391" s="181"/>
      <c r="CQ391" s="15"/>
      <c r="CR391" s="14"/>
      <c r="CS391" s="14"/>
      <c r="CT391" s="195"/>
      <c r="CU391" s="14"/>
      <c r="CV391" s="100"/>
      <c r="CW391" s="15"/>
      <c r="CX391" s="14"/>
      <c r="CY391" s="100"/>
      <c r="CZ391" s="15"/>
      <c r="DA391" s="14"/>
      <c r="DB391" s="100"/>
      <c r="DC391" s="15"/>
      <c r="DD391" s="14"/>
      <c r="DE391" s="100"/>
      <c r="DF391" s="15"/>
      <c r="DG391" s="14"/>
      <c r="DH391" s="100"/>
      <c r="DI391" s="15"/>
      <c r="DJ391" s="14"/>
      <c r="DK391" s="100"/>
      <c r="DL391" s="15"/>
      <c r="DM391" s="14"/>
      <c r="DN391" s="100"/>
      <c r="DO391" s="15"/>
      <c r="DP391" s="14"/>
      <c r="DQ391" s="100"/>
      <c r="DR391" s="15"/>
      <c r="DS391" s="14"/>
      <c r="DT391" s="100"/>
      <c r="DU391" s="15"/>
      <c r="DV391" s="14"/>
      <c r="DW391" s="14"/>
      <c r="DX391" s="15"/>
      <c r="DY391" s="14"/>
      <c r="DZ391" s="14"/>
    </row>
    <row r="392" spans="1:130" s="35" customFormat="1" ht="15.75" x14ac:dyDescent="0.25">
      <c r="A392" s="58" t="s">
        <v>373</v>
      </c>
      <c r="B392" s="206">
        <f t="shared" si="662"/>
        <v>1005.5</v>
      </c>
      <c r="C392" s="206">
        <f t="shared" si="663"/>
        <v>300.49299999999999</v>
      </c>
      <c r="D392" s="14">
        <f>C392/B392*100</f>
        <v>29.884932869219295</v>
      </c>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v>705</v>
      </c>
      <c r="AG392" s="14"/>
      <c r="AH392" s="14">
        <f t="shared" si="665"/>
        <v>0</v>
      </c>
      <c r="AI392" s="14"/>
      <c r="AJ392" s="14"/>
      <c r="AK392" s="14"/>
      <c r="AL392" s="14"/>
      <c r="AM392" s="14"/>
      <c r="AN392" s="14"/>
      <c r="AO392" s="14"/>
      <c r="AP392" s="14"/>
      <c r="AQ392" s="14"/>
      <c r="AR392" s="14"/>
      <c r="AS392" s="14"/>
      <c r="AT392" s="100"/>
      <c r="AU392" s="14"/>
      <c r="AV392" s="14"/>
      <c r="AW392" s="100"/>
      <c r="AX392" s="14"/>
      <c r="AY392" s="14"/>
      <c r="AZ392" s="100"/>
      <c r="BA392" s="14"/>
      <c r="BB392" s="14"/>
      <c r="BC392" s="100"/>
      <c r="BD392" s="14"/>
      <c r="BE392" s="14"/>
      <c r="BF392" s="14"/>
      <c r="BG392" s="14"/>
      <c r="BH392" s="14"/>
      <c r="BI392" s="100"/>
      <c r="BJ392" s="14"/>
      <c r="BK392" s="14"/>
      <c r="BL392" s="100"/>
      <c r="BM392" s="14"/>
      <c r="BN392" s="14"/>
      <c r="BO392" s="100"/>
      <c r="BP392" s="14"/>
      <c r="BQ392" s="14"/>
      <c r="BR392" s="100"/>
      <c r="BS392" s="14"/>
      <c r="BT392" s="14"/>
      <c r="BU392" s="100"/>
      <c r="BV392" s="14"/>
      <c r="BW392" s="14"/>
      <c r="BX392" s="100"/>
      <c r="BY392" s="14">
        <v>300.5</v>
      </c>
      <c r="BZ392" s="14">
        <v>300.49299999999999</v>
      </c>
      <c r="CA392" s="14">
        <f t="shared" si="763"/>
        <v>99.997670549084859</v>
      </c>
      <c r="CB392" s="14"/>
      <c r="CC392" s="14"/>
      <c r="CD392" s="100"/>
      <c r="CE392" s="14"/>
      <c r="CF392" s="14"/>
      <c r="CG392" s="100"/>
      <c r="CH392" s="14"/>
      <c r="CI392" s="14"/>
      <c r="CJ392" s="50"/>
      <c r="CK392" s="14"/>
      <c r="CL392" s="14"/>
      <c r="CM392" s="100"/>
      <c r="CN392" s="15"/>
      <c r="CO392" s="14"/>
      <c r="CP392" s="181"/>
      <c r="CQ392" s="15"/>
      <c r="CR392" s="14"/>
      <c r="CS392" s="14"/>
      <c r="CT392" s="195"/>
      <c r="CU392" s="14"/>
      <c r="CV392" s="100"/>
      <c r="CW392" s="15"/>
      <c r="CX392" s="14"/>
      <c r="CY392" s="100"/>
      <c r="CZ392" s="15"/>
      <c r="DA392" s="14"/>
      <c r="DB392" s="100"/>
      <c r="DC392" s="15"/>
      <c r="DD392" s="14"/>
      <c r="DE392" s="100"/>
      <c r="DF392" s="15"/>
      <c r="DG392" s="14"/>
      <c r="DH392" s="100"/>
      <c r="DI392" s="15"/>
      <c r="DJ392" s="14"/>
      <c r="DK392" s="100"/>
      <c r="DL392" s="15"/>
      <c r="DM392" s="14"/>
      <c r="DN392" s="100"/>
      <c r="DO392" s="15"/>
      <c r="DP392" s="14"/>
      <c r="DQ392" s="100"/>
      <c r="DR392" s="15"/>
      <c r="DS392" s="14"/>
      <c r="DT392" s="100"/>
      <c r="DU392" s="15"/>
      <c r="DV392" s="14"/>
      <c r="DW392" s="14"/>
      <c r="DX392" s="15"/>
      <c r="DY392" s="14"/>
      <c r="DZ392" s="14"/>
    </row>
    <row r="393" spans="1:130" s="35" customFormat="1" ht="15.75" x14ac:dyDescent="0.25">
      <c r="A393" s="58" t="s">
        <v>330</v>
      </c>
      <c r="B393" s="206">
        <f t="shared" si="662"/>
        <v>2641.6241799999998</v>
      </c>
      <c r="C393" s="206">
        <f t="shared" si="663"/>
        <v>0</v>
      </c>
      <c r="D393" s="14"/>
      <c r="E393" s="15"/>
      <c r="F393" s="15"/>
      <c r="G393" s="14"/>
      <c r="H393" s="15"/>
      <c r="I393" s="15"/>
      <c r="J393" s="14"/>
      <c r="K393" s="15"/>
      <c r="L393" s="15"/>
      <c r="M393" s="14"/>
      <c r="N393" s="15"/>
      <c r="O393" s="15"/>
      <c r="P393" s="14"/>
      <c r="Q393" s="15"/>
      <c r="R393" s="15"/>
      <c r="S393" s="14"/>
      <c r="T393" s="15"/>
      <c r="U393" s="15"/>
      <c r="V393" s="14"/>
      <c r="W393" s="15"/>
      <c r="X393" s="15"/>
      <c r="Y393" s="14"/>
      <c r="Z393" s="15"/>
      <c r="AA393" s="15"/>
      <c r="AB393" s="14"/>
      <c r="AC393" s="15"/>
      <c r="AD393" s="15"/>
      <c r="AE393" s="14"/>
      <c r="AF393" s="14">
        <v>998.82418000000007</v>
      </c>
      <c r="AG393" s="14"/>
      <c r="AH393" s="14">
        <f t="shared" si="665"/>
        <v>0</v>
      </c>
      <c r="AI393" s="14"/>
      <c r="AJ393" s="14"/>
      <c r="AK393" s="14"/>
      <c r="AL393" s="15"/>
      <c r="AM393" s="15"/>
      <c r="AN393" s="15"/>
      <c r="AO393" s="15"/>
      <c r="AP393" s="15"/>
      <c r="AQ393" s="15"/>
      <c r="AR393" s="15"/>
      <c r="AS393" s="15"/>
      <c r="AT393" s="99"/>
      <c r="AU393" s="15"/>
      <c r="AV393" s="15"/>
      <c r="AW393" s="99"/>
      <c r="AX393" s="15"/>
      <c r="AY393" s="15"/>
      <c r="AZ393" s="99"/>
      <c r="BA393" s="15"/>
      <c r="BB393" s="15"/>
      <c r="BC393" s="99"/>
      <c r="BD393" s="15"/>
      <c r="BE393" s="15"/>
      <c r="BF393" s="15"/>
      <c r="BG393" s="15"/>
      <c r="BH393" s="15"/>
      <c r="BI393" s="99"/>
      <c r="BJ393" s="15"/>
      <c r="BK393" s="15"/>
      <c r="BL393" s="99"/>
      <c r="BM393" s="15"/>
      <c r="BN393" s="15"/>
      <c r="BO393" s="99"/>
      <c r="BP393" s="15"/>
      <c r="BQ393" s="15"/>
      <c r="BR393" s="99"/>
      <c r="BS393" s="15"/>
      <c r="BT393" s="15"/>
      <c r="BU393" s="99"/>
      <c r="BV393" s="15"/>
      <c r="BW393" s="15"/>
      <c r="BX393" s="99"/>
      <c r="BY393" s="15"/>
      <c r="BZ393" s="14"/>
      <c r="CA393" s="14"/>
      <c r="CB393" s="15"/>
      <c r="CC393" s="15"/>
      <c r="CD393" s="99"/>
      <c r="CE393" s="15"/>
      <c r="CF393" s="15"/>
      <c r="CG393" s="99"/>
      <c r="CH393" s="15"/>
      <c r="CI393" s="15"/>
      <c r="CJ393" s="50"/>
      <c r="CK393" s="15"/>
      <c r="CL393" s="15"/>
      <c r="CM393" s="99"/>
      <c r="CN393" s="15"/>
      <c r="CO393" s="15"/>
      <c r="CP393" s="185"/>
      <c r="CQ393" s="15"/>
      <c r="CR393" s="15"/>
      <c r="CS393" s="15"/>
      <c r="CT393" s="195"/>
      <c r="CU393" s="15"/>
      <c r="CV393" s="99"/>
      <c r="CW393" s="15"/>
      <c r="CX393" s="15"/>
      <c r="CY393" s="99"/>
      <c r="CZ393" s="15"/>
      <c r="DA393" s="15"/>
      <c r="DB393" s="99"/>
      <c r="DC393" s="15"/>
      <c r="DD393" s="15"/>
      <c r="DE393" s="99"/>
      <c r="DF393" s="15"/>
      <c r="DG393" s="15"/>
      <c r="DH393" s="99"/>
      <c r="DI393" s="15"/>
      <c r="DJ393" s="15"/>
      <c r="DK393" s="99"/>
      <c r="DL393" s="15"/>
      <c r="DM393" s="15"/>
      <c r="DN393" s="99"/>
      <c r="DO393" s="15"/>
      <c r="DP393" s="15"/>
      <c r="DQ393" s="99"/>
      <c r="DR393" s="15"/>
      <c r="DS393" s="15"/>
      <c r="DT393" s="99"/>
      <c r="DU393" s="15">
        <v>1642.8</v>
      </c>
      <c r="DV393" s="15"/>
      <c r="DW393" s="15"/>
      <c r="DX393" s="15"/>
      <c r="DY393" s="15"/>
      <c r="DZ393" s="15"/>
    </row>
    <row r="394" spans="1:130" s="35" customFormat="1" ht="15.75" x14ac:dyDescent="0.25">
      <c r="A394" s="105" t="s">
        <v>151</v>
      </c>
      <c r="B394" s="95">
        <f t="shared" si="662"/>
        <v>7131042.3247800004</v>
      </c>
      <c r="C394" s="95">
        <f t="shared" si="663"/>
        <v>3571852.8561400003</v>
      </c>
      <c r="D394" s="95">
        <f t="shared" si="82"/>
        <v>50.088790578734866</v>
      </c>
      <c r="E394" s="95">
        <v>0</v>
      </c>
      <c r="F394" s="95">
        <v>0</v>
      </c>
      <c r="G394" s="95"/>
      <c r="H394" s="95">
        <f t="shared" ref="H394:L394" si="764">SUM(H395:H398)</f>
        <v>266513.7</v>
      </c>
      <c r="I394" s="95">
        <f t="shared" si="764"/>
        <v>69874.149209999989</v>
      </c>
      <c r="J394" s="95">
        <f>I394/H394*100</f>
        <v>26.217845165182872</v>
      </c>
      <c r="K394" s="95">
        <f t="shared" si="764"/>
        <v>8368.4</v>
      </c>
      <c r="L394" s="95">
        <f t="shared" si="764"/>
        <v>8368.4287999999997</v>
      </c>
      <c r="M394" s="95">
        <f>L394/K394*100</f>
        <v>100.00034415180919</v>
      </c>
      <c r="N394" s="95">
        <f t="shared" ref="N394:O394" si="765">SUM(N395:N398)</f>
        <v>86883.7</v>
      </c>
      <c r="O394" s="95">
        <f t="shared" si="765"/>
        <v>14709.041380000001</v>
      </c>
      <c r="P394" s="95">
        <f>O394/N394*100</f>
        <v>16.929575259801322</v>
      </c>
      <c r="Q394" s="95"/>
      <c r="R394" s="95"/>
      <c r="S394" s="95"/>
      <c r="T394" s="95"/>
      <c r="U394" s="95"/>
      <c r="V394" s="95"/>
      <c r="W394" s="95"/>
      <c r="X394" s="95"/>
      <c r="Y394" s="95"/>
      <c r="Z394" s="95"/>
      <c r="AA394" s="95"/>
      <c r="AB394" s="95"/>
      <c r="AC394" s="95"/>
      <c r="AD394" s="95"/>
      <c r="AE394" s="95"/>
      <c r="AF394" s="95">
        <f>SUM(AF395:AF398)</f>
        <v>2998.3217800000002</v>
      </c>
      <c r="AG394" s="95">
        <f t="shared" ref="AG394:AJ394" si="766">SUM(AG395:AG398)</f>
        <v>295.40158000000002</v>
      </c>
      <c r="AH394" s="95">
        <f t="shared" si="665"/>
        <v>9.8522307368890871</v>
      </c>
      <c r="AI394" s="95">
        <f t="shared" si="766"/>
        <v>541429.9</v>
      </c>
      <c r="AJ394" s="95">
        <f t="shared" si="766"/>
        <v>330328.32592999999</v>
      </c>
      <c r="AK394" s="95">
        <f>AJ394/AI394*100</f>
        <v>61.010359038169113</v>
      </c>
      <c r="AL394" s="95">
        <f>SUM(AL395:AL398)</f>
        <v>233480.9</v>
      </c>
      <c r="AM394" s="95">
        <f>SUM(AM395:AM398)</f>
        <v>147046.34331999999</v>
      </c>
      <c r="AN394" s="95">
        <f>AM394/AL394*100</f>
        <v>62.980031051790533</v>
      </c>
      <c r="AO394" s="95">
        <f>SUM(AO395:AO398)</f>
        <v>42364.400000000009</v>
      </c>
      <c r="AP394" s="95">
        <f>SUM(AP395:AP398)</f>
        <v>3820.7948299999998</v>
      </c>
      <c r="AQ394" s="95">
        <f>AP394/AO394*100</f>
        <v>9.0188810180245653</v>
      </c>
      <c r="AR394" s="95">
        <f>SUM(AR395:AR398)</f>
        <v>528503.9</v>
      </c>
      <c r="AS394" s="95">
        <f>SUM(AS395:AS398)</f>
        <v>137274.28799000001</v>
      </c>
      <c r="AT394" s="95">
        <f>AS394/AR394*100</f>
        <v>25.974129611910151</v>
      </c>
      <c r="AU394" s="95">
        <f>SUM(AU395:AU398)</f>
        <v>0</v>
      </c>
      <c r="AV394" s="95">
        <f>SUM(AV395:AV398)</f>
        <v>0</v>
      </c>
      <c r="AW394" s="95"/>
      <c r="AX394" s="95">
        <f>SUM(AX395:AX398)</f>
        <v>3425756.6</v>
      </c>
      <c r="AY394" s="95">
        <f>SUM(AY395:AY398)</f>
        <v>2103187.9967499999</v>
      </c>
      <c r="AZ394" s="95">
        <f t="shared" ref="AZ394" si="767">AY394/AX394*100</f>
        <v>61.39338669740868</v>
      </c>
      <c r="BA394" s="95">
        <f>SUM(BA395:BA398)</f>
        <v>71603.100000000006</v>
      </c>
      <c r="BB394" s="95">
        <f>SUM(BB395:BB398)</f>
        <v>44593.080350000004</v>
      </c>
      <c r="BC394" s="95">
        <f t="shared" ref="BC394" si="768">BB394/BA394*100</f>
        <v>62.27814207764748</v>
      </c>
      <c r="BD394" s="95">
        <f>SUM(BD395:BD398)</f>
        <v>1690.4</v>
      </c>
      <c r="BE394" s="95">
        <f>SUM(BE395:BE398)</f>
        <v>1158.3019999999999</v>
      </c>
      <c r="BF394" s="95">
        <f t="shared" si="125"/>
        <v>68.52236157122573</v>
      </c>
      <c r="BG394" s="95">
        <f>BG395+BG396+BG397+BG398</f>
        <v>41855.760000000002</v>
      </c>
      <c r="BH394" s="95">
        <f>SUM(BH395:BH398)</f>
        <v>3801.9607299999998</v>
      </c>
      <c r="BI394" s="95">
        <f t="shared" ref="BI394" si="769">BH394/BG394*100</f>
        <v>9.083482727347441</v>
      </c>
      <c r="BJ394" s="95">
        <f>BJ395+BJ396+BJ397+BJ398</f>
        <v>0</v>
      </c>
      <c r="BK394" s="95">
        <f>SUM(BK395:BK398)</f>
        <v>0</v>
      </c>
      <c r="BL394" s="95"/>
      <c r="BM394" s="95">
        <f>BM395+BM396+BM397+BM398</f>
        <v>0</v>
      </c>
      <c r="BN394" s="95">
        <f>SUM(BN395:BN398)</f>
        <v>0</v>
      </c>
      <c r="BO394" s="95"/>
      <c r="BP394" s="95">
        <f>SUM(BP395:BP398)</f>
        <v>592800</v>
      </c>
      <c r="BQ394" s="95">
        <f>SUM(BQ395:BQ398)</f>
        <v>189486.16353999998</v>
      </c>
      <c r="BR394" s="95">
        <f>BQ394/BP394*100</f>
        <v>31.964602486504717</v>
      </c>
      <c r="BS394" s="95">
        <f>SUM(BS395:BS398)</f>
        <v>0</v>
      </c>
      <c r="BT394" s="95">
        <f>SUM(BT395:BT398)</f>
        <v>0</v>
      </c>
      <c r="BU394" s="95"/>
      <c r="BV394" s="95">
        <f>SUM(BV395:BV398)</f>
        <v>0</v>
      </c>
      <c r="BW394" s="95">
        <f>SUM(BW395:BW398)</f>
        <v>0</v>
      </c>
      <c r="BX394" s="95"/>
      <c r="BY394" s="95">
        <f>SUM(BY395:BY398)</f>
        <v>0</v>
      </c>
      <c r="BZ394" s="95">
        <f>SUM(BZ395:BZ398)</f>
        <v>0</v>
      </c>
      <c r="CA394" s="95"/>
      <c r="CB394" s="95">
        <f>SUM(CB395:CB398)</f>
        <v>0</v>
      </c>
      <c r="CC394" s="95">
        <f>SUM(CC395:CC398)</f>
        <v>0</v>
      </c>
      <c r="CD394" s="95"/>
      <c r="CE394" s="95">
        <f>SUM(CE395:CE398)</f>
        <v>8215.7000000000007</v>
      </c>
      <c r="CF394" s="95">
        <f>SUM(CF395:CF398)</f>
        <v>0</v>
      </c>
      <c r="CG394" s="95">
        <f>CF394/CE394*100</f>
        <v>0</v>
      </c>
      <c r="CH394" s="95">
        <f>SUM(CH395:CH398)</f>
        <v>45115.899999999994</v>
      </c>
      <c r="CI394" s="95">
        <f>SUM(CI395:CI398)</f>
        <v>24768.174899999998</v>
      </c>
      <c r="CJ394" s="95">
        <f t="shared" si="671"/>
        <v>54.898993259582539</v>
      </c>
      <c r="CK394" s="95">
        <f>SUM(CK395:CK398)</f>
        <v>33384.400000000001</v>
      </c>
      <c r="CL394" s="95">
        <f>SUM(CL395:CL398)</f>
        <v>19635.273430000001</v>
      </c>
      <c r="CM394" s="95">
        <f>CL394/CK394*100</f>
        <v>58.815714615209501</v>
      </c>
      <c r="CN394" s="95">
        <f>SUM(CN395:CN398)</f>
        <v>0</v>
      </c>
      <c r="CO394" s="95">
        <f>SUM(CO395:CO398)</f>
        <v>0</v>
      </c>
      <c r="CP394" s="187"/>
      <c r="CQ394" s="95">
        <f>SUM(CQ395:CQ398)</f>
        <v>358560.10000000003</v>
      </c>
      <c r="CR394" s="95">
        <f>SUM(CR395:CR398)</f>
        <v>159625.82011</v>
      </c>
      <c r="CS394" s="95">
        <f t="shared" si="98"/>
        <v>44.518567489801562</v>
      </c>
      <c r="CT394" s="200">
        <f>SUM(CT395:CT398)</f>
        <v>0</v>
      </c>
      <c r="CU394" s="95">
        <f>SUM(CU395:CU398)</f>
        <v>0</v>
      </c>
      <c r="CV394" s="95"/>
      <c r="CW394" s="95">
        <f>SUM(CW395:CW398)</f>
        <v>500000</v>
      </c>
      <c r="CX394" s="95">
        <f>SUM(CX395:CX398)</f>
        <v>313879.31129000004</v>
      </c>
      <c r="CY394" s="95">
        <f>CX394/CW394*100</f>
        <v>62.775862258000004</v>
      </c>
      <c r="CZ394" s="95">
        <f>SUM(CZ395:CZ398)</f>
        <v>0</v>
      </c>
      <c r="DA394" s="95">
        <f>SUM(DA395:DA398)</f>
        <v>0</v>
      </c>
      <c r="DB394" s="95"/>
      <c r="DC394" s="95">
        <f>SUM(DC395:DC398)</f>
        <v>0</v>
      </c>
      <c r="DD394" s="95">
        <f>SUM(DD395:DD398)</f>
        <v>0</v>
      </c>
      <c r="DE394" s="95"/>
      <c r="DF394" s="95">
        <f>SUM(DF395:DF398)</f>
        <v>0</v>
      </c>
      <c r="DG394" s="95">
        <f>SUM(DG395:DG398)</f>
        <v>0</v>
      </c>
      <c r="DH394" s="95"/>
      <c r="DI394" s="95">
        <f>SUM(DI395:DI398)</f>
        <v>0</v>
      </c>
      <c r="DJ394" s="95">
        <f>SUM(DJ395:DJ398)</f>
        <v>0</v>
      </c>
      <c r="DK394" s="95"/>
      <c r="DL394" s="95">
        <f>SUM(DL395:DL398)</f>
        <v>0</v>
      </c>
      <c r="DM394" s="95">
        <f>SUM(DM395:DM398)</f>
        <v>0</v>
      </c>
      <c r="DN394" s="95"/>
      <c r="DO394" s="95">
        <f>SUM(DO395:DO398)</f>
        <v>0</v>
      </c>
      <c r="DP394" s="95">
        <f>SUM(DP395:DP398)</f>
        <v>0</v>
      </c>
      <c r="DQ394" s="95"/>
      <c r="DR394" s="95">
        <f>SUM(DR395:DR398)</f>
        <v>341517.14299999998</v>
      </c>
      <c r="DS394" s="95">
        <f>SUM(DS395:DS398)</f>
        <v>0</v>
      </c>
      <c r="DT394" s="95"/>
      <c r="DU394" s="95">
        <f>SUM(DU395:DU398)</f>
        <v>0</v>
      </c>
      <c r="DV394" s="95">
        <f>SUM(DV395:DV398)</f>
        <v>0</v>
      </c>
      <c r="DW394" s="95"/>
      <c r="DX394" s="95">
        <f>SUM(DX395:DX398)</f>
        <v>0</v>
      </c>
      <c r="DY394" s="95">
        <f>SUM(DY395:DY398)</f>
        <v>0</v>
      </c>
      <c r="DZ394" s="95"/>
    </row>
    <row r="395" spans="1:130" s="35" customFormat="1" ht="17.25" customHeight="1" x14ac:dyDescent="0.25">
      <c r="A395" s="82" t="s">
        <v>152</v>
      </c>
      <c r="B395" s="206">
        <f t="shared" si="662"/>
        <v>7051110.7429999998</v>
      </c>
      <c r="C395" s="206">
        <f t="shared" si="663"/>
        <v>3548705.1625700002</v>
      </c>
      <c r="D395" s="14">
        <f t="shared" si="82"/>
        <v>50.328314104171213</v>
      </c>
      <c r="E395" s="15"/>
      <c r="F395" s="15"/>
      <c r="G395" s="14"/>
      <c r="H395" s="15">
        <v>266513.7</v>
      </c>
      <c r="I395" s="15">
        <v>69874.149209999989</v>
      </c>
      <c r="J395" s="14">
        <f>I395/H395*100</f>
        <v>26.217845165182872</v>
      </c>
      <c r="K395" s="14">
        <v>8368.4</v>
      </c>
      <c r="L395" s="14">
        <v>8368.4287999999997</v>
      </c>
      <c r="M395" s="14">
        <f>L395/K395*100</f>
        <v>100.00034415180919</v>
      </c>
      <c r="N395" s="14">
        <v>86883.7</v>
      </c>
      <c r="O395" s="14">
        <v>14709.041380000001</v>
      </c>
      <c r="P395" s="15">
        <f>O395/N395*100</f>
        <v>16.929575259801322</v>
      </c>
      <c r="Q395" s="15"/>
      <c r="R395" s="15"/>
      <c r="S395" s="14"/>
      <c r="T395" s="15"/>
      <c r="U395" s="15"/>
      <c r="V395" s="14"/>
      <c r="W395" s="15"/>
      <c r="X395" s="15"/>
      <c r="Y395" s="14"/>
      <c r="Z395" s="15"/>
      <c r="AA395" s="15"/>
      <c r="AB395" s="14"/>
      <c r="AC395" s="15"/>
      <c r="AD395" s="15"/>
      <c r="AE395" s="14"/>
      <c r="AF395" s="14"/>
      <c r="AG395" s="14"/>
      <c r="AH395" s="14"/>
      <c r="AI395" s="14">
        <v>538603.30000000005</v>
      </c>
      <c r="AJ395" s="14">
        <v>327501.72824999999</v>
      </c>
      <c r="AK395" s="14">
        <f t="shared" ref="AK395:AK397" si="770">AJ395/AI395*100</f>
        <v>60.805741117813419</v>
      </c>
      <c r="AL395" s="172">
        <v>216938.1</v>
      </c>
      <c r="AM395" s="172">
        <v>139358.48772</v>
      </c>
      <c r="AN395" s="15">
        <f>AM395/AL395*100</f>
        <v>64.238825600482357</v>
      </c>
      <c r="AO395" s="172">
        <v>40278.300000000003</v>
      </c>
      <c r="AP395" s="172">
        <v>3482.3069799999998</v>
      </c>
      <c r="AQ395" s="15">
        <f>AP395/AO395*100</f>
        <v>8.6456155796048986</v>
      </c>
      <c r="AR395" s="15">
        <v>528503.9</v>
      </c>
      <c r="AS395" s="15">
        <v>137274.28799000001</v>
      </c>
      <c r="AT395" s="15">
        <f>AS395/AR395*100</f>
        <v>25.974129611910151</v>
      </c>
      <c r="AU395" s="15"/>
      <c r="AV395" s="99"/>
      <c r="AW395" s="15"/>
      <c r="AX395" s="15">
        <v>3425756.6</v>
      </c>
      <c r="AY395" s="15">
        <v>2103187.9967499999</v>
      </c>
      <c r="AZ395" s="15">
        <f>AY395/AX395*100</f>
        <v>61.39338669740868</v>
      </c>
      <c r="BA395" s="15">
        <v>71603.100000000006</v>
      </c>
      <c r="BB395" s="15">
        <v>44593.080350000004</v>
      </c>
      <c r="BC395" s="15">
        <f>BB395/BA395*100</f>
        <v>62.27814207764748</v>
      </c>
      <c r="BD395" s="15"/>
      <c r="BE395" s="15"/>
      <c r="BF395" s="15"/>
      <c r="BG395" s="15"/>
      <c r="BH395" s="99"/>
      <c r="BI395" s="15"/>
      <c r="BJ395" s="15"/>
      <c r="BK395" s="99"/>
      <c r="BL395" s="15"/>
      <c r="BM395" s="15"/>
      <c r="BN395" s="15"/>
      <c r="BO395" s="15"/>
      <c r="BP395" s="15">
        <v>592800</v>
      </c>
      <c r="BQ395" s="15">
        <v>189486.16353999998</v>
      </c>
      <c r="BR395" s="15">
        <f>BQ395/BP395*100</f>
        <v>31.964602486504717</v>
      </c>
      <c r="BS395" s="15"/>
      <c r="BT395" s="15"/>
      <c r="BU395" s="15"/>
      <c r="BV395" s="15"/>
      <c r="BW395" s="15"/>
      <c r="BX395" s="15"/>
      <c r="BY395" s="15"/>
      <c r="BZ395" s="15"/>
      <c r="CA395" s="15"/>
      <c r="CB395" s="15"/>
      <c r="CC395" s="15"/>
      <c r="CD395" s="15"/>
      <c r="CE395" s="15">
        <v>8062.1</v>
      </c>
      <c r="CF395" s="15"/>
      <c r="CG395" s="15">
        <f>CF395/CE395*100</f>
        <v>0</v>
      </c>
      <c r="CH395" s="15">
        <v>41356.199999999997</v>
      </c>
      <c r="CI395" s="191">
        <v>21060.722839999999</v>
      </c>
      <c r="CJ395" s="50">
        <f t="shared" si="671"/>
        <v>50.925188581155908</v>
      </c>
      <c r="CK395" s="15">
        <v>33384.400000000001</v>
      </c>
      <c r="CL395" s="15">
        <v>19635.273430000001</v>
      </c>
      <c r="CM395" s="15">
        <f>CL395/CK395*100</f>
        <v>58.815714615209501</v>
      </c>
      <c r="CN395" s="15"/>
      <c r="CO395" s="15"/>
      <c r="CP395" s="180"/>
      <c r="CQ395" s="15">
        <v>350541.8</v>
      </c>
      <c r="CR395" s="172">
        <v>156294.18403999999</v>
      </c>
      <c r="CS395" s="15">
        <f t="shared" si="98"/>
        <v>44.586461312174471</v>
      </c>
      <c r="CT395" s="195"/>
      <c r="CU395" s="15"/>
      <c r="CV395" s="15"/>
      <c r="CW395" s="15">
        <v>500000</v>
      </c>
      <c r="CX395" s="15">
        <v>313879.31129000004</v>
      </c>
      <c r="CY395" s="15">
        <f>CX395/CW395*100</f>
        <v>62.775862258000004</v>
      </c>
      <c r="CZ395" s="15"/>
      <c r="DA395" s="15"/>
      <c r="DB395" s="15"/>
      <c r="DC395" s="15"/>
      <c r="DD395" s="15"/>
      <c r="DE395" s="15"/>
      <c r="DF395" s="15"/>
      <c r="DG395" s="15"/>
      <c r="DH395" s="15"/>
      <c r="DI395" s="15"/>
      <c r="DJ395" s="15"/>
      <c r="DK395" s="15"/>
      <c r="DL395" s="15"/>
      <c r="DM395" s="15"/>
      <c r="DN395" s="15"/>
      <c r="DO395" s="15"/>
      <c r="DP395" s="15"/>
      <c r="DQ395" s="15"/>
      <c r="DR395" s="15">
        <v>341517.14299999998</v>
      </c>
      <c r="DS395" s="15"/>
      <c r="DT395" s="15"/>
      <c r="DU395" s="15"/>
      <c r="DV395" s="172"/>
      <c r="DW395" s="15"/>
      <c r="DX395" s="15"/>
      <c r="DY395" s="172"/>
      <c r="DZ395" s="15"/>
    </row>
    <row r="396" spans="1:130" s="35" customFormat="1" ht="15" customHeight="1" x14ac:dyDescent="0.25">
      <c r="A396" s="82" t="s">
        <v>153</v>
      </c>
      <c r="B396" s="206">
        <f t="shared" si="662"/>
        <v>5543.5442800000001</v>
      </c>
      <c r="C396" s="206">
        <f t="shared" si="663"/>
        <v>2975.2645699999998</v>
      </c>
      <c r="D396" s="14">
        <f>C396/B396*100</f>
        <v>53.670800118511906</v>
      </c>
      <c r="E396" s="15"/>
      <c r="F396" s="15"/>
      <c r="G396" s="14"/>
      <c r="H396" s="15"/>
      <c r="I396" s="15"/>
      <c r="J396" s="14"/>
      <c r="K396" s="15"/>
      <c r="L396" s="15"/>
      <c r="M396" s="15"/>
      <c r="N396" s="15"/>
      <c r="O396" s="15"/>
      <c r="P396" s="15"/>
      <c r="Q396" s="15"/>
      <c r="R396" s="15"/>
      <c r="S396" s="14"/>
      <c r="T396" s="15"/>
      <c r="U396" s="15"/>
      <c r="V396" s="14"/>
      <c r="W396" s="15"/>
      <c r="X396" s="15"/>
      <c r="Y396" s="14"/>
      <c r="Z396" s="15"/>
      <c r="AA396" s="15"/>
      <c r="AB396" s="14"/>
      <c r="AC396" s="15"/>
      <c r="AD396" s="15"/>
      <c r="AE396" s="14"/>
      <c r="AF396" s="14">
        <v>999.94428000000005</v>
      </c>
      <c r="AG396" s="15"/>
      <c r="AH396" s="14">
        <f t="shared" si="665"/>
        <v>0</v>
      </c>
      <c r="AI396" s="14">
        <v>580.9</v>
      </c>
      <c r="AJ396" s="14">
        <v>580.88569999999993</v>
      </c>
      <c r="AK396" s="14">
        <f t="shared" si="770"/>
        <v>99.997538302633842</v>
      </c>
      <c r="AL396" s="172">
        <v>1223.9000000000001</v>
      </c>
      <c r="AM396" s="172">
        <v>815.93600000000004</v>
      </c>
      <c r="AN396" s="15">
        <f t="shared" ref="AN396:AN398" si="771">AM396/AL396*100</f>
        <v>66.666884549391298</v>
      </c>
      <c r="AO396" s="172">
        <v>174.9</v>
      </c>
      <c r="AP396" s="172">
        <v>29.15</v>
      </c>
      <c r="AQ396" s="15">
        <f t="shared" ref="AQ396:AQ398" si="772">AP396/AO396*100</f>
        <v>16.666666666666664</v>
      </c>
      <c r="AR396" s="15"/>
      <c r="AS396" s="99"/>
      <c r="AT396" s="15"/>
      <c r="AU396" s="15"/>
      <c r="AV396" s="99"/>
      <c r="AW396" s="15"/>
      <c r="AX396" s="15"/>
      <c r="AY396" s="99"/>
      <c r="AZ396" s="15"/>
      <c r="BA396" s="15"/>
      <c r="BB396" s="99"/>
      <c r="BC396" s="15"/>
      <c r="BD396" s="15">
        <v>1690.4</v>
      </c>
      <c r="BE396" s="191">
        <v>1158.3019999999999</v>
      </c>
      <c r="BF396" s="15">
        <f t="shared" si="125"/>
        <v>68.52236157122573</v>
      </c>
      <c r="BG396" s="15"/>
      <c r="BH396" s="99"/>
      <c r="BI396" s="15"/>
      <c r="BJ396" s="15"/>
      <c r="BK396" s="99"/>
      <c r="BL396" s="15"/>
      <c r="BM396" s="15"/>
      <c r="BN396" s="99"/>
      <c r="BO396" s="15"/>
      <c r="BP396" s="15"/>
      <c r="BQ396" s="99"/>
      <c r="BR396" s="15"/>
      <c r="BS396" s="15"/>
      <c r="BT396" s="99"/>
      <c r="BU396" s="15"/>
      <c r="BV396" s="15"/>
      <c r="BW396" s="99"/>
      <c r="BX396" s="15"/>
      <c r="BY396" s="15"/>
      <c r="BZ396" s="99"/>
      <c r="CA396" s="15"/>
      <c r="CB396" s="15"/>
      <c r="CC396" s="99"/>
      <c r="CD396" s="15"/>
      <c r="CE396" s="15"/>
      <c r="CF396" s="99"/>
      <c r="CG396" s="15"/>
      <c r="CH396" s="15"/>
      <c r="CI396" s="15"/>
      <c r="CJ396" s="50"/>
      <c r="CK396" s="15"/>
      <c r="CL396" s="99"/>
      <c r="CM396" s="15"/>
      <c r="CN396" s="15"/>
      <c r="CO396" s="99"/>
      <c r="CP396" s="180"/>
      <c r="CQ396" s="15">
        <v>873.5</v>
      </c>
      <c r="CR396" s="172">
        <v>390.99086999999997</v>
      </c>
      <c r="CS396" s="15">
        <f t="shared" si="98"/>
        <v>44.761404693760731</v>
      </c>
      <c r="CT396" s="195"/>
      <c r="CU396" s="99"/>
      <c r="CV396" s="15"/>
      <c r="CW396" s="15"/>
      <c r="CX396" s="99"/>
      <c r="CY396" s="15"/>
      <c r="CZ396" s="15"/>
      <c r="DA396" s="99"/>
      <c r="DB396" s="15"/>
      <c r="DC396" s="15"/>
      <c r="DD396" s="99"/>
      <c r="DE396" s="15"/>
      <c r="DF396" s="15"/>
      <c r="DG396" s="99"/>
      <c r="DH396" s="15"/>
      <c r="DI396" s="15"/>
      <c r="DJ396" s="99"/>
      <c r="DK396" s="15"/>
      <c r="DL396" s="15"/>
      <c r="DM396" s="99"/>
      <c r="DN396" s="15"/>
      <c r="DO396" s="15"/>
      <c r="DP396" s="99"/>
      <c r="DQ396" s="15"/>
      <c r="DR396" s="15"/>
      <c r="DS396" s="99"/>
      <c r="DT396" s="15"/>
      <c r="DU396" s="15"/>
      <c r="DV396" s="172"/>
      <c r="DW396" s="15"/>
      <c r="DX396" s="15"/>
      <c r="DY396" s="172"/>
      <c r="DZ396" s="15"/>
    </row>
    <row r="397" spans="1:130" s="35" customFormat="1" ht="15.75" x14ac:dyDescent="0.25">
      <c r="A397" s="82" t="s">
        <v>154</v>
      </c>
      <c r="B397" s="206">
        <f t="shared" ref="B397:B400" si="773">E397+H397+K397+N397+Q397+T397+W397+Z397+AC397+AF397+AI397+AL397+AO397+AR397+AU397+AX397+BA397+BD397+BG397+BJ397+BM397+BP397+BS397+BV397+BY397+CB397+CE397+CH397+CK397+CN397+CQ397+CT397+CW397+CZ397+DC397+DF397+DI397+DL397+DO397+DR397+DU397+DX397</f>
        <v>65184.4375</v>
      </c>
      <c r="C397" s="206">
        <f t="shared" ref="C397:C400" si="774">F397+I397+L397+O397+R397+U397+X397+AA397+AD397+AG397+AJ397+AM397+AP397+AS397+AV397+AY397+BB397+BE397+BH397+BK397+BN397+BQ397+BT397+BW397+BZ397+CC397+CF397+CI397+CL397+CO397+CR397+CU397+CX397+DA397+DD397+DG397+DJ397+DM397+DP397+DS397+DV397+DY397</f>
        <v>14884.39212</v>
      </c>
      <c r="D397" s="14">
        <f t="shared" si="82"/>
        <v>22.834272551634736</v>
      </c>
      <c r="E397" s="15"/>
      <c r="F397" s="15"/>
      <c r="G397" s="14"/>
      <c r="H397" s="15"/>
      <c r="I397" s="15"/>
      <c r="J397" s="14"/>
      <c r="K397" s="15"/>
      <c r="L397" s="15"/>
      <c r="M397" s="15"/>
      <c r="N397" s="15"/>
      <c r="O397" s="15"/>
      <c r="P397" s="15"/>
      <c r="Q397" s="15"/>
      <c r="R397" s="15"/>
      <c r="S397" s="14"/>
      <c r="T397" s="15"/>
      <c r="U397" s="15"/>
      <c r="V397" s="14"/>
      <c r="W397" s="15"/>
      <c r="X397" s="15"/>
      <c r="Y397" s="14"/>
      <c r="Z397" s="15"/>
      <c r="AA397" s="15"/>
      <c r="AB397" s="14"/>
      <c r="AC397" s="15"/>
      <c r="AD397" s="15"/>
      <c r="AE397" s="14"/>
      <c r="AF397" s="14">
        <v>998.37750000000005</v>
      </c>
      <c r="AG397" s="15"/>
      <c r="AH397" s="14">
        <f t="shared" ref="AH397:AH400" si="775">AG397/AF397*100</f>
        <v>0</v>
      </c>
      <c r="AI397" s="14">
        <v>1031.2</v>
      </c>
      <c r="AJ397" s="14">
        <v>1031.1942799999999</v>
      </c>
      <c r="AK397" s="14">
        <f t="shared" si="770"/>
        <v>99.9994453064391</v>
      </c>
      <c r="AL397" s="172">
        <v>11011.6</v>
      </c>
      <c r="AM397" s="172">
        <v>4000.3836000000001</v>
      </c>
      <c r="AN397" s="15">
        <f t="shared" si="771"/>
        <v>36.328813251480256</v>
      </c>
      <c r="AO397" s="172">
        <v>1385.8</v>
      </c>
      <c r="AP397" s="172">
        <v>221.77085</v>
      </c>
      <c r="AQ397" s="15">
        <f t="shared" si="772"/>
        <v>16.003092076778756</v>
      </c>
      <c r="AR397" s="15"/>
      <c r="AS397" s="99"/>
      <c r="AT397" s="15"/>
      <c r="AU397" s="15"/>
      <c r="AV397" s="99"/>
      <c r="AW397" s="15"/>
      <c r="AX397" s="15"/>
      <c r="AY397" s="99"/>
      <c r="AZ397" s="15"/>
      <c r="BA397" s="15"/>
      <c r="BB397" s="99"/>
      <c r="BC397" s="15"/>
      <c r="BD397" s="15"/>
      <c r="BE397" s="15"/>
      <c r="BF397" s="15"/>
      <c r="BG397" s="15">
        <v>41855.760000000002</v>
      </c>
      <c r="BH397" s="15">
        <v>3801.9607299999998</v>
      </c>
      <c r="BI397" s="15">
        <f>BH397/BG397*100</f>
        <v>9.083482727347441</v>
      </c>
      <c r="BJ397" s="15"/>
      <c r="BK397" s="99"/>
      <c r="BL397" s="15"/>
      <c r="BM397" s="15"/>
      <c r="BN397" s="99"/>
      <c r="BO397" s="15"/>
      <c r="BP397" s="15"/>
      <c r="BQ397" s="99"/>
      <c r="BR397" s="15"/>
      <c r="BS397" s="15"/>
      <c r="BT397" s="99"/>
      <c r="BU397" s="15"/>
      <c r="BV397" s="15"/>
      <c r="BW397" s="99"/>
      <c r="BX397" s="15"/>
      <c r="BY397" s="15"/>
      <c r="BZ397" s="99"/>
      <c r="CA397" s="15"/>
      <c r="CB397" s="15"/>
      <c r="CC397" s="99"/>
      <c r="CD397" s="15"/>
      <c r="CE397" s="15">
        <v>153.6</v>
      </c>
      <c r="CF397" s="99"/>
      <c r="CG397" s="15"/>
      <c r="CH397" s="15">
        <v>3759.7</v>
      </c>
      <c r="CI397" s="191">
        <v>3707.4520600000001</v>
      </c>
      <c r="CJ397" s="50">
        <f t="shared" ref="CJ397" si="776">CI397/CH397*100</f>
        <v>98.610316248636863</v>
      </c>
      <c r="CK397" s="15"/>
      <c r="CL397" s="99"/>
      <c r="CM397" s="15"/>
      <c r="CN397" s="15"/>
      <c r="CO397" s="99"/>
      <c r="CP397" s="180"/>
      <c r="CQ397" s="15">
        <v>4988.3999999999996</v>
      </c>
      <c r="CR397" s="172">
        <v>2121.6306</v>
      </c>
      <c r="CS397" s="15">
        <f t="shared" si="98"/>
        <v>42.531284580226128</v>
      </c>
      <c r="CT397" s="195"/>
      <c r="CU397" s="99"/>
      <c r="CV397" s="15"/>
      <c r="CW397" s="15"/>
      <c r="CX397" s="99"/>
      <c r="CY397" s="15"/>
      <c r="CZ397" s="15"/>
      <c r="DA397" s="99"/>
      <c r="DB397" s="15"/>
      <c r="DC397" s="15"/>
      <c r="DD397" s="99"/>
      <c r="DE397" s="15"/>
      <c r="DF397" s="15"/>
      <c r="DG397" s="99"/>
      <c r="DH397" s="15"/>
      <c r="DI397" s="15"/>
      <c r="DJ397" s="99"/>
      <c r="DK397" s="15"/>
      <c r="DL397" s="15"/>
      <c r="DM397" s="99"/>
      <c r="DN397" s="15"/>
      <c r="DO397" s="15"/>
      <c r="DP397" s="99"/>
      <c r="DQ397" s="15"/>
      <c r="DR397" s="15"/>
      <c r="DS397" s="99"/>
      <c r="DT397" s="15"/>
      <c r="DU397" s="15"/>
      <c r="DV397" s="172"/>
      <c r="DW397" s="15"/>
      <c r="DX397" s="15"/>
      <c r="DY397" s="172"/>
      <c r="DZ397" s="15"/>
    </row>
    <row r="398" spans="1:130" s="35" customFormat="1" ht="15.75" x14ac:dyDescent="0.25">
      <c r="A398" s="82" t="s">
        <v>155</v>
      </c>
      <c r="B398" s="206">
        <f t="shared" si="773"/>
        <v>9203.6</v>
      </c>
      <c r="C398" s="206">
        <f t="shared" si="774"/>
        <v>5288.0368799999997</v>
      </c>
      <c r="D398" s="14">
        <f t="shared" si="82"/>
        <v>57.456178886522657</v>
      </c>
      <c r="E398" s="15"/>
      <c r="F398" s="15"/>
      <c r="G398" s="14"/>
      <c r="H398" s="15"/>
      <c r="I398" s="15"/>
      <c r="J398" s="14"/>
      <c r="K398" s="15">
        <v>0</v>
      </c>
      <c r="L398" s="15">
        <v>0</v>
      </c>
      <c r="M398" s="14"/>
      <c r="N398" s="15">
        <v>0</v>
      </c>
      <c r="O398" s="15">
        <v>0</v>
      </c>
      <c r="P398" s="15"/>
      <c r="Q398" s="15"/>
      <c r="R398" s="15"/>
      <c r="S398" s="14"/>
      <c r="T398" s="15"/>
      <c r="U398" s="15"/>
      <c r="V398" s="14"/>
      <c r="W398" s="15"/>
      <c r="X398" s="15"/>
      <c r="Y398" s="14"/>
      <c r="Z398" s="15"/>
      <c r="AA398" s="15"/>
      <c r="AB398" s="14"/>
      <c r="AC398" s="15"/>
      <c r="AD398" s="15"/>
      <c r="AE398" s="14"/>
      <c r="AF398" s="14">
        <v>1000</v>
      </c>
      <c r="AG398" s="14">
        <v>295.40158000000002</v>
      </c>
      <c r="AH398" s="14">
        <f t="shared" si="775"/>
        <v>29.540157999999998</v>
      </c>
      <c r="AI398" s="14">
        <v>1214.5</v>
      </c>
      <c r="AJ398" s="14">
        <v>1214.5176999999999</v>
      </c>
      <c r="AK398" s="14">
        <f>AJ398/AI398*100</f>
        <v>100.00145738987236</v>
      </c>
      <c r="AL398" s="172">
        <v>4307.3</v>
      </c>
      <c r="AM398" s="172">
        <v>2871.5360000000001</v>
      </c>
      <c r="AN398" s="15">
        <f t="shared" si="771"/>
        <v>66.666728577066834</v>
      </c>
      <c r="AO398" s="172">
        <v>525.4</v>
      </c>
      <c r="AP398" s="172">
        <v>87.566999999999993</v>
      </c>
      <c r="AQ398" s="15">
        <f t="shared" si="772"/>
        <v>16.666730110392081</v>
      </c>
      <c r="AR398" s="15"/>
      <c r="AS398" s="99"/>
      <c r="AT398" s="15"/>
      <c r="AU398" s="15"/>
      <c r="AV398" s="99"/>
      <c r="AW398" s="15"/>
      <c r="AX398" s="15"/>
      <c r="AY398" s="99"/>
      <c r="AZ398" s="15"/>
      <c r="BA398" s="15"/>
      <c r="BB398" s="99"/>
      <c r="BC398" s="15"/>
      <c r="BD398" s="15"/>
      <c r="BE398" s="15"/>
      <c r="BF398" s="15"/>
      <c r="BG398" s="15"/>
      <c r="BH398" s="99"/>
      <c r="BI398" s="15"/>
      <c r="BJ398" s="15"/>
      <c r="BK398" s="99"/>
      <c r="BL398" s="15"/>
      <c r="BM398" s="15"/>
      <c r="BN398" s="99"/>
      <c r="BO398" s="15"/>
      <c r="BP398" s="15"/>
      <c r="BQ398" s="99"/>
      <c r="BR398" s="15"/>
      <c r="BS398" s="15"/>
      <c r="BT398" s="99"/>
      <c r="BU398" s="15"/>
      <c r="BV398" s="15"/>
      <c r="BW398" s="99"/>
      <c r="BX398" s="15"/>
      <c r="BY398" s="15"/>
      <c r="BZ398" s="99"/>
      <c r="CA398" s="15"/>
      <c r="CB398" s="15"/>
      <c r="CC398" s="99"/>
      <c r="CD398" s="15"/>
      <c r="CE398" s="15"/>
      <c r="CF398" s="99"/>
      <c r="CG398" s="15"/>
      <c r="CH398" s="15"/>
      <c r="CI398" s="99"/>
      <c r="CJ398" s="15"/>
      <c r="CK398" s="15"/>
      <c r="CL398" s="99"/>
      <c r="CM398" s="15"/>
      <c r="CN398" s="15"/>
      <c r="CO398" s="99"/>
      <c r="CP398" s="180"/>
      <c r="CQ398" s="15">
        <v>2156.4</v>
      </c>
      <c r="CR398" s="172">
        <v>819.01459999999997</v>
      </c>
      <c r="CS398" s="15">
        <f t="shared" si="98"/>
        <v>37.980643665368206</v>
      </c>
      <c r="CT398" s="195"/>
      <c r="CU398" s="99"/>
      <c r="CV398" s="15"/>
      <c r="CW398" s="15"/>
      <c r="CX398" s="99"/>
      <c r="CY398" s="15"/>
      <c r="CZ398" s="15"/>
      <c r="DA398" s="99"/>
      <c r="DB398" s="15"/>
      <c r="DC398" s="15"/>
      <c r="DD398" s="99"/>
      <c r="DE398" s="15"/>
      <c r="DF398" s="15"/>
      <c r="DG398" s="99"/>
      <c r="DH398" s="15"/>
      <c r="DI398" s="15"/>
      <c r="DJ398" s="99"/>
      <c r="DK398" s="15"/>
      <c r="DL398" s="15"/>
      <c r="DM398" s="99"/>
      <c r="DN398" s="15"/>
      <c r="DO398" s="15"/>
      <c r="DP398" s="99"/>
      <c r="DQ398" s="15"/>
      <c r="DR398" s="15"/>
      <c r="DS398" s="99"/>
      <c r="DT398" s="15"/>
      <c r="DU398" s="15"/>
      <c r="DV398" s="172"/>
      <c r="DW398" s="15"/>
      <c r="DX398" s="15"/>
      <c r="DY398" s="172"/>
      <c r="DZ398" s="15"/>
    </row>
    <row r="399" spans="1:130" s="35" customFormat="1" ht="31.5" x14ac:dyDescent="0.25">
      <c r="A399" s="105" t="s">
        <v>968</v>
      </c>
      <c r="B399" s="97">
        <f t="shared" si="773"/>
        <v>200.44717</v>
      </c>
      <c r="C399" s="97">
        <f t="shared" si="774"/>
        <v>0</v>
      </c>
      <c r="D399" s="97">
        <f t="shared" ref="D399:D400" si="777">C399/B399*100</f>
        <v>0</v>
      </c>
      <c r="E399" s="96"/>
      <c r="F399" s="96"/>
      <c r="G399" s="96"/>
      <c r="H399" s="96"/>
      <c r="I399" s="96"/>
      <c r="J399" s="96"/>
      <c r="K399" s="96"/>
      <c r="L399" s="96"/>
      <c r="M399" s="96"/>
      <c r="N399" s="96"/>
      <c r="O399" s="96"/>
      <c r="P399" s="97"/>
      <c r="Q399" s="96"/>
      <c r="R399" s="96"/>
      <c r="S399" s="96"/>
      <c r="T399" s="96"/>
      <c r="U399" s="96"/>
      <c r="V399" s="96"/>
      <c r="W399" s="96"/>
      <c r="X399" s="96"/>
      <c r="Y399" s="96"/>
      <c r="Z399" s="96"/>
      <c r="AA399" s="96"/>
      <c r="AB399" s="96"/>
      <c r="AC399" s="96"/>
      <c r="AD399" s="96"/>
      <c r="AE399" s="96"/>
      <c r="AF399" s="96">
        <v>200.44717</v>
      </c>
      <c r="AG399" s="96"/>
      <c r="AH399" s="96">
        <f t="shared" si="775"/>
        <v>0</v>
      </c>
      <c r="AI399" s="96"/>
      <c r="AJ399" s="96"/>
      <c r="AK399" s="96"/>
      <c r="AL399" s="96"/>
      <c r="AM399" s="96"/>
      <c r="AN399" s="96"/>
      <c r="AO399" s="96"/>
      <c r="AP399" s="96"/>
      <c r="AQ399" s="96"/>
      <c r="AR399" s="96"/>
      <c r="AS399" s="96"/>
      <c r="AT399" s="96"/>
      <c r="AU399" s="96"/>
      <c r="AV399" s="96"/>
      <c r="AW399" s="96"/>
      <c r="AX399" s="96"/>
      <c r="AY399" s="96"/>
      <c r="AZ399" s="96"/>
      <c r="BA399" s="96"/>
      <c r="BB399" s="96"/>
      <c r="BC399" s="96"/>
      <c r="BD399" s="96"/>
      <c r="BE399" s="96"/>
      <c r="BF399" s="96"/>
      <c r="BG399" s="96"/>
      <c r="BH399" s="96"/>
      <c r="BI399" s="96"/>
      <c r="BJ399" s="96"/>
      <c r="BK399" s="96"/>
      <c r="BL399" s="96"/>
      <c r="BM399" s="96"/>
      <c r="BN399" s="96"/>
      <c r="BO399" s="96"/>
      <c r="BP399" s="96"/>
      <c r="BQ399" s="96"/>
      <c r="BR399" s="96"/>
      <c r="BS399" s="96"/>
      <c r="BT399" s="96"/>
      <c r="BU399" s="96"/>
      <c r="BV399" s="96"/>
      <c r="BW399" s="96"/>
      <c r="BX399" s="96"/>
      <c r="BY399" s="96"/>
      <c r="BZ399" s="96"/>
      <c r="CA399" s="96"/>
      <c r="CB399" s="96"/>
      <c r="CC399" s="96"/>
      <c r="CD399" s="96"/>
      <c r="CE399" s="96"/>
      <c r="CF399" s="96"/>
      <c r="CG399" s="96"/>
      <c r="CH399" s="96"/>
      <c r="CI399" s="96"/>
      <c r="CJ399" s="96"/>
      <c r="CK399" s="96"/>
      <c r="CL399" s="96"/>
      <c r="CM399" s="96"/>
      <c r="CN399" s="96"/>
      <c r="CO399" s="96"/>
      <c r="CP399" s="188"/>
      <c r="CQ399" s="96"/>
      <c r="CR399" s="96"/>
      <c r="CS399" s="96"/>
      <c r="CT399" s="201"/>
      <c r="CU399" s="96"/>
      <c r="CV399" s="96"/>
      <c r="CW399" s="96"/>
      <c r="CX399" s="96"/>
      <c r="CY399" s="96"/>
      <c r="CZ399" s="96"/>
      <c r="DA399" s="96"/>
      <c r="DB399" s="96"/>
      <c r="DC399" s="96"/>
      <c r="DD399" s="96"/>
      <c r="DE399" s="96"/>
      <c r="DF399" s="96"/>
      <c r="DG399" s="96"/>
      <c r="DH399" s="96"/>
      <c r="DI399" s="96"/>
      <c r="DJ399" s="96"/>
      <c r="DK399" s="96"/>
      <c r="DL399" s="96"/>
      <c r="DM399" s="96"/>
      <c r="DN399" s="96"/>
      <c r="DO399" s="96"/>
      <c r="DP399" s="96"/>
      <c r="DQ399" s="96"/>
      <c r="DR399" s="96"/>
      <c r="DS399" s="96"/>
      <c r="DT399" s="96"/>
      <c r="DU399" s="96"/>
      <c r="DV399" s="96"/>
      <c r="DW399" s="96"/>
      <c r="DX399" s="96"/>
      <c r="DY399" s="96"/>
      <c r="DZ399" s="96"/>
    </row>
    <row r="400" spans="1:130" s="35" customFormat="1" ht="15.75" x14ac:dyDescent="0.25">
      <c r="A400" s="105" t="s">
        <v>157</v>
      </c>
      <c r="B400" s="97">
        <f t="shared" si="773"/>
        <v>11997922.600859998</v>
      </c>
      <c r="C400" s="97">
        <f t="shared" si="774"/>
        <v>5887104.9300800003</v>
      </c>
      <c r="D400" s="97">
        <f t="shared" si="777"/>
        <v>49.06770218419328</v>
      </c>
      <c r="E400" s="97">
        <f t="shared" ref="E400:AS400" si="778">E8+E394+E399</f>
        <v>16624.900000000001</v>
      </c>
      <c r="F400" s="97">
        <f t="shared" si="778"/>
        <v>15217.769039999997</v>
      </c>
      <c r="G400" s="97">
        <f>F400/E400*100</f>
        <v>91.536003464682466</v>
      </c>
      <c r="H400" s="97">
        <f t="shared" si="778"/>
        <v>366156.7</v>
      </c>
      <c r="I400" s="97">
        <f t="shared" si="778"/>
        <v>110657.74722999999</v>
      </c>
      <c r="J400" s="97">
        <f>I400/H400*100</f>
        <v>30.22141810596392</v>
      </c>
      <c r="K400" s="97">
        <f t="shared" si="778"/>
        <v>62391.499999999993</v>
      </c>
      <c r="L400" s="97">
        <f t="shared" si="778"/>
        <v>61414.82968000001</v>
      </c>
      <c r="M400" s="97">
        <f>L400/K400*100</f>
        <v>98.43460997090952</v>
      </c>
      <c r="N400" s="97">
        <f t="shared" si="778"/>
        <v>86883.7</v>
      </c>
      <c r="O400" s="97">
        <f t="shared" si="778"/>
        <v>14709.041380000001</v>
      </c>
      <c r="P400" s="97">
        <f t="shared" ref="P400" si="779">O400/N400*100</f>
        <v>16.929575259801322</v>
      </c>
      <c r="Q400" s="97">
        <f t="shared" si="778"/>
        <v>10058.4</v>
      </c>
      <c r="R400" s="97">
        <f t="shared" si="778"/>
        <v>10058.4</v>
      </c>
      <c r="S400" s="97">
        <f>R400/Q400*100</f>
        <v>100</v>
      </c>
      <c r="T400" s="97">
        <f t="shared" si="778"/>
        <v>40836.1</v>
      </c>
      <c r="U400" s="97">
        <f t="shared" si="778"/>
        <v>37058.122410000004</v>
      </c>
      <c r="V400" s="97">
        <f>U400/T400*100</f>
        <v>90.748436824280489</v>
      </c>
      <c r="W400" s="97">
        <f t="shared" si="778"/>
        <v>2346.9388599999997</v>
      </c>
      <c r="X400" s="97">
        <f t="shared" si="778"/>
        <v>2346.9389999999994</v>
      </c>
      <c r="Y400" s="97">
        <f>X400/W400*100</f>
        <v>100.00000596521717</v>
      </c>
      <c r="Z400" s="97">
        <f t="shared" si="778"/>
        <v>867.34699999999964</v>
      </c>
      <c r="AA400" s="97">
        <f t="shared" si="778"/>
        <v>867.34699999999964</v>
      </c>
      <c r="AB400" s="97">
        <f>AA400/Z400*100</f>
        <v>100</v>
      </c>
      <c r="AC400" s="97">
        <f t="shared" si="778"/>
        <v>5300</v>
      </c>
      <c r="AD400" s="97">
        <f t="shared" si="778"/>
        <v>3975</v>
      </c>
      <c r="AE400" s="97">
        <f>AD400/AC400*100</f>
        <v>75</v>
      </c>
      <c r="AF400" s="97">
        <f t="shared" si="778"/>
        <v>119999.99999999999</v>
      </c>
      <c r="AG400" s="97">
        <f t="shared" si="778"/>
        <v>33558.042020000001</v>
      </c>
      <c r="AH400" s="97">
        <f t="shared" si="775"/>
        <v>27.965035016666672</v>
      </c>
      <c r="AI400" s="97">
        <f t="shared" si="778"/>
        <v>707405</v>
      </c>
      <c r="AJ400" s="97">
        <f t="shared" si="778"/>
        <v>472361.18888999999</v>
      </c>
      <c r="AK400" s="97">
        <f>AJ400/AI400*100</f>
        <v>66.773798445020887</v>
      </c>
      <c r="AL400" s="97">
        <f t="shared" si="778"/>
        <v>1052020.6000000001</v>
      </c>
      <c r="AM400" s="97">
        <f t="shared" si="778"/>
        <v>648426.74728999985</v>
      </c>
      <c r="AN400" s="97">
        <f>AM400/AL400*100</f>
        <v>61.636316559770762</v>
      </c>
      <c r="AO400" s="97">
        <f t="shared" ref="AO400:AQ400" si="780">AO8+AO394+AO399</f>
        <v>157762.50000000006</v>
      </c>
      <c r="AP400" s="97">
        <f t="shared" si="780"/>
        <v>18250.896770000003</v>
      </c>
      <c r="AQ400" s="97">
        <f>AP400/AO400*100</f>
        <v>11.568589981776402</v>
      </c>
      <c r="AR400" s="97">
        <f t="shared" si="778"/>
        <v>1014156.1000000001</v>
      </c>
      <c r="AS400" s="97">
        <f t="shared" si="778"/>
        <v>415338.16330999997</v>
      </c>
      <c r="AT400" s="97">
        <f>AS400/AR400*100</f>
        <v>40.954066470635034</v>
      </c>
      <c r="AU400" s="97">
        <f t="shared" ref="AT400:CI400" si="781">AU8+AU394+AU399</f>
        <v>30468</v>
      </c>
      <c r="AV400" s="97">
        <f t="shared" si="781"/>
        <v>22793.3423</v>
      </c>
      <c r="AW400" s="97">
        <f>AV400/AU400*100</f>
        <v>74.810759813574904</v>
      </c>
      <c r="AX400" s="97">
        <f t="shared" si="781"/>
        <v>3586080.6</v>
      </c>
      <c r="AY400" s="97">
        <f t="shared" si="781"/>
        <v>2190685.8494099998</v>
      </c>
      <c r="AZ400" s="97">
        <f>AY400/AX400*100</f>
        <v>61.088583714766479</v>
      </c>
      <c r="BA400" s="97">
        <f t="shared" si="781"/>
        <v>74963.5</v>
      </c>
      <c r="BB400" s="97">
        <f t="shared" si="781"/>
        <v>46376.148610000004</v>
      </c>
      <c r="BC400" s="97">
        <f>BB400/BA400*100</f>
        <v>61.864972433250855</v>
      </c>
      <c r="BD400" s="97">
        <f t="shared" si="781"/>
        <v>181511.59999999992</v>
      </c>
      <c r="BE400" s="97">
        <f t="shared" si="781"/>
        <v>90841.585240000015</v>
      </c>
      <c r="BF400" s="97">
        <f>BE400/BD400*100</f>
        <v>50.047261574466894</v>
      </c>
      <c r="BG400" s="97">
        <f t="shared" si="781"/>
        <v>427354.35199999996</v>
      </c>
      <c r="BH400" s="97">
        <f t="shared" si="781"/>
        <v>144815.85885999998</v>
      </c>
      <c r="BI400" s="97">
        <f>BH400/BG400*100</f>
        <v>33.886599769551431</v>
      </c>
      <c r="BJ400" s="97">
        <f t="shared" si="781"/>
        <v>34078.699999999997</v>
      </c>
      <c r="BK400" s="97">
        <f t="shared" si="781"/>
        <v>4872.8672200000001</v>
      </c>
      <c r="BL400" s="97">
        <f>BK400/BJ400*100</f>
        <v>14.298864745427498</v>
      </c>
      <c r="BM400" s="97">
        <f t="shared" si="781"/>
        <v>16769.400000000001</v>
      </c>
      <c r="BN400" s="97">
        <f t="shared" si="781"/>
        <v>16769.399169999997</v>
      </c>
      <c r="BO400" s="97">
        <f>BN400/BM400*100</f>
        <v>99.999995050508645</v>
      </c>
      <c r="BP400" s="97">
        <f t="shared" si="781"/>
        <v>592800</v>
      </c>
      <c r="BQ400" s="97">
        <f t="shared" si="781"/>
        <v>189486.16353999998</v>
      </c>
      <c r="BR400" s="97">
        <f>BQ400/BP400*100</f>
        <v>31.964602486504717</v>
      </c>
      <c r="BS400" s="97">
        <f t="shared" si="781"/>
        <v>74577.7</v>
      </c>
      <c r="BT400" s="97">
        <f t="shared" si="781"/>
        <v>57264.216970000009</v>
      </c>
      <c r="BU400" s="97">
        <f>BT400/BS400*100</f>
        <v>76.784637995003877</v>
      </c>
      <c r="BV400" s="97">
        <f t="shared" si="781"/>
        <v>65541.5</v>
      </c>
      <c r="BW400" s="97">
        <f t="shared" si="781"/>
        <v>21586.49511</v>
      </c>
      <c r="BX400" s="97">
        <f>BW400/BV400*100</f>
        <v>32.935613481534595</v>
      </c>
      <c r="BY400" s="97">
        <f t="shared" si="781"/>
        <v>24694.1</v>
      </c>
      <c r="BZ400" s="97">
        <f t="shared" si="781"/>
        <v>21024.681280000001</v>
      </c>
      <c r="CA400" s="97">
        <f>BZ400/BY400*100</f>
        <v>85.140504330994048</v>
      </c>
      <c r="CB400" s="97">
        <f t="shared" si="781"/>
        <v>85511.9</v>
      </c>
      <c r="CC400" s="97">
        <f t="shared" si="781"/>
        <v>43257.987130000001</v>
      </c>
      <c r="CD400" s="97">
        <f>CC400/CB400*100</f>
        <v>50.587096217017759</v>
      </c>
      <c r="CE400" s="97">
        <f t="shared" si="781"/>
        <v>16585</v>
      </c>
      <c r="CF400" s="97">
        <f t="shared" si="781"/>
        <v>0</v>
      </c>
      <c r="CG400" s="97">
        <f>CF400/CE400*100</f>
        <v>0</v>
      </c>
      <c r="CH400" s="97">
        <f t="shared" si="781"/>
        <v>250017</v>
      </c>
      <c r="CI400" s="97">
        <f t="shared" si="781"/>
        <v>146684.33807</v>
      </c>
      <c r="CJ400" s="97">
        <f>CI400/CH400*100</f>
        <v>58.669745685293393</v>
      </c>
      <c r="CK400" s="97">
        <f t="shared" ref="CK400:CX400" si="782">CK8+CK394+CK399</f>
        <v>39582</v>
      </c>
      <c r="CL400" s="97">
        <f t="shared" si="782"/>
        <v>25832.87343</v>
      </c>
      <c r="CM400" s="97">
        <f>CL400/CK400*100</f>
        <v>65.264194406548427</v>
      </c>
      <c r="CN400" s="97">
        <f t="shared" si="782"/>
        <v>16618.3</v>
      </c>
      <c r="CO400" s="97">
        <f t="shared" si="782"/>
        <v>6794.6203299999997</v>
      </c>
      <c r="CP400" s="189">
        <f>CO400/CN400*100</f>
        <v>40.886374238038783</v>
      </c>
      <c r="CQ400" s="97">
        <f t="shared" si="782"/>
        <v>941870.2</v>
      </c>
      <c r="CR400" s="97">
        <f t="shared" si="782"/>
        <v>457282.29411000002</v>
      </c>
      <c r="CS400" s="97">
        <f>CR400/CQ400*100</f>
        <v>48.550457813613811</v>
      </c>
      <c r="CT400" s="202">
        <f t="shared" si="782"/>
        <v>200000</v>
      </c>
      <c r="CU400" s="97">
        <f t="shared" si="782"/>
        <v>144564.12631999998</v>
      </c>
      <c r="CV400" s="97">
        <f>CU400/CT400*100</f>
        <v>72.282063159999993</v>
      </c>
      <c r="CW400" s="97">
        <f t="shared" si="782"/>
        <v>500000</v>
      </c>
      <c r="CX400" s="97">
        <f t="shared" si="782"/>
        <v>313879.31129000004</v>
      </c>
      <c r="CY400" s="97">
        <f>CX400/CW400*100</f>
        <v>62.775862258000004</v>
      </c>
      <c r="CZ400" s="97">
        <f t="shared" ref="CZ400:DA400" si="783">CZ8+CZ394+CZ399</f>
        <v>36685.4</v>
      </c>
      <c r="DA400" s="97">
        <f t="shared" si="783"/>
        <v>7386.72991</v>
      </c>
      <c r="DB400" s="97">
        <f>DA400/CZ400*100</f>
        <v>20.13533969917188</v>
      </c>
      <c r="DC400" s="97">
        <f t="shared" ref="DC400:DD400" si="784">DC8+DC394+DC399</f>
        <v>48007.1</v>
      </c>
      <c r="DD400" s="97">
        <f t="shared" si="784"/>
        <v>19142.95392</v>
      </c>
      <c r="DE400" s="97">
        <f>DD400/DC400*100</f>
        <v>39.875255785081791</v>
      </c>
      <c r="DF400" s="97">
        <f t="shared" ref="DF400:DG400" si="785">DF8+DF394+DF399</f>
        <v>42920.100000000006</v>
      </c>
      <c r="DG400" s="97">
        <f t="shared" si="785"/>
        <v>1650.14212</v>
      </c>
      <c r="DH400" s="97">
        <f>DG400/DF400*100</f>
        <v>3.8446837728709853</v>
      </c>
      <c r="DI400" s="97">
        <f t="shared" ref="DI400:DJ400" si="786">DI8+DI394+DI399</f>
        <v>106673.99999999996</v>
      </c>
      <c r="DJ400" s="97">
        <f t="shared" si="786"/>
        <v>69872.711720000007</v>
      </c>
      <c r="DK400" s="97">
        <f>DJ400/DI400*100</f>
        <v>65.501164032472801</v>
      </c>
      <c r="DL400" s="97">
        <f t="shared" ref="DL400:DM400" si="787">DL8+DL394+DL399</f>
        <v>381434.7</v>
      </c>
      <c r="DM400" s="97">
        <f t="shared" si="787"/>
        <v>0</v>
      </c>
      <c r="DN400" s="97">
        <f>DM400/DL400*100</f>
        <v>0</v>
      </c>
      <c r="DO400" s="97">
        <f t="shared" ref="DO400:DP400" si="788">DO8+DO394+DO399</f>
        <v>108988.2</v>
      </c>
      <c r="DP400" s="97">
        <f t="shared" si="788"/>
        <v>0</v>
      </c>
      <c r="DQ400" s="97">
        <f>DP400/DO400*100</f>
        <v>0</v>
      </c>
      <c r="DR400" s="97">
        <f t="shared" ref="DR400:DS400" si="789">DR8+DR394+DR399</f>
        <v>341517.14299999998</v>
      </c>
      <c r="DS400" s="97">
        <f t="shared" si="789"/>
        <v>0</v>
      </c>
      <c r="DT400" s="97">
        <f>DS400/DR400*100</f>
        <v>0</v>
      </c>
      <c r="DU400" s="97">
        <f t="shared" ref="DU400:DV400" si="790">DU8+DU394+DU399</f>
        <v>21096.399999999998</v>
      </c>
      <c r="DV400" s="97">
        <f t="shared" si="790"/>
        <v>0</v>
      </c>
      <c r="DW400" s="97">
        <f>DV400/DU400*100</f>
        <v>0</v>
      </c>
      <c r="DX400" s="97">
        <f t="shared" ref="DX400:DY400" si="791">DX8+DX394+DX399</f>
        <v>108765.92000000001</v>
      </c>
      <c r="DY400" s="97">
        <f t="shared" si="791"/>
        <v>0</v>
      </c>
      <c r="DZ400" s="97">
        <f>DY400/DX400*100</f>
        <v>0</v>
      </c>
    </row>
    <row r="401" spans="1:127" s="35" customFormat="1" ht="15.75" x14ac:dyDescent="0.25">
      <c r="A401" s="102"/>
      <c r="B401" s="34"/>
      <c r="C401" s="34"/>
      <c r="D401" s="34"/>
      <c r="E401" s="34"/>
      <c r="F401" s="34"/>
      <c r="G401" s="34"/>
      <c r="H401" s="34"/>
      <c r="I401" s="34"/>
      <c r="J401" s="34"/>
      <c r="K401" s="34"/>
      <c r="L401" s="34"/>
      <c r="M401" s="34"/>
      <c r="N401" s="109"/>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c r="AV401" s="34"/>
      <c r="AW401" s="34"/>
      <c r="AX401" s="34"/>
      <c r="AY401" s="34"/>
      <c r="AZ401" s="34"/>
      <c r="BA401" s="34"/>
      <c r="BB401" s="34"/>
      <c r="BC401" s="34"/>
      <c r="BD401" s="34"/>
      <c r="BE401" s="34"/>
      <c r="BF401" s="34"/>
      <c r="BG401" s="34"/>
      <c r="BH401" s="34"/>
      <c r="BI401" s="34"/>
      <c r="BJ401" s="34"/>
      <c r="BK401" s="34"/>
      <c r="BL401" s="34"/>
      <c r="BM401" s="34"/>
      <c r="BN401" s="34"/>
      <c r="BO401" s="34"/>
      <c r="BP401" s="34"/>
      <c r="BQ401" s="34"/>
      <c r="BR401" s="34"/>
      <c r="BS401" s="34"/>
      <c r="BT401" s="34"/>
      <c r="BU401" s="34"/>
      <c r="BV401" s="34"/>
      <c r="BW401" s="34"/>
      <c r="BX401" s="34"/>
      <c r="BY401" s="34"/>
      <c r="BZ401" s="34"/>
      <c r="CA401" s="34"/>
      <c r="CB401" s="34"/>
      <c r="CC401" s="34"/>
      <c r="CD401" s="34"/>
      <c r="CE401" s="34"/>
      <c r="CF401" s="34"/>
      <c r="CG401" s="34"/>
      <c r="CH401" s="34"/>
      <c r="CI401" s="34"/>
      <c r="CJ401" s="34"/>
      <c r="CK401" s="34"/>
      <c r="CL401" s="34"/>
      <c r="CM401" s="34"/>
      <c r="CN401" s="34"/>
      <c r="CO401" s="34"/>
      <c r="CP401" s="34"/>
      <c r="CQ401" s="173"/>
      <c r="CR401" s="173"/>
      <c r="CS401" s="173"/>
      <c r="CT401" s="34"/>
      <c r="CU401" s="34"/>
      <c r="CV401" s="34"/>
      <c r="CW401" s="34"/>
      <c r="CX401" s="34"/>
      <c r="CY401" s="34"/>
      <c r="CZ401" s="34"/>
      <c r="DA401" s="34"/>
      <c r="DB401" s="34"/>
      <c r="DC401" s="34"/>
      <c r="DD401" s="34"/>
      <c r="DE401" s="34"/>
      <c r="DF401" s="34"/>
      <c r="DG401" s="34"/>
      <c r="DH401" s="34"/>
      <c r="DI401" s="34"/>
      <c r="DJ401" s="34"/>
      <c r="DK401" s="34"/>
      <c r="DU401" s="34"/>
      <c r="DV401" s="34"/>
      <c r="DW401" s="34"/>
    </row>
    <row r="402" spans="1:127" s="34" customFormat="1" ht="15.75" customHeight="1" x14ac:dyDescent="0.25">
      <c r="A402" s="323" t="s">
        <v>929</v>
      </c>
      <c r="B402" s="255"/>
      <c r="C402" s="255"/>
      <c r="D402" s="255"/>
      <c r="E402" s="255"/>
      <c r="F402" s="255"/>
      <c r="G402" s="255"/>
      <c r="H402" s="255"/>
      <c r="I402" s="255"/>
      <c r="J402" s="255"/>
      <c r="K402" s="255"/>
      <c r="L402" s="255"/>
      <c r="M402" s="255"/>
      <c r="N402" s="255"/>
      <c r="O402" s="255"/>
      <c r="P402" s="255"/>
      <c r="Q402" s="255"/>
      <c r="R402" s="255"/>
      <c r="S402" s="255"/>
      <c r="T402" s="255"/>
      <c r="U402" s="255"/>
      <c r="V402" s="255"/>
      <c r="W402" s="255"/>
      <c r="X402" s="255"/>
      <c r="Y402" s="255"/>
      <c r="Z402" s="255"/>
      <c r="AA402" s="255"/>
      <c r="AB402" s="255"/>
    </row>
    <row r="403" spans="1:127" s="34" customFormat="1" ht="17.25" customHeight="1" x14ac:dyDescent="0.25">
      <c r="A403" s="255" t="s">
        <v>938</v>
      </c>
      <c r="B403" s="255"/>
      <c r="C403" s="255"/>
      <c r="D403" s="255"/>
      <c r="E403" s="255"/>
      <c r="F403" s="255"/>
      <c r="G403" s="255"/>
      <c r="H403" s="255"/>
      <c r="I403" s="255"/>
      <c r="J403" s="255"/>
      <c r="K403" s="255"/>
      <c r="L403" s="255"/>
      <c r="M403" s="255"/>
      <c r="N403" s="255"/>
      <c r="O403" s="255"/>
      <c r="P403" s="255"/>
      <c r="Q403" s="255"/>
      <c r="R403" s="255"/>
      <c r="S403" s="255"/>
      <c r="T403" s="255"/>
      <c r="U403" s="255"/>
      <c r="V403" s="255"/>
      <c r="W403" s="255"/>
      <c r="X403" s="255"/>
      <c r="Y403" s="255"/>
      <c r="Z403" s="255"/>
      <c r="AA403" s="255"/>
      <c r="AB403" s="255"/>
      <c r="AF403" s="109"/>
    </row>
    <row r="404" spans="1:127" s="34" customFormat="1" ht="32.25" customHeight="1" x14ac:dyDescent="0.25">
      <c r="A404" s="255" t="s">
        <v>941</v>
      </c>
      <c r="B404" s="255"/>
      <c r="C404" s="255"/>
      <c r="D404" s="255"/>
      <c r="E404" s="255"/>
      <c r="F404" s="255"/>
      <c r="G404" s="255"/>
      <c r="H404" s="255"/>
      <c r="I404" s="255"/>
      <c r="J404" s="255"/>
      <c r="K404" s="255"/>
      <c r="L404" s="255"/>
      <c r="M404" s="255"/>
      <c r="N404" s="255"/>
      <c r="O404" s="255"/>
      <c r="P404" s="255"/>
      <c r="Q404" s="255"/>
      <c r="R404" s="255"/>
      <c r="S404" s="255"/>
      <c r="T404" s="255"/>
      <c r="U404" s="255"/>
      <c r="V404" s="255"/>
      <c r="W404" s="255"/>
      <c r="X404" s="255"/>
      <c r="Y404" s="255"/>
      <c r="Z404" s="255"/>
      <c r="AA404" s="255"/>
      <c r="AB404" s="255"/>
      <c r="AF404" s="109"/>
    </row>
    <row r="405" spans="1:127" s="34" customFormat="1" ht="17.25" customHeight="1" x14ac:dyDescent="0.25">
      <c r="A405" s="255" t="s">
        <v>940</v>
      </c>
      <c r="B405" s="255"/>
      <c r="C405" s="255"/>
      <c r="D405" s="255"/>
      <c r="E405" s="255"/>
      <c r="F405" s="255"/>
      <c r="G405" s="255"/>
      <c r="H405" s="255"/>
      <c r="I405" s="255"/>
      <c r="J405" s="255"/>
      <c r="K405" s="255"/>
      <c r="L405" s="255"/>
      <c r="M405" s="255"/>
      <c r="N405" s="255"/>
      <c r="O405" s="255"/>
      <c r="P405" s="255"/>
      <c r="Q405" s="255"/>
      <c r="R405" s="255"/>
      <c r="S405" s="255"/>
      <c r="T405" s="255"/>
      <c r="U405" s="255"/>
      <c r="V405" s="255"/>
      <c r="W405" s="255"/>
      <c r="X405" s="255"/>
      <c r="Y405" s="255"/>
      <c r="Z405" s="255"/>
      <c r="AA405" s="255"/>
      <c r="AB405" s="255"/>
      <c r="AF405" s="109"/>
    </row>
    <row r="406" spans="1:127" s="34" customFormat="1" ht="32.25" customHeight="1" x14ac:dyDescent="0.25">
      <c r="A406" s="255" t="s">
        <v>959</v>
      </c>
      <c r="B406" s="255"/>
      <c r="C406" s="255"/>
      <c r="D406" s="255"/>
      <c r="E406" s="255"/>
      <c r="F406" s="255"/>
      <c r="G406" s="255"/>
      <c r="H406" s="255"/>
      <c r="I406" s="255"/>
      <c r="J406" s="255"/>
      <c r="K406" s="255"/>
      <c r="L406" s="255"/>
      <c r="M406" s="255"/>
      <c r="N406" s="255"/>
      <c r="O406" s="255"/>
      <c r="P406" s="255"/>
      <c r="Q406" s="255"/>
      <c r="R406" s="255"/>
      <c r="S406" s="255"/>
      <c r="T406" s="255"/>
      <c r="U406" s="255"/>
      <c r="V406" s="255"/>
      <c r="W406" s="255"/>
      <c r="X406" s="255"/>
      <c r="Y406" s="255"/>
      <c r="Z406" s="255"/>
      <c r="AA406" s="255"/>
      <c r="AB406" s="255"/>
      <c r="AF406" s="109"/>
    </row>
    <row r="407" spans="1:127" s="34" customFormat="1" ht="32.25" customHeight="1" x14ac:dyDescent="0.25">
      <c r="A407" s="255" t="s">
        <v>970</v>
      </c>
      <c r="B407" s="255"/>
      <c r="C407" s="255"/>
      <c r="D407" s="255"/>
      <c r="E407" s="255"/>
      <c r="F407" s="255"/>
      <c r="G407" s="255"/>
      <c r="H407" s="255"/>
      <c r="I407" s="255"/>
      <c r="J407" s="255"/>
      <c r="K407" s="255"/>
      <c r="L407" s="255"/>
      <c r="M407" s="255"/>
      <c r="N407" s="255"/>
      <c r="O407" s="255"/>
      <c r="P407" s="255"/>
      <c r="Q407" s="255"/>
      <c r="R407" s="255"/>
      <c r="S407" s="255"/>
      <c r="T407" s="255"/>
      <c r="U407" s="255"/>
      <c r="V407" s="255"/>
      <c r="W407" s="255"/>
      <c r="X407" s="255"/>
      <c r="Y407" s="255"/>
      <c r="Z407" s="255"/>
      <c r="AA407" s="255"/>
      <c r="AB407" s="255"/>
      <c r="AF407" s="109"/>
    </row>
    <row r="408" spans="1:127" s="10" customFormat="1" ht="15.75" customHeight="1" x14ac:dyDescent="0.2">
      <c r="A408" s="255" t="s">
        <v>969</v>
      </c>
      <c r="B408" s="255"/>
      <c r="C408" s="255"/>
      <c r="D408" s="255"/>
      <c r="E408" s="255"/>
      <c r="F408" s="255"/>
      <c r="G408" s="255"/>
      <c r="H408" s="255"/>
      <c r="I408" s="255"/>
      <c r="J408" s="255"/>
      <c r="K408" s="255"/>
      <c r="L408" s="255"/>
      <c r="M408" s="255"/>
      <c r="N408" s="255"/>
      <c r="O408" s="255"/>
      <c r="P408" s="255"/>
      <c r="Q408" s="255"/>
      <c r="R408" s="255"/>
      <c r="S408" s="255"/>
      <c r="T408" s="255"/>
      <c r="U408" s="255"/>
      <c r="V408" s="255"/>
      <c r="W408" s="255"/>
      <c r="X408" s="255"/>
      <c r="Y408" s="255"/>
      <c r="Z408" s="255"/>
      <c r="AA408" s="255"/>
      <c r="AB408" s="255"/>
    </row>
    <row r="409" spans="1:127" x14ac:dyDescent="0.2">
      <c r="B409" s="115"/>
      <c r="C409" s="115"/>
    </row>
    <row r="411" spans="1:127" x14ac:dyDescent="0.2">
      <c r="B411" s="16"/>
      <c r="C411" s="16"/>
      <c r="D411" s="16"/>
    </row>
    <row r="412" spans="1:127" x14ac:dyDescent="0.2">
      <c r="B412" s="16"/>
      <c r="AF412" s="16"/>
    </row>
    <row r="413" spans="1:127" x14ac:dyDescent="0.2">
      <c r="B413" s="116"/>
      <c r="C413" s="116"/>
    </row>
  </sheetData>
  <mergeCells count="74">
    <mergeCell ref="A404:AB404"/>
    <mergeCell ref="A405:AB405"/>
    <mergeCell ref="U1:V1"/>
    <mergeCell ref="CI1:CJ1"/>
    <mergeCell ref="BM6:BO6"/>
    <mergeCell ref="BP6:BR6"/>
    <mergeCell ref="U4:V4"/>
    <mergeCell ref="AA4:AB4"/>
    <mergeCell ref="CI4:CJ4"/>
    <mergeCell ref="E5:AB5"/>
    <mergeCell ref="BD6:BF6"/>
    <mergeCell ref="BG6:BI6"/>
    <mergeCell ref="Z1:AA1"/>
    <mergeCell ref="B2:AB2"/>
    <mergeCell ref="BA6:BC6"/>
    <mergeCell ref="AX6:AZ6"/>
    <mergeCell ref="CZ6:DB6"/>
    <mergeCell ref="DC6:DE6"/>
    <mergeCell ref="CB6:CD6"/>
    <mergeCell ref="BY6:CA6"/>
    <mergeCell ref="BS6:BU6"/>
    <mergeCell ref="BV6:BX6"/>
    <mergeCell ref="CE6:CG6"/>
    <mergeCell ref="CH6:CJ6"/>
    <mergeCell ref="CK6:CM6"/>
    <mergeCell ref="CW6:CY6"/>
    <mergeCell ref="CT6:CV6"/>
    <mergeCell ref="CQ6:CS6"/>
    <mergeCell ref="CN6:CP6"/>
    <mergeCell ref="A408:AB408"/>
    <mergeCell ref="DF6:DH6"/>
    <mergeCell ref="DI6:DK6"/>
    <mergeCell ref="AF6:AH6"/>
    <mergeCell ref="AI6:AK6"/>
    <mergeCell ref="AL6:AN6"/>
    <mergeCell ref="E6:G6"/>
    <mergeCell ref="H6:J6"/>
    <mergeCell ref="N6:P6"/>
    <mergeCell ref="K6:M6"/>
    <mergeCell ref="Q6:S6"/>
    <mergeCell ref="T6:V6"/>
    <mergeCell ref="A5:A7"/>
    <mergeCell ref="B5:D6"/>
    <mergeCell ref="AR6:AT6"/>
    <mergeCell ref="AU6:AW6"/>
    <mergeCell ref="DX6:DZ6"/>
    <mergeCell ref="A407:AB407"/>
    <mergeCell ref="DL4:DN4"/>
    <mergeCell ref="DL6:DN6"/>
    <mergeCell ref="DO6:DQ6"/>
    <mergeCell ref="DR6:DT6"/>
    <mergeCell ref="DU6:DW6"/>
    <mergeCell ref="A406:AB406"/>
    <mergeCell ref="A403:AB403"/>
    <mergeCell ref="A402:AB402"/>
    <mergeCell ref="W6:Y6"/>
    <mergeCell ref="Z6:AB6"/>
    <mergeCell ref="AC6:AE6"/>
    <mergeCell ref="AO6:AQ6"/>
    <mergeCell ref="DI4:DK4"/>
    <mergeCell ref="BJ6:BL6"/>
    <mergeCell ref="DY1:DZ1"/>
    <mergeCell ref="DX4:DZ4"/>
    <mergeCell ref="DR5:DZ5"/>
    <mergeCell ref="AC2:BF2"/>
    <mergeCell ref="BG2:CJ2"/>
    <mergeCell ref="AC5:BF5"/>
    <mergeCell ref="BG5:CJ5"/>
    <mergeCell ref="CK5:DN5"/>
    <mergeCell ref="CK2:DN2"/>
    <mergeCell ref="DM1:DN1"/>
    <mergeCell ref="DO2:DZ2"/>
    <mergeCell ref="BE1:BF1"/>
    <mergeCell ref="BE4:BF4"/>
  </mergeCells>
  <pageMargins left="0.31496062992125984" right="0.31496062992125984" top="0.35433070866141736" bottom="0.35433070866141736" header="0" footer="0"/>
  <pageSetup paperSize="9" scale="21" fitToWidth="0" orientation="portrait" r:id="rId1"/>
  <colBreaks count="2" manualBreakCount="2">
    <brk id="28" max="406" man="1"/>
    <brk id="58" max="40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419"/>
  <sheetViews>
    <sheetView showZeros="0" view="pageBreakPreview" zoomScale="70" zoomScaleNormal="40" zoomScaleSheetLayoutView="70" workbookViewId="0">
      <pane xSplit="1" ySplit="9" topLeftCell="B10" activePane="bottomRight" state="frozen"/>
      <selection activeCell="M133" sqref="M133"/>
      <selection pane="topRight" activeCell="M133" sqref="M133"/>
      <selection pane="bottomLeft" activeCell="M133" sqref="M133"/>
      <selection pane="bottomRight" activeCell="A4" sqref="A4"/>
    </sheetView>
  </sheetViews>
  <sheetFormatPr defaultRowHeight="15.75" x14ac:dyDescent="0.25"/>
  <cols>
    <col min="1" max="1" width="32.75" style="89" customWidth="1"/>
    <col min="2" max="2" width="16.25" style="10" customWidth="1"/>
    <col min="3" max="3" width="13.5" style="10" customWidth="1"/>
    <col min="4" max="4" width="13" style="10" customWidth="1"/>
    <col min="5" max="5" width="14.75" style="10" customWidth="1"/>
    <col min="6" max="6" width="13.25" style="10" customWidth="1"/>
    <col min="7" max="7" width="12.875" style="10" customWidth="1"/>
    <col min="8" max="8" width="16" style="10" customWidth="1"/>
    <col min="9" max="9" width="13" style="10" customWidth="1"/>
    <col min="10" max="10" width="13.625" style="10" customWidth="1"/>
    <col min="11" max="11" width="15.375" style="10" customWidth="1"/>
    <col min="12" max="12" width="12.625" style="10" customWidth="1"/>
    <col min="13" max="13" width="12.25" style="10" customWidth="1"/>
    <col min="14" max="14" width="15.5" style="10" customWidth="1"/>
    <col min="15" max="15" width="12.875" style="10" customWidth="1"/>
    <col min="16" max="16" width="12.25" style="10" customWidth="1"/>
    <col min="17" max="17" width="15.25" style="10" customWidth="1"/>
    <col min="18" max="19" width="12.25" style="10" customWidth="1"/>
    <col min="20" max="20" width="16.5" style="10" customWidth="1"/>
    <col min="21" max="21" width="14" style="10" customWidth="1"/>
    <col min="22" max="22" width="13.25" style="10" customWidth="1"/>
    <col min="23" max="23" width="16.375" style="10" customWidth="1"/>
    <col min="24" max="24" width="15.5" style="10" customWidth="1"/>
    <col min="25" max="25" width="13.875" style="10" customWidth="1"/>
    <col min="26" max="26" width="14.625" style="10" customWidth="1"/>
    <col min="27" max="27" width="12.875" style="10" customWidth="1"/>
    <col min="28" max="28" width="11.75" style="10" customWidth="1"/>
    <col min="29" max="29" width="14.5" style="10" customWidth="1"/>
    <col min="30" max="30" width="13.75" style="10" customWidth="1"/>
    <col min="31" max="31" width="12.25" style="10" customWidth="1"/>
    <col min="32" max="32" width="14.75" style="10" customWidth="1"/>
    <col min="33" max="33" width="13.375" style="10" customWidth="1"/>
    <col min="34" max="34" width="12" style="10" customWidth="1"/>
    <col min="35" max="35" width="14.375" style="10" customWidth="1"/>
    <col min="36" max="36" width="12.375" style="10" customWidth="1"/>
    <col min="37" max="37" width="11.75" style="10" customWidth="1"/>
    <col min="38" max="38" width="14.375" style="10" customWidth="1"/>
    <col min="39" max="39" width="12.875" style="10" customWidth="1"/>
    <col min="40" max="40" width="11.75" style="10" customWidth="1"/>
    <col min="41" max="41" width="15" style="10" customWidth="1"/>
    <col min="42" max="42" width="12.125" style="10" customWidth="1"/>
    <col min="43" max="43" width="12.5" style="10" customWidth="1"/>
    <col min="44" max="44" width="14.75" style="10" customWidth="1"/>
    <col min="45" max="45" width="13" style="10" customWidth="1"/>
    <col min="46" max="46" width="12.25" style="10" customWidth="1"/>
    <col min="47" max="47" width="15.875" style="10" customWidth="1"/>
    <col min="48" max="49" width="12.375" style="10" customWidth="1"/>
    <col min="50" max="50" width="16.625" style="10" customWidth="1"/>
    <col min="51" max="51" width="14.375" style="10" customWidth="1"/>
    <col min="52" max="52" width="13.5" style="10" customWidth="1"/>
    <col min="53" max="53" width="15.125" style="10" customWidth="1"/>
    <col min="54" max="54" width="13" style="10" customWidth="1"/>
    <col min="55" max="55" width="13.125" style="10" customWidth="1"/>
    <col min="56" max="56" width="15" style="10" customWidth="1"/>
    <col min="57" max="57" width="11.25" style="10" customWidth="1"/>
    <col min="58" max="58" width="12.75" style="10" customWidth="1"/>
    <col min="59" max="59" width="16.5" style="10" customWidth="1"/>
    <col min="60" max="60" width="12.375" style="10" customWidth="1"/>
    <col min="61" max="61" width="13" style="10" customWidth="1"/>
    <col min="62" max="62" width="15.375" style="10" customWidth="1"/>
    <col min="63" max="63" width="10.875" style="10" customWidth="1"/>
    <col min="64" max="64" width="12" style="10" customWidth="1"/>
    <col min="65" max="65" width="16" style="91" customWidth="1"/>
    <col min="66" max="67" width="13.25" style="10" customWidth="1"/>
    <col min="68" max="68" width="14.875" style="10" customWidth="1"/>
    <col min="69" max="69" width="11.25" style="10" customWidth="1"/>
    <col min="70" max="70" width="12.625" style="10" customWidth="1"/>
    <col min="71" max="71" width="13.75" style="10" customWidth="1"/>
    <col min="72" max="72" width="10.375" style="10" customWidth="1"/>
    <col min="73" max="73" width="11.5" style="10" customWidth="1"/>
    <col min="74" max="16384" width="9" style="10"/>
  </cols>
  <sheetData>
    <row r="1" spans="1:74" ht="18.75" x14ac:dyDescent="0.3">
      <c r="AG1" s="337"/>
      <c r="AH1" s="337"/>
      <c r="AR1" s="124"/>
      <c r="AV1" s="337" t="s">
        <v>162</v>
      </c>
      <c r="AW1" s="337"/>
      <c r="BE1" s="337"/>
      <c r="BF1" s="337"/>
      <c r="BH1" s="337"/>
      <c r="BI1" s="337"/>
      <c r="BT1" s="335" t="s">
        <v>162</v>
      </c>
      <c r="BU1" s="335"/>
    </row>
    <row r="2" spans="1:74" x14ac:dyDescent="0.25">
      <c r="AR2" s="125"/>
      <c r="AS2" s="125"/>
      <c r="AT2" s="125"/>
      <c r="BN2" s="169"/>
      <c r="BO2" s="169"/>
    </row>
    <row r="3" spans="1:74" ht="52.5" customHeight="1" x14ac:dyDescent="0.2">
      <c r="B3" s="265" t="s">
        <v>928</v>
      </c>
      <c r="C3" s="265"/>
      <c r="D3" s="265"/>
      <c r="E3" s="265"/>
      <c r="F3" s="265"/>
      <c r="G3" s="265"/>
      <c r="H3" s="265"/>
      <c r="I3" s="265"/>
      <c r="J3" s="265"/>
      <c r="K3" s="265"/>
      <c r="L3" s="265"/>
      <c r="M3" s="265"/>
      <c r="N3" s="265"/>
      <c r="O3" s="265"/>
      <c r="P3" s="265"/>
      <c r="Q3" s="265"/>
      <c r="R3" s="265"/>
      <c r="S3" s="265"/>
      <c r="T3" s="265"/>
      <c r="U3" s="265"/>
      <c r="V3" s="265"/>
      <c r="W3" s="265"/>
      <c r="X3" s="265"/>
      <c r="Y3" s="265"/>
      <c r="Z3" s="265" t="s">
        <v>928</v>
      </c>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t="s">
        <v>928</v>
      </c>
      <c r="AY3" s="265"/>
      <c r="AZ3" s="265"/>
      <c r="BA3" s="265"/>
      <c r="BB3" s="265"/>
      <c r="BC3" s="265"/>
      <c r="BD3" s="265"/>
      <c r="BE3" s="265"/>
      <c r="BF3" s="265"/>
      <c r="BG3" s="265"/>
      <c r="BH3" s="265"/>
      <c r="BI3" s="265"/>
      <c r="BJ3" s="265"/>
      <c r="BK3" s="265"/>
      <c r="BL3" s="265"/>
      <c r="BM3" s="265"/>
      <c r="BN3" s="265"/>
      <c r="BO3" s="265"/>
      <c r="BP3" s="265"/>
      <c r="BQ3" s="265"/>
      <c r="BR3" s="265"/>
      <c r="BS3" s="265"/>
      <c r="BT3" s="265"/>
      <c r="BU3" s="265"/>
    </row>
    <row r="4" spans="1:74" ht="20.25" x14ac:dyDescent="0.2">
      <c r="B4" s="174"/>
      <c r="C4" s="174"/>
      <c r="D4" s="174"/>
      <c r="E4" s="174"/>
      <c r="F4" s="174"/>
      <c r="G4" s="174"/>
      <c r="H4" s="174"/>
      <c r="I4" s="128"/>
      <c r="J4" s="128"/>
      <c r="K4" s="174"/>
      <c r="L4" s="128"/>
      <c r="M4" s="128"/>
      <c r="N4" s="174"/>
      <c r="O4" s="128"/>
      <c r="P4" s="128"/>
      <c r="Q4" s="128"/>
      <c r="R4" s="128"/>
      <c r="S4" s="128"/>
      <c r="T4" s="174"/>
      <c r="U4" s="128"/>
      <c r="V4" s="128"/>
      <c r="W4" s="174"/>
      <c r="X4" s="128"/>
      <c r="Y4" s="128"/>
      <c r="Z4" s="128"/>
      <c r="AA4" s="128"/>
      <c r="AB4" s="128"/>
      <c r="AC4" s="174"/>
      <c r="AD4" s="128"/>
      <c r="AE4" s="128"/>
      <c r="AF4" s="174"/>
      <c r="AG4" s="128"/>
      <c r="AH4" s="128"/>
      <c r="AI4" s="166"/>
      <c r="AJ4" s="128"/>
      <c r="AK4" s="128"/>
      <c r="AL4" s="166"/>
      <c r="AM4" s="128"/>
      <c r="AN4" s="128"/>
      <c r="AO4" s="174"/>
      <c r="AP4" s="128"/>
      <c r="AQ4" s="128"/>
      <c r="AR4" s="174"/>
      <c r="AS4" s="174"/>
      <c r="AT4" s="123"/>
      <c r="AU4" s="174"/>
      <c r="AV4" s="128"/>
      <c r="AW4" s="128"/>
      <c r="AX4" s="174"/>
      <c r="AY4" s="128"/>
      <c r="AZ4" s="128"/>
      <c r="BA4" s="174"/>
      <c r="BB4" s="128"/>
      <c r="BC4" s="128"/>
      <c r="BD4" s="174"/>
      <c r="BE4" s="128"/>
      <c r="BF4" s="128"/>
      <c r="BG4" s="174"/>
      <c r="BH4" s="128"/>
      <c r="BI4" s="123"/>
      <c r="BJ4" s="123"/>
      <c r="BK4" s="123"/>
      <c r="BL4" s="123"/>
      <c r="BM4" s="137"/>
      <c r="BN4" s="123"/>
      <c r="BO4" s="123"/>
    </row>
    <row r="5" spans="1:74" ht="14.25" customHeight="1" x14ac:dyDescent="0.3">
      <c r="A5" s="338"/>
      <c r="B5" s="338"/>
      <c r="C5" s="338"/>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38"/>
      <c r="AW5" s="338"/>
      <c r="AX5" s="338"/>
      <c r="AY5" s="338"/>
      <c r="AZ5" s="338"/>
      <c r="BA5" s="338"/>
      <c r="BB5" s="338"/>
      <c r="BC5" s="338"/>
      <c r="BD5" s="338"/>
      <c r="BE5" s="338"/>
      <c r="BF5" s="338"/>
      <c r="BG5" s="338"/>
      <c r="BH5" s="338"/>
      <c r="BI5" s="338"/>
      <c r="BJ5" s="338"/>
      <c r="BK5" s="338"/>
      <c r="BL5" s="338"/>
    </row>
    <row r="6" spans="1:74" x14ac:dyDescent="0.25">
      <c r="B6" s="16"/>
      <c r="C6" s="16"/>
      <c r="D6" s="16"/>
      <c r="E6" s="16"/>
      <c r="F6" s="16"/>
      <c r="G6" s="16"/>
      <c r="H6" s="16"/>
      <c r="I6" s="16"/>
      <c r="J6" s="16"/>
      <c r="K6" s="16"/>
      <c r="X6" s="336" t="s">
        <v>105</v>
      </c>
      <c r="Y6" s="336"/>
      <c r="AG6" s="336"/>
      <c r="AH6" s="336"/>
      <c r="AS6" s="336"/>
      <c r="AT6" s="336"/>
      <c r="AU6" s="141"/>
      <c r="AV6" s="334" t="s">
        <v>105</v>
      </c>
      <c r="AW6" s="334"/>
      <c r="BE6" s="336"/>
      <c r="BF6" s="336"/>
      <c r="BH6" s="336"/>
      <c r="BI6" s="336"/>
      <c r="BQ6" s="336"/>
      <c r="BR6" s="336"/>
      <c r="BU6" s="142" t="s">
        <v>105</v>
      </c>
      <c r="BV6" s="142"/>
    </row>
    <row r="7" spans="1:74" ht="17.25" customHeight="1" x14ac:dyDescent="0.2">
      <c r="A7" s="330" t="s">
        <v>106</v>
      </c>
      <c r="B7" s="290" t="s">
        <v>169</v>
      </c>
      <c r="C7" s="291"/>
      <c r="D7" s="292"/>
      <c r="E7" s="330" t="s">
        <v>164</v>
      </c>
      <c r="F7" s="330"/>
      <c r="G7" s="330"/>
      <c r="H7" s="330"/>
      <c r="I7" s="330"/>
      <c r="J7" s="330"/>
      <c r="K7" s="330"/>
      <c r="L7" s="330"/>
      <c r="M7" s="330"/>
      <c r="N7" s="330"/>
      <c r="O7" s="330"/>
      <c r="P7" s="330"/>
      <c r="Q7" s="330"/>
      <c r="R7" s="330"/>
      <c r="S7" s="330"/>
      <c r="T7" s="330"/>
      <c r="U7" s="330"/>
      <c r="V7" s="330"/>
      <c r="W7" s="330"/>
      <c r="X7" s="330"/>
      <c r="Y7" s="330"/>
      <c r="Z7" s="331" t="s">
        <v>164</v>
      </c>
      <c r="AA7" s="332"/>
      <c r="AB7" s="332"/>
      <c r="AC7" s="332"/>
      <c r="AD7" s="332"/>
      <c r="AE7" s="332"/>
      <c r="AF7" s="332"/>
      <c r="AG7" s="332"/>
      <c r="AH7" s="332"/>
      <c r="AI7" s="332"/>
      <c r="AJ7" s="332"/>
      <c r="AK7" s="332"/>
      <c r="AL7" s="332"/>
      <c r="AM7" s="332"/>
      <c r="AN7" s="332"/>
      <c r="AO7" s="332"/>
      <c r="AP7" s="332"/>
      <c r="AQ7" s="332"/>
      <c r="AR7" s="332"/>
      <c r="AS7" s="332"/>
      <c r="AT7" s="332"/>
      <c r="AU7" s="332"/>
      <c r="AV7" s="332"/>
      <c r="AW7" s="333"/>
      <c r="AX7" s="331" t="s">
        <v>164</v>
      </c>
      <c r="AY7" s="332"/>
      <c r="AZ7" s="332"/>
      <c r="BA7" s="332"/>
      <c r="BB7" s="332"/>
      <c r="BC7" s="332"/>
      <c r="BD7" s="332"/>
      <c r="BE7" s="332"/>
      <c r="BF7" s="332"/>
      <c r="BG7" s="332"/>
      <c r="BH7" s="332"/>
      <c r="BI7" s="332"/>
      <c r="BJ7" s="332"/>
      <c r="BK7" s="332"/>
      <c r="BL7" s="332"/>
      <c r="BM7" s="332"/>
      <c r="BN7" s="332"/>
      <c r="BO7" s="332"/>
      <c r="BP7" s="332"/>
      <c r="BQ7" s="332"/>
      <c r="BR7" s="332"/>
      <c r="BS7" s="332"/>
      <c r="BT7" s="332"/>
      <c r="BU7" s="333"/>
    </row>
    <row r="8" spans="1:74" s="12" customFormat="1" ht="256.5" customHeight="1" x14ac:dyDescent="0.2">
      <c r="A8" s="330"/>
      <c r="B8" s="293"/>
      <c r="C8" s="294"/>
      <c r="D8" s="295"/>
      <c r="E8" s="327" t="s">
        <v>213</v>
      </c>
      <c r="F8" s="328"/>
      <c r="G8" s="329"/>
      <c r="H8" s="327" t="s">
        <v>207</v>
      </c>
      <c r="I8" s="328"/>
      <c r="J8" s="329"/>
      <c r="K8" s="327" t="s">
        <v>262</v>
      </c>
      <c r="L8" s="328"/>
      <c r="M8" s="329"/>
      <c r="N8" s="327" t="s">
        <v>239</v>
      </c>
      <c r="O8" s="328"/>
      <c r="P8" s="329"/>
      <c r="Q8" s="327" t="s">
        <v>774</v>
      </c>
      <c r="R8" s="328"/>
      <c r="S8" s="329"/>
      <c r="T8" s="327" t="s">
        <v>211</v>
      </c>
      <c r="U8" s="328"/>
      <c r="V8" s="329"/>
      <c r="W8" s="327" t="s">
        <v>770</v>
      </c>
      <c r="X8" s="328"/>
      <c r="Y8" s="329"/>
      <c r="Z8" s="327" t="s">
        <v>241</v>
      </c>
      <c r="AA8" s="328"/>
      <c r="AB8" s="329"/>
      <c r="AC8" s="327" t="s">
        <v>215</v>
      </c>
      <c r="AD8" s="328"/>
      <c r="AE8" s="329"/>
      <c r="AF8" s="327" t="s">
        <v>218</v>
      </c>
      <c r="AG8" s="328"/>
      <c r="AH8" s="329"/>
      <c r="AI8" s="327" t="s">
        <v>203</v>
      </c>
      <c r="AJ8" s="328"/>
      <c r="AK8" s="329"/>
      <c r="AL8" s="327" t="s">
        <v>205</v>
      </c>
      <c r="AM8" s="328"/>
      <c r="AN8" s="329"/>
      <c r="AO8" s="327" t="s">
        <v>230</v>
      </c>
      <c r="AP8" s="328"/>
      <c r="AQ8" s="329"/>
      <c r="AR8" s="327" t="s">
        <v>232</v>
      </c>
      <c r="AS8" s="328"/>
      <c r="AT8" s="329"/>
      <c r="AU8" s="327" t="s">
        <v>772</v>
      </c>
      <c r="AV8" s="328"/>
      <c r="AW8" s="329"/>
      <c r="AX8" s="327" t="s">
        <v>807</v>
      </c>
      <c r="AY8" s="328"/>
      <c r="AZ8" s="329"/>
      <c r="BA8" s="327" t="s">
        <v>243</v>
      </c>
      <c r="BB8" s="328"/>
      <c r="BC8" s="329"/>
      <c r="BD8" s="327" t="s">
        <v>235</v>
      </c>
      <c r="BE8" s="328"/>
      <c r="BF8" s="329"/>
      <c r="BG8" s="327" t="s">
        <v>237</v>
      </c>
      <c r="BH8" s="328"/>
      <c r="BI8" s="329"/>
      <c r="BJ8" s="327" t="s">
        <v>266</v>
      </c>
      <c r="BK8" s="328"/>
      <c r="BL8" s="329"/>
      <c r="BM8" s="327" t="s">
        <v>808</v>
      </c>
      <c r="BN8" s="328"/>
      <c r="BO8" s="329"/>
      <c r="BP8" s="327" t="s">
        <v>803</v>
      </c>
      <c r="BQ8" s="328"/>
      <c r="BR8" s="329"/>
      <c r="BS8" s="327" t="s">
        <v>813</v>
      </c>
      <c r="BT8" s="328"/>
      <c r="BU8" s="329"/>
    </row>
    <row r="9" spans="1:74" s="12" customFormat="1" ht="57" customHeight="1" x14ac:dyDescent="0.2">
      <c r="A9" s="330"/>
      <c r="B9" s="175" t="s">
        <v>178</v>
      </c>
      <c r="C9" s="175" t="s">
        <v>111</v>
      </c>
      <c r="D9" s="175" t="s">
        <v>6</v>
      </c>
      <c r="E9" s="212" t="s">
        <v>178</v>
      </c>
      <c r="F9" s="212" t="s">
        <v>111</v>
      </c>
      <c r="G9" s="212" t="s">
        <v>6</v>
      </c>
      <c r="H9" s="212" t="s">
        <v>178</v>
      </c>
      <c r="I9" s="212" t="s">
        <v>111</v>
      </c>
      <c r="J9" s="212" t="s">
        <v>6</v>
      </c>
      <c r="K9" s="212" t="s">
        <v>178</v>
      </c>
      <c r="L9" s="212" t="s">
        <v>111</v>
      </c>
      <c r="M9" s="212" t="s">
        <v>6</v>
      </c>
      <c r="N9" s="212" t="s">
        <v>178</v>
      </c>
      <c r="O9" s="212" t="s">
        <v>111</v>
      </c>
      <c r="P9" s="212" t="s">
        <v>6</v>
      </c>
      <c r="Q9" s="212" t="s">
        <v>178</v>
      </c>
      <c r="R9" s="212" t="s">
        <v>111</v>
      </c>
      <c r="S9" s="212" t="s">
        <v>6</v>
      </c>
      <c r="T9" s="212" t="s">
        <v>178</v>
      </c>
      <c r="U9" s="212" t="s">
        <v>111</v>
      </c>
      <c r="V9" s="212" t="s">
        <v>6</v>
      </c>
      <c r="W9" s="212" t="s">
        <v>178</v>
      </c>
      <c r="X9" s="212" t="s">
        <v>111</v>
      </c>
      <c r="Y9" s="212" t="s">
        <v>6</v>
      </c>
      <c r="Z9" s="212" t="s">
        <v>178</v>
      </c>
      <c r="AA9" s="212" t="s">
        <v>111</v>
      </c>
      <c r="AB9" s="212" t="s">
        <v>6</v>
      </c>
      <c r="AC9" s="212" t="s">
        <v>178</v>
      </c>
      <c r="AD9" s="212" t="s">
        <v>111</v>
      </c>
      <c r="AE9" s="212" t="s">
        <v>6</v>
      </c>
      <c r="AF9" s="212" t="s">
        <v>178</v>
      </c>
      <c r="AG9" s="212" t="s">
        <v>111</v>
      </c>
      <c r="AH9" s="212" t="s">
        <v>6</v>
      </c>
      <c r="AI9" s="212" t="s">
        <v>178</v>
      </c>
      <c r="AJ9" s="212" t="s">
        <v>111</v>
      </c>
      <c r="AK9" s="212" t="s">
        <v>6</v>
      </c>
      <c r="AL9" s="212" t="s">
        <v>178</v>
      </c>
      <c r="AM9" s="212" t="s">
        <v>111</v>
      </c>
      <c r="AN9" s="212" t="s">
        <v>6</v>
      </c>
      <c r="AO9" s="212" t="s">
        <v>178</v>
      </c>
      <c r="AP9" s="212" t="s">
        <v>111</v>
      </c>
      <c r="AQ9" s="212" t="s">
        <v>6</v>
      </c>
      <c r="AR9" s="212" t="s">
        <v>178</v>
      </c>
      <c r="AS9" s="212" t="s">
        <v>111</v>
      </c>
      <c r="AT9" s="212" t="s">
        <v>6</v>
      </c>
      <c r="AU9" s="212" t="s">
        <v>178</v>
      </c>
      <c r="AV9" s="212" t="s">
        <v>111</v>
      </c>
      <c r="AW9" s="212" t="s">
        <v>6</v>
      </c>
      <c r="AX9" s="212" t="s">
        <v>178</v>
      </c>
      <c r="AY9" s="212" t="s">
        <v>111</v>
      </c>
      <c r="AZ9" s="212" t="s">
        <v>6</v>
      </c>
      <c r="BA9" s="212" t="s">
        <v>178</v>
      </c>
      <c r="BB9" s="212" t="s">
        <v>111</v>
      </c>
      <c r="BC9" s="212" t="s">
        <v>6</v>
      </c>
      <c r="BD9" s="212" t="s">
        <v>178</v>
      </c>
      <c r="BE9" s="212" t="s">
        <v>111</v>
      </c>
      <c r="BF9" s="212" t="s">
        <v>6</v>
      </c>
      <c r="BG9" s="212" t="s">
        <v>178</v>
      </c>
      <c r="BH9" s="212" t="s">
        <v>111</v>
      </c>
      <c r="BI9" s="212" t="s">
        <v>6</v>
      </c>
      <c r="BJ9" s="212" t="s">
        <v>178</v>
      </c>
      <c r="BK9" s="212" t="s">
        <v>111</v>
      </c>
      <c r="BL9" s="212" t="s">
        <v>6</v>
      </c>
      <c r="BM9" s="212" t="s">
        <v>178</v>
      </c>
      <c r="BN9" s="212" t="s">
        <v>111</v>
      </c>
      <c r="BO9" s="212" t="s">
        <v>6</v>
      </c>
      <c r="BP9" s="212" t="s">
        <v>178</v>
      </c>
      <c r="BQ9" s="212" t="s">
        <v>111</v>
      </c>
      <c r="BR9" s="212" t="s">
        <v>6</v>
      </c>
      <c r="BS9" s="212" t="s">
        <v>178</v>
      </c>
      <c r="BT9" s="212" t="s">
        <v>111</v>
      </c>
      <c r="BU9" s="212" t="s">
        <v>6</v>
      </c>
    </row>
    <row r="10" spans="1:74" s="12" customFormat="1" ht="34.5" customHeight="1" x14ac:dyDescent="0.25">
      <c r="A10" s="130" t="s">
        <v>317</v>
      </c>
      <c r="B10" s="213">
        <f>E10+H10+K10+N10+Q10+T10+W10+Z10+AC10+AF10+AI10+AL10+AO10+AR10+AU10+AX10+BA10+BD10+BG10+BJ10+BM10+BP10+BS10</f>
        <v>16242678.319999998</v>
      </c>
      <c r="C10" s="213">
        <f>F10+I10+L10+O10+R10+U10+X10+AA10+AD10+AG10+AJ10+AM10+AP10+AS10+AV10+AY10+BB10+BE10+BH10+BK10+BN10+BQ10+BT10</f>
        <v>10885849.43564</v>
      </c>
      <c r="D10" s="213">
        <f t="shared" ref="D10:D406" si="0">C10/B10*100</f>
        <v>67.020039559830437</v>
      </c>
      <c r="E10" s="213">
        <f>E13+E17+E26+E40+E54+E58+E75+E81+E97+E102+E114+E123+E137+E149+E160+E172+E184+E197+E201+E213+E221+E228+E240+E253+E267+E274+E284+E294+E304+E313+E321+E331+E345+E356+E364+E373+E386+E395</f>
        <v>59439.5</v>
      </c>
      <c r="F10" s="213">
        <f t="shared" ref="F10:BN10" si="1">F13+F17+F26+F40+F54+F58+F75+F81+F97+F102+F114+F123+F137+F149+F160+F172+F184+F197+F201+F213+F221+F228+F240+F253+F267+F274+F284+F294+F304+F313+F321+F331+F345+F356+F364+F373+F386+F395</f>
        <v>33512.8819</v>
      </c>
      <c r="G10" s="213">
        <f>F10/E10*100</f>
        <v>56.381500349094459</v>
      </c>
      <c r="H10" s="213">
        <f t="shared" si="1"/>
        <v>14266.3</v>
      </c>
      <c r="I10" s="213">
        <f t="shared" si="1"/>
        <v>8715.810550000002</v>
      </c>
      <c r="J10" s="213">
        <f>I10/H10*100</f>
        <v>61.093700188556269</v>
      </c>
      <c r="K10" s="213">
        <f t="shared" si="1"/>
        <v>312565</v>
      </c>
      <c r="L10" s="213">
        <f t="shared" si="1"/>
        <v>200771.50354999999</v>
      </c>
      <c r="M10" s="213">
        <f>L10/K10*100</f>
        <v>64.233520563722749</v>
      </c>
      <c r="N10" s="213">
        <f t="shared" si="1"/>
        <v>3382959.7</v>
      </c>
      <c r="O10" s="213">
        <f t="shared" si="1"/>
        <v>2392729.6710100002</v>
      </c>
      <c r="P10" s="213">
        <f>O10/N10*100</f>
        <v>70.728884858131764</v>
      </c>
      <c r="Q10" s="213">
        <f t="shared" si="1"/>
        <v>24387.5</v>
      </c>
      <c r="R10" s="213">
        <f t="shared" si="1"/>
        <v>283.41487000000001</v>
      </c>
      <c r="S10" s="213">
        <f>R10/Q10*100</f>
        <v>1.1621317068170169</v>
      </c>
      <c r="T10" s="213">
        <f t="shared" si="1"/>
        <v>226483.4</v>
      </c>
      <c r="U10" s="213">
        <f t="shared" si="1"/>
        <v>102022.96525000002</v>
      </c>
      <c r="V10" s="213">
        <f>U10/T10*100</f>
        <v>45.046553191094816</v>
      </c>
      <c r="W10" s="213">
        <f t="shared" si="1"/>
        <v>10017.399999999998</v>
      </c>
      <c r="X10" s="213">
        <f t="shared" si="1"/>
        <v>6210.1731300000019</v>
      </c>
      <c r="Y10" s="213">
        <f>X10/W10*100</f>
        <v>61.993861980154563</v>
      </c>
      <c r="Z10" s="213">
        <f t="shared" si="1"/>
        <v>10710946.6</v>
      </c>
      <c r="AA10" s="213">
        <f t="shared" si="1"/>
        <v>7184084.032469999</v>
      </c>
      <c r="AB10" s="213">
        <f>AA10/Z10*100</f>
        <v>67.0723541135944</v>
      </c>
      <c r="AC10" s="219">
        <f t="shared" si="1"/>
        <v>44963.899999999994</v>
      </c>
      <c r="AD10" s="219">
        <f t="shared" si="1"/>
        <v>28081.571890000007</v>
      </c>
      <c r="AE10" s="219">
        <f>AD10/AC10*100</f>
        <v>62.453594750455387</v>
      </c>
      <c r="AF10" s="213">
        <f t="shared" si="1"/>
        <v>1319.4</v>
      </c>
      <c r="AG10" s="213">
        <f t="shared" si="1"/>
        <v>156.6087</v>
      </c>
      <c r="AH10" s="213">
        <f>AG10/AF10*100</f>
        <v>11.86969076853115</v>
      </c>
      <c r="AI10" s="213">
        <f t="shared" si="1"/>
        <v>31997.299999999985</v>
      </c>
      <c r="AJ10" s="213">
        <f t="shared" si="1"/>
        <v>21636.21587</v>
      </c>
      <c r="AK10" s="213">
        <f>AJ10/AI10*100</f>
        <v>67.61887993674469</v>
      </c>
      <c r="AL10" s="213">
        <f t="shared" si="1"/>
        <v>389091.20000000013</v>
      </c>
      <c r="AM10" s="213">
        <f t="shared" si="1"/>
        <v>203016.90096</v>
      </c>
      <c r="AN10" s="213">
        <f>AM10/AL10*100</f>
        <v>52.177201889942495</v>
      </c>
      <c r="AO10" s="213">
        <f t="shared" si="1"/>
        <v>21892.599999999991</v>
      </c>
      <c r="AP10" s="213">
        <f t="shared" si="1"/>
        <v>14304.924809999999</v>
      </c>
      <c r="AQ10" s="213">
        <f>AP10/AO10*100</f>
        <v>65.341370189013659</v>
      </c>
      <c r="AR10" s="213">
        <f t="shared" si="1"/>
        <v>14269.499999999995</v>
      </c>
      <c r="AS10" s="213">
        <f t="shared" si="1"/>
        <v>7913.7339599999996</v>
      </c>
      <c r="AT10" s="213">
        <f>AS10/AR10*100</f>
        <v>55.459083780090424</v>
      </c>
      <c r="AU10" s="213">
        <f t="shared" si="1"/>
        <v>80705.01999999999</v>
      </c>
      <c r="AV10" s="213">
        <f t="shared" si="1"/>
        <v>60253.962</v>
      </c>
      <c r="AW10" s="213">
        <f>AV10/AU10*100</f>
        <v>74.659497017657657</v>
      </c>
      <c r="AX10" s="213">
        <f t="shared" si="1"/>
        <v>12356.400000000001</v>
      </c>
      <c r="AY10" s="213">
        <f t="shared" si="1"/>
        <v>8064.9338900000002</v>
      </c>
      <c r="AZ10" s="213">
        <f>AY10/AX10*100</f>
        <v>65.26928466219934</v>
      </c>
      <c r="BA10" s="213">
        <f t="shared" si="1"/>
        <v>51064.9</v>
      </c>
      <c r="BB10" s="213">
        <f>BB13+BB17+BB26+BB40+BB54+BB58+BB75+BB81+BB97+BB102+BB114+BB123+BB137+BB149+BB160+BB172+BB184+BB197+BB201+BB213+BB221+BB228+BB240+BB253+BB267+BB274+BB284+BB294+BB304+BB313+BB321+BB331+BB345+BB356+BB364+BB373+BB386+BB395</f>
        <v>30937.178699999997</v>
      </c>
      <c r="BC10" s="213">
        <f>BB10/BA10*100</f>
        <v>60.584038547025443</v>
      </c>
      <c r="BD10" s="213">
        <f t="shared" si="1"/>
        <v>12830.899999999998</v>
      </c>
      <c r="BE10" s="213">
        <f t="shared" si="1"/>
        <v>8110.0534600000001</v>
      </c>
      <c r="BF10" s="213">
        <f>BE10/BD10*100</f>
        <v>63.207206509286188</v>
      </c>
      <c r="BG10" s="213">
        <f t="shared" si="1"/>
        <v>17298.599999999988</v>
      </c>
      <c r="BH10" s="213">
        <f t="shared" si="1"/>
        <v>10883.22796</v>
      </c>
      <c r="BI10" s="213">
        <f>BH10/BG10*100</f>
        <v>62.913923438891054</v>
      </c>
      <c r="BJ10" s="213">
        <f t="shared" si="1"/>
        <v>816468.10000000009</v>
      </c>
      <c r="BK10" s="213">
        <f t="shared" si="1"/>
        <v>561049.35993999999</v>
      </c>
      <c r="BL10" s="213">
        <f>BK10/BJ10*100</f>
        <v>68.716629582956145</v>
      </c>
      <c r="BM10" s="213">
        <f t="shared" si="1"/>
        <v>7066.6999999999989</v>
      </c>
      <c r="BN10" s="213">
        <f t="shared" si="1"/>
        <v>2937.5222100000001</v>
      </c>
      <c r="BO10" s="213">
        <f>BN10/BM10*100</f>
        <v>41.568514440969629</v>
      </c>
      <c r="BP10" s="213">
        <f>BP13+BP17+BP26+BP40+BP54+BP58+BP75+BP81+BP97+BP102+BP114+BP123+BP137+BP149+BP160+BP172+BP184+BP197+BP201+BP213+BP221+BP228+BP240+BP253+BP267+BP274+BP284+BP294+BP304+BP313+BP321+BP331+BP345+BP356+BP364+BP373+BP386+BP395</f>
        <v>288.39999999999998</v>
      </c>
      <c r="BQ10" s="213">
        <f t="shared" ref="BQ10" si="2">BQ13+BQ17+BQ26+BQ40+BQ54+BQ58+BQ75+BQ81+BQ97+BQ102+BQ114+BQ123+BQ137+BQ149+BQ160+BQ172+BQ184+BQ197+BQ201+BQ213+BQ221+BQ228+BQ240+BQ253+BQ267+BQ274+BQ284+BQ294+BQ304+BQ313+BQ321+BQ331+BQ345+BQ356+BQ364+BQ373+BQ386+BQ395</f>
        <v>172.78855999999999</v>
      </c>
      <c r="BR10" s="213">
        <f>BQ10/BP10*100</f>
        <v>59.912815533980577</v>
      </c>
      <c r="BS10" s="213">
        <f t="shared" ref="BS10:BT10" si="3">BS13+BS17+BS26+BS40+BS54+BS58+BS75+BS81+BS97+BS102+BS114+BS123+BS137+BS149+BS160+BS172+BS184+BS197+BS201+BS213+BS221+BS228+BS240+BS253+BS267+BS274+BS284+BS294+BS304+BS313+BS321+BS331+BS345+BS356+BS364+BS373+BS386+BS395</f>
        <v>0</v>
      </c>
      <c r="BT10" s="213">
        <f t="shared" si="3"/>
        <v>0</v>
      </c>
      <c r="BU10" s="213"/>
    </row>
    <row r="11" spans="1:74" s="12" customFormat="1" ht="30.75" customHeight="1" x14ac:dyDescent="0.25">
      <c r="A11" s="130" t="s">
        <v>316</v>
      </c>
      <c r="B11" s="213">
        <f t="shared" ref="B11:C13" si="4">E11+H11+K11+N11+Q11+T11+W11+Z11+AC11+AF11+AI11+AL11+AO11+AR11+AU11+AX11+BA11+BD11+BG11+BJ11+BM11+BP11+BS11</f>
        <v>16191613.419999998</v>
      </c>
      <c r="C11" s="213">
        <f t="shared" ref="C11:C12" si="5">F11+I11+L11+O11+R11+U11+X11+AA11+AD11+AG11+AJ11+AM11+AP11+AS11+AV11+AY11+BB11+BE11+BH11+BK11+BN11+BQ11+BT11</f>
        <v>10854912.25694</v>
      </c>
      <c r="D11" s="213">
        <f t="shared" si="0"/>
        <v>67.040337336191186</v>
      </c>
      <c r="E11" s="213">
        <f>E14+E18+E27+E41+E55+E59+E76+E82+E98+E103+E115+E124+E138+E150+E161+E173+E185+E198+E202+E214+E222+E229+E241+E254+E268+E275+E285+E295+E305+E314+E322+E332+E346+E357+E365+E374+E387+E396</f>
        <v>59439.5</v>
      </c>
      <c r="F11" s="213">
        <f t="shared" ref="F11:BN11" si="6">F14+F18+F27+F41+F55+F59+F76+F82+F98+F103+F115+F124+F138+F150+F161+F173+F185+F198+F202+F214+F222+F229+F241+F254+F268+F275+F285+F295+F305+F314+F322+F332+F346+F357+F365+F374+F387+F396</f>
        <v>33512.8819</v>
      </c>
      <c r="G11" s="213">
        <f t="shared" ref="G11" si="7">F11/E11*100</f>
        <v>56.381500349094459</v>
      </c>
      <c r="H11" s="213">
        <f t="shared" si="6"/>
        <v>14266.3</v>
      </c>
      <c r="I11" s="213">
        <f t="shared" si="6"/>
        <v>8715.810550000002</v>
      </c>
      <c r="J11" s="213">
        <f>I11/H11*100</f>
        <v>61.093700188556269</v>
      </c>
      <c r="K11" s="213">
        <f t="shared" si="6"/>
        <v>312565</v>
      </c>
      <c r="L11" s="213">
        <f t="shared" si="6"/>
        <v>200771.50354999999</v>
      </c>
      <c r="M11" s="213">
        <f>L11/K11*100</f>
        <v>64.233520563722749</v>
      </c>
      <c r="N11" s="213">
        <f t="shared" si="6"/>
        <v>3382959.7</v>
      </c>
      <c r="O11" s="213">
        <f t="shared" si="6"/>
        <v>2392729.6710100002</v>
      </c>
      <c r="P11" s="213">
        <f>O11/N11*100</f>
        <v>70.728884858131764</v>
      </c>
      <c r="Q11" s="213">
        <f t="shared" si="6"/>
        <v>24387.5</v>
      </c>
      <c r="R11" s="213">
        <f t="shared" si="6"/>
        <v>283.41487000000001</v>
      </c>
      <c r="S11" s="213">
        <f>R11/Q11*100</f>
        <v>1.1621317068170169</v>
      </c>
      <c r="T11" s="213">
        <f t="shared" si="6"/>
        <v>226483.4</v>
      </c>
      <c r="U11" s="213">
        <f t="shared" si="6"/>
        <v>102022.96525000002</v>
      </c>
      <c r="V11" s="213">
        <f>U11/T11*100</f>
        <v>45.046553191094816</v>
      </c>
      <c r="W11" s="213">
        <f t="shared" si="6"/>
        <v>10017.399999999998</v>
      </c>
      <c r="X11" s="213">
        <f t="shared" si="6"/>
        <v>6210.1731300000019</v>
      </c>
      <c r="Y11" s="213">
        <f>X11/W11*100</f>
        <v>61.993861980154563</v>
      </c>
      <c r="Z11" s="213">
        <f t="shared" si="6"/>
        <v>10710946.6</v>
      </c>
      <c r="AA11" s="213">
        <f t="shared" si="6"/>
        <v>7184084.032469999</v>
      </c>
      <c r="AB11" s="213">
        <f>AA11/Z11*100</f>
        <v>67.0723541135944</v>
      </c>
      <c r="AC11" s="219">
        <f t="shared" si="6"/>
        <v>44963.899999999994</v>
      </c>
      <c r="AD11" s="219">
        <f t="shared" si="6"/>
        <v>28081.571890000007</v>
      </c>
      <c r="AE11" s="219">
        <f>AD11/AC11*100</f>
        <v>62.453594750455387</v>
      </c>
      <c r="AF11" s="213">
        <f t="shared" si="6"/>
        <v>1319.4</v>
      </c>
      <c r="AG11" s="213">
        <f t="shared" si="6"/>
        <v>156.6087</v>
      </c>
      <c r="AH11" s="213">
        <f>AG11/AF11*100</f>
        <v>11.86969076853115</v>
      </c>
      <c r="AI11" s="213">
        <f t="shared" si="6"/>
        <v>31997.299999999985</v>
      </c>
      <c r="AJ11" s="213">
        <f t="shared" si="6"/>
        <v>21636.21587</v>
      </c>
      <c r="AK11" s="213">
        <f>AJ11/AI11*100</f>
        <v>67.61887993674469</v>
      </c>
      <c r="AL11" s="213">
        <f t="shared" si="6"/>
        <v>389091.20000000013</v>
      </c>
      <c r="AM11" s="213">
        <f t="shared" si="6"/>
        <v>203016.90096</v>
      </c>
      <c r="AN11" s="213">
        <f>AM11/AL11*100</f>
        <v>52.177201889942495</v>
      </c>
      <c r="AO11" s="213">
        <f t="shared" si="6"/>
        <v>21892.599999999991</v>
      </c>
      <c r="AP11" s="213">
        <f t="shared" si="6"/>
        <v>14304.924809999999</v>
      </c>
      <c r="AQ11" s="213">
        <f>AP11/AO11*100</f>
        <v>65.341370189013659</v>
      </c>
      <c r="AR11" s="213">
        <f t="shared" si="6"/>
        <v>14269.499999999995</v>
      </c>
      <c r="AS11" s="213">
        <f t="shared" si="6"/>
        <v>7913.7339599999996</v>
      </c>
      <c r="AT11" s="213">
        <f>AS11/AR11*100</f>
        <v>55.459083780090424</v>
      </c>
      <c r="AU11" s="213">
        <f t="shared" si="6"/>
        <v>80705.01999999999</v>
      </c>
      <c r="AV11" s="213">
        <f t="shared" si="6"/>
        <v>60253.962</v>
      </c>
      <c r="AW11" s="213">
        <f>AV11/AU11*100</f>
        <v>74.659497017657657</v>
      </c>
      <c r="AX11" s="213">
        <f t="shared" si="6"/>
        <v>12356.400000000001</v>
      </c>
      <c r="AY11" s="213">
        <f t="shared" si="6"/>
        <v>8064.9338900000002</v>
      </c>
      <c r="AZ11" s="213">
        <f>AY11/AX11*100</f>
        <v>65.26928466219934</v>
      </c>
      <c r="BA11" s="213">
        <f t="shared" si="6"/>
        <v>0</v>
      </c>
      <c r="BB11" s="213">
        <f t="shared" si="6"/>
        <v>0</v>
      </c>
      <c r="BC11" s="213"/>
      <c r="BD11" s="213">
        <f t="shared" si="6"/>
        <v>12830.899999999998</v>
      </c>
      <c r="BE11" s="213">
        <f t="shared" si="6"/>
        <v>8110.0534600000001</v>
      </c>
      <c r="BF11" s="213">
        <f>BE11/BD11*100</f>
        <v>63.207206509286188</v>
      </c>
      <c r="BG11" s="213">
        <f t="shared" si="6"/>
        <v>17298.599999999988</v>
      </c>
      <c r="BH11" s="213">
        <f t="shared" si="6"/>
        <v>10883.22796</v>
      </c>
      <c r="BI11" s="213">
        <f>BH11/BG11*100</f>
        <v>62.913923438891054</v>
      </c>
      <c r="BJ11" s="213">
        <f t="shared" si="6"/>
        <v>816468.10000000009</v>
      </c>
      <c r="BK11" s="213">
        <f t="shared" si="6"/>
        <v>561049.35993999999</v>
      </c>
      <c r="BL11" s="213">
        <f>BK11/BJ11*100</f>
        <v>68.716629582956145</v>
      </c>
      <c r="BM11" s="213">
        <f t="shared" si="6"/>
        <v>7066.6999999999989</v>
      </c>
      <c r="BN11" s="213">
        <f t="shared" si="6"/>
        <v>2937.5222100000001</v>
      </c>
      <c r="BO11" s="213">
        <f t="shared" ref="BO11" si="8">BN11/BM11*100</f>
        <v>41.568514440969629</v>
      </c>
      <c r="BP11" s="213">
        <f t="shared" ref="BP11:BQ11" si="9">BP14+BP18+BP27+BP41+BP55+BP59+BP76+BP82+BP98+BP103+BP115+BP124+BP138+BP150+BP161+BP173+BP185+BP198+BP202+BP214+BP222+BP229+BP241+BP254+BP268+BP275+BP285+BP295+BP305+BP314+BP322+BP332+BP346+BP357+BP365+BP374+BP387+BP396</f>
        <v>288.39999999999998</v>
      </c>
      <c r="BQ11" s="213">
        <f t="shared" si="9"/>
        <v>172.78855999999999</v>
      </c>
      <c r="BR11" s="213">
        <f>BQ11/BP11*100</f>
        <v>59.912815533980577</v>
      </c>
      <c r="BS11" s="213">
        <f t="shared" ref="BS11:BT11" si="10">BS14+BS18+BS27+BS41+BS55+BS59+BS76+BS82+BS98+BS103+BS115+BS124+BS138+BS150+BS161+BS173+BS185+BS198+BS202+BS214+BS222+BS229+BS241+BS254+BS268+BS275+BS285+BS295+BS305+BS314+BS322+BS332+BS346+BS357+BS365+BS374+BS387+BS396</f>
        <v>0</v>
      </c>
      <c r="BT11" s="213">
        <f t="shared" si="10"/>
        <v>0</v>
      </c>
      <c r="BU11" s="213"/>
    </row>
    <row r="12" spans="1:74" s="12" customFormat="1" ht="24" customHeight="1" x14ac:dyDescent="0.25">
      <c r="A12" s="130" t="s">
        <v>156</v>
      </c>
      <c r="B12" s="213">
        <f t="shared" si="4"/>
        <v>51064.9</v>
      </c>
      <c r="C12" s="213">
        <f t="shared" si="5"/>
        <v>30937.178699999997</v>
      </c>
      <c r="D12" s="213">
        <f t="shared" si="0"/>
        <v>60.584038547025443</v>
      </c>
      <c r="E12" s="213">
        <f>SUM(E15:E16)+SUM(E19:E25)+SUM(E28:E39)+SUM(E42:E53)+SUM(E56:E57)+SUM(E60:E74)+SUM(E77:E80)+SUM(E83:E96)+SUM(E99:E101)+SUM(E104:E113)+SUM(E116:E122)+SUM(E125:E136)+SUM(E139:E148)+SUM(E151:E159)+SUM(E162:E171)+SUM(E174:E183)+SUM(E186:E196)+SUM(E199:E200)+SUM(E203:E212)+SUM(E215:E220)+SUM(E223:E227)+SUM(E230:E239)+SUM(E242:E252)+SUM(E255:E266)+SUM(E269:E273)+SUM(E276:E283)+SUM(E286:E293)+SUM(E296:E303)+SUM(E306:E312)+SUM(E315:E320)+SUM(E323:E330)+SUM(E333:E344)+SUM(E347:E355)+SUM(E358:E363)+SUM(E366:E372)+SUM(E375:E385)+SUM(E388:E394)+SUM(E397:E401)</f>
        <v>0</v>
      </c>
      <c r="F12" s="213">
        <f t="shared" ref="F12:BN12" si="11">SUM(F15:F16)+SUM(F19:F25)+SUM(F28:F39)+SUM(F42:F53)+SUM(F56:F57)+SUM(F60:F74)+SUM(F77:F80)+SUM(F83:F96)+SUM(F99:F101)+SUM(F104:F113)+SUM(F116:F122)+SUM(F125:F136)+SUM(F139:F148)+SUM(F151:F159)+SUM(F162:F171)+SUM(F174:F183)+SUM(F186:F196)+SUM(F199:F200)+SUM(F203:F212)+SUM(F215:F220)+SUM(F223:F227)+SUM(F230:F239)+SUM(F242:F252)+SUM(F255:F266)+SUM(F269:F273)+SUM(F276:F283)+SUM(F286:F293)+SUM(F296:F303)+SUM(F306:F312)+SUM(F315:F320)+SUM(F323:F330)+SUM(F333:F344)+SUM(F347:F355)+SUM(F358:F363)+SUM(F366:F372)+SUM(F375:F385)+SUM(F388:F394)+SUM(F397:F401)</f>
        <v>0</v>
      </c>
      <c r="G12" s="213"/>
      <c r="H12" s="213">
        <f t="shared" si="11"/>
        <v>0</v>
      </c>
      <c r="I12" s="213">
        <f t="shared" si="11"/>
        <v>0</v>
      </c>
      <c r="J12" s="213"/>
      <c r="K12" s="213">
        <f t="shared" si="11"/>
        <v>0</v>
      </c>
      <c r="L12" s="213">
        <f t="shared" si="11"/>
        <v>0</v>
      </c>
      <c r="M12" s="213"/>
      <c r="N12" s="213">
        <f t="shared" si="11"/>
        <v>0</v>
      </c>
      <c r="O12" s="213">
        <f t="shared" si="11"/>
        <v>0</v>
      </c>
      <c r="P12" s="213"/>
      <c r="Q12" s="213">
        <f t="shared" si="11"/>
        <v>0</v>
      </c>
      <c r="R12" s="213">
        <f t="shared" si="11"/>
        <v>0</v>
      </c>
      <c r="S12" s="213">
        <f t="shared" si="11"/>
        <v>0</v>
      </c>
      <c r="T12" s="213">
        <f t="shared" si="11"/>
        <v>0</v>
      </c>
      <c r="U12" s="213">
        <f t="shared" si="11"/>
        <v>0</v>
      </c>
      <c r="V12" s="213">
        <f t="shared" si="11"/>
        <v>0</v>
      </c>
      <c r="W12" s="213">
        <f t="shared" si="11"/>
        <v>0</v>
      </c>
      <c r="X12" s="213">
        <f t="shared" si="11"/>
        <v>0</v>
      </c>
      <c r="Y12" s="213">
        <f t="shared" si="11"/>
        <v>0</v>
      </c>
      <c r="Z12" s="213">
        <f t="shared" si="11"/>
        <v>0</v>
      </c>
      <c r="AA12" s="213">
        <f t="shared" si="11"/>
        <v>0</v>
      </c>
      <c r="AB12" s="213"/>
      <c r="AC12" s="219">
        <f t="shared" si="11"/>
        <v>0</v>
      </c>
      <c r="AD12" s="219">
        <f t="shared" si="11"/>
        <v>0</v>
      </c>
      <c r="AE12" s="219"/>
      <c r="AF12" s="213">
        <f t="shared" si="11"/>
        <v>0</v>
      </c>
      <c r="AG12" s="213">
        <f t="shared" si="11"/>
        <v>0</v>
      </c>
      <c r="AH12" s="213">
        <f t="shared" si="11"/>
        <v>0</v>
      </c>
      <c r="AI12" s="213">
        <f t="shared" si="11"/>
        <v>0</v>
      </c>
      <c r="AJ12" s="213">
        <f t="shared" si="11"/>
        <v>0</v>
      </c>
      <c r="AK12" s="213">
        <f t="shared" si="11"/>
        <v>0</v>
      </c>
      <c r="AL12" s="213">
        <f t="shared" si="11"/>
        <v>0</v>
      </c>
      <c r="AM12" s="213">
        <f t="shared" si="11"/>
        <v>0</v>
      </c>
      <c r="AN12" s="213">
        <f t="shared" si="11"/>
        <v>0</v>
      </c>
      <c r="AO12" s="213">
        <f t="shared" si="11"/>
        <v>0</v>
      </c>
      <c r="AP12" s="213">
        <f t="shared" si="11"/>
        <v>0</v>
      </c>
      <c r="AQ12" s="213">
        <f t="shared" si="11"/>
        <v>0</v>
      </c>
      <c r="AR12" s="213">
        <f t="shared" si="11"/>
        <v>0</v>
      </c>
      <c r="AS12" s="213">
        <f t="shared" si="11"/>
        <v>0</v>
      </c>
      <c r="AT12" s="213">
        <f t="shared" si="11"/>
        <v>0</v>
      </c>
      <c r="AU12" s="213">
        <f t="shared" si="11"/>
        <v>0</v>
      </c>
      <c r="AV12" s="213">
        <f t="shared" si="11"/>
        <v>0</v>
      </c>
      <c r="AW12" s="213"/>
      <c r="AX12" s="213">
        <f t="shared" si="11"/>
        <v>0</v>
      </c>
      <c r="AY12" s="213">
        <f t="shared" si="11"/>
        <v>0</v>
      </c>
      <c r="AZ12" s="213">
        <f t="shared" si="11"/>
        <v>0</v>
      </c>
      <c r="BA12" s="213">
        <f t="shared" si="11"/>
        <v>51064.9</v>
      </c>
      <c r="BB12" s="213">
        <f t="shared" si="11"/>
        <v>30937.178699999997</v>
      </c>
      <c r="BC12" s="213">
        <f t="shared" ref="BC12:BC13" si="12">BB12/BA12*100</f>
        <v>60.584038547025443</v>
      </c>
      <c r="BD12" s="213">
        <f t="shared" si="11"/>
        <v>0</v>
      </c>
      <c r="BE12" s="213">
        <f t="shared" si="11"/>
        <v>0</v>
      </c>
      <c r="BF12" s="213">
        <f t="shared" si="11"/>
        <v>0</v>
      </c>
      <c r="BG12" s="213">
        <f t="shared" si="11"/>
        <v>0</v>
      </c>
      <c r="BH12" s="213">
        <f t="shared" si="11"/>
        <v>0</v>
      </c>
      <c r="BI12" s="213"/>
      <c r="BJ12" s="213">
        <f t="shared" si="11"/>
        <v>0</v>
      </c>
      <c r="BK12" s="213">
        <f t="shared" si="11"/>
        <v>0</v>
      </c>
      <c r="BL12" s="213"/>
      <c r="BM12" s="213">
        <f t="shared" si="11"/>
        <v>0</v>
      </c>
      <c r="BN12" s="213">
        <f t="shared" si="11"/>
        <v>0</v>
      </c>
      <c r="BO12" s="213"/>
      <c r="BP12" s="213">
        <f t="shared" ref="BP12:BQ12" si="13">SUM(BP15:BP16)+SUM(BP19:BP25)+SUM(BP28:BP39)+SUM(BP42:BP53)+SUM(BP56:BP57)+SUM(BP60:BP74)+SUM(BP77:BP80)+SUM(BP83:BP96)+SUM(BP99:BP101)+SUM(BP104:BP113)+SUM(BP116:BP122)+SUM(BP125:BP136)+SUM(BP139:BP148)+SUM(BP151:BP159)+SUM(BP162:BP171)+SUM(BP174:BP183)+SUM(BP186:BP196)+SUM(BP199:BP200)+SUM(BP203:BP212)+SUM(BP215:BP220)+SUM(BP223:BP227)+SUM(BP230:BP239)+SUM(BP242:BP252)+SUM(BP255:BP266)+SUM(BP269:BP273)+SUM(BP276:BP283)+SUM(BP286:BP293)+SUM(BP296:BP303)+SUM(BP306:BP312)+SUM(BP315:BP320)+SUM(BP323:BP330)+SUM(BP333:BP344)+SUM(BP347:BP355)+SUM(BP358:BP363)+SUM(BP366:BP372)+SUM(BP375:BP385)+SUM(BP388:BP394)+SUM(BP397:BP401)</f>
        <v>0</v>
      </c>
      <c r="BQ12" s="213">
        <f t="shared" si="13"/>
        <v>0</v>
      </c>
      <c r="BR12" s="213"/>
      <c r="BS12" s="213">
        <f t="shared" ref="BS12:BT12" si="14">SUM(BS15:BS16)+SUM(BS19:BS25)+SUM(BS28:BS39)+SUM(BS42:BS53)+SUM(BS56:BS57)+SUM(BS60:BS74)+SUM(BS77:BS80)+SUM(BS83:BS96)+SUM(BS99:BS101)+SUM(BS104:BS113)+SUM(BS116:BS122)+SUM(BS125:BS136)+SUM(BS139:BS148)+SUM(BS151:BS159)+SUM(BS162:BS171)+SUM(BS174:BS183)+SUM(BS186:BS196)+SUM(BS199:BS200)+SUM(BS203:BS212)+SUM(BS215:BS220)+SUM(BS223:BS227)+SUM(BS230:BS239)+SUM(BS242:BS252)+SUM(BS255:BS266)+SUM(BS269:BS273)+SUM(BS276:BS283)+SUM(BS286:BS293)+SUM(BS296:BS303)+SUM(BS306:BS312)+SUM(BS315:BS320)+SUM(BS323:BS330)+SUM(BS333:BS344)+SUM(BS347:BS355)+SUM(BS358:BS363)+SUM(BS366:BS372)+SUM(BS375:BS385)+SUM(BS388:BS394)+SUM(BS397:BS401)</f>
        <v>0</v>
      </c>
      <c r="BT12" s="213">
        <f t="shared" si="14"/>
        <v>0</v>
      </c>
      <c r="BU12" s="213"/>
    </row>
    <row r="13" spans="1:74" s="122" customFormat="1" ht="30.75" customHeight="1" x14ac:dyDescent="0.25">
      <c r="A13" s="131" t="s">
        <v>306</v>
      </c>
      <c r="B13" s="80">
        <f t="shared" si="4"/>
        <v>222843.79999999996</v>
      </c>
      <c r="C13" s="80">
        <f t="shared" si="4"/>
        <v>143287.74820000003</v>
      </c>
      <c r="D13" s="83">
        <f t="shared" si="0"/>
        <v>64.299634183226132</v>
      </c>
      <c r="E13" s="80">
        <f>SUM(E14:E16)</f>
        <v>926.9</v>
      </c>
      <c r="F13" s="80">
        <f t="shared" ref="F13:BQ13" si="15">SUM(F14:F16)</f>
        <v>560.85554999999999</v>
      </c>
      <c r="G13" s="83">
        <f t="shared" ref="G13:G76" si="16">F13/E13*100</f>
        <v>60.508744201100441</v>
      </c>
      <c r="H13" s="80">
        <f t="shared" si="15"/>
        <v>144.9</v>
      </c>
      <c r="I13" s="80">
        <f t="shared" si="15"/>
        <v>83.191860000000005</v>
      </c>
      <c r="J13" s="83">
        <f t="shared" ref="J13:J76" si="17">I13/H13*100</f>
        <v>57.413291925465835</v>
      </c>
      <c r="K13" s="80">
        <f t="shared" si="15"/>
        <v>2421.4</v>
      </c>
      <c r="L13" s="80">
        <f t="shared" si="15"/>
        <v>312.28953000000001</v>
      </c>
      <c r="M13" s="83">
        <f t="shared" ref="M13:M76" si="18">L13/K13*100</f>
        <v>12.897064921120013</v>
      </c>
      <c r="N13" s="80">
        <f t="shared" si="15"/>
        <v>21388.799999999999</v>
      </c>
      <c r="O13" s="80">
        <f t="shared" si="15"/>
        <v>14993.67304</v>
      </c>
      <c r="P13" s="83">
        <f t="shared" ref="P13:P406" si="19">O13/N13*100</f>
        <v>70.100580864751649</v>
      </c>
      <c r="Q13" s="80">
        <f t="shared" si="15"/>
        <v>263.60000000000002</v>
      </c>
      <c r="R13" s="80">
        <f t="shared" si="15"/>
        <v>0</v>
      </c>
      <c r="S13" s="83">
        <f>R13/Q13*100</f>
        <v>0</v>
      </c>
      <c r="T13" s="80">
        <f t="shared" si="15"/>
        <v>3963.9</v>
      </c>
      <c r="U13" s="80">
        <f t="shared" si="15"/>
        <v>1674.5965000000001</v>
      </c>
      <c r="V13" s="83">
        <f t="shared" ref="V13:V76" si="20">U13/T13*100</f>
        <v>42.246184313428699</v>
      </c>
      <c r="W13" s="80">
        <f t="shared" si="15"/>
        <v>122.4</v>
      </c>
      <c r="X13" s="80">
        <f t="shared" si="15"/>
        <v>85.557550000000006</v>
      </c>
      <c r="Y13" s="83">
        <f t="shared" ref="Y13:Y76" si="21">X13/W13*100</f>
        <v>69.899959150326794</v>
      </c>
      <c r="Z13" s="80">
        <f t="shared" si="15"/>
        <v>176256.5</v>
      </c>
      <c r="AA13" s="80">
        <f t="shared" si="15"/>
        <v>114617.15931</v>
      </c>
      <c r="AB13" s="83">
        <f t="shared" ref="AB13:AB76" si="22">AA13/Z13*100</f>
        <v>65.028614156073687</v>
      </c>
      <c r="AC13" s="220">
        <f t="shared" si="15"/>
        <v>356.8</v>
      </c>
      <c r="AD13" s="220">
        <f t="shared" si="15"/>
        <v>250.08885000000001</v>
      </c>
      <c r="AE13" s="221">
        <f t="shared" ref="AE13:AE76" si="23">AD13/AC13*100</f>
        <v>70.092166479820634</v>
      </c>
      <c r="AF13" s="80">
        <f t="shared" si="15"/>
        <v>0</v>
      </c>
      <c r="AG13" s="80">
        <f t="shared" si="15"/>
        <v>0</v>
      </c>
      <c r="AH13" s="83"/>
      <c r="AI13" s="80">
        <f t="shared" si="15"/>
        <v>356.8</v>
      </c>
      <c r="AJ13" s="80">
        <f t="shared" si="15"/>
        <v>244.20310000000001</v>
      </c>
      <c r="AK13" s="83">
        <f t="shared" ref="AK13:AK76" si="24">AJ13/AI13*100</f>
        <v>68.442572869955157</v>
      </c>
      <c r="AL13" s="80">
        <f t="shared" si="15"/>
        <v>939.1</v>
      </c>
      <c r="AM13" s="80">
        <f t="shared" si="15"/>
        <v>396.33382</v>
      </c>
      <c r="AN13" s="83">
        <f t="shared" ref="AN13:AN76" si="25">AM13/AL13*100</f>
        <v>42.203580023426682</v>
      </c>
      <c r="AO13" s="80">
        <f t="shared" si="15"/>
        <v>356.8</v>
      </c>
      <c r="AP13" s="80">
        <f t="shared" si="15"/>
        <v>224.96139000000002</v>
      </c>
      <c r="AQ13" s="83">
        <f t="shared" ref="AQ13:AQ76" si="26">AP13/AO13*100</f>
        <v>63.049716928251122</v>
      </c>
      <c r="AR13" s="80">
        <f t="shared" si="15"/>
        <v>356.8</v>
      </c>
      <c r="AS13" s="80">
        <f t="shared" si="15"/>
        <v>224.05132999999998</v>
      </c>
      <c r="AT13" s="83">
        <f t="shared" ref="AT13:AT76" si="27">AS13/AR13*100</f>
        <v>62.794655269058289</v>
      </c>
      <c r="AU13" s="80">
        <f t="shared" si="15"/>
        <v>787.1</v>
      </c>
      <c r="AV13" s="80">
        <f t="shared" si="15"/>
        <v>590.4</v>
      </c>
      <c r="AW13" s="83">
        <f t="shared" ref="AW13:AW76" si="28">AV13/AU13*100</f>
        <v>75.009528649472742</v>
      </c>
      <c r="AX13" s="80">
        <f t="shared" si="15"/>
        <v>0</v>
      </c>
      <c r="AY13" s="80">
        <f t="shared" si="15"/>
        <v>0</v>
      </c>
      <c r="AZ13" s="80">
        <f t="shared" si="15"/>
        <v>0</v>
      </c>
      <c r="BA13" s="80">
        <f t="shared" si="15"/>
        <v>895.69999999999993</v>
      </c>
      <c r="BB13" s="80">
        <f t="shared" si="15"/>
        <v>500.86248999999998</v>
      </c>
      <c r="BC13" s="81">
        <f t="shared" si="12"/>
        <v>55.918554203416328</v>
      </c>
      <c r="BD13" s="80">
        <f t="shared" si="15"/>
        <v>356.8</v>
      </c>
      <c r="BE13" s="80">
        <f t="shared" si="15"/>
        <v>233.84057000000001</v>
      </c>
      <c r="BF13" s="83">
        <f t="shared" ref="BF13:BF76" si="29">BE13/BD13*100</f>
        <v>65.538276345291479</v>
      </c>
      <c r="BG13" s="80">
        <f t="shared" si="15"/>
        <v>356.8</v>
      </c>
      <c r="BH13" s="80">
        <f t="shared" si="15"/>
        <v>225.36670000000001</v>
      </c>
      <c r="BI13" s="83">
        <f t="shared" ref="BI13:BI76" si="30">BH13/BG13*100</f>
        <v>63.163312780269052</v>
      </c>
      <c r="BJ13" s="80">
        <f t="shared" si="15"/>
        <v>12551.1</v>
      </c>
      <c r="BK13" s="80">
        <f t="shared" si="15"/>
        <v>8067.2166100000004</v>
      </c>
      <c r="BL13" s="83">
        <f t="shared" ref="BL13:BL374" si="31">BK13/BJ13*100</f>
        <v>64.274976774944022</v>
      </c>
      <c r="BM13" s="80">
        <f t="shared" si="15"/>
        <v>38.5</v>
      </c>
      <c r="BN13" s="80">
        <f t="shared" si="15"/>
        <v>0</v>
      </c>
      <c r="BO13" s="80"/>
      <c r="BP13" s="80">
        <f t="shared" si="15"/>
        <v>3.1</v>
      </c>
      <c r="BQ13" s="80">
        <f t="shared" si="15"/>
        <v>3.1</v>
      </c>
      <c r="BR13" s="83">
        <f>BQ13/BP13*100</f>
        <v>100</v>
      </c>
      <c r="BS13" s="80"/>
      <c r="BT13" s="80"/>
      <c r="BU13" s="83"/>
    </row>
    <row r="14" spans="1:74" s="12" customFormat="1" ht="30" customHeight="1" x14ac:dyDescent="0.25">
      <c r="A14" s="132" t="s">
        <v>305</v>
      </c>
      <c r="B14" s="50">
        <f t="shared" ref="B14" si="32">E14+H14+K14+N14+Q14+T14+W14+Z14+AC14+AF14+AI14+AL14+AO14+AR14+AU14+AX14+BA14+BD14+BG14+BJ14+BM14+BP14+BS14</f>
        <v>221948.09999999995</v>
      </c>
      <c r="C14" s="50">
        <f t="shared" ref="C14" si="33">F14+I14+L14+O14+R14+U14+X14+AA14+AD14+AG14+AJ14+AM14+AP14+AS14+AV14+AY14+BB14+BE14+BH14+BK14+BN14+BQ14+BT14</f>
        <v>142786.88571000003</v>
      </c>
      <c r="D14" s="15">
        <f t="shared" si="0"/>
        <v>64.333457105512537</v>
      </c>
      <c r="E14" s="15">
        <v>926.9</v>
      </c>
      <c r="F14" s="172">
        <v>560.85554999999999</v>
      </c>
      <c r="G14" s="15">
        <f t="shared" si="16"/>
        <v>60.508744201100441</v>
      </c>
      <c r="H14" s="15">
        <v>144.9</v>
      </c>
      <c r="I14" s="172">
        <v>83.191860000000005</v>
      </c>
      <c r="J14" s="15">
        <f t="shared" si="17"/>
        <v>57.413291925465835</v>
      </c>
      <c r="K14" s="15">
        <v>2421.4</v>
      </c>
      <c r="L14" s="228">
        <v>312.28953000000001</v>
      </c>
      <c r="M14" s="15">
        <f t="shared" si="18"/>
        <v>12.897064921120013</v>
      </c>
      <c r="N14" s="15">
        <v>21388.799999999999</v>
      </c>
      <c r="O14" s="172">
        <v>14993.67304</v>
      </c>
      <c r="P14" s="15">
        <f t="shared" si="19"/>
        <v>70.100580864751649</v>
      </c>
      <c r="Q14" s="15">
        <v>263.60000000000002</v>
      </c>
      <c r="R14" s="15"/>
      <c r="S14" s="15">
        <f>R14/Q14*100</f>
        <v>0</v>
      </c>
      <c r="T14" s="15">
        <v>3963.9</v>
      </c>
      <c r="U14" s="172">
        <v>1674.5965000000001</v>
      </c>
      <c r="V14" s="15">
        <f t="shared" si="20"/>
        <v>42.246184313428699</v>
      </c>
      <c r="W14" s="15">
        <v>122.4</v>
      </c>
      <c r="X14" s="172">
        <v>85.557550000000006</v>
      </c>
      <c r="Y14" s="15">
        <f t="shared" si="21"/>
        <v>69.899959150326794</v>
      </c>
      <c r="Z14" s="227">
        <v>176256.5</v>
      </c>
      <c r="AA14" s="172">
        <v>114617.15931</v>
      </c>
      <c r="AB14" s="15">
        <f t="shared" si="22"/>
        <v>65.028614156073687</v>
      </c>
      <c r="AC14" s="222">
        <v>356.8</v>
      </c>
      <c r="AD14" s="226">
        <v>250.08885000000001</v>
      </c>
      <c r="AE14" s="223">
        <f t="shared" si="23"/>
        <v>70.092166479820634</v>
      </c>
      <c r="AF14" s="15"/>
      <c r="AG14" s="15"/>
      <c r="AH14" s="15"/>
      <c r="AI14" s="15">
        <v>356.8</v>
      </c>
      <c r="AJ14" s="172">
        <v>244.20310000000001</v>
      </c>
      <c r="AK14" s="15">
        <f t="shared" si="24"/>
        <v>68.442572869955157</v>
      </c>
      <c r="AL14" s="15">
        <v>939.1</v>
      </c>
      <c r="AM14" s="172">
        <v>396.33382</v>
      </c>
      <c r="AN14" s="15">
        <f t="shared" si="25"/>
        <v>42.203580023426682</v>
      </c>
      <c r="AO14" s="15">
        <v>356.8</v>
      </c>
      <c r="AP14" s="172">
        <v>224.96139000000002</v>
      </c>
      <c r="AQ14" s="15">
        <f t="shared" si="26"/>
        <v>63.049716928251122</v>
      </c>
      <c r="AR14" s="15">
        <v>356.8</v>
      </c>
      <c r="AS14" s="172">
        <v>224.05132999999998</v>
      </c>
      <c r="AT14" s="15">
        <f t="shared" si="27"/>
        <v>62.794655269058289</v>
      </c>
      <c r="AU14" s="15">
        <v>787.1</v>
      </c>
      <c r="AV14" s="172">
        <v>590.4</v>
      </c>
      <c r="AW14" s="15">
        <f t="shared" si="28"/>
        <v>75.009528649472742</v>
      </c>
      <c r="AX14" s="15">
        <v>0</v>
      </c>
      <c r="AY14" s="15">
        <v>0</v>
      </c>
      <c r="AZ14" s="15"/>
      <c r="BA14" s="15"/>
      <c r="BB14" s="14"/>
      <c r="BC14" s="14"/>
      <c r="BD14" s="15">
        <v>356.8</v>
      </c>
      <c r="BE14" s="172">
        <v>233.84057000000001</v>
      </c>
      <c r="BF14" s="15">
        <f t="shared" si="29"/>
        <v>65.538276345291479</v>
      </c>
      <c r="BG14" s="15">
        <v>356.8</v>
      </c>
      <c r="BH14" s="172">
        <v>225.36670000000001</v>
      </c>
      <c r="BI14" s="15">
        <f t="shared" si="30"/>
        <v>63.163312780269052</v>
      </c>
      <c r="BJ14" s="15">
        <v>12551.1</v>
      </c>
      <c r="BK14" s="172">
        <v>8067.2166100000004</v>
      </c>
      <c r="BL14" s="15">
        <f t="shared" si="31"/>
        <v>64.274976774944022</v>
      </c>
      <c r="BM14" s="15">
        <v>38.5</v>
      </c>
      <c r="BN14" s="15"/>
      <c r="BO14" s="15">
        <f t="shared" ref="BO14:BO76" si="34">BN14/BM14*100</f>
        <v>0</v>
      </c>
      <c r="BP14" s="172">
        <v>3.1</v>
      </c>
      <c r="BQ14" s="172">
        <v>3.1</v>
      </c>
      <c r="BR14" s="15">
        <f>BQ14/BP14*100</f>
        <v>100</v>
      </c>
      <c r="BS14" s="15"/>
      <c r="BT14" s="15"/>
      <c r="BU14" s="15"/>
    </row>
    <row r="15" spans="1:74" s="12" customFormat="1" x14ac:dyDescent="0.25">
      <c r="A15" s="133" t="s">
        <v>307</v>
      </c>
      <c r="B15" s="50">
        <f t="shared" ref="B15:B78" si="35">E15+H15+K15+N15+Q15+T15+W15+Z15+AC15+AF15+AI15+AL15+AO15+AR15+AU15+AX15+BA15+BD15+BG15+BJ15+BM15+BP15+BS15</f>
        <v>790.3</v>
      </c>
      <c r="C15" s="50">
        <f t="shared" ref="C15:C78" si="36">F15+I15+L15+O15+R15+U15+X15+AA15+AD15+AG15+AJ15+AM15+AP15+AS15+AV15+AY15+BB15+BE15+BH15+BK15+BN15+BQ15+BT15</f>
        <v>443.60379999999998</v>
      </c>
      <c r="D15" s="14">
        <f>C15/B15*100</f>
        <v>56.131064152853348</v>
      </c>
      <c r="E15" s="14"/>
      <c r="F15" s="14"/>
      <c r="G15" s="15"/>
      <c r="H15" s="14"/>
      <c r="I15" s="15"/>
      <c r="J15" s="15"/>
      <c r="K15" s="14"/>
      <c r="L15" s="15"/>
      <c r="M15" s="15"/>
      <c r="N15" s="15"/>
      <c r="O15" s="15"/>
      <c r="P15" s="15"/>
      <c r="Q15" s="14"/>
      <c r="R15" s="14"/>
      <c r="S15" s="14"/>
      <c r="T15" s="14"/>
      <c r="U15" s="14"/>
      <c r="V15" s="15"/>
      <c r="W15" s="14"/>
      <c r="X15" s="14"/>
      <c r="Y15" s="15"/>
      <c r="Z15" s="15"/>
      <c r="AA15" s="15"/>
      <c r="AB15" s="15"/>
      <c r="AC15" s="223"/>
      <c r="AD15" s="223"/>
      <c r="AE15" s="223"/>
      <c r="AF15" s="14"/>
      <c r="AG15" s="14"/>
      <c r="AH15" s="15"/>
      <c r="AI15" s="14"/>
      <c r="AJ15" s="14"/>
      <c r="AK15" s="15"/>
      <c r="AL15" s="14"/>
      <c r="AM15" s="14"/>
      <c r="AN15" s="15"/>
      <c r="AO15" s="14"/>
      <c r="AP15" s="14"/>
      <c r="AQ15" s="15"/>
      <c r="AR15" s="14"/>
      <c r="AS15" s="14"/>
      <c r="AT15" s="15"/>
      <c r="AU15" s="14"/>
      <c r="AV15" s="14"/>
      <c r="AW15" s="15"/>
      <c r="AX15" s="14"/>
      <c r="AY15" s="14"/>
      <c r="AZ15" s="14"/>
      <c r="BA15" s="14">
        <v>790.3</v>
      </c>
      <c r="BB15" s="172">
        <v>443.60379999999998</v>
      </c>
      <c r="BC15" s="14">
        <f>BB15/BA15*100</f>
        <v>56.131064152853348</v>
      </c>
      <c r="BD15" s="14"/>
      <c r="BE15" s="14"/>
      <c r="BF15" s="15"/>
      <c r="BG15" s="14"/>
      <c r="BH15" s="14"/>
      <c r="BI15" s="15"/>
      <c r="BJ15" s="14"/>
      <c r="BK15" s="15"/>
      <c r="BL15" s="15"/>
      <c r="BM15" s="14"/>
      <c r="BN15" s="14"/>
      <c r="BO15" s="15"/>
      <c r="BP15" s="14"/>
      <c r="BQ15" s="14"/>
      <c r="BR15" s="15"/>
      <c r="BS15" s="14"/>
      <c r="BT15" s="14"/>
      <c r="BU15" s="15"/>
    </row>
    <row r="16" spans="1:74" s="12" customFormat="1" x14ac:dyDescent="0.25">
      <c r="A16" s="133" t="s">
        <v>479</v>
      </c>
      <c r="B16" s="50">
        <f t="shared" si="35"/>
        <v>105.4</v>
      </c>
      <c r="C16" s="50">
        <f t="shared" si="36"/>
        <v>57.258690000000001</v>
      </c>
      <c r="D16" s="14">
        <f>C16/B16*100</f>
        <v>54.325132827324474</v>
      </c>
      <c r="E16" s="14"/>
      <c r="F16" s="14"/>
      <c r="G16" s="15"/>
      <c r="H16" s="14"/>
      <c r="I16" s="15"/>
      <c r="J16" s="15"/>
      <c r="K16" s="14"/>
      <c r="L16" s="15"/>
      <c r="M16" s="15"/>
      <c r="N16" s="15"/>
      <c r="O16" s="15"/>
      <c r="P16" s="15"/>
      <c r="Q16" s="14"/>
      <c r="R16" s="14"/>
      <c r="S16" s="14"/>
      <c r="T16" s="14"/>
      <c r="U16" s="14"/>
      <c r="V16" s="15"/>
      <c r="W16" s="14"/>
      <c r="X16" s="14"/>
      <c r="Y16" s="15"/>
      <c r="Z16" s="15"/>
      <c r="AA16" s="15"/>
      <c r="AB16" s="15"/>
      <c r="AC16" s="223"/>
      <c r="AD16" s="223"/>
      <c r="AE16" s="223"/>
      <c r="AF16" s="14"/>
      <c r="AG16" s="14"/>
      <c r="AH16" s="15"/>
      <c r="AI16" s="14"/>
      <c r="AJ16" s="14"/>
      <c r="AK16" s="15"/>
      <c r="AL16" s="14"/>
      <c r="AM16" s="14"/>
      <c r="AN16" s="15"/>
      <c r="AO16" s="14"/>
      <c r="AP16" s="14"/>
      <c r="AQ16" s="15"/>
      <c r="AR16" s="14"/>
      <c r="AS16" s="14"/>
      <c r="AT16" s="15"/>
      <c r="AU16" s="14"/>
      <c r="AV16" s="14"/>
      <c r="AW16" s="15"/>
      <c r="AX16" s="14"/>
      <c r="AY16" s="14"/>
      <c r="AZ16" s="14"/>
      <c r="BA16" s="14">
        <v>105.4</v>
      </c>
      <c r="BB16" s="172">
        <v>57.258690000000001</v>
      </c>
      <c r="BC16" s="14">
        <f>BB16/BA16*100</f>
        <v>54.325132827324474</v>
      </c>
      <c r="BD16" s="14"/>
      <c r="BE16" s="14"/>
      <c r="BF16" s="15"/>
      <c r="BG16" s="14"/>
      <c r="BH16" s="14"/>
      <c r="BI16" s="15"/>
      <c r="BJ16" s="14"/>
      <c r="BK16" s="15"/>
      <c r="BL16" s="15"/>
      <c r="BM16" s="14"/>
      <c r="BN16" s="14"/>
      <c r="BO16" s="15"/>
      <c r="BP16" s="14"/>
      <c r="BQ16" s="14"/>
      <c r="BR16" s="15"/>
      <c r="BS16" s="14"/>
      <c r="BT16" s="14"/>
      <c r="BU16" s="15"/>
    </row>
    <row r="17" spans="1:73" s="28" customFormat="1" ht="30" customHeight="1" x14ac:dyDescent="0.25">
      <c r="A17" s="78" t="s">
        <v>309</v>
      </c>
      <c r="B17" s="80">
        <f t="shared" si="35"/>
        <v>288346.39999999985</v>
      </c>
      <c r="C17" s="80">
        <f t="shared" si="36"/>
        <v>194630.57955999998</v>
      </c>
      <c r="D17" s="83">
        <f t="shared" ref="D17" si="37">C17/B17*100</f>
        <v>67.498876198905236</v>
      </c>
      <c r="E17" s="83">
        <f>SUM(E18:E25)</f>
        <v>1076.3</v>
      </c>
      <c r="F17" s="83">
        <f t="shared" ref="F17:BQ17" si="38">SUM(F18:F25)</f>
        <v>800.14800000000002</v>
      </c>
      <c r="G17" s="83">
        <f t="shared" si="16"/>
        <v>74.342469571680752</v>
      </c>
      <c r="H17" s="83">
        <f t="shared" si="38"/>
        <v>156.69999999999999</v>
      </c>
      <c r="I17" s="83">
        <f t="shared" si="38"/>
        <v>77.856380000000001</v>
      </c>
      <c r="J17" s="83">
        <f t="shared" si="17"/>
        <v>49.684990427568607</v>
      </c>
      <c r="K17" s="83">
        <f t="shared" si="38"/>
        <v>2225.5</v>
      </c>
      <c r="L17" s="83">
        <f t="shared" si="38"/>
        <v>998.51022</v>
      </c>
      <c r="M17" s="83">
        <f t="shared" si="18"/>
        <v>44.866781397438778</v>
      </c>
      <c r="N17" s="83">
        <f t="shared" si="38"/>
        <v>35879.800000000003</v>
      </c>
      <c r="O17" s="83">
        <f t="shared" si="38"/>
        <v>27057.94413</v>
      </c>
      <c r="P17" s="83">
        <f t="shared" si="19"/>
        <v>75.412750712099836</v>
      </c>
      <c r="Q17" s="83">
        <f t="shared" si="38"/>
        <v>313.89999999999998</v>
      </c>
      <c r="R17" s="83">
        <f t="shared" si="38"/>
        <v>0.4</v>
      </c>
      <c r="S17" s="83">
        <f t="shared" ref="S17:S406" si="39">R17/Q17*100</f>
        <v>0.12742911755336098</v>
      </c>
      <c r="T17" s="83">
        <f t="shared" si="38"/>
        <v>3756.3</v>
      </c>
      <c r="U17" s="83">
        <f t="shared" si="38"/>
        <v>2000.8689999999999</v>
      </c>
      <c r="V17" s="83">
        <f t="shared" si="20"/>
        <v>53.267018076298477</v>
      </c>
      <c r="W17" s="83">
        <f t="shared" si="38"/>
        <v>107.7</v>
      </c>
      <c r="X17" s="83">
        <f t="shared" si="38"/>
        <v>68.983879999999999</v>
      </c>
      <c r="Y17" s="83">
        <f t="shared" si="21"/>
        <v>64.051884865366759</v>
      </c>
      <c r="Z17" s="83">
        <f t="shared" si="38"/>
        <v>219388.4</v>
      </c>
      <c r="AA17" s="83">
        <f t="shared" si="38"/>
        <v>148592.94594000001</v>
      </c>
      <c r="AB17" s="83">
        <f t="shared" si="22"/>
        <v>67.73053905311312</v>
      </c>
      <c r="AC17" s="224">
        <f t="shared" si="38"/>
        <v>310.3</v>
      </c>
      <c r="AD17" s="224">
        <f t="shared" si="38"/>
        <v>224.5016</v>
      </c>
      <c r="AE17" s="221">
        <f t="shared" si="23"/>
        <v>72.349854979052537</v>
      </c>
      <c r="AF17" s="83">
        <f t="shared" si="38"/>
        <v>13.3</v>
      </c>
      <c r="AG17" s="83">
        <f t="shared" si="38"/>
        <v>2.3902800000000002</v>
      </c>
      <c r="AH17" s="83">
        <f t="shared" ref="AH17:AH59" si="40">AG17/AF17*100</f>
        <v>17.97203007518797</v>
      </c>
      <c r="AI17" s="83">
        <f t="shared" si="38"/>
        <v>310.3</v>
      </c>
      <c r="AJ17" s="83">
        <f t="shared" si="38"/>
        <v>230.87476999999998</v>
      </c>
      <c r="AK17" s="83">
        <f t="shared" si="24"/>
        <v>74.403728649693832</v>
      </c>
      <c r="AL17" s="83">
        <f t="shared" si="38"/>
        <v>4841.3</v>
      </c>
      <c r="AM17" s="83">
        <f t="shared" si="38"/>
        <v>2048.7453599999999</v>
      </c>
      <c r="AN17" s="83">
        <f t="shared" si="25"/>
        <v>42.318083159481958</v>
      </c>
      <c r="AO17" s="83">
        <f t="shared" si="38"/>
        <v>310.3</v>
      </c>
      <c r="AP17" s="83">
        <f t="shared" si="38"/>
        <v>232.72499999999999</v>
      </c>
      <c r="AQ17" s="83">
        <f t="shared" si="26"/>
        <v>75</v>
      </c>
      <c r="AR17" s="83">
        <f t="shared" si="38"/>
        <v>310.3</v>
      </c>
      <c r="AS17" s="83">
        <f t="shared" si="38"/>
        <v>226.83160000000001</v>
      </c>
      <c r="AT17" s="83">
        <f t="shared" si="27"/>
        <v>73.100741218175955</v>
      </c>
      <c r="AU17" s="83">
        <f t="shared" si="38"/>
        <v>1124.2</v>
      </c>
      <c r="AV17" s="83">
        <f t="shared" si="38"/>
        <v>843.3</v>
      </c>
      <c r="AW17" s="83">
        <f t="shared" si="28"/>
        <v>75.013342821561992</v>
      </c>
      <c r="AX17" s="83">
        <f t="shared" si="38"/>
        <v>0</v>
      </c>
      <c r="AY17" s="83">
        <f t="shared" si="38"/>
        <v>0</v>
      </c>
      <c r="AZ17" s="83">
        <f t="shared" si="38"/>
        <v>0</v>
      </c>
      <c r="BA17" s="83">
        <f>SUM(BA18:BA25)</f>
        <v>1264.8000000000002</v>
      </c>
      <c r="BB17" s="83">
        <f>SUM(BB18:BB25)</f>
        <v>843.08244000000002</v>
      </c>
      <c r="BC17" s="81">
        <f t="shared" ref="BC17:BC26" si="41">BB17/BA17*100</f>
        <v>66.657371916508538</v>
      </c>
      <c r="BD17" s="83">
        <f t="shared" si="38"/>
        <v>310.3</v>
      </c>
      <c r="BE17" s="83">
        <f t="shared" si="38"/>
        <v>215.47642000000002</v>
      </c>
      <c r="BF17" s="83">
        <f t="shared" si="29"/>
        <v>69.441321301965843</v>
      </c>
      <c r="BG17" s="83">
        <f t="shared" si="38"/>
        <v>310.3</v>
      </c>
      <c r="BH17" s="83">
        <f t="shared" si="38"/>
        <v>231.95</v>
      </c>
      <c r="BI17" s="83">
        <f t="shared" si="30"/>
        <v>74.750241701579114</v>
      </c>
      <c r="BJ17" s="83">
        <f t="shared" si="38"/>
        <v>16293.1</v>
      </c>
      <c r="BK17" s="83">
        <f t="shared" si="38"/>
        <v>9928.2445399999997</v>
      </c>
      <c r="BL17" s="83">
        <f t="shared" si="31"/>
        <v>60.935270390533411</v>
      </c>
      <c r="BM17" s="83">
        <f t="shared" si="38"/>
        <v>38.5</v>
      </c>
      <c r="BN17" s="83">
        <f t="shared" si="38"/>
        <v>0</v>
      </c>
      <c r="BO17" s="83"/>
      <c r="BP17" s="83">
        <f t="shared" si="38"/>
        <v>4.8</v>
      </c>
      <c r="BQ17" s="83">
        <f t="shared" si="38"/>
        <v>4.8</v>
      </c>
      <c r="BR17" s="83">
        <f t="shared" ref="BR17:BR76" si="42">BQ17/BP17*100</f>
        <v>100</v>
      </c>
      <c r="BS17" s="83"/>
      <c r="BT17" s="83"/>
      <c r="BU17" s="83"/>
    </row>
    <row r="18" spans="1:73" s="12" customFormat="1" x14ac:dyDescent="0.25">
      <c r="A18" s="132" t="s">
        <v>308</v>
      </c>
      <c r="B18" s="50">
        <f t="shared" si="35"/>
        <v>287081.59999999986</v>
      </c>
      <c r="C18" s="50">
        <f t="shared" si="36"/>
        <v>193787.49711999996</v>
      </c>
      <c r="D18" s="15">
        <f t="shared" si="0"/>
        <v>67.502583627790855</v>
      </c>
      <c r="E18" s="15">
        <v>1076.3</v>
      </c>
      <c r="F18" s="172">
        <v>800.14800000000002</v>
      </c>
      <c r="G18" s="15">
        <f t="shared" si="16"/>
        <v>74.342469571680752</v>
      </c>
      <c r="H18" s="15">
        <v>156.69999999999999</v>
      </c>
      <c r="I18" s="172">
        <v>77.856380000000001</v>
      </c>
      <c r="J18" s="15">
        <f t="shared" si="17"/>
        <v>49.684990427568607</v>
      </c>
      <c r="K18" s="15">
        <v>2225.5</v>
      </c>
      <c r="L18" s="228">
        <v>998.51022</v>
      </c>
      <c r="M18" s="15">
        <f t="shared" si="18"/>
        <v>44.866781397438778</v>
      </c>
      <c r="N18" s="15">
        <v>35879.800000000003</v>
      </c>
      <c r="O18" s="172">
        <v>27057.94413</v>
      </c>
      <c r="P18" s="15">
        <f t="shared" si="19"/>
        <v>75.412750712099836</v>
      </c>
      <c r="Q18" s="15">
        <v>313.89999999999998</v>
      </c>
      <c r="R18" s="172">
        <v>0.4</v>
      </c>
      <c r="S18" s="15">
        <f t="shared" si="39"/>
        <v>0.12742911755336098</v>
      </c>
      <c r="T18" s="15">
        <v>3756.3</v>
      </c>
      <c r="U18" s="172">
        <v>2000.8689999999999</v>
      </c>
      <c r="V18" s="15">
        <f t="shared" si="20"/>
        <v>53.267018076298477</v>
      </c>
      <c r="W18" s="15">
        <v>107.7</v>
      </c>
      <c r="X18" s="172">
        <v>68.983879999999999</v>
      </c>
      <c r="Y18" s="15">
        <f t="shared" si="21"/>
        <v>64.051884865366759</v>
      </c>
      <c r="Z18" s="227">
        <v>219388.4</v>
      </c>
      <c r="AA18" s="172">
        <v>148592.94594000001</v>
      </c>
      <c r="AB18" s="15">
        <f t="shared" si="22"/>
        <v>67.73053905311312</v>
      </c>
      <c r="AC18" s="222">
        <v>310.3</v>
      </c>
      <c r="AD18" s="226">
        <v>224.5016</v>
      </c>
      <c r="AE18" s="223">
        <f t="shared" si="23"/>
        <v>72.349854979052537</v>
      </c>
      <c r="AF18" s="14">
        <v>13.3</v>
      </c>
      <c r="AG18" s="172">
        <v>2.3902800000000002</v>
      </c>
      <c r="AH18" s="15">
        <f t="shared" si="40"/>
        <v>17.97203007518797</v>
      </c>
      <c r="AI18" s="15">
        <v>310.3</v>
      </c>
      <c r="AJ18" s="172">
        <v>230.87476999999998</v>
      </c>
      <c r="AK18" s="15">
        <f t="shared" si="24"/>
        <v>74.403728649693832</v>
      </c>
      <c r="AL18" s="15">
        <v>4841.3</v>
      </c>
      <c r="AM18" s="172">
        <v>2048.7453599999999</v>
      </c>
      <c r="AN18" s="15">
        <f t="shared" si="25"/>
        <v>42.318083159481958</v>
      </c>
      <c r="AO18" s="15">
        <v>310.3</v>
      </c>
      <c r="AP18" s="172">
        <v>232.72499999999999</v>
      </c>
      <c r="AQ18" s="15">
        <f t="shared" si="26"/>
        <v>75</v>
      </c>
      <c r="AR18" s="15">
        <v>310.3</v>
      </c>
      <c r="AS18" s="172">
        <v>226.83160000000001</v>
      </c>
      <c r="AT18" s="15">
        <f t="shared" si="27"/>
        <v>73.100741218175955</v>
      </c>
      <c r="AU18" s="15">
        <v>1124.2</v>
      </c>
      <c r="AV18" s="172">
        <v>843.3</v>
      </c>
      <c r="AW18" s="15">
        <f t="shared" si="28"/>
        <v>75.013342821561992</v>
      </c>
      <c r="AX18" s="15">
        <v>0</v>
      </c>
      <c r="AY18" s="15">
        <v>0</v>
      </c>
      <c r="AZ18" s="15"/>
      <c r="BA18" s="15"/>
      <c r="BB18" s="15"/>
      <c r="BC18" s="14"/>
      <c r="BD18" s="15">
        <v>310.3</v>
      </c>
      <c r="BE18" s="172">
        <v>215.47642000000002</v>
      </c>
      <c r="BF18" s="15">
        <f t="shared" si="29"/>
        <v>69.441321301965843</v>
      </c>
      <c r="BG18" s="15">
        <v>310.3</v>
      </c>
      <c r="BH18" s="172">
        <v>231.95</v>
      </c>
      <c r="BI18" s="15">
        <f t="shared" si="30"/>
        <v>74.750241701579114</v>
      </c>
      <c r="BJ18" s="15">
        <v>16293.1</v>
      </c>
      <c r="BK18" s="172">
        <v>9928.2445399999997</v>
      </c>
      <c r="BL18" s="15">
        <f t="shared" si="31"/>
        <v>60.935270390533411</v>
      </c>
      <c r="BM18" s="15">
        <v>38.5</v>
      </c>
      <c r="BN18" s="15"/>
      <c r="BO18" s="15">
        <f t="shared" si="34"/>
        <v>0</v>
      </c>
      <c r="BP18" s="172">
        <v>4.8</v>
      </c>
      <c r="BQ18" s="172">
        <v>4.8</v>
      </c>
      <c r="BR18" s="15">
        <f t="shared" si="42"/>
        <v>100</v>
      </c>
      <c r="BS18" s="15"/>
      <c r="BT18" s="15"/>
      <c r="BU18" s="15"/>
    </row>
    <row r="19" spans="1:73" s="12" customFormat="1" x14ac:dyDescent="0.25">
      <c r="A19" s="133" t="s">
        <v>480</v>
      </c>
      <c r="B19" s="50">
        <f t="shared" si="35"/>
        <v>702.6</v>
      </c>
      <c r="C19" s="50">
        <f t="shared" si="36"/>
        <v>472.44702000000001</v>
      </c>
      <c r="D19" s="14">
        <f t="shared" ref="D19:D25" si="43">C19/B19*100</f>
        <v>67.242672929120403</v>
      </c>
      <c r="E19" s="14"/>
      <c r="F19" s="14"/>
      <c r="G19" s="15"/>
      <c r="H19" s="14"/>
      <c r="I19" s="15"/>
      <c r="J19" s="15"/>
      <c r="K19" s="14"/>
      <c r="L19" s="14"/>
      <c r="M19" s="15"/>
      <c r="N19" s="14"/>
      <c r="O19" s="14"/>
      <c r="P19" s="15"/>
      <c r="Q19" s="14"/>
      <c r="R19" s="14"/>
      <c r="S19" s="14"/>
      <c r="T19" s="14"/>
      <c r="U19" s="14"/>
      <c r="V19" s="15"/>
      <c r="W19" s="14"/>
      <c r="X19" s="14"/>
      <c r="Y19" s="15"/>
      <c r="Z19" s="14"/>
      <c r="AA19" s="14"/>
      <c r="AB19" s="15"/>
      <c r="AC19" s="223"/>
      <c r="AD19" s="223"/>
      <c r="AE19" s="223"/>
      <c r="AF19" s="14"/>
      <c r="AG19" s="14"/>
      <c r="AH19" s="15"/>
      <c r="AI19" s="14"/>
      <c r="AJ19" s="14"/>
      <c r="AK19" s="15"/>
      <c r="AL19" s="14"/>
      <c r="AM19" s="14"/>
      <c r="AN19" s="15"/>
      <c r="AO19" s="14"/>
      <c r="AP19" s="14"/>
      <c r="AQ19" s="15"/>
      <c r="AR19" s="14"/>
      <c r="AS19" s="14"/>
      <c r="AT19" s="15"/>
      <c r="AU19" s="14"/>
      <c r="AV19" s="14"/>
      <c r="AW19" s="15"/>
      <c r="AX19" s="14"/>
      <c r="AY19" s="14"/>
      <c r="AZ19" s="14"/>
      <c r="BA19" s="14">
        <v>702.6</v>
      </c>
      <c r="BB19" s="172">
        <v>472.44702000000001</v>
      </c>
      <c r="BC19" s="14">
        <f t="shared" si="41"/>
        <v>67.242672929120403</v>
      </c>
      <c r="BD19" s="14"/>
      <c r="BE19" s="14"/>
      <c r="BF19" s="15"/>
      <c r="BG19" s="14"/>
      <c r="BH19" s="14"/>
      <c r="BI19" s="15"/>
      <c r="BJ19" s="14"/>
      <c r="BK19" s="15"/>
      <c r="BL19" s="14"/>
      <c r="BM19" s="14"/>
      <c r="BN19" s="14"/>
      <c r="BO19" s="15"/>
      <c r="BP19" s="14"/>
      <c r="BQ19" s="14"/>
      <c r="BR19" s="15"/>
      <c r="BS19" s="14"/>
      <c r="BT19" s="14"/>
      <c r="BU19" s="15"/>
    </row>
    <row r="20" spans="1:73" s="12" customFormat="1" x14ac:dyDescent="0.25">
      <c r="A20" s="133" t="s">
        <v>481</v>
      </c>
      <c r="B20" s="50">
        <f t="shared" si="35"/>
        <v>93.7</v>
      </c>
      <c r="C20" s="50">
        <f t="shared" si="36"/>
        <v>67.091009999999997</v>
      </c>
      <c r="D20" s="14">
        <f t="shared" si="43"/>
        <v>71.601931696905012</v>
      </c>
      <c r="E20" s="14"/>
      <c r="F20" s="14"/>
      <c r="G20" s="15"/>
      <c r="H20" s="14"/>
      <c r="I20" s="14"/>
      <c r="J20" s="15"/>
      <c r="K20" s="14"/>
      <c r="L20" s="14"/>
      <c r="M20" s="15"/>
      <c r="N20" s="14"/>
      <c r="O20" s="14"/>
      <c r="P20" s="15"/>
      <c r="Q20" s="14"/>
      <c r="R20" s="14"/>
      <c r="S20" s="14"/>
      <c r="T20" s="14"/>
      <c r="U20" s="14"/>
      <c r="V20" s="15"/>
      <c r="W20" s="14"/>
      <c r="X20" s="14"/>
      <c r="Y20" s="15"/>
      <c r="Z20" s="14"/>
      <c r="AA20" s="14"/>
      <c r="AB20" s="15"/>
      <c r="AC20" s="223"/>
      <c r="AD20" s="223"/>
      <c r="AE20" s="223"/>
      <c r="AF20" s="14"/>
      <c r="AG20" s="14"/>
      <c r="AH20" s="15"/>
      <c r="AI20" s="14"/>
      <c r="AJ20" s="14"/>
      <c r="AK20" s="15"/>
      <c r="AL20" s="14"/>
      <c r="AM20" s="14"/>
      <c r="AN20" s="15"/>
      <c r="AO20" s="14"/>
      <c r="AP20" s="14"/>
      <c r="AQ20" s="15"/>
      <c r="AR20" s="14"/>
      <c r="AS20" s="14"/>
      <c r="AT20" s="15"/>
      <c r="AU20" s="14"/>
      <c r="AV20" s="14"/>
      <c r="AW20" s="15"/>
      <c r="AX20" s="14"/>
      <c r="AY20" s="14"/>
      <c r="AZ20" s="14"/>
      <c r="BA20" s="14">
        <v>93.7</v>
      </c>
      <c r="BB20" s="172">
        <v>67.091009999999997</v>
      </c>
      <c r="BC20" s="14">
        <f t="shared" si="41"/>
        <v>71.601931696905012</v>
      </c>
      <c r="BD20" s="14"/>
      <c r="BE20" s="14"/>
      <c r="BF20" s="15"/>
      <c r="BG20" s="14"/>
      <c r="BH20" s="14"/>
      <c r="BI20" s="15"/>
      <c r="BJ20" s="14"/>
      <c r="BK20" s="15"/>
      <c r="BL20" s="14"/>
      <c r="BM20" s="14"/>
      <c r="BN20" s="14"/>
      <c r="BO20" s="15"/>
      <c r="BP20" s="14"/>
      <c r="BQ20" s="14"/>
      <c r="BR20" s="15"/>
      <c r="BS20" s="14"/>
      <c r="BT20" s="14"/>
      <c r="BU20" s="15"/>
    </row>
    <row r="21" spans="1:73" s="12" customFormat="1" x14ac:dyDescent="0.25">
      <c r="A21" s="133" t="s">
        <v>482</v>
      </c>
      <c r="B21" s="50">
        <f t="shared" si="35"/>
        <v>93.7</v>
      </c>
      <c r="C21" s="50">
        <f t="shared" si="36"/>
        <v>59.958649999999999</v>
      </c>
      <c r="D21" s="14">
        <f t="shared" si="43"/>
        <v>63.990021344717171</v>
      </c>
      <c r="E21" s="14"/>
      <c r="F21" s="14"/>
      <c r="G21" s="15"/>
      <c r="H21" s="14"/>
      <c r="I21" s="14"/>
      <c r="J21" s="15"/>
      <c r="K21" s="14"/>
      <c r="L21" s="14"/>
      <c r="M21" s="15"/>
      <c r="N21" s="14"/>
      <c r="O21" s="14"/>
      <c r="P21" s="15"/>
      <c r="Q21" s="14"/>
      <c r="R21" s="14"/>
      <c r="S21" s="14"/>
      <c r="T21" s="14"/>
      <c r="U21" s="14"/>
      <c r="V21" s="15"/>
      <c r="W21" s="14"/>
      <c r="X21" s="14"/>
      <c r="Y21" s="15"/>
      <c r="Z21" s="14"/>
      <c r="AA21" s="14"/>
      <c r="AB21" s="15"/>
      <c r="AC21" s="223"/>
      <c r="AD21" s="223"/>
      <c r="AE21" s="223"/>
      <c r="AF21" s="14"/>
      <c r="AG21" s="14"/>
      <c r="AH21" s="15"/>
      <c r="AI21" s="14"/>
      <c r="AJ21" s="14"/>
      <c r="AK21" s="15"/>
      <c r="AL21" s="14"/>
      <c r="AM21" s="14"/>
      <c r="AN21" s="15"/>
      <c r="AO21" s="14"/>
      <c r="AP21" s="14"/>
      <c r="AQ21" s="15"/>
      <c r="AR21" s="14"/>
      <c r="AS21" s="14"/>
      <c r="AT21" s="15"/>
      <c r="AU21" s="14"/>
      <c r="AV21" s="14"/>
      <c r="AW21" s="15"/>
      <c r="AX21" s="14"/>
      <c r="AY21" s="14"/>
      <c r="AZ21" s="14"/>
      <c r="BA21" s="14">
        <v>93.7</v>
      </c>
      <c r="BB21" s="172">
        <v>59.958649999999999</v>
      </c>
      <c r="BC21" s="14">
        <f t="shared" si="41"/>
        <v>63.990021344717171</v>
      </c>
      <c r="BD21" s="14"/>
      <c r="BE21" s="14"/>
      <c r="BF21" s="15"/>
      <c r="BG21" s="14"/>
      <c r="BH21" s="14"/>
      <c r="BI21" s="15"/>
      <c r="BJ21" s="14"/>
      <c r="BK21" s="15"/>
      <c r="BL21" s="14"/>
      <c r="BM21" s="14"/>
      <c r="BN21" s="14"/>
      <c r="BO21" s="15"/>
      <c r="BP21" s="14"/>
      <c r="BQ21" s="14"/>
      <c r="BR21" s="15"/>
      <c r="BS21" s="14"/>
      <c r="BT21" s="14"/>
      <c r="BU21" s="15"/>
    </row>
    <row r="22" spans="1:73" s="12" customFormat="1" x14ac:dyDescent="0.25">
      <c r="A22" s="133" t="s">
        <v>483</v>
      </c>
      <c r="B22" s="50">
        <f t="shared" si="35"/>
        <v>93.7</v>
      </c>
      <c r="C22" s="50">
        <f t="shared" si="36"/>
        <v>59.958629999999999</v>
      </c>
      <c r="D22" s="14">
        <f t="shared" si="43"/>
        <v>63.99</v>
      </c>
      <c r="E22" s="14"/>
      <c r="F22" s="14"/>
      <c r="G22" s="15"/>
      <c r="H22" s="14"/>
      <c r="I22" s="14"/>
      <c r="J22" s="15"/>
      <c r="K22" s="14"/>
      <c r="L22" s="14"/>
      <c r="M22" s="15"/>
      <c r="N22" s="14"/>
      <c r="O22" s="14"/>
      <c r="P22" s="15"/>
      <c r="Q22" s="14"/>
      <c r="R22" s="14"/>
      <c r="S22" s="14"/>
      <c r="T22" s="14"/>
      <c r="U22" s="14"/>
      <c r="V22" s="15"/>
      <c r="W22" s="14"/>
      <c r="X22" s="14"/>
      <c r="Y22" s="15"/>
      <c r="Z22" s="14"/>
      <c r="AA22" s="14"/>
      <c r="AB22" s="15"/>
      <c r="AC22" s="223"/>
      <c r="AD22" s="223"/>
      <c r="AE22" s="223"/>
      <c r="AF22" s="14"/>
      <c r="AG22" s="14"/>
      <c r="AH22" s="15"/>
      <c r="AI22" s="14"/>
      <c r="AJ22" s="14"/>
      <c r="AK22" s="15"/>
      <c r="AL22" s="14"/>
      <c r="AM22" s="14"/>
      <c r="AN22" s="15"/>
      <c r="AO22" s="14"/>
      <c r="AP22" s="14"/>
      <c r="AQ22" s="15"/>
      <c r="AR22" s="14"/>
      <c r="AS22" s="14"/>
      <c r="AT22" s="15"/>
      <c r="AU22" s="14"/>
      <c r="AV22" s="14"/>
      <c r="AW22" s="15"/>
      <c r="AX22" s="14"/>
      <c r="AY22" s="14"/>
      <c r="AZ22" s="14"/>
      <c r="BA22" s="14">
        <v>93.7</v>
      </c>
      <c r="BB22" s="172">
        <v>59.958629999999999</v>
      </c>
      <c r="BC22" s="14">
        <f t="shared" si="41"/>
        <v>63.99</v>
      </c>
      <c r="BD22" s="14"/>
      <c r="BE22" s="14"/>
      <c r="BF22" s="15"/>
      <c r="BG22" s="14"/>
      <c r="BH22" s="14"/>
      <c r="BI22" s="15"/>
      <c r="BJ22" s="14"/>
      <c r="BK22" s="15"/>
      <c r="BL22" s="14"/>
      <c r="BM22" s="14"/>
      <c r="BN22" s="14"/>
      <c r="BO22" s="15"/>
      <c r="BP22" s="14"/>
      <c r="BQ22" s="14"/>
      <c r="BR22" s="15"/>
      <c r="BS22" s="14"/>
      <c r="BT22" s="14"/>
      <c r="BU22" s="15"/>
    </row>
    <row r="23" spans="1:73" s="12" customFormat="1" x14ac:dyDescent="0.25">
      <c r="A23" s="133" t="s">
        <v>484</v>
      </c>
      <c r="B23" s="50">
        <f t="shared" si="35"/>
        <v>93.7</v>
      </c>
      <c r="C23" s="50">
        <f t="shared" si="36"/>
        <v>64.17886</v>
      </c>
      <c r="D23" s="14">
        <f t="shared" si="43"/>
        <v>68.493980789754545</v>
      </c>
      <c r="E23" s="14"/>
      <c r="F23" s="14"/>
      <c r="G23" s="15"/>
      <c r="H23" s="14"/>
      <c r="I23" s="14"/>
      <c r="J23" s="15"/>
      <c r="K23" s="14"/>
      <c r="L23" s="14"/>
      <c r="M23" s="15"/>
      <c r="N23" s="14"/>
      <c r="O23" s="14"/>
      <c r="P23" s="15"/>
      <c r="Q23" s="14"/>
      <c r="R23" s="14"/>
      <c r="S23" s="14"/>
      <c r="T23" s="14"/>
      <c r="U23" s="14"/>
      <c r="V23" s="15"/>
      <c r="W23" s="14"/>
      <c r="X23" s="14"/>
      <c r="Y23" s="15"/>
      <c r="Z23" s="14"/>
      <c r="AA23" s="14"/>
      <c r="AB23" s="15"/>
      <c r="AC23" s="223"/>
      <c r="AD23" s="223"/>
      <c r="AE23" s="223"/>
      <c r="AF23" s="14"/>
      <c r="AG23" s="14"/>
      <c r="AH23" s="15"/>
      <c r="AI23" s="14"/>
      <c r="AJ23" s="14"/>
      <c r="AK23" s="15"/>
      <c r="AL23" s="14"/>
      <c r="AM23" s="14"/>
      <c r="AN23" s="15"/>
      <c r="AO23" s="14"/>
      <c r="AP23" s="14"/>
      <c r="AQ23" s="15"/>
      <c r="AR23" s="14"/>
      <c r="AS23" s="14"/>
      <c r="AT23" s="15"/>
      <c r="AU23" s="14"/>
      <c r="AV23" s="14"/>
      <c r="AW23" s="15"/>
      <c r="AX23" s="14"/>
      <c r="AY23" s="14"/>
      <c r="AZ23" s="14"/>
      <c r="BA23" s="14">
        <v>93.7</v>
      </c>
      <c r="BB23" s="172">
        <v>64.17886</v>
      </c>
      <c r="BC23" s="14">
        <f t="shared" si="41"/>
        <v>68.493980789754545</v>
      </c>
      <c r="BD23" s="14"/>
      <c r="BE23" s="14"/>
      <c r="BF23" s="15"/>
      <c r="BG23" s="14"/>
      <c r="BH23" s="14"/>
      <c r="BI23" s="15"/>
      <c r="BJ23" s="14"/>
      <c r="BK23" s="15"/>
      <c r="BL23" s="14"/>
      <c r="BM23" s="14"/>
      <c r="BN23" s="14"/>
      <c r="BO23" s="15"/>
      <c r="BP23" s="14"/>
      <c r="BQ23" s="14"/>
      <c r="BR23" s="15"/>
      <c r="BS23" s="14"/>
      <c r="BT23" s="14"/>
      <c r="BU23" s="15"/>
    </row>
    <row r="24" spans="1:73" s="12" customFormat="1" x14ac:dyDescent="0.25">
      <c r="A24" s="133" t="s">
        <v>486</v>
      </c>
      <c r="B24" s="50">
        <f t="shared" si="35"/>
        <v>93.7</v>
      </c>
      <c r="C24" s="50">
        <f t="shared" si="36"/>
        <v>61.922370000000001</v>
      </c>
      <c r="D24" s="14">
        <f t="shared" si="43"/>
        <v>66.085773745997869</v>
      </c>
      <c r="E24" s="14"/>
      <c r="F24" s="14"/>
      <c r="G24" s="15"/>
      <c r="H24" s="14"/>
      <c r="I24" s="14"/>
      <c r="J24" s="15"/>
      <c r="K24" s="14"/>
      <c r="L24" s="14"/>
      <c r="M24" s="15"/>
      <c r="N24" s="14"/>
      <c r="O24" s="14"/>
      <c r="P24" s="15"/>
      <c r="Q24" s="14"/>
      <c r="R24" s="14"/>
      <c r="S24" s="14"/>
      <c r="T24" s="14"/>
      <c r="U24" s="14"/>
      <c r="V24" s="15"/>
      <c r="W24" s="14"/>
      <c r="X24" s="14"/>
      <c r="Y24" s="15"/>
      <c r="Z24" s="14"/>
      <c r="AA24" s="14"/>
      <c r="AB24" s="15"/>
      <c r="AC24" s="223"/>
      <c r="AD24" s="223"/>
      <c r="AE24" s="223"/>
      <c r="AF24" s="14"/>
      <c r="AG24" s="14"/>
      <c r="AH24" s="15"/>
      <c r="AI24" s="14"/>
      <c r="AJ24" s="14"/>
      <c r="AK24" s="15"/>
      <c r="AL24" s="14"/>
      <c r="AM24" s="14"/>
      <c r="AN24" s="15"/>
      <c r="AO24" s="14"/>
      <c r="AP24" s="14"/>
      <c r="AQ24" s="15"/>
      <c r="AR24" s="14"/>
      <c r="AS24" s="14"/>
      <c r="AT24" s="15"/>
      <c r="AU24" s="14"/>
      <c r="AV24" s="14"/>
      <c r="AW24" s="15"/>
      <c r="AX24" s="14"/>
      <c r="AY24" s="14"/>
      <c r="AZ24" s="14"/>
      <c r="BA24" s="14">
        <v>93.7</v>
      </c>
      <c r="BB24" s="172">
        <v>61.922370000000001</v>
      </c>
      <c r="BC24" s="14">
        <f t="shared" si="41"/>
        <v>66.085773745997869</v>
      </c>
      <c r="BD24" s="14"/>
      <c r="BE24" s="14"/>
      <c r="BF24" s="15"/>
      <c r="BG24" s="14"/>
      <c r="BH24" s="14"/>
      <c r="BI24" s="15"/>
      <c r="BJ24" s="14"/>
      <c r="BK24" s="15"/>
      <c r="BL24" s="14"/>
      <c r="BM24" s="14"/>
      <c r="BN24" s="14"/>
      <c r="BO24" s="15"/>
      <c r="BP24" s="14"/>
      <c r="BQ24" s="14"/>
      <c r="BR24" s="15"/>
      <c r="BS24" s="14"/>
      <c r="BT24" s="14"/>
      <c r="BU24" s="15"/>
    </row>
    <row r="25" spans="1:73" s="12" customFormat="1" x14ac:dyDescent="0.25">
      <c r="A25" s="133" t="s">
        <v>485</v>
      </c>
      <c r="B25" s="50">
        <f t="shared" si="35"/>
        <v>93.7</v>
      </c>
      <c r="C25" s="50">
        <f t="shared" si="36"/>
        <v>57.5259</v>
      </c>
      <c r="D25" s="14">
        <f t="shared" si="43"/>
        <v>61.393703308431157</v>
      </c>
      <c r="E25" s="14"/>
      <c r="F25" s="14"/>
      <c r="G25" s="15"/>
      <c r="H25" s="14"/>
      <c r="I25" s="14"/>
      <c r="J25" s="15"/>
      <c r="K25" s="14"/>
      <c r="L25" s="14"/>
      <c r="M25" s="15"/>
      <c r="N25" s="14"/>
      <c r="O25" s="14"/>
      <c r="P25" s="15"/>
      <c r="Q25" s="14"/>
      <c r="R25" s="14"/>
      <c r="S25" s="14"/>
      <c r="T25" s="14"/>
      <c r="U25" s="14"/>
      <c r="V25" s="15"/>
      <c r="W25" s="14"/>
      <c r="X25" s="14"/>
      <c r="Y25" s="15"/>
      <c r="Z25" s="14"/>
      <c r="AA25" s="14"/>
      <c r="AB25" s="15"/>
      <c r="AC25" s="223"/>
      <c r="AD25" s="223"/>
      <c r="AE25" s="223"/>
      <c r="AF25" s="14"/>
      <c r="AG25" s="14"/>
      <c r="AH25" s="15"/>
      <c r="AI25" s="14"/>
      <c r="AJ25" s="14"/>
      <c r="AK25" s="15"/>
      <c r="AL25" s="14"/>
      <c r="AM25" s="14"/>
      <c r="AN25" s="15"/>
      <c r="AO25" s="14"/>
      <c r="AP25" s="14"/>
      <c r="AQ25" s="15"/>
      <c r="AR25" s="14"/>
      <c r="AS25" s="14"/>
      <c r="AT25" s="15"/>
      <c r="AU25" s="14"/>
      <c r="AV25" s="14"/>
      <c r="AW25" s="15"/>
      <c r="AX25" s="14"/>
      <c r="AY25" s="14"/>
      <c r="AZ25" s="14"/>
      <c r="BA25" s="14">
        <v>93.7</v>
      </c>
      <c r="BB25" s="172">
        <v>57.5259</v>
      </c>
      <c r="BC25" s="14">
        <f t="shared" si="41"/>
        <v>61.393703308431157</v>
      </c>
      <c r="BD25" s="14"/>
      <c r="BE25" s="14"/>
      <c r="BF25" s="15"/>
      <c r="BG25" s="14"/>
      <c r="BH25" s="14"/>
      <c r="BI25" s="15"/>
      <c r="BJ25" s="14"/>
      <c r="BK25" s="15"/>
      <c r="BL25" s="14"/>
      <c r="BM25" s="14"/>
      <c r="BN25" s="14"/>
      <c r="BO25" s="15"/>
      <c r="BP25" s="14"/>
      <c r="BQ25" s="14"/>
      <c r="BR25" s="15"/>
      <c r="BS25" s="14"/>
      <c r="BT25" s="14"/>
      <c r="BU25" s="15"/>
    </row>
    <row r="26" spans="1:73" s="28" customFormat="1" ht="31.5" x14ac:dyDescent="0.25">
      <c r="A26" s="77" t="s">
        <v>312</v>
      </c>
      <c r="B26" s="80">
        <f t="shared" si="35"/>
        <v>441911.39999999991</v>
      </c>
      <c r="C26" s="80">
        <f t="shared" si="36"/>
        <v>297854.46613999997</v>
      </c>
      <c r="D26" s="83">
        <f t="shared" ref="D26" si="44">C26/B26*100</f>
        <v>67.401399045147969</v>
      </c>
      <c r="E26" s="83">
        <f>SUM(E27:E39)</f>
        <v>1073.2</v>
      </c>
      <c r="F26" s="83">
        <f t="shared" ref="F26:BQ26" si="45">SUM(F27:F39)</f>
        <v>572.41200000000003</v>
      </c>
      <c r="G26" s="83">
        <f t="shared" si="16"/>
        <v>53.336936265374582</v>
      </c>
      <c r="H26" s="83">
        <f t="shared" si="45"/>
        <v>319.39999999999998</v>
      </c>
      <c r="I26" s="83">
        <f t="shared" si="45"/>
        <v>224.71979999999999</v>
      </c>
      <c r="J26" s="83">
        <f t="shared" si="17"/>
        <v>70.356856606136503</v>
      </c>
      <c r="K26" s="83">
        <f t="shared" si="45"/>
        <v>5227.5</v>
      </c>
      <c r="L26" s="83">
        <f t="shared" si="45"/>
        <v>2705.625</v>
      </c>
      <c r="M26" s="83">
        <f t="shared" si="18"/>
        <v>51.757532281205165</v>
      </c>
      <c r="N26" s="83">
        <f t="shared" si="45"/>
        <v>0</v>
      </c>
      <c r="O26" s="83">
        <f t="shared" si="45"/>
        <v>0</v>
      </c>
      <c r="P26" s="83"/>
      <c r="Q26" s="83">
        <f t="shared" si="45"/>
        <v>615.70000000000005</v>
      </c>
      <c r="R26" s="83">
        <f t="shared" si="45"/>
        <v>0</v>
      </c>
      <c r="S26" s="83"/>
      <c r="T26" s="83">
        <f t="shared" si="45"/>
        <v>5778</v>
      </c>
      <c r="U26" s="83">
        <f t="shared" si="45"/>
        <v>2997.4402500000001</v>
      </c>
      <c r="V26" s="83">
        <f t="shared" si="20"/>
        <v>51.876778296988576</v>
      </c>
      <c r="W26" s="83">
        <f t="shared" si="45"/>
        <v>269.3</v>
      </c>
      <c r="X26" s="83">
        <f t="shared" si="45"/>
        <v>184.57983999999999</v>
      </c>
      <c r="Y26" s="83">
        <f t="shared" si="21"/>
        <v>68.540601559598954</v>
      </c>
      <c r="Z26" s="83">
        <f t="shared" si="45"/>
        <v>391851.3</v>
      </c>
      <c r="AA26" s="83">
        <f t="shared" si="45"/>
        <v>265982.05106999999</v>
      </c>
      <c r="AB26" s="83">
        <f t="shared" si="22"/>
        <v>67.878312785998148</v>
      </c>
      <c r="AC26" s="224">
        <f t="shared" si="45"/>
        <v>930.8</v>
      </c>
      <c r="AD26" s="224">
        <f t="shared" si="45"/>
        <v>451.65703000000002</v>
      </c>
      <c r="AE26" s="221">
        <f t="shared" si="23"/>
        <v>48.523531370863779</v>
      </c>
      <c r="AF26" s="83">
        <f t="shared" si="45"/>
        <v>0</v>
      </c>
      <c r="AG26" s="83">
        <f t="shared" si="45"/>
        <v>0</v>
      </c>
      <c r="AH26" s="83"/>
      <c r="AI26" s="83">
        <f t="shared" si="45"/>
        <v>310.3</v>
      </c>
      <c r="AJ26" s="83">
        <f t="shared" si="45"/>
        <v>215.61138</v>
      </c>
      <c r="AK26" s="83">
        <f t="shared" si="24"/>
        <v>69.484814695456009</v>
      </c>
      <c r="AL26" s="83">
        <f t="shared" si="45"/>
        <v>4492.2</v>
      </c>
      <c r="AM26" s="83">
        <f t="shared" si="45"/>
        <v>3614.4999400000002</v>
      </c>
      <c r="AN26" s="83">
        <f t="shared" si="25"/>
        <v>80.461687814433915</v>
      </c>
      <c r="AO26" s="83">
        <f t="shared" si="45"/>
        <v>620.5</v>
      </c>
      <c r="AP26" s="83">
        <f t="shared" si="45"/>
        <v>366.90386999999998</v>
      </c>
      <c r="AQ26" s="83">
        <f t="shared" si="26"/>
        <v>59.130357775987108</v>
      </c>
      <c r="AR26" s="83">
        <f t="shared" si="45"/>
        <v>310.3</v>
      </c>
      <c r="AS26" s="83">
        <f t="shared" si="45"/>
        <v>216.54145</v>
      </c>
      <c r="AT26" s="83">
        <f t="shared" si="27"/>
        <v>69.784547212375116</v>
      </c>
      <c r="AU26" s="83">
        <f t="shared" si="45"/>
        <v>2028.1</v>
      </c>
      <c r="AV26" s="83">
        <f t="shared" si="45"/>
        <v>1521</v>
      </c>
      <c r="AW26" s="83">
        <f t="shared" si="28"/>
        <v>74.996301957497167</v>
      </c>
      <c r="AX26" s="83">
        <f t="shared" si="45"/>
        <v>0</v>
      </c>
      <c r="AY26" s="83">
        <f t="shared" si="45"/>
        <v>0</v>
      </c>
      <c r="AZ26" s="83">
        <f t="shared" si="45"/>
        <v>0</v>
      </c>
      <c r="BA26" s="83">
        <f t="shared" si="45"/>
        <v>2014.3000000000002</v>
      </c>
      <c r="BB26" s="83">
        <f t="shared" si="45"/>
        <v>901.59705000000008</v>
      </c>
      <c r="BC26" s="81">
        <f t="shared" si="41"/>
        <v>44.759819788512139</v>
      </c>
      <c r="BD26" s="83">
        <f t="shared" si="45"/>
        <v>310.3</v>
      </c>
      <c r="BE26" s="83">
        <f t="shared" si="45"/>
        <v>192.97834</v>
      </c>
      <c r="BF26" s="83">
        <f t="shared" si="29"/>
        <v>62.190892684498863</v>
      </c>
      <c r="BG26" s="83">
        <f t="shared" si="45"/>
        <v>620.5</v>
      </c>
      <c r="BH26" s="83">
        <f t="shared" si="45"/>
        <v>292.97929999999997</v>
      </c>
      <c r="BI26" s="83">
        <f t="shared" si="30"/>
        <v>47.216647864625294</v>
      </c>
      <c r="BJ26" s="83">
        <f t="shared" si="45"/>
        <v>25102.3</v>
      </c>
      <c r="BK26" s="83">
        <f t="shared" si="45"/>
        <v>17413.86982</v>
      </c>
      <c r="BL26" s="83">
        <f t="shared" si="31"/>
        <v>69.371610649223385</v>
      </c>
      <c r="BM26" s="83">
        <f t="shared" si="45"/>
        <v>32</v>
      </c>
      <c r="BN26" s="83">
        <f t="shared" si="45"/>
        <v>0</v>
      </c>
      <c r="BO26" s="83"/>
      <c r="BP26" s="83">
        <f t="shared" si="45"/>
        <v>5.4</v>
      </c>
      <c r="BQ26" s="83">
        <f t="shared" si="45"/>
        <v>0</v>
      </c>
      <c r="BR26" s="83">
        <f t="shared" si="42"/>
        <v>0</v>
      </c>
      <c r="BS26" s="83"/>
      <c r="BT26" s="83"/>
      <c r="BU26" s="83"/>
    </row>
    <row r="27" spans="1:73" s="12" customFormat="1" x14ac:dyDescent="0.25">
      <c r="A27" s="132" t="s">
        <v>311</v>
      </c>
      <c r="B27" s="50">
        <f t="shared" si="35"/>
        <v>439897.09999999992</v>
      </c>
      <c r="C27" s="50">
        <f t="shared" si="36"/>
        <v>296952.86908999999</v>
      </c>
      <c r="D27" s="15">
        <f t="shared" si="0"/>
        <v>67.505075411954309</v>
      </c>
      <c r="E27" s="15">
        <v>1073.2</v>
      </c>
      <c r="F27" s="172">
        <v>572.41200000000003</v>
      </c>
      <c r="G27" s="15">
        <f t="shared" si="16"/>
        <v>53.336936265374582</v>
      </c>
      <c r="H27" s="15">
        <v>319.39999999999998</v>
      </c>
      <c r="I27" s="172">
        <v>224.71979999999999</v>
      </c>
      <c r="J27" s="15">
        <f t="shared" si="17"/>
        <v>70.356856606136503</v>
      </c>
      <c r="K27" s="15">
        <v>5227.5</v>
      </c>
      <c r="L27" s="228">
        <v>2705.625</v>
      </c>
      <c r="M27" s="15">
        <f t="shared" si="18"/>
        <v>51.757532281205165</v>
      </c>
      <c r="N27" s="15"/>
      <c r="O27" s="15">
        <v>0</v>
      </c>
      <c r="P27" s="15"/>
      <c r="Q27" s="15">
        <v>615.70000000000005</v>
      </c>
      <c r="R27" s="15"/>
      <c r="S27" s="15"/>
      <c r="T27" s="15">
        <v>5778</v>
      </c>
      <c r="U27" s="172">
        <v>2997.4402500000001</v>
      </c>
      <c r="V27" s="15">
        <f t="shared" si="20"/>
        <v>51.876778296988576</v>
      </c>
      <c r="W27" s="15">
        <v>269.3</v>
      </c>
      <c r="X27" s="172">
        <v>184.57983999999999</v>
      </c>
      <c r="Y27" s="15">
        <f t="shared" si="21"/>
        <v>68.540601559598954</v>
      </c>
      <c r="Z27" s="227">
        <v>391851.3</v>
      </c>
      <c r="AA27" s="172">
        <v>265982.05106999999</v>
      </c>
      <c r="AB27" s="15">
        <f t="shared" si="22"/>
        <v>67.878312785998148</v>
      </c>
      <c r="AC27" s="222">
        <v>930.8</v>
      </c>
      <c r="AD27" s="226">
        <v>451.65703000000002</v>
      </c>
      <c r="AE27" s="223">
        <f t="shared" si="23"/>
        <v>48.523531370863779</v>
      </c>
      <c r="AF27" s="14"/>
      <c r="AG27" s="15"/>
      <c r="AH27" s="15"/>
      <c r="AI27" s="15">
        <v>310.3</v>
      </c>
      <c r="AJ27" s="172">
        <v>215.61138</v>
      </c>
      <c r="AK27" s="15">
        <f t="shared" si="24"/>
        <v>69.484814695456009</v>
      </c>
      <c r="AL27" s="15">
        <v>4492.2</v>
      </c>
      <c r="AM27" s="172">
        <v>3614.4999400000002</v>
      </c>
      <c r="AN27" s="15">
        <f t="shared" si="25"/>
        <v>80.461687814433915</v>
      </c>
      <c r="AO27" s="15">
        <v>620.5</v>
      </c>
      <c r="AP27" s="172">
        <v>366.90386999999998</v>
      </c>
      <c r="AQ27" s="15">
        <f t="shared" si="26"/>
        <v>59.130357775987108</v>
      </c>
      <c r="AR27" s="15">
        <v>310.3</v>
      </c>
      <c r="AS27" s="172">
        <v>216.54145</v>
      </c>
      <c r="AT27" s="15">
        <f t="shared" si="27"/>
        <v>69.784547212375116</v>
      </c>
      <c r="AU27" s="15">
        <v>2028.1</v>
      </c>
      <c r="AV27" s="172">
        <v>1521</v>
      </c>
      <c r="AW27" s="15">
        <f t="shared" si="28"/>
        <v>74.996301957497167</v>
      </c>
      <c r="AX27" s="15"/>
      <c r="AY27" s="15"/>
      <c r="AZ27" s="15"/>
      <c r="BA27" s="15"/>
      <c r="BB27" s="15"/>
      <c r="BC27" s="14"/>
      <c r="BD27" s="15">
        <v>310.3</v>
      </c>
      <c r="BE27" s="172">
        <v>192.97834</v>
      </c>
      <c r="BF27" s="15">
        <f t="shared" si="29"/>
        <v>62.190892684498863</v>
      </c>
      <c r="BG27" s="15">
        <v>620.5</v>
      </c>
      <c r="BH27" s="172">
        <v>292.97929999999997</v>
      </c>
      <c r="BI27" s="15">
        <f t="shared" si="30"/>
        <v>47.216647864625294</v>
      </c>
      <c r="BJ27" s="15">
        <v>25102.3</v>
      </c>
      <c r="BK27" s="172">
        <v>17413.86982</v>
      </c>
      <c r="BL27" s="15">
        <f t="shared" si="31"/>
        <v>69.371610649223385</v>
      </c>
      <c r="BM27" s="15">
        <v>32</v>
      </c>
      <c r="BN27" s="15"/>
      <c r="BO27" s="15">
        <f t="shared" si="34"/>
        <v>0</v>
      </c>
      <c r="BP27" s="172">
        <v>5.4</v>
      </c>
      <c r="BQ27" s="15"/>
      <c r="BR27" s="15">
        <f t="shared" si="42"/>
        <v>0</v>
      </c>
      <c r="BS27" s="15"/>
      <c r="BT27" s="15"/>
      <c r="BU27" s="15"/>
    </row>
    <row r="28" spans="1:73" s="12" customFormat="1" x14ac:dyDescent="0.25">
      <c r="A28" s="133" t="s">
        <v>496</v>
      </c>
      <c r="B28" s="50">
        <f t="shared" si="35"/>
        <v>1171.0999999999999</v>
      </c>
      <c r="C28" s="50">
        <f t="shared" si="36"/>
        <v>371.17018999999999</v>
      </c>
      <c r="D28" s="14">
        <f>C28/B28*100</f>
        <v>31.69414994449663</v>
      </c>
      <c r="E28" s="14"/>
      <c r="F28" s="14"/>
      <c r="G28" s="15"/>
      <c r="H28" s="14"/>
      <c r="I28" s="15"/>
      <c r="J28" s="15"/>
      <c r="K28" s="14"/>
      <c r="L28" s="15"/>
      <c r="M28" s="15"/>
      <c r="N28" s="14"/>
      <c r="O28" s="14"/>
      <c r="P28" s="15"/>
      <c r="Q28" s="14"/>
      <c r="R28" s="14"/>
      <c r="S28" s="14"/>
      <c r="T28" s="14"/>
      <c r="U28" s="14"/>
      <c r="V28" s="15"/>
      <c r="W28" s="14"/>
      <c r="X28" s="14"/>
      <c r="Y28" s="15"/>
      <c r="Z28" s="15"/>
      <c r="AA28" s="15"/>
      <c r="AB28" s="15"/>
      <c r="AC28" s="223"/>
      <c r="AD28" s="223"/>
      <c r="AE28" s="223"/>
      <c r="AF28" s="14"/>
      <c r="AG28" s="14"/>
      <c r="AH28" s="15"/>
      <c r="AI28" s="14"/>
      <c r="AJ28" s="14"/>
      <c r="AK28" s="15"/>
      <c r="AL28" s="14"/>
      <c r="AM28" s="14"/>
      <c r="AN28" s="15"/>
      <c r="AO28" s="14"/>
      <c r="AP28" s="14"/>
      <c r="AQ28" s="15"/>
      <c r="AR28" s="14"/>
      <c r="AS28" s="14"/>
      <c r="AT28" s="15"/>
      <c r="AU28" s="14"/>
      <c r="AV28" s="14"/>
      <c r="AW28" s="15"/>
      <c r="AX28" s="14"/>
      <c r="AY28" s="14"/>
      <c r="AZ28" s="14"/>
      <c r="BA28" s="14">
        <v>1171.0999999999999</v>
      </c>
      <c r="BB28" s="172">
        <v>371.17018999999999</v>
      </c>
      <c r="BC28" s="14">
        <f>BB28/BA28*100</f>
        <v>31.69414994449663</v>
      </c>
      <c r="BD28" s="14"/>
      <c r="BE28" s="14"/>
      <c r="BF28" s="15"/>
      <c r="BG28" s="14"/>
      <c r="BH28" s="14"/>
      <c r="BI28" s="15"/>
      <c r="BJ28" s="14"/>
      <c r="BK28" s="14"/>
      <c r="BL28" s="15"/>
      <c r="BM28" s="14"/>
      <c r="BN28" s="14"/>
      <c r="BO28" s="15"/>
      <c r="BP28" s="14"/>
      <c r="BQ28" s="14"/>
      <c r="BR28" s="15"/>
      <c r="BS28" s="14"/>
      <c r="BT28" s="14"/>
      <c r="BU28" s="15"/>
    </row>
    <row r="29" spans="1:73" s="12" customFormat="1" x14ac:dyDescent="0.25">
      <c r="A29" s="133" t="s">
        <v>314</v>
      </c>
      <c r="B29" s="50">
        <f t="shared" si="35"/>
        <v>93.7</v>
      </c>
      <c r="C29" s="50">
        <f t="shared" si="36"/>
        <v>60.598759999999999</v>
      </c>
      <c r="D29" s="14">
        <f>C29/B29*100</f>
        <v>64.673169690501595</v>
      </c>
      <c r="E29" s="14"/>
      <c r="F29" s="14"/>
      <c r="G29" s="15"/>
      <c r="H29" s="14"/>
      <c r="I29" s="15"/>
      <c r="J29" s="15"/>
      <c r="K29" s="14"/>
      <c r="L29" s="15"/>
      <c r="M29" s="15"/>
      <c r="N29" s="14"/>
      <c r="O29" s="14"/>
      <c r="P29" s="15"/>
      <c r="Q29" s="14"/>
      <c r="R29" s="14"/>
      <c r="S29" s="14"/>
      <c r="T29" s="14"/>
      <c r="U29" s="14"/>
      <c r="V29" s="15"/>
      <c r="W29" s="14"/>
      <c r="X29" s="14"/>
      <c r="Y29" s="15"/>
      <c r="Z29" s="15"/>
      <c r="AA29" s="15"/>
      <c r="AB29" s="15"/>
      <c r="AC29" s="223"/>
      <c r="AD29" s="223"/>
      <c r="AE29" s="223"/>
      <c r="AF29" s="14"/>
      <c r="AG29" s="14"/>
      <c r="AH29" s="15"/>
      <c r="AI29" s="14"/>
      <c r="AJ29" s="14"/>
      <c r="AK29" s="15"/>
      <c r="AL29" s="14"/>
      <c r="AM29" s="14"/>
      <c r="AN29" s="15"/>
      <c r="AO29" s="14"/>
      <c r="AP29" s="14"/>
      <c r="AQ29" s="15"/>
      <c r="AR29" s="14"/>
      <c r="AS29" s="14"/>
      <c r="AT29" s="15"/>
      <c r="AU29" s="14"/>
      <c r="AV29" s="14"/>
      <c r="AW29" s="15"/>
      <c r="AX29" s="14"/>
      <c r="AY29" s="14"/>
      <c r="AZ29" s="14"/>
      <c r="BA29" s="14">
        <v>93.7</v>
      </c>
      <c r="BB29" s="172">
        <v>60.598759999999999</v>
      </c>
      <c r="BC29" s="14">
        <f>BB29/BA29*100</f>
        <v>64.673169690501595</v>
      </c>
      <c r="BD29" s="14"/>
      <c r="BE29" s="14"/>
      <c r="BF29" s="15"/>
      <c r="BG29" s="14"/>
      <c r="BH29" s="14"/>
      <c r="BI29" s="15"/>
      <c r="BJ29" s="14"/>
      <c r="BK29" s="14"/>
      <c r="BL29" s="15"/>
      <c r="BM29" s="14"/>
      <c r="BN29" s="14"/>
      <c r="BO29" s="15"/>
      <c r="BP29" s="14"/>
      <c r="BQ29" s="14"/>
      <c r="BR29" s="15"/>
      <c r="BS29" s="14"/>
      <c r="BT29" s="14"/>
      <c r="BU29" s="15"/>
    </row>
    <row r="30" spans="1:73" s="12" customFormat="1" x14ac:dyDescent="0.25">
      <c r="A30" s="133" t="s">
        <v>494</v>
      </c>
      <c r="B30" s="50">
        <f t="shared" si="35"/>
        <v>0</v>
      </c>
      <c r="C30" s="50">
        <f t="shared" si="36"/>
        <v>0</v>
      </c>
      <c r="D30" s="14"/>
      <c r="E30" s="14"/>
      <c r="F30" s="14"/>
      <c r="G30" s="15"/>
      <c r="H30" s="14"/>
      <c r="I30" s="15"/>
      <c r="J30" s="15"/>
      <c r="K30" s="14"/>
      <c r="L30" s="15"/>
      <c r="M30" s="15"/>
      <c r="N30" s="14"/>
      <c r="O30" s="14"/>
      <c r="P30" s="15"/>
      <c r="Q30" s="14"/>
      <c r="R30" s="14"/>
      <c r="S30" s="14"/>
      <c r="T30" s="14"/>
      <c r="U30" s="14"/>
      <c r="V30" s="15"/>
      <c r="W30" s="14"/>
      <c r="X30" s="14"/>
      <c r="Y30" s="15"/>
      <c r="Z30" s="15"/>
      <c r="AA30" s="15"/>
      <c r="AB30" s="15"/>
      <c r="AC30" s="223"/>
      <c r="AD30" s="223"/>
      <c r="AE30" s="223"/>
      <c r="AF30" s="14"/>
      <c r="AG30" s="14"/>
      <c r="AH30" s="15"/>
      <c r="AI30" s="14"/>
      <c r="AJ30" s="14"/>
      <c r="AK30" s="15"/>
      <c r="AL30" s="14"/>
      <c r="AM30" s="14"/>
      <c r="AN30" s="15"/>
      <c r="AO30" s="14"/>
      <c r="AP30" s="14"/>
      <c r="AQ30" s="15"/>
      <c r="AR30" s="14"/>
      <c r="AS30" s="14"/>
      <c r="AT30" s="15"/>
      <c r="AU30" s="14"/>
      <c r="AV30" s="14"/>
      <c r="AW30" s="15"/>
      <c r="AX30" s="14"/>
      <c r="AY30" s="14"/>
      <c r="AZ30" s="14"/>
      <c r="BA30" s="14"/>
      <c r="BB30" s="14"/>
      <c r="BC30" s="14"/>
      <c r="BD30" s="14"/>
      <c r="BE30" s="14"/>
      <c r="BF30" s="15"/>
      <c r="BG30" s="14"/>
      <c r="BH30" s="14"/>
      <c r="BI30" s="15"/>
      <c r="BJ30" s="14"/>
      <c r="BK30" s="14"/>
      <c r="BL30" s="15"/>
      <c r="BM30" s="14"/>
      <c r="BN30" s="14"/>
      <c r="BO30" s="15"/>
      <c r="BP30" s="14"/>
      <c r="BQ30" s="14"/>
      <c r="BR30" s="15"/>
      <c r="BS30" s="14"/>
      <c r="BT30" s="14"/>
      <c r="BU30" s="15"/>
    </row>
    <row r="31" spans="1:73" s="12" customFormat="1" x14ac:dyDescent="0.25">
      <c r="A31" s="133" t="s">
        <v>315</v>
      </c>
      <c r="B31" s="50">
        <f t="shared" si="35"/>
        <v>234.2</v>
      </c>
      <c r="C31" s="50">
        <f t="shared" si="36"/>
        <v>147.21567000000002</v>
      </c>
      <c r="D31" s="14">
        <f>C31/B31*100</f>
        <v>62.8589538855679</v>
      </c>
      <c r="E31" s="14"/>
      <c r="F31" s="14"/>
      <c r="G31" s="15"/>
      <c r="H31" s="14"/>
      <c r="I31" s="15"/>
      <c r="J31" s="15"/>
      <c r="K31" s="14"/>
      <c r="L31" s="15"/>
      <c r="M31" s="15"/>
      <c r="N31" s="14"/>
      <c r="O31" s="14"/>
      <c r="P31" s="15"/>
      <c r="Q31" s="14"/>
      <c r="R31" s="14"/>
      <c r="S31" s="14"/>
      <c r="T31" s="14"/>
      <c r="U31" s="14"/>
      <c r="V31" s="15"/>
      <c r="W31" s="14"/>
      <c r="X31" s="14"/>
      <c r="Y31" s="15"/>
      <c r="Z31" s="15"/>
      <c r="AA31" s="15"/>
      <c r="AB31" s="15"/>
      <c r="AC31" s="223"/>
      <c r="AD31" s="223"/>
      <c r="AE31" s="223"/>
      <c r="AF31" s="14"/>
      <c r="AG31" s="14"/>
      <c r="AH31" s="15"/>
      <c r="AI31" s="14"/>
      <c r="AJ31" s="14"/>
      <c r="AK31" s="15"/>
      <c r="AL31" s="14"/>
      <c r="AM31" s="14"/>
      <c r="AN31" s="15"/>
      <c r="AO31" s="14"/>
      <c r="AP31" s="14"/>
      <c r="AQ31" s="15"/>
      <c r="AR31" s="14"/>
      <c r="AS31" s="14"/>
      <c r="AT31" s="15"/>
      <c r="AU31" s="14"/>
      <c r="AV31" s="14"/>
      <c r="AW31" s="15"/>
      <c r="AX31" s="14"/>
      <c r="AY31" s="14"/>
      <c r="AZ31" s="14"/>
      <c r="BA31" s="14">
        <v>234.2</v>
      </c>
      <c r="BB31" s="172">
        <v>147.21567000000002</v>
      </c>
      <c r="BC31" s="14">
        <f>BB31/BA31*100</f>
        <v>62.8589538855679</v>
      </c>
      <c r="BD31" s="14"/>
      <c r="BE31" s="14"/>
      <c r="BF31" s="15"/>
      <c r="BG31" s="14"/>
      <c r="BH31" s="14"/>
      <c r="BI31" s="15"/>
      <c r="BJ31" s="14"/>
      <c r="BK31" s="14"/>
      <c r="BL31" s="15"/>
      <c r="BM31" s="14"/>
      <c r="BN31" s="14"/>
      <c r="BO31" s="15"/>
      <c r="BP31" s="14"/>
      <c r="BQ31" s="14"/>
      <c r="BR31" s="15"/>
      <c r="BS31" s="14"/>
      <c r="BT31" s="14"/>
      <c r="BU31" s="15"/>
    </row>
    <row r="32" spans="1:73" s="12" customFormat="1" x14ac:dyDescent="0.25">
      <c r="A32" s="133" t="s">
        <v>493</v>
      </c>
      <c r="B32" s="50">
        <f t="shared" si="35"/>
        <v>93.7</v>
      </c>
      <c r="C32" s="50">
        <f t="shared" si="36"/>
        <v>56.05659</v>
      </c>
      <c r="D32" s="14">
        <f>C32/B32*100</f>
        <v>59.825602988260407</v>
      </c>
      <c r="E32" s="14"/>
      <c r="F32" s="14"/>
      <c r="G32" s="15"/>
      <c r="H32" s="14"/>
      <c r="I32" s="15"/>
      <c r="J32" s="15"/>
      <c r="K32" s="14"/>
      <c r="L32" s="15"/>
      <c r="M32" s="15"/>
      <c r="N32" s="14"/>
      <c r="O32" s="14"/>
      <c r="P32" s="15"/>
      <c r="Q32" s="14"/>
      <c r="R32" s="14"/>
      <c r="S32" s="14"/>
      <c r="T32" s="14"/>
      <c r="U32" s="14"/>
      <c r="V32" s="15"/>
      <c r="W32" s="14"/>
      <c r="X32" s="14"/>
      <c r="Y32" s="15"/>
      <c r="Z32" s="15"/>
      <c r="AA32" s="15"/>
      <c r="AB32" s="15"/>
      <c r="AC32" s="223"/>
      <c r="AD32" s="223"/>
      <c r="AE32" s="223"/>
      <c r="AF32" s="14"/>
      <c r="AG32" s="14"/>
      <c r="AH32" s="15"/>
      <c r="AI32" s="14"/>
      <c r="AJ32" s="14"/>
      <c r="AK32" s="15"/>
      <c r="AL32" s="14"/>
      <c r="AM32" s="14"/>
      <c r="AN32" s="15"/>
      <c r="AO32" s="14"/>
      <c r="AP32" s="14"/>
      <c r="AQ32" s="15"/>
      <c r="AR32" s="14"/>
      <c r="AS32" s="14"/>
      <c r="AT32" s="15"/>
      <c r="AU32" s="14"/>
      <c r="AV32" s="14"/>
      <c r="AW32" s="15"/>
      <c r="AX32" s="14"/>
      <c r="AY32" s="14"/>
      <c r="AZ32" s="14"/>
      <c r="BA32" s="14">
        <v>93.7</v>
      </c>
      <c r="BB32" s="172">
        <v>56.05659</v>
      </c>
      <c r="BC32" s="14">
        <f>BB32/BA32*100</f>
        <v>59.825602988260407</v>
      </c>
      <c r="BD32" s="14"/>
      <c r="BE32" s="14"/>
      <c r="BF32" s="15"/>
      <c r="BG32" s="14"/>
      <c r="BH32" s="14"/>
      <c r="BI32" s="15"/>
      <c r="BJ32" s="14"/>
      <c r="BK32" s="14"/>
      <c r="BL32" s="15"/>
      <c r="BM32" s="14"/>
      <c r="BN32" s="14"/>
      <c r="BO32" s="15"/>
      <c r="BP32" s="14"/>
      <c r="BQ32" s="14"/>
      <c r="BR32" s="15"/>
      <c r="BS32" s="14"/>
      <c r="BT32" s="14"/>
      <c r="BU32" s="15"/>
    </row>
    <row r="33" spans="1:73" s="12" customFormat="1" x14ac:dyDescent="0.25">
      <c r="A33" s="133" t="s">
        <v>492</v>
      </c>
      <c r="B33" s="50">
        <f t="shared" si="35"/>
        <v>234.2</v>
      </c>
      <c r="C33" s="50">
        <f t="shared" si="36"/>
        <v>141.47478000000001</v>
      </c>
      <c r="D33" s="14">
        <f>C33/B33*100</f>
        <v>60.407677198975243</v>
      </c>
      <c r="E33" s="14"/>
      <c r="F33" s="14"/>
      <c r="G33" s="15"/>
      <c r="H33" s="14"/>
      <c r="I33" s="15"/>
      <c r="J33" s="15"/>
      <c r="K33" s="14"/>
      <c r="L33" s="15"/>
      <c r="M33" s="15"/>
      <c r="N33" s="14"/>
      <c r="O33" s="14"/>
      <c r="P33" s="15"/>
      <c r="Q33" s="14"/>
      <c r="R33" s="14"/>
      <c r="S33" s="14"/>
      <c r="T33" s="14"/>
      <c r="U33" s="14"/>
      <c r="V33" s="15"/>
      <c r="W33" s="14"/>
      <c r="X33" s="14"/>
      <c r="Y33" s="15"/>
      <c r="Z33" s="15"/>
      <c r="AA33" s="15"/>
      <c r="AB33" s="15"/>
      <c r="AC33" s="223"/>
      <c r="AD33" s="223"/>
      <c r="AE33" s="223"/>
      <c r="AF33" s="14"/>
      <c r="AG33" s="14"/>
      <c r="AH33" s="15"/>
      <c r="AI33" s="14"/>
      <c r="AJ33" s="14"/>
      <c r="AK33" s="15"/>
      <c r="AL33" s="14"/>
      <c r="AM33" s="14"/>
      <c r="AN33" s="15"/>
      <c r="AO33" s="14"/>
      <c r="AP33" s="14"/>
      <c r="AQ33" s="15"/>
      <c r="AR33" s="14"/>
      <c r="AS33" s="14"/>
      <c r="AT33" s="15"/>
      <c r="AU33" s="14"/>
      <c r="AV33" s="14"/>
      <c r="AW33" s="15"/>
      <c r="AX33" s="14"/>
      <c r="AY33" s="14"/>
      <c r="AZ33" s="14"/>
      <c r="BA33" s="14">
        <v>234.2</v>
      </c>
      <c r="BB33" s="172">
        <v>141.47478000000001</v>
      </c>
      <c r="BC33" s="14">
        <f>BB33/BA33*100</f>
        <v>60.407677198975243</v>
      </c>
      <c r="BD33" s="14"/>
      <c r="BE33" s="14"/>
      <c r="BF33" s="15"/>
      <c r="BG33" s="14"/>
      <c r="BH33" s="14"/>
      <c r="BI33" s="15"/>
      <c r="BJ33" s="14"/>
      <c r="BK33" s="14"/>
      <c r="BL33" s="15"/>
      <c r="BM33" s="14"/>
      <c r="BN33" s="14"/>
      <c r="BO33" s="15"/>
      <c r="BP33" s="14"/>
      <c r="BQ33" s="14"/>
      <c r="BR33" s="15"/>
      <c r="BS33" s="14"/>
      <c r="BT33" s="14"/>
      <c r="BU33" s="15"/>
    </row>
    <row r="34" spans="1:73" s="12" customFormat="1" x14ac:dyDescent="0.25">
      <c r="A34" s="133" t="s">
        <v>495</v>
      </c>
      <c r="B34" s="50">
        <f t="shared" si="35"/>
        <v>93.7</v>
      </c>
      <c r="C34" s="50">
        <f t="shared" si="36"/>
        <v>63.398000000000003</v>
      </c>
      <c r="D34" s="14">
        <f>C34/B34*100</f>
        <v>67.660618996798291</v>
      </c>
      <c r="E34" s="14"/>
      <c r="F34" s="14"/>
      <c r="G34" s="15"/>
      <c r="H34" s="14"/>
      <c r="I34" s="15"/>
      <c r="J34" s="15"/>
      <c r="K34" s="14"/>
      <c r="L34" s="15"/>
      <c r="M34" s="15"/>
      <c r="N34" s="14"/>
      <c r="O34" s="14"/>
      <c r="P34" s="15"/>
      <c r="Q34" s="14"/>
      <c r="R34" s="14"/>
      <c r="S34" s="14"/>
      <c r="T34" s="14"/>
      <c r="U34" s="14"/>
      <c r="V34" s="15"/>
      <c r="W34" s="14"/>
      <c r="X34" s="14"/>
      <c r="Y34" s="15"/>
      <c r="Z34" s="15"/>
      <c r="AA34" s="15"/>
      <c r="AB34" s="15"/>
      <c r="AC34" s="223"/>
      <c r="AD34" s="223"/>
      <c r="AE34" s="223"/>
      <c r="AF34" s="14"/>
      <c r="AG34" s="14"/>
      <c r="AH34" s="15"/>
      <c r="AI34" s="14"/>
      <c r="AJ34" s="14"/>
      <c r="AK34" s="15"/>
      <c r="AL34" s="14"/>
      <c r="AM34" s="14"/>
      <c r="AN34" s="15"/>
      <c r="AO34" s="14"/>
      <c r="AP34" s="14"/>
      <c r="AQ34" s="15"/>
      <c r="AR34" s="14"/>
      <c r="AS34" s="14"/>
      <c r="AT34" s="15"/>
      <c r="AU34" s="14"/>
      <c r="AV34" s="14"/>
      <c r="AW34" s="15"/>
      <c r="AX34" s="14"/>
      <c r="AY34" s="14"/>
      <c r="AZ34" s="14"/>
      <c r="BA34" s="14">
        <v>93.7</v>
      </c>
      <c r="BB34" s="172">
        <v>63.398000000000003</v>
      </c>
      <c r="BC34" s="14">
        <f>BB34/BA34*100</f>
        <v>67.660618996798291</v>
      </c>
      <c r="BD34" s="14"/>
      <c r="BE34" s="14"/>
      <c r="BF34" s="15"/>
      <c r="BG34" s="14"/>
      <c r="BH34" s="14"/>
      <c r="BI34" s="15"/>
      <c r="BJ34" s="14"/>
      <c r="BK34" s="14"/>
      <c r="BL34" s="15"/>
      <c r="BM34" s="14"/>
      <c r="BN34" s="14"/>
      <c r="BO34" s="15"/>
      <c r="BP34" s="14"/>
      <c r="BQ34" s="14"/>
      <c r="BR34" s="15"/>
      <c r="BS34" s="14"/>
      <c r="BT34" s="14"/>
      <c r="BU34" s="15"/>
    </row>
    <row r="35" spans="1:73" s="12" customFormat="1" x14ac:dyDescent="0.25">
      <c r="A35" s="133" t="s">
        <v>491</v>
      </c>
      <c r="B35" s="50">
        <f t="shared" si="35"/>
        <v>93.7</v>
      </c>
      <c r="C35" s="50">
        <f t="shared" si="36"/>
        <v>61.683059999999998</v>
      </c>
      <c r="D35" s="14">
        <f>C35/B35*100</f>
        <v>65.830373532550695</v>
      </c>
      <c r="E35" s="14"/>
      <c r="F35" s="14"/>
      <c r="G35" s="15"/>
      <c r="H35" s="14"/>
      <c r="I35" s="15"/>
      <c r="J35" s="15"/>
      <c r="K35" s="14"/>
      <c r="L35" s="15"/>
      <c r="M35" s="15"/>
      <c r="N35" s="14"/>
      <c r="O35" s="14"/>
      <c r="P35" s="15"/>
      <c r="Q35" s="14"/>
      <c r="R35" s="14"/>
      <c r="S35" s="14"/>
      <c r="T35" s="14"/>
      <c r="U35" s="14"/>
      <c r="V35" s="15"/>
      <c r="W35" s="14"/>
      <c r="X35" s="14"/>
      <c r="Y35" s="15"/>
      <c r="Z35" s="15"/>
      <c r="AA35" s="15"/>
      <c r="AB35" s="15"/>
      <c r="AC35" s="223"/>
      <c r="AD35" s="223"/>
      <c r="AE35" s="223"/>
      <c r="AF35" s="14"/>
      <c r="AG35" s="14"/>
      <c r="AH35" s="15"/>
      <c r="AI35" s="14"/>
      <c r="AJ35" s="14"/>
      <c r="AK35" s="15"/>
      <c r="AL35" s="14"/>
      <c r="AM35" s="14"/>
      <c r="AN35" s="15"/>
      <c r="AO35" s="14"/>
      <c r="AP35" s="14"/>
      <c r="AQ35" s="15"/>
      <c r="AR35" s="14"/>
      <c r="AS35" s="14"/>
      <c r="AT35" s="15"/>
      <c r="AU35" s="14"/>
      <c r="AV35" s="14"/>
      <c r="AW35" s="15"/>
      <c r="AX35" s="14"/>
      <c r="AY35" s="14"/>
      <c r="AZ35" s="14"/>
      <c r="BA35" s="14">
        <v>93.7</v>
      </c>
      <c r="BB35" s="172">
        <v>61.683059999999998</v>
      </c>
      <c r="BC35" s="14">
        <f>BB35/BA35*100</f>
        <v>65.830373532550695</v>
      </c>
      <c r="BD35" s="14"/>
      <c r="BE35" s="14"/>
      <c r="BF35" s="15"/>
      <c r="BG35" s="14"/>
      <c r="BH35" s="14"/>
      <c r="BI35" s="15"/>
      <c r="BJ35" s="14"/>
      <c r="BK35" s="14"/>
      <c r="BL35" s="15"/>
      <c r="BM35" s="14"/>
      <c r="BN35" s="14"/>
      <c r="BO35" s="15"/>
      <c r="BP35" s="14"/>
      <c r="BQ35" s="14"/>
      <c r="BR35" s="15"/>
      <c r="BS35" s="14"/>
      <c r="BT35" s="14"/>
      <c r="BU35" s="15"/>
    </row>
    <row r="36" spans="1:73" s="12" customFormat="1" x14ac:dyDescent="0.25">
      <c r="A36" s="133" t="s">
        <v>490</v>
      </c>
      <c r="B36" s="50">
        <f t="shared" si="35"/>
        <v>0</v>
      </c>
      <c r="C36" s="50">
        <f t="shared" si="36"/>
        <v>0</v>
      </c>
      <c r="D36" s="14"/>
      <c r="E36" s="14"/>
      <c r="F36" s="14"/>
      <c r="G36" s="15"/>
      <c r="H36" s="14"/>
      <c r="I36" s="15"/>
      <c r="J36" s="15"/>
      <c r="K36" s="14"/>
      <c r="L36" s="15"/>
      <c r="M36" s="15"/>
      <c r="N36" s="14"/>
      <c r="O36" s="14"/>
      <c r="P36" s="15"/>
      <c r="Q36" s="14"/>
      <c r="R36" s="14"/>
      <c r="S36" s="14"/>
      <c r="T36" s="14"/>
      <c r="U36" s="14"/>
      <c r="V36" s="15"/>
      <c r="W36" s="14"/>
      <c r="X36" s="14"/>
      <c r="Y36" s="15"/>
      <c r="Z36" s="15"/>
      <c r="AA36" s="15"/>
      <c r="AB36" s="15"/>
      <c r="AC36" s="223"/>
      <c r="AD36" s="223"/>
      <c r="AE36" s="223"/>
      <c r="AF36" s="14"/>
      <c r="AG36" s="14"/>
      <c r="AH36" s="15"/>
      <c r="AI36" s="14"/>
      <c r="AJ36" s="14"/>
      <c r="AK36" s="15"/>
      <c r="AL36" s="14"/>
      <c r="AM36" s="14"/>
      <c r="AN36" s="15"/>
      <c r="AO36" s="14"/>
      <c r="AP36" s="14"/>
      <c r="AQ36" s="15"/>
      <c r="AR36" s="14"/>
      <c r="AS36" s="14"/>
      <c r="AT36" s="15"/>
      <c r="AU36" s="14"/>
      <c r="AV36" s="14"/>
      <c r="AW36" s="15"/>
      <c r="AX36" s="14"/>
      <c r="AY36" s="14"/>
      <c r="AZ36" s="14"/>
      <c r="BA36" s="14"/>
      <c r="BB36" s="14"/>
      <c r="BC36" s="14"/>
      <c r="BD36" s="14"/>
      <c r="BE36" s="14"/>
      <c r="BF36" s="15"/>
      <c r="BG36" s="14"/>
      <c r="BH36" s="14"/>
      <c r="BI36" s="15"/>
      <c r="BJ36" s="14"/>
      <c r="BK36" s="14"/>
      <c r="BL36" s="15"/>
      <c r="BM36" s="14"/>
      <c r="BN36" s="14"/>
      <c r="BO36" s="15"/>
      <c r="BP36" s="14"/>
      <c r="BQ36" s="14"/>
      <c r="BR36" s="15"/>
      <c r="BS36" s="14"/>
      <c r="BT36" s="14"/>
      <c r="BU36" s="15"/>
    </row>
    <row r="37" spans="1:73" s="12" customFormat="1" x14ac:dyDescent="0.25">
      <c r="A37" s="133" t="s">
        <v>489</v>
      </c>
      <c r="B37" s="50">
        <f t="shared" si="35"/>
        <v>0</v>
      </c>
      <c r="C37" s="50">
        <f t="shared" si="36"/>
        <v>0</v>
      </c>
      <c r="D37" s="14"/>
      <c r="E37" s="14"/>
      <c r="F37" s="14"/>
      <c r="G37" s="15"/>
      <c r="H37" s="14"/>
      <c r="I37" s="15"/>
      <c r="J37" s="15"/>
      <c r="K37" s="14"/>
      <c r="L37" s="15"/>
      <c r="M37" s="15"/>
      <c r="N37" s="14"/>
      <c r="O37" s="14"/>
      <c r="P37" s="15"/>
      <c r="Q37" s="14"/>
      <c r="R37" s="14"/>
      <c r="S37" s="14"/>
      <c r="T37" s="14"/>
      <c r="U37" s="14"/>
      <c r="V37" s="15"/>
      <c r="W37" s="14"/>
      <c r="X37" s="14"/>
      <c r="Y37" s="15"/>
      <c r="Z37" s="15"/>
      <c r="AA37" s="15"/>
      <c r="AB37" s="15"/>
      <c r="AC37" s="223"/>
      <c r="AD37" s="223"/>
      <c r="AE37" s="223"/>
      <c r="AF37" s="14"/>
      <c r="AG37" s="14"/>
      <c r="AH37" s="15"/>
      <c r="AI37" s="14"/>
      <c r="AJ37" s="14"/>
      <c r="AK37" s="15"/>
      <c r="AL37" s="14"/>
      <c r="AM37" s="14"/>
      <c r="AN37" s="15"/>
      <c r="AO37" s="14"/>
      <c r="AP37" s="14"/>
      <c r="AQ37" s="15"/>
      <c r="AR37" s="14"/>
      <c r="AS37" s="14"/>
      <c r="AT37" s="15"/>
      <c r="AU37" s="14"/>
      <c r="AV37" s="14"/>
      <c r="AW37" s="15"/>
      <c r="AX37" s="14"/>
      <c r="AY37" s="14"/>
      <c r="AZ37" s="14"/>
      <c r="BA37" s="14"/>
      <c r="BB37" s="14"/>
      <c r="BC37" s="14"/>
      <c r="BD37" s="14"/>
      <c r="BE37" s="14"/>
      <c r="BF37" s="15"/>
      <c r="BG37" s="14"/>
      <c r="BH37" s="14"/>
      <c r="BI37" s="15"/>
      <c r="BJ37" s="14"/>
      <c r="BK37" s="14"/>
      <c r="BL37" s="15"/>
      <c r="BM37" s="14"/>
      <c r="BN37" s="14"/>
      <c r="BO37" s="15"/>
      <c r="BP37" s="14"/>
      <c r="BQ37" s="14"/>
      <c r="BR37" s="15"/>
      <c r="BS37" s="14"/>
      <c r="BT37" s="14"/>
      <c r="BU37" s="15"/>
    </row>
    <row r="38" spans="1:73" s="12" customFormat="1" x14ac:dyDescent="0.25">
      <c r="A38" s="133" t="s">
        <v>488</v>
      </c>
      <c r="B38" s="50">
        <f t="shared" si="35"/>
        <v>0</v>
      </c>
      <c r="C38" s="50">
        <f t="shared" si="36"/>
        <v>0</v>
      </c>
      <c r="D38" s="14"/>
      <c r="E38" s="14"/>
      <c r="F38" s="14"/>
      <c r="G38" s="15"/>
      <c r="H38" s="14"/>
      <c r="I38" s="15"/>
      <c r="J38" s="15"/>
      <c r="K38" s="14"/>
      <c r="L38" s="15"/>
      <c r="M38" s="15"/>
      <c r="N38" s="14"/>
      <c r="O38" s="14"/>
      <c r="P38" s="15"/>
      <c r="Q38" s="14"/>
      <c r="R38" s="14"/>
      <c r="S38" s="14"/>
      <c r="T38" s="14"/>
      <c r="U38" s="14"/>
      <c r="V38" s="15"/>
      <c r="W38" s="14"/>
      <c r="X38" s="14"/>
      <c r="Y38" s="15"/>
      <c r="Z38" s="15"/>
      <c r="AA38" s="15"/>
      <c r="AB38" s="15"/>
      <c r="AC38" s="223"/>
      <c r="AD38" s="223"/>
      <c r="AE38" s="223"/>
      <c r="AF38" s="14"/>
      <c r="AG38" s="14"/>
      <c r="AH38" s="15"/>
      <c r="AI38" s="14"/>
      <c r="AJ38" s="14"/>
      <c r="AK38" s="15"/>
      <c r="AL38" s="14"/>
      <c r="AM38" s="14"/>
      <c r="AN38" s="15"/>
      <c r="AO38" s="14"/>
      <c r="AP38" s="14"/>
      <c r="AQ38" s="15"/>
      <c r="AR38" s="14"/>
      <c r="AS38" s="14"/>
      <c r="AT38" s="15"/>
      <c r="AU38" s="14"/>
      <c r="AV38" s="14"/>
      <c r="AW38" s="15"/>
      <c r="AX38" s="14"/>
      <c r="AY38" s="14"/>
      <c r="AZ38" s="14"/>
      <c r="BA38" s="14"/>
      <c r="BB38" s="14"/>
      <c r="BC38" s="14"/>
      <c r="BD38" s="14"/>
      <c r="BE38" s="14"/>
      <c r="BF38" s="15"/>
      <c r="BG38" s="14"/>
      <c r="BH38" s="14"/>
      <c r="BI38" s="15"/>
      <c r="BJ38" s="14"/>
      <c r="BK38" s="14"/>
      <c r="BL38" s="15"/>
      <c r="BM38" s="14"/>
      <c r="BN38" s="14"/>
      <c r="BO38" s="15"/>
      <c r="BP38" s="14"/>
      <c r="BQ38" s="14"/>
      <c r="BR38" s="15"/>
      <c r="BS38" s="14"/>
      <c r="BT38" s="14"/>
      <c r="BU38" s="15"/>
    </row>
    <row r="39" spans="1:73" s="12" customFormat="1" x14ac:dyDescent="0.25">
      <c r="A39" s="133" t="s">
        <v>487</v>
      </c>
      <c r="B39" s="50">
        <f t="shared" si="35"/>
        <v>0</v>
      </c>
      <c r="C39" s="50">
        <f t="shared" si="36"/>
        <v>0</v>
      </c>
      <c r="D39" s="14"/>
      <c r="E39" s="14"/>
      <c r="F39" s="14"/>
      <c r="G39" s="15"/>
      <c r="H39" s="14"/>
      <c r="I39" s="15"/>
      <c r="J39" s="15"/>
      <c r="K39" s="14"/>
      <c r="L39" s="15"/>
      <c r="M39" s="15"/>
      <c r="N39" s="14"/>
      <c r="O39" s="14"/>
      <c r="P39" s="15"/>
      <c r="Q39" s="14"/>
      <c r="R39" s="14"/>
      <c r="S39" s="14"/>
      <c r="T39" s="14"/>
      <c r="U39" s="14"/>
      <c r="V39" s="15"/>
      <c r="W39" s="14"/>
      <c r="X39" s="14"/>
      <c r="Y39" s="15"/>
      <c r="Z39" s="15"/>
      <c r="AA39" s="15"/>
      <c r="AB39" s="15"/>
      <c r="AC39" s="223"/>
      <c r="AD39" s="223"/>
      <c r="AE39" s="223"/>
      <c r="AF39" s="14"/>
      <c r="AG39" s="14"/>
      <c r="AH39" s="15"/>
      <c r="AI39" s="14"/>
      <c r="AJ39" s="14"/>
      <c r="AK39" s="15"/>
      <c r="AL39" s="14"/>
      <c r="AM39" s="14"/>
      <c r="AN39" s="15"/>
      <c r="AO39" s="14"/>
      <c r="AP39" s="14"/>
      <c r="AQ39" s="15"/>
      <c r="AR39" s="14"/>
      <c r="AS39" s="14"/>
      <c r="AT39" s="15"/>
      <c r="AU39" s="14"/>
      <c r="AV39" s="14"/>
      <c r="AW39" s="15"/>
      <c r="AX39" s="14"/>
      <c r="AY39" s="14"/>
      <c r="AZ39" s="14"/>
      <c r="BA39" s="14"/>
      <c r="BB39" s="14"/>
      <c r="BC39" s="14"/>
      <c r="BD39" s="14"/>
      <c r="BE39" s="14"/>
      <c r="BF39" s="15"/>
      <c r="BG39" s="14"/>
      <c r="BH39" s="14"/>
      <c r="BI39" s="15"/>
      <c r="BJ39" s="14"/>
      <c r="BK39" s="14"/>
      <c r="BL39" s="15"/>
      <c r="BM39" s="14"/>
      <c r="BN39" s="14"/>
      <c r="BO39" s="15"/>
      <c r="BP39" s="14"/>
      <c r="BQ39" s="14"/>
      <c r="BR39" s="15"/>
      <c r="BS39" s="14"/>
      <c r="BT39" s="14"/>
      <c r="BU39" s="15"/>
    </row>
    <row r="40" spans="1:73" s="28" customFormat="1" ht="31.5" x14ac:dyDescent="0.25">
      <c r="A40" s="134" t="s">
        <v>320</v>
      </c>
      <c r="B40" s="80">
        <f t="shared" si="35"/>
        <v>316513.09999999992</v>
      </c>
      <c r="C40" s="80">
        <f t="shared" si="36"/>
        <v>215331.72020000004</v>
      </c>
      <c r="D40" s="83">
        <f t="shared" ref="D40" si="46">C40/B40*100</f>
        <v>68.032482762956761</v>
      </c>
      <c r="E40" s="83">
        <f>SUM(E41:E53)</f>
        <v>1363</v>
      </c>
      <c r="F40" s="83">
        <f t="shared" ref="F40:BQ40" si="47">SUM(F41:F53)</f>
        <v>707.60325999999998</v>
      </c>
      <c r="G40" s="83">
        <f t="shared" si="16"/>
        <v>51.915132795304473</v>
      </c>
      <c r="H40" s="83">
        <f t="shared" si="47"/>
        <v>283.8</v>
      </c>
      <c r="I40" s="83">
        <f t="shared" si="47"/>
        <v>190.41905</v>
      </c>
      <c r="J40" s="83">
        <f t="shared" si="17"/>
        <v>67.096212121212119</v>
      </c>
      <c r="K40" s="83">
        <f t="shared" si="47"/>
        <v>4532.8</v>
      </c>
      <c r="L40" s="83">
        <f t="shared" si="47"/>
        <v>3295.5663300000001</v>
      </c>
      <c r="M40" s="83">
        <f t="shared" si="18"/>
        <v>72.70486961701377</v>
      </c>
      <c r="N40" s="83">
        <f t="shared" si="47"/>
        <v>52762.3</v>
      </c>
      <c r="O40" s="83">
        <f t="shared" si="47"/>
        <v>42802.261930000001</v>
      </c>
      <c r="P40" s="83">
        <f t="shared" si="19"/>
        <v>81.12281293650959</v>
      </c>
      <c r="Q40" s="83">
        <f t="shared" si="47"/>
        <v>464.8</v>
      </c>
      <c r="R40" s="83">
        <f t="shared" si="47"/>
        <v>0</v>
      </c>
      <c r="S40" s="83">
        <f t="shared" si="39"/>
        <v>0</v>
      </c>
      <c r="T40" s="83">
        <f t="shared" si="47"/>
        <v>5600</v>
      </c>
      <c r="U40" s="83">
        <f t="shared" si="47"/>
        <v>2133.9328300000002</v>
      </c>
      <c r="V40" s="83">
        <f t="shared" si="20"/>
        <v>38.105943392857142</v>
      </c>
      <c r="W40" s="83">
        <f t="shared" si="47"/>
        <v>107.7</v>
      </c>
      <c r="X40" s="83">
        <f t="shared" si="47"/>
        <v>71.50967</v>
      </c>
      <c r="Y40" s="83">
        <f t="shared" si="21"/>
        <v>66.397093779015776</v>
      </c>
      <c r="Z40" s="83">
        <f t="shared" si="47"/>
        <v>219704.6</v>
      </c>
      <c r="AA40" s="83">
        <f t="shared" si="47"/>
        <v>146332.80486999999</v>
      </c>
      <c r="AB40" s="83">
        <f t="shared" si="22"/>
        <v>66.604342772067582</v>
      </c>
      <c r="AC40" s="224">
        <f t="shared" si="47"/>
        <v>620.5</v>
      </c>
      <c r="AD40" s="224">
        <f t="shared" si="47"/>
        <v>441.31529</v>
      </c>
      <c r="AE40" s="221">
        <f t="shared" si="23"/>
        <v>71.122528605962927</v>
      </c>
      <c r="AF40" s="83">
        <f t="shared" si="47"/>
        <v>0</v>
      </c>
      <c r="AG40" s="83">
        <f t="shared" si="47"/>
        <v>0</v>
      </c>
      <c r="AH40" s="83"/>
      <c r="AI40" s="83">
        <f t="shared" si="47"/>
        <v>310.3</v>
      </c>
      <c r="AJ40" s="83">
        <f t="shared" si="47"/>
        <v>228.52427</v>
      </c>
      <c r="AK40" s="83">
        <f t="shared" si="24"/>
        <v>73.646235900741218</v>
      </c>
      <c r="AL40" s="83">
        <f t="shared" si="47"/>
        <v>6110.7</v>
      </c>
      <c r="AM40" s="83">
        <f t="shared" si="47"/>
        <v>2737.6962000000003</v>
      </c>
      <c r="AN40" s="83">
        <f t="shared" si="25"/>
        <v>44.801679022043302</v>
      </c>
      <c r="AO40" s="83">
        <f t="shared" si="47"/>
        <v>310.3</v>
      </c>
      <c r="AP40" s="83">
        <f t="shared" si="47"/>
        <v>232.72499999999999</v>
      </c>
      <c r="AQ40" s="83">
        <f t="shared" si="26"/>
        <v>75</v>
      </c>
      <c r="AR40" s="83">
        <f t="shared" si="47"/>
        <v>310.3</v>
      </c>
      <c r="AS40" s="83">
        <f t="shared" si="47"/>
        <v>232.72499999999999</v>
      </c>
      <c r="AT40" s="83">
        <f t="shared" si="27"/>
        <v>75</v>
      </c>
      <c r="AU40" s="83">
        <f t="shared" si="47"/>
        <v>1206.3</v>
      </c>
      <c r="AV40" s="83">
        <f t="shared" si="47"/>
        <v>904.5</v>
      </c>
      <c r="AW40" s="83">
        <f t="shared" si="28"/>
        <v>74.98134792340214</v>
      </c>
      <c r="AX40" s="83">
        <f t="shared" si="47"/>
        <v>0</v>
      </c>
      <c r="AY40" s="83">
        <f t="shared" si="47"/>
        <v>0</v>
      </c>
      <c r="AZ40" s="83">
        <f t="shared" si="47"/>
        <v>0</v>
      </c>
      <c r="BA40" s="83">
        <f t="shared" si="47"/>
        <v>1686.3000000000002</v>
      </c>
      <c r="BB40" s="83">
        <f t="shared" si="47"/>
        <v>1068.7166</v>
      </c>
      <c r="BC40" s="81">
        <f t="shared" ref="BC40" si="48">BB40/BA40*100</f>
        <v>63.376421751764212</v>
      </c>
      <c r="BD40" s="83">
        <f t="shared" si="47"/>
        <v>310.3</v>
      </c>
      <c r="BE40" s="83">
        <f t="shared" si="47"/>
        <v>231.85</v>
      </c>
      <c r="BF40" s="83">
        <f t="shared" si="29"/>
        <v>74.718014824363507</v>
      </c>
      <c r="BG40" s="83">
        <f t="shared" si="47"/>
        <v>930.8</v>
      </c>
      <c r="BH40" s="83">
        <f t="shared" si="47"/>
        <v>658.72370000000001</v>
      </c>
      <c r="BI40" s="83">
        <f t="shared" si="30"/>
        <v>70.769628276751178</v>
      </c>
      <c r="BJ40" s="83">
        <f t="shared" si="47"/>
        <v>19801.2</v>
      </c>
      <c r="BK40" s="83">
        <f t="shared" si="47"/>
        <v>13028.191199999999</v>
      </c>
      <c r="BL40" s="83">
        <f t="shared" si="31"/>
        <v>65.794957881340522</v>
      </c>
      <c r="BM40" s="83">
        <f t="shared" si="47"/>
        <v>92.3</v>
      </c>
      <c r="BN40" s="83">
        <f t="shared" si="47"/>
        <v>27.855</v>
      </c>
      <c r="BO40" s="83">
        <f t="shared" si="34"/>
        <v>30.178764897074757</v>
      </c>
      <c r="BP40" s="83">
        <f t="shared" si="47"/>
        <v>4.8</v>
      </c>
      <c r="BQ40" s="83">
        <f t="shared" si="47"/>
        <v>4.8</v>
      </c>
      <c r="BR40" s="83">
        <f t="shared" si="42"/>
        <v>100</v>
      </c>
      <c r="BS40" s="83"/>
      <c r="BT40" s="83"/>
      <c r="BU40" s="83"/>
    </row>
    <row r="41" spans="1:73" s="12" customFormat="1" ht="31.5" x14ac:dyDescent="0.25">
      <c r="A41" s="132" t="s">
        <v>319</v>
      </c>
      <c r="B41" s="50">
        <f t="shared" si="35"/>
        <v>314826.79999999993</v>
      </c>
      <c r="C41" s="50">
        <f t="shared" si="36"/>
        <v>214263.00360000003</v>
      </c>
      <c r="D41" s="15">
        <f t="shared" si="0"/>
        <v>68.057421922148961</v>
      </c>
      <c r="E41" s="15">
        <v>1363</v>
      </c>
      <c r="F41" s="172">
        <v>707.60325999999998</v>
      </c>
      <c r="G41" s="15">
        <f t="shared" si="16"/>
        <v>51.915132795304473</v>
      </c>
      <c r="H41" s="15">
        <v>283.8</v>
      </c>
      <c r="I41" s="172">
        <v>190.41905</v>
      </c>
      <c r="J41" s="15">
        <f t="shared" si="17"/>
        <v>67.096212121212119</v>
      </c>
      <c r="K41" s="15">
        <v>4532.8</v>
      </c>
      <c r="L41" s="228">
        <v>3295.5663300000001</v>
      </c>
      <c r="M41" s="15">
        <f t="shared" si="18"/>
        <v>72.70486961701377</v>
      </c>
      <c r="N41" s="15">
        <v>52762.3</v>
      </c>
      <c r="O41" s="172">
        <v>42802.261930000001</v>
      </c>
      <c r="P41" s="15">
        <f t="shared" si="19"/>
        <v>81.12281293650959</v>
      </c>
      <c r="Q41" s="15">
        <v>464.8</v>
      </c>
      <c r="R41" s="15"/>
      <c r="S41" s="15">
        <f t="shared" si="39"/>
        <v>0</v>
      </c>
      <c r="T41" s="15">
        <v>5600</v>
      </c>
      <c r="U41" s="172">
        <v>2133.9328300000002</v>
      </c>
      <c r="V41" s="15">
        <f t="shared" si="20"/>
        <v>38.105943392857142</v>
      </c>
      <c r="W41" s="15">
        <v>107.7</v>
      </c>
      <c r="X41" s="172">
        <v>71.50967</v>
      </c>
      <c r="Y41" s="15">
        <f t="shared" si="21"/>
        <v>66.397093779015776</v>
      </c>
      <c r="Z41" s="227">
        <v>219704.6</v>
      </c>
      <c r="AA41" s="172">
        <v>146332.80486999999</v>
      </c>
      <c r="AB41" s="15">
        <f t="shared" si="22"/>
        <v>66.604342772067582</v>
      </c>
      <c r="AC41" s="222">
        <v>620.5</v>
      </c>
      <c r="AD41" s="226">
        <v>441.31529</v>
      </c>
      <c r="AE41" s="223">
        <f t="shared" si="23"/>
        <v>71.122528605962927</v>
      </c>
      <c r="AF41" s="14"/>
      <c r="AG41" s="15"/>
      <c r="AH41" s="15"/>
      <c r="AI41" s="15">
        <v>310.3</v>
      </c>
      <c r="AJ41" s="172">
        <v>228.52427</v>
      </c>
      <c r="AK41" s="15">
        <f t="shared" si="24"/>
        <v>73.646235900741218</v>
      </c>
      <c r="AL41" s="15">
        <v>6110.7</v>
      </c>
      <c r="AM41" s="172">
        <v>2737.6962000000003</v>
      </c>
      <c r="AN41" s="15">
        <f t="shared" si="25"/>
        <v>44.801679022043302</v>
      </c>
      <c r="AO41" s="15">
        <v>310.3</v>
      </c>
      <c r="AP41" s="172">
        <v>232.72499999999999</v>
      </c>
      <c r="AQ41" s="15">
        <f t="shared" si="26"/>
        <v>75</v>
      </c>
      <c r="AR41" s="15">
        <v>310.3</v>
      </c>
      <c r="AS41" s="172">
        <v>232.72499999999999</v>
      </c>
      <c r="AT41" s="15">
        <f t="shared" si="27"/>
        <v>75</v>
      </c>
      <c r="AU41" s="15">
        <v>1206.3</v>
      </c>
      <c r="AV41" s="172">
        <v>904.5</v>
      </c>
      <c r="AW41" s="15">
        <f t="shared" si="28"/>
        <v>74.98134792340214</v>
      </c>
      <c r="AX41" s="15"/>
      <c r="AY41" s="15"/>
      <c r="AZ41" s="15"/>
      <c r="BA41" s="15"/>
      <c r="BB41" s="15"/>
      <c r="BC41" s="14"/>
      <c r="BD41" s="15">
        <v>310.3</v>
      </c>
      <c r="BE41" s="172">
        <v>231.85</v>
      </c>
      <c r="BF41" s="15">
        <f t="shared" si="29"/>
        <v>74.718014824363507</v>
      </c>
      <c r="BG41" s="15">
        <v>930.8</v>
      </c>
      <c r="BH41" s="172">
        <v>658.72370000000001</v>
      </c>
      <c r="BI41" s="15">
        <f t="shared" si="30"/>
        <v>70.769628276751178</v>
      </c>
      <c r="BJ41" s="15">
        <v>19801.2</v>
      </c>
      <c r="BK41" s="172">
        <v>13028.191199999999</v>
      </c>
      <c r="BL41" s="15">
        <f t="shared" si="31"/>
        <v>65.794957881340522</v>
      </c>
      <c r="BM41" s="15">
        <v>92.3</v>
      </c>
      <c r="BN41" s="15">
        <v>27.855</v>
      </c>
      <c r="BO41" s="15">
        <f t="shared" si="34"/>
        <v>30.178764897074757</v>
      </c>
      <c r="BP41" s="172">
        <v>4.8</v>
      </c>
      <c r="BQ41" s="172">
        <v>4.8</v>
      </c>
      <c r="BR41" s="15">
        <f t="shared" si="42"/>
        <v>100</v>
      </c>
      <c r="BS41" s="15"/>
      <c r="BT41" s="15"/>
      <c r="BU41" s="15"/>
    </row>
    <row r="42" spans="1:73" s="12" customFormat="1" x14ac:dyDescent="0.25">
      <c r="A42" s="133" t="s">
        <v>497</v>
      </c>
      <c r="B42" s="50">
        <f t="shared" si="35"/>
        <v>234.2</v>
      </c>
      <c r="C42" s="50">
        <f t="shared" si="36"/>
        <v>152.39904000000001</v>
      </c>
      <c r="D42" s="14">
        <f>C42/B42*100</f>
        <v>65.07217762596072</v>
      </c>
      <c r="E42" s="14"/>
      <c r="F42" s="14"/>
      <c r="G42" s="15"/>
      <c r="H42" s="14"/>
      <c r="I42" s="14"/>
      <c r="J42" s="15"/>
      <c r="K42" s="14"/>
      <c r="L42" s="14"/>
      <c r="M42" s="15"/>
      <c r="N42" s="15"/>
      <c r="O42" s="15"/>
      <c r="P42" s="15"/>
      <c r="Q42" s="14"/>
      <c r="R42" s="14"/>
      <c r="S42" s="14"/>
      <c r="T42" s="14"/>
      <c r="U42" s="14"/>
      <c r="V42" s="15"/>
      <c r="W42" s="14"/>
      <c r="X42" s="14"/>
      <c r="Y42" s="15"/>
      <c r="Z42" s="14"/>
      <c r="AA42" s="14"/>
      <c r="AB42" s="15"/>
      <c r="AC42" s="223"/>
      <c r="AD42" s="223"/>
      <c r="AE42" s="223"/>
      <c r="AF42" s="14"/>
      <c r="AG42" s="14"/>
      <c r="AH42" s="15"/>
      <c r="AI42" s="14"/>
      <c r="AJ42" s="14"/>
      <c r="AK42" s="15"/>
      <c r="AL42" s="14"/>
      <c r="AM42" s="14"/>
      <c r="AN42" s="15"/>
      <c r="AO42" s="14"/>
      <c r="AP42" s="14"/>
      <c r="AQ42" s="15"/>
      <c r="AR42" s="14"/>
      <c r="AS42" s="14"/>
      <c r="AT42" s="15"/>
      <c r="AU42" s="14"/>
      <c r="AV42" s="14"/>
      <c r="AW42" s="15"/>
      <c r="AX42" s="14"/>
      <c r="AY42" s="14"/>
      <c r="AZ42" s="14"/>
      <c r="BA42" s="14">
        <v>234.2</v>
      </c>
      <c r="BB42" s="172">
        <v>152.39904000000001</v>
      </c>
      <c r="BC42" s="14">
        <f>BB42/BA42*100</f>
        <v>65.07217762596072</v>
      </c>
      <c r="BD42" s="14"/>
      <c r="BE42" s="14"/>
      <c r="BF42" s="15"/>
      <c r="BG42" s="14"/>
      <c r="BH42" s="14"/>
      <c r="BI42" s="15"/>
      <c r="BJ42" s="14"/>
      <c r="BK42" s="14"/>
      <c r="BL42" s="14"/>
      <c r="BM42" s="14"/>
      <c r="BN42" s="14"/>
      <c r="BO42" s="15"/>
      <c r="BP42" s="14"/>
      <c r="BQ42" s="14"/>
      <c r="BR42" s="15"/>
      <c r="BS42" s="14"/>
      <c r="BT42" s="14"/>
      <c r="BU42" s="15"/>
    </row>
    <row r="43" spans="1:73" s="12" customFormat="1" x14ac:dyDescent="0.25">
      <c r="A43" s="133" t="s">
        <v>498</v>
      </c>
      <c r="B43" s="50">
        <f t="shared" si="35"/>
        <v>93.7</v>
      </c>
      <c r="C43" s="50">
        <f t="shared" si="36"/>
        <v>59.441099999999999</v>
      </c>
      <c r="D43" s="14">
        <f>C43/B43*100</f>
        <v>63.4376734258271</v>
      </c>
      <c r="E43" s="14"/>
      <c r="F43" s="14"/>
      <c r="G43" s="15"/>
      <c r="H43" s="14"/>
      <c r="I43" s="14"/>
      <c r="J43" s="15"/>
      <c r="K43" s="14"/>
      <c r="L43" s="14"/>
      <c r="M43" s="15"/>
      <c r="N43" s="15"/>
      <c r="O43" s="15"/>
      <c r="P43" s="15"/>
      <c r="Q43" s="14"/>
      <c r="R43" s="14"/>
      <c r="S43" s="14"/>
      <c r="T43" s="14"/>
      <c r="U43" s="14"/>
      <c r="V43" s="15"/>
      <c r="W43" s="14"/>
      <c r="X43" s="14"/>
      <c r="Y43" s="15"/>
      <c r="Z43" s="14"/>
      <c r="AA43" s="14"/>
      <c r="AB43" s="15"/>
      <c r="AC43" s="223"/>
      <c r="AD43" s="223"/>
      <c r="AE43" s="223"/>
      <c r="AF43" s="14"/>
      <c r="AG43" s="14"/>
      <c r="AH43" s="15"/>
      <c r="AI43" s="14"/>
      <c r="AJ43" s="14"/>
      <c r="AK43" s="15"/>
      <c r="AL43" s="14"/>
      <c r="AM43" s="14"/>
      <c r="AN43" s="15"/>
      <c r="AO43" s="14"/>
      <c r="AP43" s="14"/>
      <c r="AQ43" s="15"/>
      <c r="AR43" s="14"/>
      <c r="AS43" s="14"/>
      <c r="AT43" s="15"/>
      <c r="AU43" s="14"/>
      <c r="AV43" s="14"/>
      <c r="AW43" s="15"/>
      <c r="AX43" s="14"/>
      <c r="AY43" s="14"/>
      <c r="AZ43" s="14"/>
      <c r="BA43" s="14">
        <v>93.7</v>
      </c>
      <c r="BB43" s="172">
        <v>59.441099999999999</v>
      </c>
      <c r="BC43" s="14">
        <f>BB43/BA43*100</f>
        <v>63.4376734258271</v>
      </c>
      <c r="BD43" s="14"/>
      <c r="BE43" s="14"/>
      <c r="BF43" s="15"/>
      <c r="BG43" s="14"/>
      <c r="BH43" s="14"/>
      <c r="BI43" s="15"/>
      <c r="BJ43" s="14"/>
      <c r="BK43" s="14"/>
      <c r="BL43" s="14"/>
      <c r="BM43" s="14"/>
      <c r="BN43" s="14"/>
      <c r="BO43" s="15"/>
      <c r="BP43" s="14"/>
      <c r="BQ43" s="14"/>
      <c r="BR43" s="15"/>
      <c r="BS43" s="14"/>
      <c r="BT43" s="14"/>
      <c r="BU43" s="15"/>
    </row>
    <row r="44" spans="1:73" s="12" customFormat="1" x14ac:dyDescent="0.25">
      <c r="A44" s="133" t="s">
        <v>669</v>
      </c>
      <c r="B44" s="50">
        <f t="shared" si="35"/>
        <v>0</v>
      </c>
      <c r="C44" s="50">
        <f t="shared" si="36"/>
        <v>0</v>
      </c>
      <c r="D44" s="14"/>
      <c r="E44" s="14"/>
      <c r="F44" s="14"/>
      <c r="G44" s="15"/>
      <c r="H44" s="14"/>
      <c r="I44" s="14"/>
      <c r="J44" s="15"/>
      <c r="K44" s="14"/>
      <c r="L44" s="14"/>
      <c r="M44" s="15"/>
      <c r="N44" s="15"/>
      <c r="O44" s="15"/>
      <c r="P44" s="15"/>
      <c r="Q44" s="14"/>
      <c r="R44" s="14"/>
      <c r="S44" s="14"/>
      <c r="T44" s="14"/>
      <c r="U44" s="14"/>
      <c r="V44" s="15"/>
      <c r="W44" s="14"/>
      <c r="X44" s="14"/>
      <c r="Y44" s="15"/>
      <c r="Z44" s="14"/>
      <c r="AA44" s="14"/>
      <c r="AB44" s="15"/>
      <c r="AC44" s="223"/>
      <c r="AD44" s="223"/>
      <c r="AE44" s="223"/>
      <c r="AF44" s="14"/>
      <c r="AG44" s="14"/>
      <c r="AH44" s="15"/>
      <c r="AI44" s="14"/>
      <c r="AJ44" s="14"/>
      <c r="AK44" s="15"/>
      <c r="AL44" s="14"/>
      <c r="AM44" s="14"/>
      <c r="AN44" s="15"/>
      <c r="AO44" s="14"/>
      <c r="AP44" s="14"/>
      <c r="AQ44" s="15"/>
      <c r="AR44" s="14"/>
      <c r="AS44" s="14"/>
      <c r="AT44" s="15"/>
      <c r="AU44" s="14"/>
      <c r="AV44" s="14"/>
      <c r="AW44" s="15"/>
      <c r="AX44" s="14"/>
      <c r="AY44" s="14"/>
      <c r="AZ44" s="14"/>
      <c r="BA44" s="14"/>
      <c r="BB44" s="14"/>
      <c r="BC44" s="14"/>
      <c r="BD44" s="14"/>
      <c r="BE44" s="14"/>
      <c r="BF44" s="15"/>
      <c r="BG44" s="14"/>
      <c r="BH44" s="14"/>
      <c r="BI44" s="15"/>
      <c r="BJ44" s="14"/>
      <c r="BK44" s="14"/>
      <c r="BL44" s="14"/>
      <c r="BM44" s="14"/>
      <c r="BN44" s="14"/>
      <c r="BO44" s="15"/>
      <c r="BP44" s="14"/>
      <c r="BQ44" s="14"/>
      <c r="BR44" s="15"/>
      <c r="BS44" s="14"/>
      <c r="BT44" s="14"/>
      <c r="BU44" s="15"/>
    </row>
    <row r="45" spans="1:73" s="12" customFormat="1" x14ac:dyDescent="0.25">
      <c r="A45" s="133" t="s">
        <v>411</v>
      </c>
      <c r="B45" s="50">
        <f t="shared" si="35"/>
        <v>234.2</v>
      </c>
      <c r="C45" s="50">
        <f t="shared" si="36"/>
        <v>152.89371</v>
      </c>
      <c r="D45" s="14">
        <f>C45/B45*100</f>
        <v>65.283394534585824</v>
      </c>
      <c r="E45" s="14"/>
      <c r="F45" s="14"/>
      <c r="G45" s="15"/>
      <c r="H45" s="14"/>
      <c r="I45" s="14"/>
      <c r="J45" s="15"/>
      <c r="K45" s="14"/>
      <c r="L45" s="14"/>
      <c r="M45" s="15"/>
      <c r="N45" s="15"/>
      <c r="O45" s="15"/>
      <c r="P45" s="15"/>
      <c r="Q45" s="14"/>
      <c r="R45" s="14"/>
      <c r="S45" s="14"/>
      <c r="T45" s="14"/>
      <c r="U45" s="14"/>
      <c r="V45" s="15"/>
      <c r="W45" s="14"/>
      <c r="X45" s="14"/>
      <c r="Y45" s="15"/>
      <c r="Z45" s="14"/>
      <c r="AA45" s="14"/>
      <c r="AB45" s="15"/>
      <c r="AC45" s="223"/>
      <c r="AD45" s="223"/>
      <c r="AE45" s="223"/>
      <c r="AF45" s="14"/>
      <c r="AG45" s="14"/>
      <c r="AH45" s="15"/>
      <c r="AI45" s="14"/>
      <c r="AJ45" s="14"/>
      <c r="AK45" s="15"/>
      <c r="AL45" s="14"/>
      <c r="AM45" s="14"/>
      <c r="AN45" s="15"/>
      <c r="AO45" s="14"/>
      <c r="AP45" s="14"/>
      <c r="AQ45" s="15"/>
      <c r="AR45" s="14"/>
      <c r="AS45" s="14"/>
      <c r="AT45" s="15"/>
      <c r="AU45" s="14"/>
      <c r="AV45" s="14"/>
      <c r="AW45" s="15"/>
      <c r="AX45" s="14"/>
      <c r="AY45" s="14"/>
      <c r="AZ45" s="14"/>
      <c r="BA45" s="14">
        <v>234.2</v>
      </c>
      <c r="BB45" s="172">
        <v>152.89371</v>
      </c>
      <c r="BC45" s="14">
        <f>BB45/BA45*100</f>
        <v>65.283394534585824</v>
      </c>
      <c r="BD45" s="14"/>
      <c r="BE45" s="14"/>
      <c r="BF45" s="15"/>
      <c r="BG45" s="14"/>
      <c r="BH45" s="14"/>
      <c r="BI45" s="15"/>
      <c r="BJ45" s="14"/>
      <c r="BK45" s="14"/>
      <c r="BL45" s="14"/>
      <c r="BM45" s="14"/>
      <c r="BN45" s="14"/>
      <c r="BO45" s="15"/>
      <c r="BP45" s="14"/>
      <c r="BQ45" s="14"/>
      <c r="BR45" s="15"/>
      <c r="BS45" s="14"/>
      <c r="BT45" s="14"/>
      <c r="BU45" s="15"/>
    </row>
    <row r="46" spans="1:73" s="12" customFormat="1" x14ac:dyDescent="0.25">
      <c r="A46" s="133" t="s">
        <v>499</v>
      </c>
      <c r="B46" s="50">
        <f t="shared" si="35"/>
        <v>234.2</v>
      </c>
      <c r="C46" s="50">
        <f t="shared" si="36"/>
        <v>148.20603</v>
      </c>
      <c r="D46" s="14">
        <f>C46/B46*100</f>
        <v>63.281823228010246</v>
      </c>
      <c r="E46" s="14"/>
      <c r="F46" s="14"/>
      <c r="G46" s="15"/>
      <c r="H46" s="14"/>
      <c r="I46" s="14"/>
      <c r="J46" s="15"/>
      <c r="K46" s="14"/>
      <c r="L46" s="14"/>
      <c r="M46" s="15"/>
      <c r="N46" s="15"/>
      <c r="O46" s="15"/>
      <c r="P46" s="15"/>
      <c r="Q46" s="14"/>
      <c r="R46" s="14"/>
      <c r="S46" s="14"/>
      <c r="T46" s="14"/>
      <c r="U46" s="14"/>
      <c r="V46" s="15"/>
      <c r="W46" s="14"/>
      <c r="X46" s="14"/>
      <c r="Y46" s="15"/>
      <c r="Z46" s="14"/>
      <c r="AA46" s="14"/>
      <c r="AB46" s="15"/>
      <c r="AC46" s="223"/>
      <c r="AD46" s="223"/>
      <c r="AE46" s="223"/>
      <c r="AF46" s="14"/>
      <c r="AG46" s="14"/>
      <c r="AH46" s="15"/>
      <c r="AI46" s="14"/>
      <c r="AJ46" s="14"/>
      <c r="AK46" s="15"/>
      <c r="AL46" s="14"/>
      <c r="AM46" s="14"/>
      <c r="AN46" s="15"/>
      <c r="AO46" s="14"/>
      <c r="AP46" s="14"/>
      <c r="AQ46" s="15"/>
      <c r="AR46" s="14"/>
      <c r="AS46" s="14"/>
      <c r="AT46" s="15"/>
      <c r="AU46" s="14"/>
      <c r="AV46" s="14"/>
      <c r="AW46" s="15"/>
      <c r="AX46" s="14"/>
      <c r="AY46" s="14"/>
      <c r="AZ46" s="14"/>
      <c r="BA46" s="14">
        <v>234.2</v>
      </c>
      <c r="BB46" s="172">
        <v>148.20603</v>
      </c>
      <c r="BC46" s="14">
        <f>BB46/BA46*100</f>
        <v>63.281823228010246</v>
      </c>
      <c r="BD46" s="14"/>
      <c r="BE46" s="14"/>
      <c r="BF46" s="15"/>
      <c r="BG46" s="14"/>
      <c r="BH46" s="14"/>
      <c r="BI46" s="15"/>
      <c r="BJ46" s="14"/>
      <c r="BK46" s="14"/>
      <c r="BL46" s="14"/>
      <c r="BM46" s="14"/>
      <c r="BN46" s="14"/>
      <c r="BO46" s="15"/>
      <c r="BP46" s="14"/>
      <c r="BQ46" s="14"/>
      <c r="BR46" s="15"/>
      <c r="BS46" s="14"/>
      <c r="BT46" s="14"/>
      <c r="BU46" s="15"/>
    </row>
    <row r="47" spans="1:73" s="12" customFormat="1" x14ac:dyDescent="0.25">
      <c r="A47" s="133" t="s">
        <v>325</v>
      </c>
      <c r="B47" s="50">
        <f t="shared" si="35"/>
        <v>234.2</v>
      </c>
      <c r="C47" s="50">
        <f t="shared" si="36"/>
        <v>139.11545000000001</v>
      </c>
      <c r="D47" s="14">
        <f>C47/B47*100</f>
        <v>59.400277540563629</v>
      </c>
      <c r="E47" s="14"/>
      <c r="F47" s="14"/>
      <c r="G47" s="15"/>
      <c r="H47" s="14"/>
      <c r="I47" s="14"/>
      <c r="J47" s="15"/>
      <c r="K47" s="14"/>
      <c r="L47" s="14"/>
      <c r="M47" s="15"/>
      <c r="N47" s="15"/>
      <c r="O47" s="15"/>
      <c r="P47" s="15"/>
      <c r="Q47" s="14"/>
      <c r="R47" s="14"/>
      <c r="S47" s="14"/>
      <c r="T47" s="14"/>
      <c r="U47" s="14"/>
      <c r="V47" s="15"/>
      <c r="W47" s="14"/>
      <c r="X47" s="14"/>
      <c r="Y47" s="15"/>
      <c r="Z47" s="14"/>
      <c r="AA47" s="14"/>
      <c r="AB47" s="15"/>
      <c r="AC47" s="223"/>
      <c r="AD47" s="223"/>
      <c r="AE47" s="223"/>
      <c r="AF47" s="14"/>
      <c r="AG47" s="14"/>
      <c r="AH47" s="15"/>
      <c r="AI47" s="14"/>
      <c r="AJ47" s="14"/>
      <c r="AK47" s="15"/>
      <c r="AL47" s="14"/>
      <c r="AM47" s="14"/>
      <c r="AN47" s="15"/>
      <c r="AO47" s="14"/>
      <c r="AP47" s="14"/>
      <c r="AQ47" s="15"/>
      <c r="AR47" s="14"/>
      <c r="AS47" s="14"/>
      <c r="AT47" s="15"/>
      <c r="AU47" s="14"/>
      <c r="AV47" s="14"/>
      <c r="AW47" s="15"/>
      <c r="AX47" s="14"/>
      <c r="AY47" s="14"/>
      <c r="AZ47" s="14"/>
      <c r="BA47" s="14">
        <v>234.2</v>
      </c>
      <c r="BB47" s="172">
        <v>139.11545000000001</v>
      </c>
      <c r="BC47" s="14">
        <f>BB47/BA47*100</f>
        <v>59.400277540563629</v>
      </c>
      <c r="BD47" s="14"/>
      <c r="BE47" s="14"/>
      <c r="BF47" s="15"/>
      <c r="BG47" s="14"/>
      <c r="BH47" s="14"/>
      <c r="BI47" s="15"/>
      <c r="BJ47" s="14"/>
      <c r="BK47" s="14"/>
      <c r="BL47" s="14"/>
      <c r="BM47" s="14"/>
      <c r="BN47" s="14"/>
      <c r="BO47" s="15"/>
      <c r="BP47" s="14"/>
      <c r="BQ47" s="14"/>
      <c r="BR47" s="15"/>
      <c r="BS47" s="14"/>
      <c r="BT47" s="14"/>
      <c r="BU47" s="15"/>
    </row>
    <row r="48" spans="1:73" s="12" customFormat="1" x14ac:dyDescent="0.25">
      <c r="A48" s="133" t="s">
        <v>500</v>
      </c>
      <c r="B48" s="50">
        <f t="shared" si="35"/>
        <v>93.7</v>
      </c>
      <c r="C48" s="50">
        <f t="shared" si="36"/>
        <v>64.191999999999993</v>
      </c>
      <c r="D48" s="14">
        <f>C48/B48*100</f>
        <v>68.508004268943424</v>
      </c>
      <c r="E48" s="14"/>
      <c r="F48" s="14"/>
      <c r="G48" s="15"/>
      <c r="H48" s="14"/>
      <c r="I48" s="14"/>
      <c r="J48" s="15"/>
      <c r="K48" s="14"/>
      <c r="L48" s="14"/>
      <c r="M48" s="15"/>
      <c r="N48" s="15"/>
      <c r="O48" s="15"/>
      <c r="P48" s="15"/>
      <c r="Q48" s="14"/>
      <c r="R48" s="14"/>
      <c r="S48" s="14"/>
      <c r="T48" s="14"/>
      <c r="U48" s="14"/>
      <c r="V48" s="15"/>
      <c r="W48" s="14"/>
      <c r="X48" s="14"/>
      <c r="Y48" s="15"/>
      <c r="Z48" s="14"/>
      <c r="AA48" s="14"/>
      <c r="AB48" s="15"/>
      <c r="AC48" s="223"/>
      <c r="AD48" s="223"/>
      <c r="AE48" s="223"/>
      <c r="AF48" s="14"/>
      <c r="AG48" s="14"/>
      <c r="AH48" s="15"/>
      <c r="AI48" s="14"/>
      <c r="AJ48" s="14"/>
      <c r="AK48" s="15"/>
      <c r="AL48" s="14"/>
      <c r="AM48" s="14"/>
      <c r="AN48" s="15"/>
      <c r="AO48" s="14"/>
      <c r="AP48" s="14"/>
      <c r="AQ48" s="15"/>
      <c r="AR48" s="14"/>
      <c r="AS48" s="14"/>
      <c r="AT48" s="15"/>
      <c r="AU48" s="14"/>
      <c r="AV48" s="14"/>
      <c r="AW48" s="15"/>
      <c r="AX48" s="14"/>
      <c r="AY48" s="14"/>
      <c r="AZ48" s="14"/>
      <c r="BA48" s="14">
        <v>93.7</v>
      </c>
      <c r="BB48" s="172">
        <v>64.191999999999993</v>
      </c>
      <c r="BC48" s="14">
        <f>BB48/BA48*100</f>
        <v>68.508004268943424</v>
      </c>
      <c r="BD48" s="14"/>
      <c r="BE48" s="14"/>
      <c r="BF48" s="15"/>
      <c r="BG48" s="14"/>
      <c r="BH48" s="14"/>
      <c r="BI48" s="15"/>
      <c r="BJ48" s="14"/>
      <c r="BK48" s="14"/>
      <c r="BL48" s="14"/>
      <c r="BM48" s="14"/>
      <c r="BN48" s="14"/>
      <c r="BO48" s="15"/>
      <c r="BP48" s="14"/>
      <c r="BQ48" s="14"/>
      <c r="BR48" s="15"/>
      <c r="BS48" s="14"/>
      <c r="BT48" s="14"/>
      <c r="BU48" s="15"/>
    </row>
    <row r="49" spans="1:73" s="12" customFormat="1" x14ac:dyDescent="0.25">
      <c r="A49" s="133" t="s">
        <v>501</v>
      </c>
      <c r="B49" s="50">
        <f t="shared" si="35"/>
        <v>234.2</v>
      </c>
      <c r="C49" s="50">
        <f t="shared" si="36"/>
        <v>148.21601000000001</v>
      </c>
      <c r="D49" s="14">
        <f>C49/B49*100</f>
        <v>63.28608454312554</v>
      </c>
      <c r="E49" s="14"/>
      <c r="F49" s="14"/>
      <c r="G49" s="15"/>
      <c r="H49" s="14"/>
      <c r="I49" s="14"/>
      <c r="J49" s="15"/>
      <c r="K49" s="14"/>
      <c r="L49" s="14"/>
      <c r="M49" s="15"/>
      <c r="N49" s="15"/>
      <c r="O49" s="15"/>
      <c r="P49" s="15"/>
      <c r="Q49" s="14"/>
      <c r="R49" s="14"/>
      <c r="S49" s="14"/>
      <c r="T49" s="14"/>
      <c r="U49" s="14"/>
      <c r="V49" s="15"/>
      <c r="W49" s="14"/>
      <c r="X49" s="14"/>
      <c r="Y49" s="15"/>
      <c r="Z49" s="14"/>
      <c r="AA49" s="14"/>
      <c r="AB49" s="15"/>
      <c r="AC49" s="223"/>
      <c r="AD49" s="223"/>
      <c r="AE49" s="223"/>
      <c r="AF49" s="14"/>
      <c r="AG49" s="14"/>
      <c r="AH49" s="15"/>
      <c r="AI49" s="14"/>
      <c r="AJ49" s="14"/>
      <c r="AK49" s="15"/>
      <c r="AL49" s="14"/>
      <c r="AM49" s="14"/>
      <c r="AN49" s="15"/>
      <c r="AO49" s="14"/>
      <c r="AP49" s="14"/>
      <c r="AQ49" s="15"/>
      <c r="AR49" s="14"/>
      <c r="AS49" s="14"/>
      <c r="AT49" s="15"/>
      <c r="AU49" s="14"/>
      <c r="AV49" s="14"/>
      <c r="AW49" s="15"/>
      <c r="AX49" s="14"/>
      <c r="AY49" s="14"/>
      <c r="AZ49" s="14"/>
      <c r="BA49" s="14">
        <v>234.2</v>
      </c>
      <c r="BB49" s="172">
        <v>148.21601000000001</v>
      </c>
      <c r="BC49" s="14">
        <f>BB49/BA49*100</f>
        <v>63.28608454312554</v>
      </c>
      <c r="BD49" s="14"/>
      <c r="BE49" s="14"/>
      <c r="BF49" s="15"/>
      <c r="BG49" s="14"/>
      <c r="BH49" s="14"/>
      <c r="BI49" s="15"/>
      <c r="BJ49" s="14"/>
      <c r="BK49" s="14"/>
      <c r="BL49" s="14"/>
      <c r="BM49" s="14"/>
      <c r="BN49" s="14"/>
      <c r="BO49" s="15"/>
      <c r="BP49" s="14"/>
      <c r="BQ49" s="14"/>
      <c r="BR49" s="15"/>
      <c r="BS49" s="14"/>
      <c r="BT49" s="14"/>
      <c r="BU49" s="15"/>
    </row>
    <row r="50" spans="1:73" s="12" customFormat="1" x14ac:dyDescent="0.25">
      <c r="A50" s="133" t="s">
        <v>688</v>
      </c>
      <c r="B50" s="50">
        <f t="shared" si="35"/>
        <v>0</v>
      </c>
      <c r="C50" s="50">
        <f t="shared" si="36"/>
        <v>0</v>
      </c>
      <c r="D50" s="14"/>
      <c r="E50" s="14"/>
      <c r="F50" s="14"/>
      <c r="G50" s="15"/>
      <c r="H50" s="14"/>
      <c r="I50" s="14"/>
      <c r="J50" s="15"/>
      <c r="K50" s="14"/>
      <c r="L50" s="14"/>
      <c r="M50" s="15"/>
      <c r="N50" s="15"/>
      <c r="O50" s="15"/>
      <c r="P50" s="15"/>
      <c r="Q50" s="14"/>
      <c r="R50" s="14"/>
      <c r="S50" s="14"/>
      <c r="T50" s="14"/>
      <c r="U50" s="14"/>
      <c r="V50" s="15"/>
      <c r="W50" s="14"/>
      <c r="X50" s="14"/>
      <c r="Y50" s="15"/>
      <c r="Z50" s="14"/>
      <c r="AA50" s="14"/>
      <c r="AB50" s="15"/>
      <c r="AC50" s="223"/>
      <c r="AD50" s="223"/>
      <c r="AE50" s="223"/>
      <c r="AF50" s="14"/>
      <c r="AG50" s="14"/>
      <c r="AH50" s="15"/>
      <c r="AI50" s="14"/>
      <c r="AJ50" s="14"/>
      <c r="AK50" s="15"/>
      <c r="AL50" s="14"/>
      <c r="AM50" s="14"/>
      <c r="AN50" s="15"/>
      <c r="AO50" s="14"/>
      <c r="AP50" s="14"/>
      <c r="AQ50" s="15"/>
      <c r="AR50" s="14"/>
      <c r="AS50" s="14"/>
      <c r="AT50" s="15"/>
      <c r="AU50" s="14"/>
      <c r="AV50" s="14"/>
      <c r="AW50" s="15"/>
      <c r="AX50" s="14"/>
      <c r="AY50" s="14"/>
      <c r="AZ50" s="14"/>
      <c r="BA50" s="14"/>
      <c r="BB50" s="14"/>
      <c r="BC50" s="14"/>
      <c r="BD50" s="14"/>
      <c r="BE50" s="14"/>
      <c r="BF50" s="15"/>
      <c r="BG50" s="14"/>
      <c r="BH50" s="14"/>
      <c r="BI50" s="15"/>
      <c r="BJ50" s="14"/>
      <c r="BK50" s="14"/>
      <c r="BL50" s="14"/>
      <c r="BM50" s="14"/>
      <c r="BN50" s="14"/>
      <c r="BO50" s="15"/>
      <c r="BP50" s="14"/>
      <c r="BQ50" s="14"/>
      <c r="BR50" s="15"/>
      <c r="BS50" s="14"/>
      <c r="BT50" s="14"/>
      <c r="BU50" s="15"/>
    </row>
    <row r="51" spans="1:73" s="12" customFormat="1" x14ac:dyDescent="0.25">
      <c r="A51" s="133" t="s">
        <v>687</v>
      </c>
      <c r="B51" s="50">
        <f t="shared" si="35"/>
        <v>0</v>
      </c>
      <c r="C51" s="50">
        <f t="shared" si="36"/>
        <v>0</v>
      </c>
      <c r="D51" s="14"/>
      <c r="E51" s="14"/>
      <c r="F51" s="14"/>
      <c r="G51" s="15"/>
      <c r="H51" s="14"/>
      <c r="I51" s="14"/>
      <c r="J51" s="15"/>
      <c r="K51" s="14"/>
      <c r="L51" s="14"/>
      <c r="M51" s="15"/>
      <c r="N51" s="15"/>
      <c r="O51" s="15"/>
      <c r="P51" s="15"/>
      <c r="Q51" s="14"/>
      <c r="R51" s="14"/>
      <c r="S51" s="14"/>
      <c r="T51" s="14"/>
      <c r="U51" s="14"/>
      <c r="V51" s="15"/>
      <c r="W51" s="14"/>
      <c r="X51" s="14"/>
      <c r="Y51" s="15"/>
      <c r="Z51" s="14"/>
      <c r="AA51" s="14"/>
      <c r="AB51" s="15"/>
      <c r="AC51" s="223"/>
      <c r="AD51" s="223"/>
      <c r="AE51" s="223"/>
      <c r="AF51" s="14"/>
      <c r="AG51" s="14"/>
      <c r="AH51" s="15"/>
      <c r="AI51" s="14"/>
      <c r="AJ51" s="14"/>
      <c r="AK51" s="15"/>
      <c r="AL51" s="14"/>
      <c r="AM51" s="14"/>
      <c r="AN51" s="15"/>
      <c r="AO51" s="14"/>
      <c r="AP51" s="14"/>
      <c r="AQ51" s="15"/>
      <c r="AR51" s="14"/>
      <c r="AS51" s="14"/>
      <c r="AT51" s="15"/>
      <c r="AU51" s="14"/>
      <c r="AV51" s="14"/>
      <c r="AW51" s="15"/>
      <c r="AX51" s="14"/>
      <c r="AY51" s="14"/>
      <c r="AZ51" s="14"/>
      <c r="BA51" s="14"/>
      <c r="BB51" s="14"/>
      <c r="BC51" s="14"/>
      <c r="BD51" s="14"/>
      <c r="BE51" s="14"/>
      <c r="BF51" s="15"/>
      <c r="BG51" s="14"/>
      <c r="BH51" s="14"/>
      <c r="BI51" s="15"/>
      <c r="BJ51" s="14"/>
      <c r="BK51" s="14"/>
      <c r="BL51" s="14"/>
      <c r="BM51" s="14"/>
      <c r="BN51" s="14"/>
      <c r="BO51" s="15"/>
      <c r="BP51" s="14"/>
      <c r="BQ51" s="14"/>
      <c r="BR51" s="15"/>
      <c r="BS51" s="14"/>
      <c r="BT51" s="14"/>
      <c r="BU51" s="15"/>
    </row>
    <row r="52" spans="1:73" s="12" customFormat="1" x14ac:dyDescent="0.25">
      <c r="A52" s="133" t="s">
        <v>689</v>
      </c>
      <c r="B52" s="50">
        <f t="shared" si="35"/>
        <v>93.7</v>
      </c>
      <c r="C52" s="50">
        <f t="shared" si="36"/>
        <v>55.26802</v>
      </c>
      <c r="D52" s="14">
        <f>C52/B52*100</f>
        <v>58.984012806830307</v>
      </c>
      <c r="E52" s="14"/>
      <c r="F52" s="14"/>
      <c r="G52" s="15"/>
      <c r="H52" s="14"/>
      <c r="I52" s="14"/>
      <c r="J52" s="15"/>
      <c r="K52" s="14"/>
      <c r="L52" s="14"/>
      <c r="M52" s="15"/>
      <c r="N52" s="15"/>
      <c r="O52" s="15"/>
      <c r="P52" s="15"/>
      <c r="Q52" s="14"/>
      <c r="R52" s="14"/>
      <c r="S52" s="14"/>
      <c r="T52" s="14"/>
      <c r="U52" s="14"/>
      <c r="V52" s="15"/>
      <c r="W52" s="14"/>
      <c r="X52" s="14"/>
      <c r="Y52" s="15"/>
      <c r="Z52" s="14"/>
      <c r="AA52" s="14"/>
      <c r="AB52" s="15"/>
      <c r="AC52" s="223"/>
      <c r="AD52" s="223"/>
      <c r="AE52" s="223"/>
      <c r="AF52" s="14"/>
      <c r="AG52" s="14"/>
      <c r="AH52" s="15"/>
      <c r="AI52" s="14"/>
      <c r="AJ52" s="14"/>
      <c r="AK52" s="15"/>
      <c r="AL52" s="14"/>
      <c r="AM52" s="14"/>
      <c r="AN52" s="15"/>
      <c r="AO52" s="14"/>
      <c r="AP52" s="14"/>
      <c r="AQ52" s="15"/>
      <c r="AR52" s="14"/>
      <c r="AS52" s="14"/>
      <c r="AT52" s="15"/>
      <c r="AU52" s="14"/>
      <c r="AV52" s="14"/>
      <c r="AW52" s="15"/>
      <c r="AX52" s="14"/>
      <c r="AY52" s="14"/>
      <c r="AZ52" s="14"/>
      <c r="BA52" s="14">
        <v>93.7</v>
      </c>
      <c r="BB52" s="172">
        <v>55.26802</v>
      </c>
      <c r="BC52" s="14">
        <f>BB52/BA52*100</f>
        <v>58.984012806830307</v>
      </c>
      <c r="BD52" s="14"/>
      <c r="BE52" s="14"/>
      <c r="BF52" s="15"/>
      <c r="BG52" s="14"/>
      <c r="BH52" s="14"/>
      <c r="BI52" s="15"/>
      <c r="BJ52" s="14"/>
      <c r="BK52" s="14"/>
      <c r="BL52" s="14"/>
      <c r="BM52" s="14"/>
      <c r="BN52" s="14"/>
      <c r="BO52" s="15"/>
      <c r="BP52" s="14"/>
      <c r="BQ52" s="14"/>
      <c r="BR52" s="15"/>
      <c r="BS52" s="14"/>
      <c r="BT52" s="14"/>
      <c r="BU52" s="15"/>
    </row>
    <row r="53" spans="1:73" s="12" customFormat="1" x14ac:dyDescent="0.25">
      <c r="A53" s="133" t="s">
        <v>502</v>
      </c>
      <c r="B53" s="50">
        <f t="shared" si="35"/>
        <v>234.2</v>
      </c>
      <c r="C53" s="50">
        <f t="shared" si="36"/>
        <v>148.98524</v>
      </c>
      <c r="D53" s="14">
        <f>C53/B53*100</f>
        <v>63.614534585824089</v>
      </c>
      <c r="E53" s="14"/>
      <c r="F53" s="14"/>
      <c r="G53" s="15"/>
      <c r="H53" s="14"/>
      <c r="I53" s="14"/>
      <c r="J53" s="15"/>
      <c r="K53" s="14"/>
      <c r="L53" s="14"/>
      <c r="M53" s="15"/>
      <c r="N53" s="15"/>
      <c r="O53" s="15"/>
      <c r="P53" s="15"/>
      <c r="Q53" s="14"/>
      <c r="R53" s="14"/>
      <c r="S53" s="14"/>
      <c r="T53" s="14"/>
      <c r="U53" s="14"/>
      <c r="V53" s="15"/>
      <c r="W53" s="14"/>
      <c r="X53" s="14"/>
      <c r="Y53" s="15"/>
      <c r="Z53" s="14"/>
      <c r="AA53" s="14"/>
      <c r="AB53" s="15"/>
      <c r="AC53" s="223"/>
      <c r="AD53" s="223"/>
      <c r="AE53" s="223"/>
      <c r="AF53" s="14"/>
      <c r="AG53" s="14"/>
      <c r="AH53" s="15"/>
      <c r="AI53" s="14"/>
      <c r="AJ53" s="14"/>
      <c r="AK53" s="15"/>
      <c r="AL53" s="14"/>
      <c r="AM53" s="14"/>
      <c r="AN53" s="15"/>
      <c r="AO53" s="14"/>
      <c r="AP53" s="14"/>
      <c r="AQ53" s="15"/>
      <c r="AR53" s="14"/>
      <c r="AS53" s="14"/>
      <c r="AT53" s="15"/>
      <c r="AU53" s="14"/>
      <c r="AV53" s="14"/>
      <c r="AW53" s="15"/>
      <c r="AX53" s="14"/>
      <c r="AY53" s="14"/>
      <c r="AZ53" s="14"/>
      <c r="BA53" s="14">
        <v>234.2</v>
      </c>
      <c r="BB53" s="172">
        <v>148.98524</v>
      </c>
      <c r="BC53" s="14">
        <f>BB53/BA53*100</f>
        <v>63.614534585824089</v>
      </c>
      <c r="BD53" s="14"/>
      <c r="BE53" s="14"/>
      <c r="BF53" s="15"/>
      <c r="BG53" s="14"/>
      <c r="BH53" s="14"/>
      <c r="BI53" s="15"/>
      <c r="BJ53" s="14"/>
      <c r="BK53" s="14"/>
      <c r="BL53" s="14"/>
      <c r="BM53" s="14"/>
      <c r="BN53" s="14"/>
      <c r="BO53" s="15"/>
      <c r="BP53" s="14"/>
      <c r="BQ53" s="14"/>
      <c r="BR53" s="15"/>
      <c r="BS53" s="14"/>
      <c r="BT53" s="14"/>
      <c r="BU53" s="15"/>
    </row>
    <row r="54" spans="1:73" s="28" customFormat="1" ht="31.5" x14ac:dyDescent="0.25">
      <c r="A54" s="77" t="s">
        <v>505</v>
      </c>
      <c r="B54" s="80">
        <f t="shared" si="35"/>
        <v>1869498.8000000005</v>
      </c>
      <c r="C54" s="80">
        <f t="shared" si="36"/>
        <v>1249798.3864599997</v>
      </c>
      <c r="D54" s="83">
        <f t="shared" ref="D54" si="49">C54/B54*100</f>
        <v>66.852056094392751</v>
      </c>
      <c r="E54" s="83">
        <f>SUM(E55:E57)</f>
        <v>8444.6</v>
      </c>
      <c r="F54" s="83">
        <f t="shared" ref="F54:BQ54" si="50">SUM(F55:F57)</f>
        <v>4594.0951100000002</v>
      </c>
      <c r="G54" s="83">
        <f t="shared" si="16"/>
        <v>54.402755725552424</v>
      </c>
      <c r="H54" s="83">
        <f t="shared" si="50"/>
        <v>2257</v>
      </c>
      <c r="I54" s="83">
        <f t="shared" si="50"/>
        <v>1372.32701</v>
      </c>
      <c r="J54" s="83">
        <f t="shared" si="17"/>
        <v>60.803146211785553</v>
      </c>
      <c r="K54" s="83">
        <f t="shared" si="50"/>
        <v>55088.3</v>
      </c>
      <c r="L54" s="83">
        <f t="shared" si="50"/>
        <v>36826.023150000001</v>
      </c>
      <c r="M54" s="83">
        <f t="shared" si="18"/>
        <v>66.849082563811194</v>
      </c>
      <c r="N54" s="83">
        <f t="shared" si="50"/>
        <v>574055.30000000005</v>
      </c>
      <c r="O54" s="83">
        <f t="shared" si="50"/>
        <v>413314.88014999998</v>
      </c>
      <c r="P54" s="83">
        <f t="shared" si="19"/>
        <v>71.999140178655253</v>
      </c>
      <c r="Q54" s="83">
        <f t="shared" si="50"/>
        <v>3155.2</v>
      </c>
      <c r="R54" s="83">
        <f t="shared" si="50"/>
        <v>0</v>
      </c>
      <c r="S54" s="83">
        <f t="shared" si="39"/>
        <v>0</v>
      </c>
      <c r="T54" s="83">
        <f t="shared" si="50"/>
        <v>23235.599999999999</v>
      </c>
      <c r="U54" s="83">
        <f t="shared" si="50"/>
        <v>10534.386869999998</v>
      </c>
      <c r="V54" s="83">
        <f t="shared" si="20"/>
        <v>45.337270696689558</v>
      </c>
      <c r="W54" s="83">
        <f t="shared" si="50"/>
        <v>1414.9</v>
      </c>
      <c r="X54" s="83">
        <f t="shared" si="50"/>
        <v>656.49608999999998</v>
      </c>
      <c r="Y54" s="83">
        <f t="shared" si="21"/>
        <v>46.39876245671072</v>
      </c>
      <c r="Z54" s="83">
        <f t="shared" si="50"/>
        <v>1007727.8</v>
      </c>
      <c r="AA54" s="83">
        <f t="shared" si="50"/>
        <v>664243.33280999993</v>
      </c>
      <c r="AB54" s="83">
        <f t="shared" si="22"/>
        <v>65.914955686446277</v>
      </c>
      <c r="AC54" s="224">
        <f t="shared" si="50"/>
        <v>6660.8</v>
      </c>
      <c r="AD54" s="224">
        <f t="shared" si="50"/>
        <v>3289.1473099999998</v>
      </c>
      <c r="AE54" s="221">
        <f t="shared" si="23"/>
        <v>49.380664634878691</v>
      </c>
      <c r="AF54" s="83">
        <f t="shared" si="50"/>
        <v>264.2</v>
      </c>
      <c r="AG54" s="83">
        <f t="shared" si="50"/>
        <v>64.8</v>
      </c>
      <c r="AH54" s="83">
        <f t="shared" si="40"/>
        <v>24.526873580620741</v>
      </c>
      <c r="AI54" s="83">
        <f t="shared" si="50"/>
        <v>7030.9</v>
      </c>
      <c r="AJ54" s="83">
        <f t="shared" si="50"/>
        <v>4253.0026600000001</v>
      </c>
      <c r="AK54" s="83">
        <f t="shared" si="24"/>
        <v>60.490160007964846</v>
      </c>
      <c r="AL54" s="83">
        <f t="shared" si="50"/>
        <v>92302.1</v>
      </c>
      <c r="AM54" s="83">
        <f t="shared" si="50"/>
        <v>46655.381340000007</v>
      </c>
      <c r="AN54" s="83">
        <f t="shared" si="25"/>
        <v>50.546392053918609</v>
      </c>
      <c r="AO54" s="83">
        <f t="shared" si="50"/>
        <v>1480.2</v>
      </c>
      <c r="AP54" s="83">
        <f t="shared" si="50"/>
        <v>968.09292000000005</v>
      </c>
      <c r="AQ54" s="83">
        <f t="shared" si="26"/>
        <v>65.402845561410615</v>
      </c>
      <c r="AR54" s="83">
        <f t="shared" si="50"/>
        <v>1110.0999999999999</v>
      </c>
      <c r="AS54" s="83">
        <f t="shared" si="50"/>
        <v>562.35701000000006</v>
      </c>
      <c r="AT54" s="83">
        <f t="shared" si="27"/>
        <v>50.658229889199177</v>
      </c>
      <c r="AU54" s="83">
        <f t="shared" si="50"/>
        <v>10732.5</v>
      </c>
      <c r="AV54" s="83">
        <f t="shared" si="50"/>
        <v>8049.6</v>
      </c>
      <c r="AW54" s="83">
        <f t="shared" si="28"/>
        <v>75.002096436058707</v>
      </c>
      <c r="AX54" s="83">
        <f t="shared" si="50"/>
        <v>2220.3000000000002</v>
      </c>
      <c r="AY54" s="83">
        <f t="shared" si="50"/>
        <v>1466.26956</v>
      </c>
      <c r="AZ54" s="83">
        <f t="shared" ref="AZ54:AZ58" si="51">AY54/AX54*100</f>
        <v>66.039254154843931</v>
      </c>
      <c r="BA54" s="83">
        <f t="shared" si="50"/>
        <v>702.59999999999991</v>
      </c>
      <c r="BB54" s="83">
        <f t="shared" si="50"/>
        <v>438.05709999999999</v>
      </c>
      <c r="BC54" s="81">
        <f t="shared" ref="BC54" si="52">BB54/BA54*100</f>
        <v>62.348007401081709</v>
      </c>
      <c r="BD54" s="83">
        <f t="shared" si="50"/>
        <v>740.1</v>
      </c>
      <c r="BE54" s="83">
        <f t="shared" si="50"/>
        <v>372.11196000000001</v>
      </c>
      <c r="BF54" s="83">
        <f t="shared" si="29"/>
        <v>50.278605593838662</v>
      </c>
      <c r="BG54" s="83">
        <f t="shared" si="50"/>
        <v>1480.2</v>
      </c>
      <c r="BH54" s="83">
        <f t="shared" si="50"/>
        <v>747.79405000000008</v>
      </c>
      <c r="BI54" s="83">
        <f t="shared" si="30"/>
        <v>50.519798000270235</v>
      </c>
      <c r="BJ54" s="83">
        <f t="shared" si="50"/>
        <v>69226.3</v>
      </c>
      <c r="BK54" s="83">
        <f t="shared" si="50"/>
        <v>51390.231359999998</v>
      </c>
      <c r="BL54" s="83">
        <f t="shared" si="31"/>
        <v>74.235126476498095</v>
      </c>
      <c r="BM54" s="83">
        <f t="shared" si="50"/>
        <v>128.19999999999999</v>
      </c>
      <c r="BN54" s="83">
        <f t="shared" si="50"/>
        <v>0</v>
      </c>
      <c r="BO54" s="83"/>
      <c r="BP54" s="83">
        <f t="shared" si="50"/>
        <v>41.6</v>
      </c>
      <c r="BQ54" s="83">
        <f t="shared" si="50"/>
        <v>0</v>
      </c>
      <c r="BR54" s="83">
        <f t="shared" si="42"/>
        <v>0</v>
      </c>
      <c r="BS54" s="83"/>
      <c r="BT54" s="83"/>
      <c r="BU54" s="83"/>
    </row>
    <row r="55" spans="1:73" s="12" customFormat="1" x14ac:dyDescent="0.25">
      <c r="A55" s="132" t="s">
        <v>323</v>
      </c>
      <c r="B55" s="50">
        <f t="shared" si="35"/>
        <v>1868796.2000000004</v>
      </c>
      <c r="C55" s="50">
        <f t="shared" si="36"/>
        <v>1249360.3293599996</v>
      </c>
      <c r="D55" s="15">
        <f t="shared" si="0"/>
        <v>66.85374945432784</v>
      </c>
      <c r="E55" s="15">
        <v>8444.6</v>
      </c>
      <c r="F55" s="172">
        <v>4594.0951100000002</v>
      </c>
      <c r="G55" s="15">
        <f t="shared" si="16"/>
        <v>54.402755725552424</v>
      </c>
      <c r="H55" s="15">
        <v>2257</v>
      </c>
      <c r="I55" s="172">
        <v>1372.32701</v>
      </c>
      <c r="J55" s="15">
        <f t="shared" si="17"/>
        <v>60.803146211785553</v>
      </c>
      <c r="K55" s="15">
        <v>55088.3</v>
      </c>
      <c r="L55" s="228">
        <v>36826.023150000001</v>
      </c>
      <c r="M55" s="15">
        <f t="shared" si="18"/>
        <v>66.849082563811194</v>
      </c>
      <c r="N55" s="15">
        <v>574055.30000000005</v>
      </c>
      <c r="O55" s="172">
        <v>413314.88014999998</v>
      </c>
      <c r="P55" s="15">
        <f t="shared" si="19"/>
        <v>71.999140178655253</v>
      </c>
      <c r="Q55" s="15">
        <v>3155.2</v>
      </c>
      <c r="R55" s="15"/>
      <c r="S55" s="15">
        <f t="shared" si="39"/>
        <v>0</v>
      </c>
      <c r="T55" s="15">
        <v>23235.599999999999</v>
      </c>
      <c r="U55" s="172">
        <v>10534.386869999998</v>
      </c>
      <c r="V55" s="15">
        <f t="shared" si="20"/>
        <v>45.337270696689558</v>
      </c>
      <c r="W55" s="15">
        <v>1414.9</v>
      </c>
      <c r="X55" s="172">
        <v>656.49608999999998</v>
      </c>
      <c r="Y55" s="15">
        <f t="shared" si="21"/>
        <v>46.39876245671072</v>
      </c>
      <c r="Z55" s="227">
        <v>1007727.8</v>
      </c>
      <c r="AA55" s="172">
        <v>664243.33280999993</v>
      </c>
      <c r="AB55" s="15">
        <f t="shared" si="22"/>
        <v>65.914955686446277</v>
      </c>
      <c r="AC55" s="222">
        <v>6660.8</v>
      </c>
      <c r="AD55" s="226">
        <v>3289.1473099999998</v>
      </c>
      <c r="AE55" s="223">
        <f t="shared" si="23"/>
        <v>49.380664634878691</v>
      </c>
      <c r="AF55" s="14">
        <v>264.2</v>
      </c>
      <c r="AG55" s="172">
        <v>64.8</v>
      </c>
      <c r="AH55" s="15">
        <f t="shared" si="40"/>
        <v>24.526873580620741</v>
      </c>
      <c r="AI55" s="15">
        <v>7030.9</v>
      </c>
      <c r="AJ55" s="172">
        <v>4253.0026600000001</v>
      </c>
      <c r="AK55" s="15">
        <f t="shared" si="24"/>
        <v>60.490160007964846</v>
      </c>
      <c r="AL55" s="15">
        <v>92302.1</v>
      </c>
      <c r="AM55" s="172">
        <v>46655.381340000007</v>
      </c>
      <c r="AN55" s="15">
        <f t="shared" si="25"/>
        <v>50.546392053918609</v>
      </c>
      <c r="AO55" s="15">
        <v>1480.2</v>
      </c>
      <c r="AP55" s="172">
        <v>968.09292000000005</v>
      </c>
      <c r="AQ55" s="15">
        <f t="shared" si="26"/>
        <v>65.402845561410615</v>
      </c>
      <c r="AR55" s="15">
        <v>1110.0999999999999</v>
      </c>
      <c r="AS55" s="172">
        <v>562.35701000000006</v>
      </c>
      <c r="AT55" s="15">
        <f t="shared" si="27"/>
        <v>50.658229889199177</v>
      </c>
      <c r="AU55" s="15">
        <v>10732.5</v>
      </c>
      <c r="AV55" s="172">
        <v>8049.6</v>
      </c>
      <c r="AW55" s="15">
        <f t="shared" si="28"/>
        <v>75.002096436058707</v>
      </c>
      <c r="AX55" s="15">
        <v>2220.3000000000002</v>
      </c>
      <c r="AY55" s="172">
        <v>1466.26956</v>
      </c>
      <c r="AZ55" s="15">
        <f t="shared" si="51"/>
        <v>66.039254154843931</v>
      </c>
      <c r="BA55" s="15"/>
      <c r="BB55" s="15"/>
      <c r="BC55" s="14"/>
      <c r="BD55" s="15">
        <v>740.1</v>
      </c>
      <c r="BE55" s="172">
        <v>372.11196000000001</v>
      </c>
      <c r="BF55" s="15">
        <f t="shared" si="29"/>
        <v>50.278605593838662</v>
      </c>
      <c r="BG55" s="15">
        <v>1480.2</v>
      </c>
      <c r="BH55" s="172">
        <v>747.79405000000008</v>
      </c>
      <c r="BI55" s="15">
        <f t="shared" si="30"/>
        <v>50.519798000270235</v>
      </c>
      <c r="BJ55" s="15">
        <v>69226.3</v>
      </c>
      <c r="BK55" s="172">
        <v>51390.231359999998</v>
      </c>
      <c r="BL55" s="15">
        <f t="shared" si="31"/>
        <v>74.235126476498095</v>
      </c>
      <c r="BM55" s="190">
        <v>128.19999999999999</v>
      </c>
      <c r="BN55" s="15"/>
      <c r="BO55" s="15">
        <f t="shared" si="34"/>
        <v>0</v>
      </c>
      <c r="BP55" s="172">
        <v>41.6</v>
      </c>
      <c r="BQ55" s="15"/>
      <c r="BR55" s="15">
        <f t="shared" si="42"/>
        <v>0</v>
      </c>
      <c r="BS55" s="15"/>
      <c r="BT55" s="15"/>
      <c r="BU55" s="15"/>
    </row>
    <row r="56" spans="1:73" s="12" customFormat="1" x14ac:dyDescent="0.25">
      <c r="A56" s="133" t="s">
        <v>690</v>
      </c>
      <c r="B56" s="50">
        <f t="shared" si="35"/>
        <v>468.4</v>
      </c>
      <c r="C56" s="50">
        <f t="shared" si="36"/>
        <v>290.85554999999999</v>
      </c>
      <c r="D56" s="14">
        <f>C56/B56*100</f>
        <v>62.095548676345004</v>
      </c>
      <c r="E56" s="14"/>
      <c r="F56" s="14"/>
      <c r="G56" s="15"/>
      <c r="H56" s="14"/>
      <c r="I56" s="15"/>
      <c r="J56" s="15"/>
      <c r="K56" s="14"/>
      <c r="L56" s="15"/>
      <c r="M56" s="15"/>
      <c r="N56" s="14"/>
      <c r="O56" s="14"/>
      <c r="P56" s="15"/>
      <c r="Q56" s="14"/>
      <c r="R56" s="14"/>
      <c r="S56" s="15"/>
      <c r="T56" s="14"/>
      <c r="U56" s="14"/>
      <c r="V56" s="15"/>
      <c r="W56" s="14"/>
      <c r="X56" s="15"/>
      <c r="Y56" s="15"/>
      <c r="Z56" s="15"/>
      <c r="AA56" s="15"/>
      <c r="AB56" s="15"/>
      <c r="AC56" s="223"/>
      <c r="AD56" s="223"/>
      <c r="AE56" s="223"/>
      <c r="AF56" s="14"/>
      <c r="AG56" s="14"/>
      <c r="AH56" s="15"/>
      <c r="AI56" s="14"/>
      <c r="AJ56" s="14"/>
      <c r="AK56" s="15"/>
      <c r="AL56" s="14"/>
      <c r="AM56" s="14"/>
      <c r="AN56" s="15"/>
      <c r="AO56" s="14"/>
      <c r="AP56" s="14"/>
      <c r="AQ56" s="15"/>
      <c r="AR56" s="14"/>
      <c r="AS56" s="14"/>
      <c r="AT56" s="15"/>
      <c r="AU56" s="14"/>
      <c r="AV56" s="14"/>
      <c r="AW56" s="15"/>
      <c r="AX56" s="14"/>
      <c r="AY56" s="14"/>
      <c r="AZ56" s="15"/>
      <c r="BA56" s="14">
        <v>468.4</v>
      </c>
      <c r="BB56" s="172">
        <v>290.85554999999999</v>
      </c>
      <c r="BC56" s="14">
        <f t="shared" ref="BC56:BC58" si="53">BB56/BA56*100</f>
        <v>62.095548676345004</v>
      </c>
      <c r="BD56" s="14"/>
      <c r="BE56" s="14"/>
      <c r="BF56" s="15"/>
      <c r="BG56" s="14"/>
      <c r="BH56" s="14"/>
      <c r="BI56" s="15"/>
      <c r="BJ56" s="14"/>
      <c r="BK56" s="14"/>
      <c r="BL56" s="15"/>
      <c r="BM56" s="14"/>
      <c r="BN56" s="14"/>
      <c r="BO56" s="15"/>
      <c r="BP56" s="14"/>
      <c r="BQ56" s="14"/>
      <c r="BR56" s="15"/>
      <c r="BS56" s="14"/>
      <c r="BT56" s="14"/>
      <c r="BU56" s="15"/>
    </row>
    <row r="57" spans="1:73" s="12" customFormat="1" x14ac:dyDescent="0.25">
      <c r="A57" s="133" t="s">
        <v>322</v>
      </c>
      <c r="B57" s="50">
        <f t="shared" si="35"/>
        <v>234.2</v>
      </c>
      <c r="C57" s="50">
        <f t="shared" si="36"/>
        <v>147.20155</v>
      </c>
      <c r="D57" s="14">
        <f>C57/B57*100</f>
        <v>62.852924850555084</v>
      </c>
      <c r="E57" s="14"/>
      <c r="F57" s="14"/>
      <c r="G57" s="15"/>
      <c r="H57" s="14"/>
      <c r="I57" s="15"/>
      <c r="J57" s="15"/>
      <c r="K57" s="14"/>
      <c r="L57" s="15"/>
      <c r="M57" s="15"/>
      <c r="N57" s="14"/>
      <c r="O57" s="14"/>
      <c r="P57" s="15"/>
      <c r="Q57" s="14"/>
      <c r="R57" s="14"/>
      <c r="S57" s="15"/>
      <c r="T57" s="14"/>
      <c r="U57" s="14"/>
      <c r="V57" s="15"/>
      <c r="W57" s="14"/>
      <c r="X57" s="14"/>
      <c r="Y57" s="15"/>
      <c r="Z57" s="15"/>
      <c r="AA57" s="15"/>
      <c r="AB57" s="15"/>
      <c r="AC57" s="223"/>
      <c r="AD57" s="223"/>
      <c r="AE57" s="223"/>
      <c r="AF57" s="14"/>
      <c r="AG57" s="14"/>
      <c r="AH57" s="15"/>
      <c r="AI57" s="14"/>
      <c r="AJ57" s="14"/>
      <c r="AK57" s="15"/>
      <c r="AL57" s="14"/>
      <c r="AM57" s="14"/>
      <c r="AN57" s="15"/>
      <c r="AO57" s="14"/>
      <c r="AP57" s="14"/>
      <c r="AQ57" s="15"/>
      <c r="AR57" s="14"/>
      <c r="AS57" s="14"/>
      <c r="AT57" s="15"/>
      <c r="AU57" s="14"/>
      <c r="AV57" s="14"/>
      <c r="AW57" s="15"/>
      <c r="AX57" s="14"/>
      <c r="AY57" s="14"/>
      <c r="AZ57" s="15"/>
      <c r="BA57" s="14">
        <v>234.2</v>
      </c>
      <c r="BB57" s="172">
        <v>147.20155</v>
      </c>
      <c r="BC57" s="14">
        <f t="shared" si="53"/>
        <v>62.852924850555084</v>
      </c>
      <c r="BD57" s="14"/>
      <c r="BE57" s="14"/>
      <c r="BF57" s="15"/>
      <c r="BG57" s="14"/>
      <c r="BH57" s="14"/>
      <c r="BI57" s="15"/>
      <c r="BJ57" s="14"/>
      <c r="BK57" s="14"/>
      <c r="BL57" s="15"/>
      <c r="BM57" s="14"/>
      <c r="BN57" s="14"/>
      <c r="BO57" s="15"/>
      <c r="BP57" s="14"/>
      <c r="BQ57" s="14"/>
      <c r="BR57" s="15"/>
      <c r="BS57" s="14"/>
      <c r="BT57" s="14"/>
      <c r="BU57" s="15"/>
    </row>
    <row r="58" spans="1:73" s="28" customFormat="1" ht="31.5" x14ac:dyDescent="0.25">
      <c r="A58" s="77" t="s">
        <v>333</v>
      </c>
      <c r="B58" s="80">
        <f t="shared" si="35"/>
        <v>933556.79999999981</v>
      </c>
      <c r="C58" s="80">
        <f t="shared" si="36"/>
        <v>610818.22982000012</v>
      </c>
      <c r="D58" s="83">
        <f t="shared" ref="D58" si="54">C58/B58*100</f>
        <v>65.429144731204374</v>
      </c>
      <c r="E58" s="83">
        <f>SUM(E59:E74)</f>
        <v>4723.8999999999996</v>
      </c>
      <c r="F58" s="83">
        <f t="shared" ref="F58:BQ58" si="55">SUM(F59:F74)</f>
        <v>2083.3956800000001</v>
      </c>
      <c r="G58" s="83">
        <f t="shared" si="16"/>
        <v>44.103297698935208</v>
      </c>
      <c r="H58" s="83">
        <f t="shared" si="55"/>
        <v>655.20000000000005</v>
      </c>
      <c r="I58" s="83">
        <f t="shared" si="55"/>
        <v>329.51832000000002</v>
      </c>
      <c r="J58" s="83">
        <f t="shared" si="17"/>
        <v>50.292783882783887</v>
      </c>
      <c r="K58" s="83">
        <f t="shared" si="55"/>
        <v>10377.5</v>
      </c>
      <c r="L58" s="83">
        <f t="shared" si="55"/>
        <v>5260.7414800000006</v>
      </c>
      <c r="M58" s="83">
        <f t="shared" si="18"/>
        <v>50.693726620091553</v>
      </c>
      <c r="N58" s="83">
        <f t="shared" si="55"/>
        <v>222099.1</v>
      </c>
      <c r="O58" s="83">
        <f t="shared" si="55"/>
        <v>148884.25959</v>
      </c>
      <c r="P58" s="83">
        <f t="shared" si="19"/>
        <v>67.035057589157276</v>
      </c>
      <c r="Q58" s="83">
        <f t="shared" si="55"/>
        <v>1633.9</v>
      </c>
      <c r="R58" s="83">
        <f t="shared" si="55"/>
        <v>0</v>
      </c>
      <c r="S58" s="83">
        <f t="shared" si="39"/>
        <v>0</v>
      </c>
      <c r="T58" s="83">
        <f t="shared" si="55"/>
        <v>15502.3</v>
      </c>
      <c r="U58" s="83">
        <f t="shared" si="55"/>
        <v>6385.107</v>
      </c>
      <c r="V58" s="83">
        <f t="shared" si="20"/>
        <v>41.188126923101734</v>
      </c>
      <c r="W58" s="83">
        <f t="shared" si="55"/>
        <v>620.20000000000005</v>
      </c>
      <c r="X58" s="83">
        <f t="shared" si="55"/>
        <v>438.30038000000002</v>
      </c>
      <c r="Y58" s="83">
        <f t="shared" si="21"/>
        <v>70.670812641083529</v>
      </c>
      <c r="Z58" s="83">
        <f t="shared" si="55"/>
        <v>565366.19999999995</v>
      </c>
      <c r="AA58" s="83">
        <f t="shared" si="55"/>
        <v>380489.13917000004</v>
      </c>
      <c r="AB58" s="83">
        <f t="shared" si="22"/>
        <v>67.299590808576824</v>
      </c>
      <c r="AC58" s="224">
        <f t="shared" si="55"/>
        <v>2794.8</v>
      </c>
      <c r="AD58" s="224">
        <f t="shared" si="55"/>
        <v>1710.6583799999999</v>
      </c>
      <c r="AE58" s="221">
        <f t="shared" si="23"/>
        <v>61.208615285530264</v>
      </c>
      <c r="AF58" s="83">
        <f t="shared" si="55"/>
        <v>237.7</v>
      </c>
      <c r="AG58" s="83">
        <f t="shared" si="55"/>
        <v>0</v>
      </c>
      <c r="AH58" s="83">
        <f t="shared" si="40"/>
        <v>0</v>
      </c>
      <c r="AI58" s="83">
        <f t="shared" si="55"/>
        <v>3493.6</v>
      </c>
      <c r="AJ58" s="83">
        <f t="shared" si="55"/>
        <v>2234.6854199999998</v>
      </c>
      <c r="AK58" s="83">
        <f t="shared" si="24"/>
        <v>63.965119647355159</v>
      </c>
      <c r="AL58" s="83">
        <f t="shared" si="55"/>
        <v>48395.9</v>
      </c>
      <c r="AM58" s="83">
        <f t="shared" si="55"/>
        <v>24748.990389999999</v>
      </c>
      <c r="AN58" s="83">
        <f t="shared" si="25"/>
        <v>51.138609654950109</v>
      </c>
      <c r="AO58" s="83">
        <f t="shared" si="55"/>
        <v>1048.0999999999999</v>
      </c>
      <c r="AP58" s="83">
        <f t="shared" si="55"/>
        <v>695.14297999999997</v>
      </c>
      <c r="AQ58" s="83">
        <f t="shared" si="26"/>
        <v>66.324108386604337</v>
      </c>
      <c r="AR58" s="83">
        <f t="shared" si="55"/>
        <v>698.7</v>
      </c>
      <c r="AS58" s="83">
        <f t="shared" si="55"/>
        <v>321.70170000000002</v>
      </c>
      <c r="AT58" s="83">
        <f t="shared" si="27"/>
        <v>46.042893945899529</v>
      </c>
      <c r="AU58" s="83">
        <f t="shared" si="55"/>
        <v>5414.6</v>
      </c>
      <c r="AV58" s="83">
        <f t="shared" si="55"/>
        <v>4060.8</v>
      </c>
      <c r="AW58" s="83">
        <f t="shared" si="28"/>
        <v>74.997229712259454</v>
      </c>
      <c r="AX58" s="83">
        <f t="shared" si="55"/>
        <v>2096.1</v>
      </c>
      <c r="AY58" s="83">
        <f t="shared" si="55"/>
        <v>1345.0692900000001</v>
      </c>
      <c r="AZ58" s="83">
        <f t="shared" si="51"/>
        <v>64.170091598683271</v>
      </c>
      <c r="BA58" s="83">
        <f t="shared" si="55"/>
        <v>2389</v>
      </c>
      <c r="BB58" s="83">
        <f t="shared" si="55"/>
        <v>1426.1049600000001</v>
      </c>
      <c r="BC58" s="81">
        <f t="shared" si="53"/>
        <v>59.694640435328594</v>
      </c>
      <c r="BD58" s="83">
        <f t="shared" si="55"/>
        <v>349.4</v>
      </c>
      <c r="BE58" s="83">
        <f t="shared" si="55"/>
        <v>229.74612999999999</v>
      </c>
      <c r="BF58" s="83">
        <f t="shared" si="29"/>
        <v>65.754473382942194</v>
      </c>
      <c r="BG58" s="83">
        <f t="shared" si="55"/>
        <v>698.7</v>
      </c>
      <c r="BH58" s="83">
        <f t="shared" si="55"/>
        <v>445.04088000000002</v>
      </c>
      <c r="BI58" s="83">
        <f t="shared" si="30"/>
        <v>63.695560326320312</v>
      </c>
      <c r="BJ58" s="83">
        <f t="shared" si="55"/>
        <v>44903.5</v>
      </c>
      <c r="BK58" s="83">
        <f t="shared" si="55"/>
        <v>29703.428070000002</v>
      </c>
      <c r="BL58" s="83">
        <f t="shared" si="31"/>
        <v>66.149471800639148</v>
      </c>
      <c r="BM58" s="83">
        <f t="shared" si="55"/>
        <v>32</v>
      </c>
      <c r="BN58" s="83">
        <f t="shared" si="55"/>
        <v>0</v>
      </c>
      <c r="BO58" s="83"/>
      <c r="BP58" s="83">
        <f t="shared" si="55"/>
        <v>26.4</v>
      </c>
      <c r="BQ58" s="83">
        <f t="shared" si="55"/>
        <v>26.4</v>
      </c>
      <c r="BR58" s="83">
        <f t="shared" si="42"/>
        <v>100</v>
      </c>
      <c r="BS58" s="83"/>
      <c r="BT58" s="83"/>
      <c r="BU58" s="83"/>
    </row>
    <row r="59" spans="1:73" s="12" customFormat="1" ht="16.5" customHeight="1" x14ac:dyDescent="0.25">
      <c r="A59" s="132" t="s">
        <v>332</v>
      </c>
      <c r="B59" s="50">
        <f t="shared" si="35"/>
        <v>931167.79999999981</v>
      </c>
      <c r="C59" s="50">
        <f t="shared" si="36"/>
        <v>609392.1248600001</v>
      </c>
      <c r="D59" s="15">
        <f t="shared" si="0"/>
        <v>65.443857150129134</v>
      </c>
      <c r="E59" s="15">
        <v>4723.8999999999996</v>
      </c>
      <c r="F59" s="172">
        <v>2083.3956800000001</v>
      </c>
      <c r="G59" s="15">
        <f t="shared" si="16"/>
        <v>44.103297698935208</v>
      </c>
      <c r="H59" s="15">
        <v>655.20000000000005</v>
      </c>
      <c r="I59" s="172">
        <v>329.51832000000002</v>
      </c>
      <c r="J59" s="15">
        <f t="shared" si="17"/>
        <v>50.292783882783887</v>
      </c>
      <c r="K59" s="15">
        <v>10377.5</v>
      </c>
      <c r="L59" s="228">
        <v>5260.7414800000006</v>
      </c>
      <c r="M59" s="15">
        <f t="shared" si="18"/>
        <v>50.693726620091553</v>
      </c>
      <c r="N59" s="15">
        <v>222099.1</v>
      </c>
      <c r="O59" s="172">
        <v>148884.25959</v>
      </c>
      <c r="P59" s="15">
        <f t="shared" si="19"/>
        <v>67.035057589157276</v>
      </c>
      <c r="Q59" s="15">
        <v>1633.9</v>
      </c>
      <c r="R59" s="15"/>
      <c r="S59" s="15">
        <f t="shared" si="39"/>
        <v>0</v>
      </c>
      <c r="T59" s="15">
        <v>15502.3</v>
      </c>
      <c r="U59" s="172">
        <v>6385.107</v>
      </c>
      <c r="V59" s="15">
        <f t="shared" si="20"/>
        <v>41.188126923101734</v>
      </c>
      <c r="W59" s="15">
        <v>620.20000000000005</v>
      </c>
      <c r="X59" s="172">
        <v>438.30038000000002</v>
      </c>
      <c r="Y59" s="15">
        <f t="shared" si="21"/>
        <v>70.670812641083529</v>
      </c>
      <c r="Z59" s="227">
        <v>565366.19999999995</v>
      </c>
      <c r="AA59" s="172">
        <v>380489.13917000004</v>
      </c>
      <c r="AB59" s="15">
        <f t="shared" si="22"/>
        <v>67.299590808576824</v>
      </c>
      <c r="AC59" s="222">
        <v>2794.8</v>
      </c>
      <c r="AD59" s="226">
        <v>1710.6583799999999</v>
      </c>
      <c r="AE59" s="223">
        <f t="shared" si="23"/>
        <v>61.208615285530264</v>
      </c>
      <c r="AF59" s="14">
        <v>237.7</v>
      </c>
      <c r="AG59" s="15"/>
      <c r="AH59" s="15">
        <f t="shared" si="40"/>
        <v>0</v>
      </c>
      <c r="AI59" s="15">
        <v>3493.6</v>
      </c>
      <c r="AJ59" s="172">
        <v>2234.6854199999998</v>
      </c>
      <c r="AK59" s="15">
        <f t="shared" si="24"/>
        <v>63.965119647355159</v>
      </c>
      <c r="AL59" s="15">
        <v>48395.9</v>
      </c>
      <c r="AM59" s="172">
        <v>24748.990389999999</v>
      </c>
      <c r="AN59" s="15">
        <f t="shared" si="25"/>
        <v>51.138609654950109</v>
      </c>
      <c r="AO59" s="15">
        <v>1048.0999999999999</v>
      </c>
      <c r="AP59" s="172">
        <v>695.14297999999997</v>
      </c>
      <c r="AQ59" s="15">
        <f t="shared" si="26"/>
        <v>66.324108386604337</v>
      </c>
      <c r="AR59" s="15">
        <v>698.7</v>
      </c>
      <c r="AS59" s="172">
        <v>321.70170000000002</v>
      </c>
      <c r="AT59" s="15">
        <f t="shared" si="27"/>
        <v>46.042893945899529</v>
      </c>
      <c r="AU59" s="15">
        <v>5414.6</v>
      </c>
      <c r="AV59" s="172">
        <v>4060.8</v>
      </c>
      <c r="AW59" s="15">
        <f t="shared" si="28"/>
        <v>74.997229712259454</v>
      </c>
      <c r="AX59" s="15">
        <v>2096.1</v>
      </c>
      <c r="AY59" s="172">
        <v>1345.0692900000001</v>
      </c>
      <c r="AZ59" s="15">
        <f>AY59/AX59*100</f>
        <v>64.170091598683271</v>
      </c>
      <c r="BA59" s="15"/>
      <c r="BB59" s="15"/>
      <c r="BC59" s="14"/>
      <c r="BD59" s="15">
        <v>349.4</v>
      </c>
      <c r="BE59" s="172">
        <v>229.74612999999999</v>
      </c>
      <c r="BF59" s="15">
        <f t="shared" si="29"/>
        <v>65.754473382942194</v>
      </c>
      <c r="BG59" s="15">
        <v>698.7</v>
      </c>
      <c r="BH59" s="172">
        <v>445.04088000000002</v>
      </c>
      <c r="BI59" s="15">
        <f t="shared" si="30"/>
        <v>63.695560326320312</v>
      </c>
      <c r="BJ59" s="15">
        <v>44903.5</v>
      </c>
      <c r="BK59" s="172">
        <v>29703.428070000002</v>
      </c>
      <c r="BL59" s="15">
        <f t="shared" si="31"/>
        <v>66.149471800639148</v>
      </c>
      <c r="BM59" s="190">
        <v>32</v>
      </c>
      <c r="BN59" s="15"/>
      <c r="BO59" s="15">
        <f t="shared" si="34"/>
        <v>0</v>
      </c>
      <c r="BP59" s="172">
        <v>26.4</v>
      </c>
      <c r="BQ59" s="172">
        <v>26.4</v>
      </c>
      <c r="BR59" s="15">
        <f t="shared" si="42"/>
        <v>100</v>
      </c>
      <c r="BS59" s="15"/>
      <c r="BT59" s="15"/>
      <c r="BU59" s="15"/>
    </row>
    <row r="60" spans="1:73" s="12" customFormat="1" x14ac:dyDescent="0.25">
      <c r="A60" s="133" t="s">
        <v>506</v>
      </c>
      <c r="B60" s="50">
        <f t="shared" si="35"/>
        <v>93.7</v>
      </c>
      <c r="C60" s="50">
        <f t="shared" si="36"/>
        <v>65.787669999999991</v>
      </c>
      <c r="D60" s="14">
        <f t="shared" ref="D60:D74" si="56">C60/B60*100</f>
        <v>70.210960512273203</v>
      </c>
      <c r="E60" s="14"/>
      <c r="F60" s="14"/>
      <c r="G60" s="15"/>
      <c r="H60" s="14"/>
      <c r="I60" s="14"/>
      <c r="J60" s="15"/>
      <c r="K60" s="14"/>
      <c r="L60" s="14"/>
      <c r="M60" s="15"/>
      <c r="N60" s="15"/>
      <c r="O60" s="15"/>
      <c r="P60" s="15"/>
      <c r="Q60" s="14"/>
      <c r="R60" s="14"/>
      <c r="S60" s="14"/>
      <c r="T60" s="14"/>
      <c r="U60" s="14"/>
      <c r="V60" s="15"/>
      <c r="W60" s="14"/>
      <c r="X60" s="14"/>
      <c r="Y60" s="15"/>
      <c r="Z60" s="14"/>
      <c r="AA60" s="14"/>
      <c r="AB60" s="15"/>
      <c r="AC60" s="223"/>
      <c r="AD60" s="223"/>
      <c r="AE60" s="223"/>
      <c r="AF60" s="14"/>
      <c r="AG60" s="14"/>
      <c r="AH60" s="15"/>
      <c r="AI60" s="14"/>
      <c r="AJ60" s="14"/>
      <c r="AK60" s="15"/>
      <c r="AL60" s="14"/>
      <c r="AM60" s="14"/>
      <c r="AN60" s="15"/>
      <c r="AO60" s="14"/>
      <c r="AP60" s="14"/>
      <c r="AQ60" s="15"/>
      <c r="AR60" s="14"/>
      <c r="AS60" s="14"/>
      <c r="AT60" s="15"/>
      <c r="AU60" s="14"/>
      <c r="AV60" s="14"/>
      <c r="AW60" s="15"/>
      <c r="AX60" s="14"/>
      <c r="AY60" s="14"/>
      <c r="AZ60" s="14"/>
      <c r="BA60" s="14">
        <v>93.7</v>
      </c>
      <c r="BB60" s="172">
        <v>65.787669999999991</v>
      </c>
      <c r="BC60" s="14">
        <f t="shared" ref="BC60:BC75" si="57">BB60/BA60*100</f>
        <v>70.210960512273203</v>
      </c>
      <c r="BD60" s="14"/>
      <c r="BE60" s="15"/>
      <c r="BF60" s="15"/>
      <c r="BG60" s="14"/>
      <c r="BH60" s="14"/>
      <c r="BI60" s="15"/>
      <c r="BJ60" s="14"/>
      <c r="BK60" s="14"/>
      <c r="BL60" s="14"/>
      <c r="BM60" s="14"/>
      <c r="BN60" s="14"/>
      <c r="BO60" s="15"/>
      <c r="BP60" s="14"/>
      <c r="BQ60" s="14"/>
      <c r="BR60" s="15"/>
      <c r="BS60" s="14"/>
      <c r="BT60" s="14"/>
      <c r="BU60" s="15"/>
    </row>
    <row r="61" spans="1:73" s="12" customFormat="1" x14ac:dyDescent="0.25">
      <c r="A61" s="133" t="s">
        <v>507</v>
      </c>
      <c r="B61" s="50">
        <f t="shared" si="35"/>
        <v>234.2</v>
      </c>
      <c r="C61" s="50">
        <f t="shared" si="36"/>
        <v>127.51312</v>
      </c>
      <c r="D61" s="14">
        <f t="shared" si="56"/>
        <v>54.446251067463713</v>
      </c>
      <c r="E61" s="14"/>
      <c r="F61" s="14"/>
      <c r="G61" s="15"/>
      <c r="H61" s="14"/>
      <c r="I61" s="14"/>
      <c r="J61" s="15"/>
      <c r="K61" s="14"/>
      <c r="L61" s="14"/>
      <c r="M61" s="15"/>
      <c r="N61" s="15"/>
      <c r="O61" s="15"/>
      <c r="P61" s="15"/>
      <c r="Q61" s="14"/>
      <c r="R61" s="14"/>
      <c r="S61" s="14"/>
      <c r="T61" s="14"/>
      <c r="U61" s="14"/>
      <c r="V61" s="15"/>
      <c r="W61" s="14"/>
      <c r="X61" s="14"/>
      <c r="Y61" s="15"/>
      <c r="Z61" s="14"/>
      <c r="AA61" s="14"/>
      <c r="AB61" s="15"/>
      <c r="AC61" s="223"/>
      <c r="AD61" s="223"/>
      <c r="AE61" s="223"/>
      <c r="AF61" s="14"/>
      <c r="AG61" s="14"/>
      <c r="AH61" s="15"/>
      <c r="AI61" s="14"/>
      <c r="AJ61" s="14"/>
      <c r="AK61" s="15"/>
      <c r="AL61" s="14"/>
      <c r="AM61" s="14"/>
      <c r="AN61" s="15"/>
      <c r="AO61" s="14"/>
      <c r="AP61" s="14"/>
      <c r="AQ61" s="15"/>
      <c r="AR61" s="14"/>
      <c r="AS61" s="14"/>
      <c r="AT61" s="15"/>
      <c r="AU61" s="14"/>
      <c r="AV61" s="14"/>
      <c r="AW61" s="15"/>
      <c r="AX61" s="14"/>
      <c r="AY61" s="14"/>
      <c r="AZ61" s="14"/>
      <c r="BA61" s="14">
        <v>234.2</v>
      </c>
      <c r="BB61" s="172">
        <v>127.51312</v>
      </c>
      <c r="BC61" s="14">
        <f t="shared" si="57"/>
        <v>54.446251067463713</v>
      </c>
      <c r="BD61" s="14"/>
      <c r="BE61" s="14"/>
      <c r="BF61" s="15"/>
      <c r="BG61" s="14"/>
      <c r="BH61" s="14"/>
      <c r="BI61" s="15"/>
      <c r="BJ61" s="14"/>
      <c r="BK61" s="14"/>
      <c r="BL61" s="14"/>
      <c r="BM61" s="14"/>
      <c r="BN61" s="14"/>
      <c r="BO61" s="15"/>
      <c r="BP61" s="14"/>
      <c r="BQ61" s="14"/>
      <c r="BR61" s="15"/>
      <c r="BS61" s="14"/>
      <c r="BT61" s="14"/>
      <c r="BU61" s="15"/>
    </row>
    <row r="62" spans="1:73" s="12" customFormat="1" x14ac:dyDescent="0.25">
      <c r="A62" s="133" t="s">
        <v>691</v>
      </c>
      <c r="B62" s="50">
        <f t="shared" si="35"/>
        <v>93.7</v>
      </c>
      <c r="C62" s="50">
        <f t="shared" si="36"/>
        <v>57.756440000000005</v>
      </c>
      <c r="D62" s="14">
        <f t="shared" si="56"/>
        <v>61.639743863393818</v>
      </c>
      <c r="E62" s="14"/>
      <c r="F62" s="14"/>
      <c r="G62" s="15"/>
      <c r="H62" s="14"/>
      <c r="I62" s="14"/>
      <c r="J62" s="15"/>
      <c r="K62" s="14"/>
      <c r="L62" s="14"/>
      <c r="M62" s="15"/>
      <c r="N62" s="15"/>
      <c r="O62" s="15"/>
      <c r="P62" s="15"/>
      <c r="Q62" s="14"/>
      <c r="R62" s="14"/>
      <c r="S62" s="14"/>
      <c r="T62" s="14"/>
      <c r="U62" s="14"/>
      <c r="V62" s="15"/>
      <c r="W62" s="14"/>
      <c r="X62" s="14"/>
      <c r="Y62" s="15"/>
      <c r="Z62" s="14"/>
      <c r="AA62" s="14"/>
      <c r="AB62" s="15"/>
      <c r="AC62" s="223"/>
      <c r="AD62" s="223"/>
      <c r="AE62" s="223"/>
      <c r="AF62" s="14"/>
      <c r="AG62" s="14"/>
      <c r="AH62" s="15"/>
      <c r="AI62" s="14"/>
      <c r="AJ62" s="14"/>
      <c r="AK62" s="15"/>
      <c r="AL62" s="14"/>
      <c r="AM62" s="14"/>
      <c r="AN62" s="15"/>
      <c r="AO62" s="14"/>
      <c r="AP62" s="14"/>
      <c r="AQ62" s="15"/>
      <c r="AR62" s="14"/>
      <c r="AS62" s="14"/>
      <c r="AT62" s="15"/>
      <c r="AU62" s="14"/>
      <c r="AV62" s="14"/>
      <c r="AW62" s="15"/>
      <c r="AX62" s="14"/>
      <c r="AY62" s="14"/>
      <c r="AZ62" s="14"/>
      <c r="BA62" s="14">
        <v>93.7</v>
      </c>
      <c r="BB62" s="172">
        <v>57.756440000000005</v>
      </c>
      <c r="BC62" s="14">
        <f t="shared" si="57"/>
        <v>61.639743863393818</v>
      </c>
      <c r="BD62" s="14"/>
      <c r="BE62" s="14"/>
      <c r="BF62" s="15"/>
      <c r="BG62" s="14"/>
      <c r="BH62" s="14"/>
      <c r="BI62" s="15"/>
      <c r="BJ62" s="14"/>
      <c r="BK62" s="14"/>
      <c r="BL62" s="14"/>
      <c r="BM62" s="14"/>
      <c r="BN62" s="14"/>
      <c r="BO62" s="15"/>
      <c r="BP62" s="14"/>
      <c r="BQ62" s="14"/>
      <c r="BR62" s="15"/>
      <c r="BS62" s="14"/>
      <c r="BT62" s="14"/>
      <c r="BU62" s="15"/>
    </row>
    <row r="63" spans="1:73" s="12" customFormat="1" x14ac:dyDescent="0.25">
      <c r="A63" s="133" t="s">
        <v>692</v>
      </c>
      <c r="B63" s="50">
        <f t="shared" si="35"/>
        <v>93.7</v>
      </c>
      <c r="C63" s="50">
        <f t="shared" si="36"/>
        <v>56.085900000000002</v>
      </c>
      <c r="D63" s="14">
        <f t="shared" si="56"/>
        <v>59.856883671291364</v>
      </c>
      <c r="E63" s="14"/>
      <c r="F63" s="14"/>
      <c r="G63" s="15"/>
      <c r="H63" s="14"/>
      <c r="I63" s="14"/>
      <c r="J63" s="15"/>
      <c r="K63" s="14"/>
      <c r="L63" s="14"/>
      <c r="M63" s="15"/>
      <c r="N63" s="15"/>
      <c r="O63" s="15"/>
      <c r="P63" s="15"/>
      <c r="Q63" s="14"/>
      <c r="R63" s="14"/>
      <c r="S63" s="14"/>
      <c r="T63" s="14"/>
      <c r="U63" s="14"/>
      <c r="V63" s="15"/>
      <c r="W63" s="14"/>
      <c r="X63" s="14"/>
      <c r="Y63" s="15"/>
      <c r="Z63" s="14"/>
      <c r="AA63" s="14"/>
      <c r="AB63" s="15"/>
      <c r="AC63" s="223"/>
      <c r="AD63" s="223"/>
      <c r="AE63" s="223"/>
      <c r="AF63" s="14"/>
      <c r="AG63" s="14"/>
      <c r="AH63" s="15"/>
      <c r="AI63" s="14"/>
      <c r="AJ63" s="14"/>
      <c r="AK63" s="15"/>
      <c r="AL63" s="14"/>
      <c r="AM63" s="14"/>
      <c r="AN63" s="15"/>
      <c r="AO63" s="14"/>
      <c r="AP63" s="14"/>
      <c r="AQ63" s="15"/>
      <c r="AR63" s="14"/>
      <c r="AS63" s="14"/>
      <c r="AT63" s="15"/>
      <c r="AU63" s="14"/>
      <c r="AV63" s="14"/>
      <c r="AW63" s="15"/>
      <c r="AX63" s="14"/>
      <c r="AY63" s="14"/>
      <c r="AZ63" s="14"/>
      <c r="BA63" s="14">
        <v>93.7</v>
      </c>
      <c r="BB63" s="172">
        <v>56.085900000000002</v>
      </c>
      <c r="BC63" s="14">
        <f t="shared" si="57"/>
        <v>59.856883671291364</v>
      </c>
      <c r="BD63" s="14"/>
      <c r="BE63" s="14"/>
      <c r="BF63" s="15"/>
      <c r="BG63" s="14"/>
      <c r="BH63" s="14"/>
      <c r="BI63" s="15"/>
      <c r="BJ63" s="14"/>
      <c r="BK63" s="14"/>
      <c r="BL63" s="14"/>
      <c r="BM63" s="14"/>
      <c r="BN63" s="14"/>
      <c r="BO63" s="15"/>
      <c r="BP63" s="14"/>
      <c r="BQ63" s="14"/>
      <c r="BR63" s="15"/>
      <c r="BS63" s="14"/>
      <c r="BT63" s="14"/>
      <c r="BU63" s="15"/>
    </row>
    <row r="64" spans="1:73" s="12" customFormat="1" x14ac:dyDescent="0.25">
      <c r="A64" s="133" t="s">
        <v>509</v>
      </c>
      <c r="B64" s="50">
        <f t="shared" si="35"/>
        <v>93.7</v>
      </c>
      <c r="C64" s="50">
        <f t="shared" si="36"/>
        <v>56.740989999999996</v>
      </c>
      <c r="D64" s="14">
        <f t="shared" si="56"/>
        <v>60.556019210245459</v>
      </c>
      <c r="E64" s="14"/>
      <c r="F64" s="14"/>
      <c r="G64" s="15"/>
      <c r="H64" s="14"/>
      <c r="I64" s="14"/>
      <c r="J64" s="15"/>
      <c r="K64" s="14"/>
      <c r="L64" s="14"/>
      <c r="M64" s="15"/>
      <c r="N64" s="15"/>
      <c r="O64" s="15"/>
      <c r="P64" s="15"/>
      <c r="Q64" s="14"/>
      <c r="R64" s="14"/>
      <c r="S64" s="14"/>
      <c r="T64" s="14"/>
      <c r="U64" s="14"/>
      <c r="V64" s="15"/>
      <c r="W64" s="14"/>
      <c r="X64" s="14"/>
      <c r="Y64" s="15"/>
      <c r="Z64" s="14"/>
      <c r="AA64" s="14"/>
      <c r="AB64" s="15"/>
      <c r="AC64" s="223"/>
      <c r="AD64" s="223"/>
      <c r="AE64" s="223"/>
      <c r="AF64" s="14"/>
      <c r="AG64" s="14"/>
      <c r="AH64" s="15"/>
      <c r="AI64" s="14"/>
      <c r="AJ64" s="14"/>
      <c r="AK64" s="15"/>
      <c r="AL64" s="14"/>
      <c r="AM64" s="14"/>
      <c r="AN64" s="15"/>
      <c r="AO64" s="14"/>
      <c r="AP64" s="14"/>
      <c r="AQ64" s="15"/>
      <c r="AR64" s="14"/>
      <c r="AS64" s="14"/>
      <c r="AT64" s="15"/>
      <c r="AU64" s="14"/>
      <c r="AV64" s="14"/>
      <c r="AW64" s="15"/>
      <c r="AX64" s="14"/>
      <c r="AY64" s="14"/>
      <c r="AZ64" s="14"/>
      <c r="BA64" s="14">
        <v>93.7</v>
      </c>
      <c r="BB64" s="172">
        <v>56.740989999999996</v>
      </c>
      <c r="BC64" s="14">
        <f t="shared" si="57"/>
        <v>60.556019210245459</v>
      </c>
      <c r="BD64" s="14"/>
      <c r="BE64" s="14"/>
      <c r="BF64" s="15"/>
      <c r="BG64" s="14"/>
      <c r="BH64" s="14"/>
      <c r="BI64" s="15"/>
      <c r="BJ64" s="14"/>
      <c r="BK64" s="14"/>
      <c r="BL64" s="14"/>
      <c r="BM64" s="14"/>
      <c r="BN64" s="14"/>
      <c r="BO64" s="15"/>
      <c r="BP64" s="14"/>
      <c r="BQ64" s="14"/>
      <c r="BR64" s="15"/>
      <c r="BS64" s="14"/>
      <c r="BT64" s="14"/>
      <c r="BU64" s="15"/>
    </row>
    <row r="65" spans="1:73" s="12" customFormat="1" x14ac:dyDescent="0.25">
      <c r="A65" s="133" t="s">
        <v>331</v>
      </c>
      <c r="B65" s="50">
        <f t="shared" si="35"/>
        <v>93.7</v>
      </c>
      <c r="C65" s="50">
        <f t="shared" si="36"/>
        <v>48.447800000000001</v>
      </c>
      <c r="D65" s="14">
        <f t="shared" si="56"/>
        <v>51.705229455709713</v>
      </c>
      <c r="E65" s="14"/>
      <c r="F65" s="14"/>
      <c r="G65" s="15"/>
      <c r="H65" s="14"/>
      <c r="I65" s="14"/>
      <c r="J65" s="15"/>
      <c r="K65" s="14"/>
      <c r="L65" s="14"/>
      <c r="M65" s="15"/>
      <c r="N65" s="15"/>
      <c r="O65" s="15"/>
      <c r="P65" s="15"/>
      <c r="Q65" s="14"/>
      <c r="R65" s="14"/>
      <c r="S65" s="14"/>
      <c r="T65" s="14"/>
      <c r="U65" s="14"/>
      <c r="V65" s="15"/>
      <c r="W65" s="14"/>
      <c r="X65" s="14"/>
      <c r="Y65" s="15"/>
      <c r="Z65" s="14"/>
      <c r="AA65" s="14"/>
      <c r="AB65" s="15"/>
      <c r="AC65" s="223"/>
      <c r="AD65" s="223"/>
      <c r="AE65" s="223"/>
      <c r="AF65" s="14"/>
      <c r="AG65" s="14"/>
      <c r="AH65" s="15"/>
      <c r="AI65" s="14"/>
      <c r="AJ65" s="14"/>
      <c r="AK65" s="15"/>
      <c r="AL65" s="14"/>
      <c r="AM65" s="14"/>
      <c r="AN65" s="15"/>
      <c r="AO65" s="14"/>
      <c r="AP65" s="14"/>
      <c r="AQ65" s="15"/>
      <c r="AR65" s="14"/>
      <c r="AS65" s="14"/>
      <c r="AT65" s="15"/>
      <c r="AU65" s="14"/>
      <c r="AV65" s="14"/>
      <c r="AW65" s="15"/>
      <c r="AX65" s="14"/>
      <c r="AY65" s="14"/>
      <c r="AZ65" s="14"/>
      <c r="BA65" s="14">
        <v>93.7</v>
      </c>
      <c r="BB65" s="172">
        <v>48.447800000000001</v>
      </c>
      <c r="BC65" s="14">
        <f t="shared" si="57"/>
        <v>51.705229455709713</v>
      </c>
      <c r="BD65" s="14"/>
      <c r="BE65" s="14"/>
      <c r="BF65" s="15"/>
      <c r="BG65" s="14"/>
      <c r="BH65" s="14"/>
      <c r="BI65" s="15"/>
      <c r="BJ65" s="14"/>
      <c r="BK65" s="14"/>
      <c r="BL65" s="14"/>
      <c r="BM65" s="14"/>
      <c r="BN65" s="14"/>
      <c r="BO65" s="15"/>
      <c r="BP65" s="14"/>
      <c r="BQ65" s="14"/>
      <c r="BR65" s="15"/>
      <c r="BS65" s="14"/>
      <c r="BT65" s="14"/>
      <c r="BU65" s="15"/>
    </row>
    <row r="66" spans="1:73" s="12" customFormat="1" x14ac:dyDescent="0.25">
      <c r="A66" s="133" t="s">
        <v>429</v>
      </c>
      <c r="B66" s="50">
        <f t="shared" si="35"/>
        <v>234.2</v>
      </c>
      <c r="C66" s="50">
        <f t="shared" si="36"/>
        <v>148.13072</v>
      </c>
      <c r="D66" s="14">
        <f t="shared" si="56"/>
        <v>63.249666951323661</v>
      </c>
      <c r="E66" s="14"/>
      <c r="F66" s="14"/>
      <c r="G66" s="15"/>
      <c r="H66" s="14"/>
      <c r="I66" s="14"/>
      <c r="J66" s="15"/>
      <c r="K66" s="14"/>
      <c r="L66" s="14"/>
      <c r="M66" s="15"/>
      <c r="N66" s="15"/>
      <c r="O66" s="15"/>
      <c r="P66" s="15"/>
      <c r="Q66" s="14"/>
      <c r="R66" s="14"/>
      <c r="S66" s="14"/>
      <c r="T66" s="14"/>
      <c r="U66" s="14"/>
      <c r="V66" s="15"/>
      <c r="W66" s="14"/>
      <c r="X66" s="14"/>
      <c r="Y66" s="15"/>
      <c r="Z66" s="14"/>
      <c r="AA66" s="14"/>
      <c r="AB66" s="15"/>
      <c r="AC66" s="223"/>
      <c r="AD66" s="223"/>
      <c r="AE66" s="223"/>
      <c r="AF66" s="14"/>
      <c r="AG66" s="14"/>
      <c r="AH66" s="15"/>
      <c r="AI66" s="14"/>
      <c r="AJ66" s="14"/>
      <c r="AK66" s="15"/>
      <c r="AL66" s="14"/>
      <c r="AM66" s="14"/>
      <c r="AN66" s="15"/>
      <c r="AO66" s="14"/>
      <c r="AP66" s="14"/>
      <c r="AQ66" s="15"/>
      <c r="AR66" s="14"/>
      <c r="AS66" s="14"/>
      <c r="AT66" s="15"/>
      <c r="AU66" s="14"/>
      <c r="AV66" s="14"/>
      <c r="AW66" s="15"/>
      <c r="AX66" s="14"/>
      <c r="AY66" s="14"/>
      <c r="AZ66" s="14"/>
      <c r="BA66" s="14">
        <v>234.2</v>
      </c>
      <c r="BB66" s="172">
        <v>148.13072</v>
      </c>
      <c r="BC66" s="14">
        <f t="shared" si="57"/>
        <v>63.249666951323661</v>
      </c>
      <c r="BD66" s="14"/>
      <c r="BE66" s="14"/>
      <c r="BF66" s="15"/>
      <c r="BG66" s="14"/>
      <c r="BH66" s="14"/>
      <c r="BI66" s="15"/>
      <c r="BJ66" s="14"/>
      <c r="BK66" s="14"/>
      <c r="BL66" s="14"/>
      <c r="BM66" s="14"/>
      <c r="BN66" s="14"/>
      <c r="BO66" s="15"/>
      <c r="BP66" s="14"/>
      <c r="BQ66" s="14"/>
      <c r="BR66" s="15"/>
      <c r="BS66" s="14"/>
      <c r="BT66" s="14"/>
      <c r="BU66" s="15"/>
    </row>
    <row r="67" spans="1:73" s="12" customFormat="1" x14ac:dyDescent="0.25">
      <c r="A67" s="133" t="s">
        <v>328</v>
      </c>
      <c r="B67" s="50">
        <f t="shared" si="35"/>
        <v>234.2</v>
      </c>
      <c r="C67" s="50">
        <f t="shared" si="36"/>
        <v>159.29742000000002</v>
      </c>
      <c r="D67" s="14">
        <f t="shared" si="56"/>
        <v>68.017685738684889</v>
      </c>
      <c r="E67" s="14"/>
      <c r="F67" s="14"/>
      <c r="G67" s="15"/>
      <c r="H67" s="14"/>
      <c r="I67" s="14"/>
      <c r="J67" s="15"/>
      <c r="K67" s="14"/>
      <c r="L67" s="14"/>
      <c r="M67" s="15"/>
      <c r="N67" s="15"/>
      <c r="O67" s="15"/>
      <c r="P67" s="15"/>
      <c r="Q67" s="14"/>
      <c r="R67" s="14"/>
      <c r="S67" s="14"/>
      <c r="T67" s="14"/>
      <c r="U67" s="14"/>
      <c r="V67" s="15"/>
      <c r="W67" s="14"/>
      <c r="X67" s="14"/>
      <c r="Y67" s="15"/>
      <c r="Z67" s="14"/>
      <c r="AA67" s="14"/>
      <c r="AB67" s="15"/>
      <c r="AC67" s="223"/>
      <c r="AD67" s="223"/>
      <c r="AE67" s="223"/>
      <c r="AF67" s="14"/>
      <c r="AG67" s="14"/>
      <c r="AH67" s="15"/>
      <c r="AI67" s="14"/>
      <c r="AJ67" s="14"/>
      <c r="AK67" s="15"/>
      <c r="AL67" s="14"/>
      <c r="AM67" s="14"/>
      <c r="AN67" s="15"/>
      <c r="AO67" s="14"/>
      <c r="AP67" s="14"/>
      <c r="AQ67" s="15"/>
      <c r="AR67" s="14"/>
      <c r="AS67" s="14"/>
      <c r="AT67" s="15"/>
      <c r="AU67" s="14"/>
      <c r="AV67" s="14"/>
      <c r="AW67" s="15"/>
      <c r="AX67" s="14"/>
      <c r="AY67" s="14"/>
      <c r="AZ67" s="14"/>
      <c r="BA67" s="14">
        <v>234.2</v>
      </c>
      <c r="BB67" s="172">
        <v>159.29742000000002</v>
      </c>
      <c r="BC67" s="14">
        <f t="shared" si="57"/>
        <v>68.017685738684889</v>
      </c>
      <c r="BD67" s="14"/>
      <c r="BE67" s="14"/>
      <c r="BF67" s="15"/>
      <c r="BG67" s="14"/>
      <c r="BH67" s="14"/>
      <c r="BI67" s="15"/>
      <c r="BJ67" s="14"/>
      <c r="BK67" s="14"/>
      <c r="BL67" s="14"/>
      <c r="BM67" s="14"/>
      <c r="BN67" s="14"/>
      <c r="BO67" s="15"/>
      <c r="BP67" s="14"/>
      <c r="BQ67" s="14"/>
      <c r="BR67" s="15"/>
      <c r="BS67" s="14"/>
      <c r="BT67" s="14"/>
      <c r="BU67" s="15"/>
    </row>
    <row r="68" spans="1:73" s="12" customFormat="1" x14ac:dyDescent="0.25">
      <c r="A68" s="133" t="s">
        <v>327</v>
      </c>
      <c r="B68" s="50">
        <f t="shared" si="35"/>
        <v>234.2</v>
      </c>
      <c r="C68" s="50">
        <f t="shared" si="36"/>
        <v>135.49351000000001</v>
      </c>
      <c r="D68" s="14">
        <f t="shared" si="56"/>
        <v>57.853761742100772</v>
      </c>
      <c r="E68" s="14"/>
      <c r="F68" s="14"/>
      <c r="G68" s="15"/>
      <c r="H68" s="14"/>
      <c r="I68" s="14"/>
      <c r="J68" s="15"/>
      <c r="K68" s="14"/>
      <c r="L68" s="14"/>
      <c r="M68" s="15"/>
      <c r="N68" s="15"/>
      <c r="O68" s="15"/>
      <c r="P68" s="15"/>
      <c r="Q68" s="14"/>
      <c r="R68" s="14"/>
      <c r="S68" s="14"/>
      <c r="T68" s="14"/>
      <c r="U68" s="14"/>
      <c r="V68" s="15"/>
      <c r="W68" s="14"/>
      <c r="X68" s="14"/>
      <c r="Y68" s="15"/>
      <c r="Z68" s="14"/>
      <c r="AA68" s="14"/>
      <c r="AB68" s="15"/>
      <c r="AC68" s="223"/>
      <c r="AD68" s="223"/>
      <c r="AE68" s="223"/>
      <c r="AF68" s="14"/>
      <c r="AG68" s="14"/>
      <c r="AH68" s="15"/>
      <c r="AI68" s="14"/>
      <c r="AJ68" s="14"/>
      <c r="AK68" s="15"/>
      <c r="AL68" s="14"/>
      <c r="AM68" s="14"/>
      <c r="AN68" s="15"/>
      <c r="AO68" s="14"/>
      <c r="AP68" s="14"/>
      <c r="AQ68" s="15"/>
      <c r="AR68" s="14"/>
      <c r="AS68" s="14"/>
      <c r="AT68" s="15"/>
      <c r="AU68" s="14"/>
      <c r="AV68" s="14"/>
      <c r="AW68" s="15"/>
      <c r="AX68" s="14"/>
      <c r="AY68" s="14"/>
      <c r="AZ68" s="14"/>
      <c r="BA68" s="14">
        <v>234.2</v>
      </c>
      <c r="BB68" s="172">
        <v>135.49351000000001</v>
      </c>
      <c r="BC68" s="14">
        <f t="shared" si="57"/>
        <v>57.853761742100772</v>
      </c>
      <c r="BD68" s="14"/>
      <c r="BE68" s="14"/>
      <c r="BF68" s="15"/>
      <c r="BG68" s="14"/>
      <c r="BH68" s="14"/>
      <c r="BI68" s="15"/>
      <c r="BJ68" s="14"/>
      <c r="BK68" s="14"/>
      <c r="BL68" s="14"/>
      <c r="BM68" s="14"/>
      <c r="BN68" s="14"/>
      <c r="BO68" s="15"/>
      <c r="BP68" s="14"/>
      <c r="BQ68" s="14"/>
      <c r="BR68" s="15"/>
      <c r="BS68" s="14"/>
      <c r="BT68" s="14"/>
      <c r="BU68" s="15"/>
    </row>
    <row r="69" spans="1:73" s="12" customFormat="1" x14ac:dyDescent="0.25">
      <c r="A69" s="133" t="s">
        <v>329</v>
      </c>
      <c r="B69" s="50">
        <f t="shared" si="35"/>
        <v>93.7</v>
      </c>
      <c r="C69" s="50">
        <f t="shared" si="36"/>
        <v>63.605160000000005</v>
      </c>
      <c r="D69" s="14">
        <f t="shared" si="56"/>
        <v>67.881707577374613</v>
      </c>
      <c r="E69" s="14"/>
      <c r="F69" s="14"/>
      <c r="G69" s="15"/>
      <c r="H69" s="14"/>
      <c r="I69" s="14"/>
      <c r="J69" s="15"/>
      <c r="K69" s="14"/>
      <c r="L69" s="14"/>
      <c r="M69" s="15"/>
      <c r="N69" s="15"/>
      <c r="O69" s="15"/>
      <c r="P69" s="15"/>
      <c r="Q69" s="14"/>
      <c r="R69" s="14"/>
      <c r="S69" s="14"/>
      <c r="T69" s="14"/>
      <c r="U69" s="14"/>
      <c r="V69" s="15"/>
      <c r="W69" s="14"/>
      <c r="X69" s="14"/>
      <c r="Y69" s="15"/>
      <c r="Z69" s="14"/>
      <c r="AA69" s="14"/>
      <c r="AB69" s="15"/>
      <c r="AC69" s="223"/>
      <c r="AD69" s="223"/>
      <c r="AE69" s="223"/>
      <c r="AF69" s="14"/>
      <c r="AG69" s="14"/>
      <c r="AH69" s="15"/>
      <c r="AI69" s="14"/>
      <c r="AJ69" s="14"/>
      <c r="AK69" s="15"/>
      <c r="AL69" s="14"/>
      <c r="AM69" s="14"/>
      <c r="AN69" s="15"/>
      <c r="AO69" s="14"/>
      <c r="AP69" s="14"/>
      <c r="AQ69" s="15"/>
      <c r="AR69" s="14"/>
      <c r="AS69" s="14"/>
      <c r="AT69" s="15"/>
      <c r="AU69" s="14"/>
      <c r="AV69" s="14"/>
      <c r="AW69" s="15"/>
      <c r="AX69" s="14"/>
      <c r="AY69" s="14"/>
      <c r="AZ69" s="14"/>
      <c r="BA69" s="14">
        <v>93.7</v>
      </c>
      <c r="BB69" s="172">
        <v>63.605160000000005</v>
      </c>
      <c r="BC69" s="14">
        <f t="shared" si="57"/>
        <v>67.881707577374613</v>
      </c>
      <c r="BD69" s="14"/>
      <c r="BE69" s="14"/>
      <c r="BF69" s="15"/>
      <c r="BG69" s="14"/>
      <c r="BH69" s="14"/>
      <c r="BI69" s="15"/>
      <c r="BJ69" s="14"/>
      <c r="BK69" s="14"/>
      <c r="BL69" s="14"/>
      <c r="BM69" s="14"/>
      <c r="BN69" s="14"/>
      <c r="BO69" s="15"/>
      <c r="BP69" s="14"/>
      <c r="BQ69" s="14"/>
      <c r="BR69" s="15"/>
      <c r="BS69" s="14"/>
      <c r="BT69" s="14"/>
      <c r="BU69" s="15"/>
    </row>
    <row r="70" spans="1:73" s="12" customFormat="1" x14ac:dyDescent="0.25">
      <c r="A70" s="133" t="s">
        <v>510</v>
      </c>
      <c r="B70" s="50">
        <f t="shared" si="35"/>
        <v>93.7</v>
      </c>
      <c r="C70" s="50">
        <f t="shared" si="36"/>
        <v>57.815919999999998</v>
      </c>
      <c r="D70" s="14">
        <f t="shared" si="56"/>
        <v>61.703223052294554</v>
      </c>
      <c r="E70" s="14"/>
      <c r="F70" s="14"/>
      <c r="G70" s="15"/>
      <c r="H70" s="14"/>
      <c r="I70" s="14"/>
      <c r="J70" s="15"/>
      <c r="K70" s="14"/>
      <c r="L70" s="14"/>
      <c r="M70" s="15"/>
      <c r="N70" s="15"/>
      <c r="O70" s="15"/>
      <c r="P70" s="15"/>
      <c r="Q70" s="14"/>
      <c r="R70" s="14"/>
      <c r="S70" s="14"/>
      <c r="T70" s="14"/>
      <c r="U70" s="14"/>
      <c r="V70" s="15"/>
      <c r="W70" s="14"/>
      <c r="X70" s="14"/>
      <c r="Y70" s="15"/>
      <c r="Z70" s="14"/>
      <c r="AA70" s="14"/>
      <c r="AB70" s="15"/>
      <c r="AC70" s="223"/>
      <c r="AD70" s="223"/>
      <c r="AE70" s="223"/>
      <c r="AF70" s="14"/>
      <c r="AG70" s="14"/>
      <c r="AH70" s="15"/>
      <c r="AI70" s="14"/>
      <c r="AJ70" s="14"/>
      <c r="AK70" s="15"/>
      <c r="AL70" s="14"/>
      <c r="AM70" s="14"/>
      <c r="AN70" s="15"/>
      <c r="AO70" s="14"/>
      <c r="AP70" s="14"/>
      <c r="AQ70" s="15"/>
      <c r="AR70" s="14"/>
      <c r="AS70" s="14"/>
      <c r="AT70" s="15"/>
      <c r="AU70" s="14"/>
      <c r="AV70" s="14"/>
      <c r="AW70" s="15"/>
      <c r="AX70" s="14"/>
      <c r="AY70" s="14"/>
      <c r="AZ70" s="14"/>
      <c r="BA70" s="14">
        <v>93.7</v>
      </c>
      <c r="BB70" s="172">
        <v>57.815919999999998</v>
      </c>
      <c r="BC70" s="14">
        <f t="shared" si="57"/>
        <v>61.703223052294554</v>
      </c>
      <c r="BD70" s="14"/>
      <c r="BE70" s="14"/>
      <c r="BF70" s="15"/>
      <c r="BG70" s="14"/>
      <c r="BH70" s="14"/>
      <c r="BI70" s="15"/>
      <c r="BJ70" s="14"/>
      <c r="BK70" s="14"/>
      <c r="BL70" s="14"/>
      <c r="BM70" s="14"/>
      <c r="BN70" s="14"/>
      <c r="BO70" s="15"/>
      <c r="BP70" s="14"/>
      <c r="BQ70" s="14"/>
      <c r="BR70" s="15"/>
      <c r="BS70" s="14"/>
      <c r="BT70" s="14"/>
      <c r="BU70" s="15"/>
    </row>
    <row r="71" spans="1:73" s="12" customFormat="1" x14ac:dyDescent="0.25">
      <c r="A71" s="133" t="s">
        <v>513</v>
      </c>
      <c r="B71" s="50">
        <f t="shared" si="35"/>
        <v>93.7</v>
      </c>
      <c r="C71" s="50">
        <f t="shared" si="36"/>
        <v>64.050330000000002</v>
      </c>
      <c r="D71" s="14">
        <f t="shared" si="56"/>
        <v>68.356808964781209</v>
      </c>
      <c r="E71" s="14"/>
      <c r="F71" s="14"/>
      <c r="G71" s="15"/>
      <c r="H71" s="14"/>
      <c r="I71" s="14"/>
      <c r="J71" s="15"/>
      <c r="K71" s="14"/>
      <c r="L71" s="14"/>
      <c r="M71" s="15"/>
      <c r="N71" s="15"/>
      <c r="O71" s="15"/>
      <c r="P71" s="15"/>
      <c r="Q71" s="14"/>
      <c r="R71" s="14"/>
      <c r="S71" s="14"/>
      <c r="T71" s="14"/>
      <c r="U71" s="14"/>
      <c r="V71" s="15"/>
      <c r="W71" s="14"/>
      <c r="X71" s="14"/>
      <c r="Y71" s="15"/>
      <c r="Z71" s="14"/>
      <c r="AA71" s="14"/>
      <c r="AB71" s="15"/>
      <c r="AC71" s="223"/>
      <c r="AD71" s="223"/>
      <c r="AE71" s="223"/>
      <c r="AF71" s="14"/>
      <c r="AG71" s="14"/>
      <c r="AH71" s="15"/>
      <c r="AI71" s="14"/>
      <c r="AJ71" s="14"/>
      <c r="AK71" s="15"/>
      <c r="AL71" s="14"/>
      <c r="AM71" s="14"/>
      <c r="AN71" s="15"/>
      <c r="AO71" s="14"/>
      <c r="AP71" s="14"/>
      <c r="AQ71" s="15"/>
      <c r="AR71" s="14"/>
      <c r="AS71" s="14"/>
      <c r="AT71" s="15"/>
      <c r="AU71" s="14"/>
      <c r="AV71" s="14"/>
      <c r="AW71" s="15"/>
      <c r="AX71" s="14"/>
      <c r="AY71" s="14"/>
      <c r="AZ71" s="14"/>
      <c r="BA71" s="14">
        <v>93.7</v>
      </c>
      <c r="BB71" s="172">
        <v>64.050330000000002</v>
      </c>
      <c r="BC71" s="14">
        <f t="shared" si="57"/>
        <v>68.356808964781209</v>
      </c>
      <c r="BD71" s="14"/>
      <c r="BE71" s="14"/>
      <c r="BF71" s="15"/>
      <c r="BG71" s="14"/>
      <c r="BH71" s="14"/>
      <c r="BI71" s="15"/>
      <c r="BJ71" s="14"/>
      <c r="BK71" s="14"/>
      <c r="BL71" s="14"/>
      <c r="BM71" s="14"/>
      <c r="BN71" s="14"/>
      <c r="BO71" s="15"/>
      <c r="BP71" s="14"/>
      <c r="BQ71" s="14"/>
      <c r="BR71" s="15"/>
      <c r="BS71" s="14"/>
      <c r="BT71" s="14"/>
      <c r="BU71" s="15"/>
    </row>
    <row r="72" spans="1:73" s="12" customFormat="1" ht="20.25" customHeight="1" x14ac:dyDescent="0.25">
      <c r="A72" s="133" t="s">
        <v>330</v>
      </c>
      <c r="B72" s="50">
        <f t="shared" si="35"/>
        <v>234.2</v>
      </c>
      <c r="C72" s="50">
        <f t="shared" si="36"/>
        <v>79.959090000000003</v>
      </c>
      <c r="D72" s="14">
        <f t="shared" si="56"/>
        <v>34.141370623398807</v>
      </c>
      <c r="E72" s="14"/>
      <c r="F72" s="14"/>
      <c r="G72" s="15"/>
      <c r="H72" s="14"/>
      <c r="I72" s="14"/>
      <c r="J72" s="15"/>
      <c r="K72" s="14"/>
      <c r="L72" s="14"/>
      <c r="M72" s="15"/>
      <c r="N72" s="15"/>
      <c r="O72" s="15"/>
      <c r="P72" s="15"/>
      <c r="Q72" s="14"/>
      <c r="R72" s="14"/>
      <c r="S72" s="14"/>
      <c r="T72" s="14"/>
      <c r="U72" s="14"/>
      <c r="V72" s="15"/>
      <c r="W72" s="14"/>
      <c r="X72" s="14"/>
      <c r="Y72" s="15"/>
      <c r="Z72" s="14"/>
      <c r="AA72" s="14"/>
      <c r="AB72" s="15"/>
      <c r="AC72" s="223"/>
      <c r="AD72" s="223"/>
      <c r="AE72" s="223"/>
      <c r="AF72" s="14"/>
      <c r="AG72" s="14"/>
      <c r="AH72" s="15"/>
      <c r="AI72" s="14"/>
      <c r="AJ72" s="14"/>
      <c r="AK72" s="15"/>
      <c r="AL72" s="14"/>
      <c r="AM72" s="14"/>
      <c r="AN72" s="15"/>
      <c r="AO72" s="14"/>
      <c r="AP72" s="14"/>
      <c r="AQ72" s="15"/>
      <c r="AR72" s="14"/>
      <c r="AS72" s="14"/>
      <c r="AT72" s="15"/>
      <c r="AU72" s="14"/>
      <c r="AV72" s="14"/>
      <c r="AW72" s="15"/>
      <c r="AX72" s="14"/>
      <c r="AY72" s="14"/>
      <c r="AZ72" s="14"/>
      <c r="BA72" s="14">
        <v>234.2</v>
      </c>
      <c r="BB72" s="172">
        <v>79.959090000000003</v>
      </c>
      <c r="BC72" s="14">
        <f t="shared" si="57"/>
        <v>34.141370623398807</v>
      </c>
      <c r="BD72" s="14"/>
      <c r="BE72" s="14"/>
      <c r="BF72" s="15"/>
      <c r="BG72" s="14"/>
      <c r="BH72" s="14"/>
      <c r="BI72" s="15"/>
      <c r="BJ72" s="14"/>
      <c r="BK72" s="14"/>
      <c r="BL72" s="14"/>
      <c r="BM72" s="14"/>
      <c r="BN72" s="14"/>
      <c r="BO72" s="15"/>
      <c r="BP72" s="14"/>
      <c r="BQ72" s="14"/>
      <c r="BR72" s="15"/>
      <c r="BS72" s="14"/>
      <c r="BT72" s="14"/>
      <c r="BU72" s="15"/>
    </row>
    <row r="73" spans="1:73" s="12" customFormat="1" x14ac:dyDescent="0.25">
      <c r="A73" s="133" t="s">
        <v>512</v>
      </c>
      <c r="B73" s="50">
        <f t="shared" si="35"/>
        <v>234.2</v>
      </c>
      <c r="C73" s="50">
        <f t="shared" si="36"/>
        <v>151.99221</v>
      </c>
      <c r="D73" s="14">
        <f t="shared" si="56"/>
        <v>64.89846712211785</v>
      </c>
      <c r="E73" s="14"/>
      <c r="F73" s="14"/>
      <c r="G73" s="15"/>
      <c r="H73" s="14"/>
      <c r="I73" s="14"/>
      <c r="J73" s="15"/>
      <c r="K73" s="14"/>
      <c r="L73" s="14"/>
      <c r="M73" s="15"/>
      <c r="N73" s="15"/>
      <c r="O73" s="15"/>
      <c r="P73" s="15"/>
      <c r="Q73" s="14"/>
      <c r="R73" s="14"/>
      <c r="S73" s="14"/>
      <c r="T73" s="14"/>
      <c r="U73" s="14"/>
      <c r="V73" s="15"/>
      <c r="W73" s="14"/>
      <c r="X73" s="14"/>
      <c r="Y73" s="15"/>
      <c r="Z73" s="14"/>
      <c r="AA73" s="14"/>
      <c r="AB73" s="15"/>
      <c r="AC73" s="223"/>
      <c r="AD73" s="223"/>
      <c r="AE73" s="223"/>
      <c r="AF73" s="14"/>
      <c r="AG73" s="14"/>
      <c r="AH73" s="15"/>
      <c r="AI73" s="14"/>
      <c r="AJ73" s="14"/>
      <c r="AK73" s="15"/>
      <c r="AL73" s="14"/>
      <c r="AM73" s="14"/>
      <c r="AN73" s="15"/>
      <c r="AO73" s="14"/>
      <c r="AP73" s="14"/>
      <c r="AQ73" s="15"/>
      <c r="AR73" s="14"/>
      <c r="AS73" s="14"/>
      <c r="AT73" s="15"/>
      <c r="AU73" s="14"/>
      <c r="AV73" s="14"/>
      <c r="AW73" s="15"/>
      <c r="AX73" s="14"/>
      <c r="AY73" s="14"/>
      <c r="AZ73" s="14"/>
      <c r="BA73" s="14">
        <v>234.2</v>
      </c>
      <c r="BB73" s="172">
        <v>151.99221</v>
      </c>
      <c r="BC73" s="14">
        <f t="shared" si="57"/>
        <v>64.89846712211785</v>
      </c>
      <c r="BD73" s="14"/>
      <c r="BE73" s="14"/>
      <c r="BF73" s="15"/>
      <c r="BG73" s="14"/>
      <c r="BH73" s="14"/>
      <c r="BI73" s="15"/>
      <c r="BJ73" s="14"/>
      <c r="BK73" s="14"/>
      <c r="BL73" s="14"/>
      <c r="BM73" s="14"/>
      <c r="BN73" s="14"/>
      <c r="BO73" s="15"/>
      <c r="BP73" s="14"/>
      <c r="BQ73" s="14"/>
      <c r="BR73" s="15"/>
      <c r="BS73" s="14"/>
      <c r="BT73" s="14"/>
      <c r="BU73" s="15"/>
    </row>
    <row r="74" spans="1:73" s="12" customFormat="1" x14ac:dyDescent="0.25">
      <c r="A74" s="133" t="s">
        <v>511</v>
      </c>
      <c r="B74" s="50">
        <f t="shared" si="35"/>
        <v>234.2</v>
      </c>
      <c r="C74" s="50">
        <f t="shared" si="36"/>
        <v>153.42867999999999</v>
      </c>
      <c r="D74" s="14">
        <f t="shared" si="56"/>
        <v>65.511818958155416</v>
      </c>
      <c r="E74" s="14"/>
      <c r="F74" s="14"/>
      <c r="G74" s="15"/>
      <c r="H74" s="14"/>
      <c r="I74" s="14"/>
      <c r="J74" s="15"/>
      <c r="K74" s="14"/>
      <c r="L74" s="14"/>
      <c r="M74" s="15"/>
      <c r="N74" s="15"/>
      <c r="O74" s="15"/>
      <c r="P74" s="15"/>
      <c r="Q74" s="14"/>
      <c r="R74" s="14"/>
      <c r="S74" s="14"/>
      <c r="T74" s="14"/>
      <c r="U74" s="14"/>
      <c r="V74" s="15"/>
      <c r="W74" s="14"/>
      <c r="X74" s="14"/>
      <c r="Y74" s="15"/>
      <c r="Z74" s="14"/>
      <c r="AA74" s="14"/>
      <c r="AB74" s="15"/>
      <c r="AC74" s="223"/>
      <c r="AD74" s="223"/>
      <c r="AE74" s="223"/>
      <c r="AF74" s="14"/>
      <c r="AG74" s="14"/>
      <c r="AH74" s="15"/>
      <c r="AI74" s="14"/>
      <c r="AJ74" s="14"/>
      <c r="AK74" s="15"/>
      <c r="AL74" s="14"/>
      <c r="AM74" s="14"/>
      <c r="AN74" s="15"/>
      <c r="AO74" s="14"/>
      <c r="AP74" s="14"/>
      <c r="AQ74" s="15"/>
      <c r="AR74" s="14"/>
      <c r="AS74" s="14"/>
      <c r="AT74" s="15"/>
      <c r="AU74" s="14"/>
      <c r="AV74" s="14"/>
      <c r="AW74" s="15"/>
      <c r="AX74" s="14"/>
      <c r="AY74" s="14"/>
      <c r="AZ74" s="14"/>
      <c r="BA74" s="14">
        <v>234.2</v>
      </c>
      <c r="BB74" s="172">
        <v>153.42867999999999</v>
      </c>
      <c r="BC74" s="14">
        <f t="shared" si="57"/>
        <v>65.511818958155416</v>
      </c>
      <c r="BD74" s="14"/>
      <c r="BE74" s="14"/>
      <c r="BF74" s="15"/>
      <c r="BG74" s="14"/>
      <c r="BH74" s="14"/>
      <c r="BI74" s="15"/>
      <c r="BJ74" s="14"/>
      <c r="BK74" s="14"/>
      <c r="BL74" s="14"/>
      <c r="BM74" s="14"/>
      <c r="BN74" s="14"/>
      <c r="BO74" s="15"/>
      <c r="BP74" s="14"/>
      <c r="BQ74" s="14"/>
      <c r="BR74" s="15"/>
      <c r="BS74" s="14"/>
      <c r="BT74" s="14"/>
      <c r="BU74" s="15"/>
    </row>
    <row r="75" spans="1:73" s="28" customFormat="1" ht="31.5" x14ac:dyDescent="0.25">
      <c r="A75" s="77" t="s">
        <v>337</v>
      </c>
      <c r="B75" s="80">
        <f t="shared" si="35"/>
        <v>146094.99999999991</v>
      </c>
      <c r="C75" s="80">
        <f t="shared" si="36"/>
        <v>99378.45137000001</v>
      </c>
      <c r="D75" s="83">
        <f t="shared" ref="D75" si="58">C75/B75*100</f>
        <v>68.023170792977211</v>
      </c>
      <c r="E75" s="81">
        <f>SUM(E76:E80)</f>
        <v>545.5</v>
      </c>
      <c r="F75" s="81">
        <f t="shared" ref="F75:BQ75" si="59">SUM(F76:F80)</f>
        <v>271.15800000000002</v>
      </c>
      <c r="G75" s="83">
        <f t="shared" si="16"/>
        <v>49.708157653528872</v>
      </c>
      <c r="H75" s="81">
        <f t="shared" si="59"/>
        <v>87</v>
      </c>
      <c r="I75" s="81">
        <f t="shared" si="59"/>
        <v>47.676410000000004</v>
      </c>
      <c r="J75" s="83">
        <f t="shared" si="17"/>
        <v>54.800471264367822</v>
      </c>
      <c r="K75" s="81">
        <f t="shared" si="59"/>
        <v>1718.5</v>
      </c>
      <c r="L75" s="81">
        <f t="shared" si="59"/>
        <v>1235.62474</v>
      </c>
      <c r="M75" s="83">
        <f t="shared" si="18"/>
        <v>71.901352342158859</v>
      </c>
      <c r="N75" s="83">
        <f t="shared" si="59"/>
        <v>23550.3</v>
      </c>
      <c r="O75" s="83">
        <f t="shared" si="59"/>
        <v>17814.400000000001</v>
      </c>
      <c r="P75" s="83">
        <f t="shared" si="19"/>
        <v>75.644046997278181</v>
      </c>
      <c r="Q75" s="81">
        <f t="shared" si="59"/>
        <v>213.3</v>
      </c>
      <c r="R75" s="81">
        <f t="shared" si="59"/>
        <v>0</v>
      </c>
      <c r="S75" s="83">
        <f t="shared" si="39"/>
        <v>0</v>
      </c>
      <c r="T75" s="81">
        <f t="shared" si="59"/>
        <v>2138.3000000000002</v>
      </c>
      <c r="U75" s="81">
        <f t="shared" si="59"/>
        <v>753.19200000000001</v>
      </c>
      <c r="V75" s="83">
        <f t="shared" si="20"/>
        <v>35.223869428985637</v>
      </c>
      <c r="W75" s="81">
        <f t="shared" si="59"/>
        <v>53.9</v>
      </c>
      <c r="X75" s="81">
        <f t="shared" si="59"/>
        <v>34.600940000000001</v>
      </c>
      <c r="Y75" s="83">
        <f t="shared" si="21"/>
        <v>64.194693877551018</v>
      </c>
      <c r="Z75" s="81">
        <f t="shared" si="59"/>
        <v>103402.5</v>
      </c>
      <c r="AA75" s="81">
        <f t="shared" si="59"/>
        <v>70004.020999999993</v>
      </c>
      <c r="AB75" s="83">
        <f t="shared" si="22"/>
        <v>67.700511109499288</v>
      </c>
      <c r="AC75" s="221">
        <f t="shared" si="59"/>
        <v>310.3</v>
      </c>
      <c r="AD75" s="221">
        <f t="shared" si="59"/>
        <v>203.41614000000001</v>
      </c>
      <c r="AE75" s="221">
        <f t="shared" si="23"/>
        <v>65.554669674508531</v>
      </c>
      <c r="AF75" s="81">
        <f t="shared" si="59"/>
        <v>0</v>
      </c>
      <c r="AG75" s="81">
        <f t="shared" si="59"/>
        <v>0</v>
      </c>
      <c r="AH75" s="83"/>
      <c r="AI75" s="81">
        <f t="shared" si="59"/>
        <v>310.3</v>
      </c>
      <c r="AJ75" s="81">
        <f t="shared" si="59"/>
        <v>193.88991000000001</v>
      </c>
      <c r="AK75" s="83">
        <f t="shared" si="24"/>
        <v>62.484663229133098</v>
      </c>
      <c r="AL75" s="81">
        <f t="shared" si="59"/>
        <v>2600.6</v>
      </c>
      <c r="AM75" s="81">
        <f t="shared" si="59"/>
        <v>1083.0993799999999</v>
      </c>
      <c r="AN75" s="83">
        <f t="shared" si="25"/>
        <v>41.648057371375835</v>
      </c>
      <c r="AO75" s="81">
        <f t="shared" si="59"/>
        <v>310.3</v>
      </c>
      <c r="AP75" s="81">
        <f t="shared" si="59"/>
        <v>211.27851999999999</v>
      </c>
      <c r="AQ75" s="83">
        <f t="shared" si="26"/>
        <v>68.088469223332254</v>
      </c>
      <c r="AR75" s="81">
        <f t="shared" si="59"/>
        <v>310.3</v>
      </c>
      <c r="AS75" s="81">
        <f t="shared" si="59"/>
        <v>175.29083</v>
      </c>
      <c r="AT75" s="83">
        <f t="shared" si="27"/>
        <v>56.490760554302291</v>
      </c>
      <c r="AU75" s="81">
        <f t="shared" si="59"/>
        <v>567.1</v>
      </c>
      <c r="AV75" s="81">
        <f t="shared" si="59"/>
        <v>425.7</v>
      </c>
      <c r="AW75" s="83">
        <f t="shared" si="28"/>
        <v>75.066125903720689</v>
      </c>
      <c r="AX75" s="81">
        <f t="shared" si="59"/>
        <v>0</v>
      </c>
      <c r="AY75" s="81">
        <f t="shared" si="59"/>
        <v>0</v>
      </c>
      <c r="AZ75" s="81">
        <f t="shared" si="59"/>
        <v>0</v>
      </c>
      <c r="BA75" s="81">
        <f t="shared" si="59"/>
        <v>655.8</v>
      </c>
      <c r="BB75" s="81">
        <f t="shared" si="59"/>
        <v>426.04295999999999</v>
      </c>
      <c r="BC75" s="81">
        <f t="shared" si="57"/>
        <v>64.965379688929559</v>
      </c>
      <c r="BD75" s="81">
        <f t="shared" si="59"/>
        <v>310.3</v>
      </c>
      <c r="BE75" s="81">
        <f t="shared" si="59"/>
        <v>217.54666</v>
      </c>
      <c r="BF75" s="83">
        <f t="shared" si="29"/>
        <v>70.108495004834026</v>
      </c>
      <c r="BG75" s="81">
        <f t="shared" si="59"/>
        <v>310.3</v>
      </c>
      <c r="BH75" s="81">
        <f t="shared" si="59"/>
        <v>191.92188000000002</v>
      </c>
      <c r="BI75" s="83">
        <f t="shared" si="30"/>
        <v>61.850428617466967</v>
      </c>
      <c r="BJ75" s="81">
        <f t="shared" si="59"/>
        <v>8653.2999999999993</v>
      </c>
      <c r="BK75" s="81">
        <f t="shared" si="59"/>
        <v>6051.6</v>
      </c>
      <c r="BL75" s="83">
        <f t="shared" si="31"/>
        <v>69.934013613303605</v>
      </c>
      <c r="BM75" s="81">
        <f t="shared" si="59"/>
        <v>44.9</v>
      </c>
      <c r="BN75" s="81">
        <f t="shared" si="59"/>
        <v>37.991999999999997</v>
      </c>
      <c r="BO75" s="83">
        <f t="shared" si="34"/>
        <v>84.614699331848556</v>
      </c>
      <c r="BP75" s="81">
        <f t="shared" si="59"/>
        <v>2.2000000000000002</v>
      </c>
      <c r="BQ75" s="81">
        <f t="shared" si="59"/>
        <v>0</v>
      </c>
      <c r="BR75" s="83">
        <f t="shared" si="42"/>
        <v>0</v>
      </c>
      <c r="BS75" s="81"/>
      <c r="BT75" s="81"/>
      <c r="BU75" s="83"/>
    </row>
    <row r="76" spans="1:73" s="12" customFormat="1" x14ac:dyDescent="0.25">
      <c r="A76" s="132" t="s">
        <v>336</v>
      </c>
      <c r="B76" s="50">
        <f t="shared" si="35"/>
        <v>145439.19999999992</v>
      </c>
      <c r="C76" s="50">
        <f t="shared" si="36"/>
        <v>98952.408410000004</v>
      </c>
      <c r="D76" s="15">
        <f t="shared" si="0"/>
        <v>68.036958681015875</v>
      </c>
      <c r="E76" s="15">
        <v>545.5</v>
      </c>
      <c r="F76" s="172">
        <v>271.15800000000002</v>
      </c>
      <c r="G76" s="15">
        <f t="shared" si="16"/>
        <v>49.708157653528872</v>
      </c>
      <c r="H76" s="15">
        <v>87</v>
      </c>
      <c r="I76" s="172">
        <v>47.676410000000004</v>
      </c>
      <c r="J76" s="15">
        <f t="shared" si="17"/>
        <v>54.800471264367822</v>
      </c>
      <c r="K76" s="15">
        <v>1718.5</v>
      </c>
      <c r="L76" s="228">
        <v>1235.62474</v>
      </c>
      <c r="M76" s="15">
        <f t="shared" si="18"/>
        <v>71.901352342158859</v>
      </c>
      <c r="N76" s="15">
        <v>23550.3</v>
      </c>
      <c r="O76" s="172">
        <v>17814.400000000001</v>
      </c>
      <c r="P76" s="15">
        <f t="shared" si="19"/>
        <v>75.644046997278181</v>
      </c>
      <c r="Q76" s="15">
        <v>213.3</v>
      </c>
      <c r="R76" s="15"/>
      <c r="S76" s="15">
        <f t="shared" si="39"/>
        <v>0</v>
      </c>
      <c r="T76" s="15">
        <v>2138.3000000000002</v>
      </c>
      <c r="U76" s="172">
        <v>753.19200000000001</v>
      </c>
      <c r="V76" s="15">
        <f t="shared" si="20"/>
        <v>35.223869428985637</v>
      </c>
      <c r="W76" s="15">
        <v>53.9</v>
      </c>
      <c r="X76" s="172">
        <v>34.600940000000001</v>
      </c>
      <c r="Y76" s="15">
        <f t="shared" si="21"/>
        <v>64.194693877551018</v>
      </c>
      <c r="Z76" s="227">
        <v>103402.5</v>
      </c>
      <c r="AA76" s="172">
        <v>70004.020999999993</v>
      </c>
      <c r="AB76" s="15">
        <f t="shared" si="22"/>
        <v>67.700511109499288</v>
      </c>
      <c r="AC76" s="222">
        <v>310.3</v>
      </c>
      <c r="AD76" s="226">
        <v>203.41614000000001</v>
      </c>
      <c r="AE76" s="223">
        <f t="shared" si="23"/>
        <v>65.554669674508531</v>
      </c>
      <c r="AF76" s="14"/>
      <c r="AG76" s="15"/>
      <c r="AH76" s="15"/>
      <c r="AI76" s="15">
        <v>310.3</v>
      </c>
      <c r="AJ76" s="172">
        <v>193.88991000000001</v>
      </c>
      <c r="AK76" s="15">
        <f t="shared" si="24"/>
        <v>62.484663229133098</v>
      </c>
      <c r="AL76" s="15">
        <v>2600.6</v>
      </c>
      <c r="AM76" s="172">
        <v>1083.0993799999999</v>
      </c>
      <c r="AN76" s="15">
        <f t="shared" si="25"/>
        <v>41.648057371375835</v>
      </c>
      <c r="AO76" s="15">
        <v>310.3</v>
      </c>
      <c r="AP76" s="172">
        <v>211.27851999999999</v>
      </c>
      <c r="AQ76" s="15">
        <f t="shared" si="26"/>
        <v>68.088469223332254</v>
      </c>
      <c r="AR76" s="15">
        <v>310.3</v>
      </c>
      <c r="AS76" s="172">
        <v>175.29083</v>
      </c>
      <c r="AT76" s="15">
        <f t="shared" si="27"/>
        <v>56.490760554302291</v>
      </c>
      <c r="AU76" s="15">
        <v>567.1</v>
      </c>
      <c r="AV76" s="172">
        <v>425.7</v>
      </c>
      <c r="AW76" s="15">
        <f t="shared" si="28"/>
        <v>75.066125903720689</v>
      </c>
      <c r="AX76" s="15"/>
      <c r="AY76" s="15"/>
      <c r="AZ76" s="15"/>
      <c r="BA76" s="15"/>
      <c r="BB76" s="15"/>
      <c r="BC76" s="14"/>
      <c r="BD76" s="15">
        <v>310.3</v>
      </c>
      <c r="BE76" s="172">
        <v>217.54666</v>
      </c>
      <c r="BF76" s="15">
        <f t="shared" si="29"/>
        <v>70.108495004834026</v>
      </c>
      <c r="BG76" s="15">
        <v>310.3</v>
      </c>
      <c r="BH76" s="172">
        <v>191.92188000000002</v>
      </c>
      <c r="BI76" s="15">
        <f t="shared" si="30"/>
        <v>61.850428617466967</v>
      </c>
      <c r="BJ76" s="15">
        <v>8653.2999999999993</v>
      </c>
      <c r="BK76" s="172">
        <v>6051.6</v>
      </c>
      <c r="BL76" s="15">
        <f t="shared" si="31"/>
        <v>69.934013613303605</v>
      </c>
      <c r="BM76" s="15">
        <v>44.9</v>
      </c>
      <c r="BN76" s="15">
        <v>37.991999999999997</v>
      </c>
      <c r="BO76" s="15">
        <f t="shared" si="34"/>
        <v>84.614699331848556</v>
      </c>
      <c r="BP76" s="172">
        <v>2.2000000000000002</v>
      </c>
      <c r="BQ76" s="15"/>
      <c r="BR76" s="15">
        <f t="shared" si="42"/>
        <v>0</v>
      </c>
      <c r="BS76" s="15"/>
      <c r="BT76" s="15"/>
      <c r="BU76" s="15"/>
    </row>
    <row r="77" spans="1:73" s="12" customFormat="1" x14ac:dyDescent="0.25">
      <c r="A77" s="133" t="s">
        <v>334</v>
      </c>
      <c r="B77" s="50">
        <f t="shared" si="35"/>
        <v>234.2</v>
      </c>
      <c r="C77" s="50">
        <f t="shared" si="36"/>
        <v>157.56989000000002</v>
      </c>
      <c r="D77" s="14">
        <f>C77/B77*100</f>
        <v>67.280055508112738</v>
      </c>
      <c r="E77" s="14"/>
      <c r="F77" s="14"/>
      <c r="G77" s="15"/>
      <c r="H77" s="14"/>
      <c r="I77" s="15"/>
      <c r="J77" s="15"/>
      <c r="K77" s="14"/>
      <c r="L77" s="15"/>
      <c r="M77" s="15"/>
      <c r="N77" s="14"/>
      <c r="O77" s="14"/>
      <c r="P77" s="15"/>
      <c r="Q77" s="14"/>
      <c r="R77" s="14"/>
      <c r="S77" s="15"/>
      <c r="T77" s="14"/>
      <c r="U77" s="14"/>
      <c r="V77" s="15"/>
      <c r="W77" s="14"/>
      <c r="X77" s="14"/>
      <c r="Y77" s="15"/>
      <c r="Z77" s="15"/>
      <c r="AA77" s="15"/>
      <c r="AB77" s="15"/>
      <c r="AC77" s="223"/>
      <c r="AD77" s="223"/>
      <c r="AE77" s="223"/>
      <c r="AF77" s="14"/>
      <c r="AG77" s="14"/>
      <c r="AH77" s="15"/>
      <c r="AI77" s="14"/>
      <c r="AJ77" s="14"/>
      <c r="AK77" s="15"/>
      <c r="AL77" s="14"/>
      <c r="AM77" s="14"/>
      <c r="AN77" s="15"/>
      <c r="AO77" s="14"/>
      <c r="AP77" s="14"/>
      <c r="AQ77" s="15"/>
      <c r="AR77" s="14"/>
      <c r="AS77" s="14"/>
      <c r="AT77" s="15"/>
      <c r="AU77" s="14"/>
      <c r="AV77" s="14"/>
      <c r="AW77" s="15"/>
      <c r="AX77" s="14"/>
      <c r="AY77" s="14"/>
      <c r="AZ77" s="14"/>
      <c r="BA77" s="14">
        <v>234.2</v>
      </c>
      <c r="BB77" s="172">
        <v>157.56989000000002</v>
      </c>
      <c r="BC77" s="14">
        <f>BB77/BA77*100</f>
        <v>67.280055508112738</v>
      </c>
      <c r="BD77" s="14"/>
      <c r="BE77" s="14"/>
      <c r="BF77" s="15"/>
      <c r="BG77" s="14"/>
      <c r="BH77" s="14"/>
      <c r="BI77" s="15"/>
      <c r="BJ77" s="14"/>
      <c r="BK77" s="14"/>
      <c r="BL77" s="15"/>
      <c r="BM77" s="14"/>
      <c r="BN77" s="14"/>
      <c r="BO77" s="15"/>
      <c r="BP77" s="14"/>
      <c r="BQ77" s="14"/>
      <c r="BR77" s="15"/>
      <c r="BS77" s="14"/>
      <c r="BT77" s="14"/>
      <c r="BU77" s="15"/>
    </row>
    <row r="78" spans="1:73" s="12" customFormat="1" x14ac:dyDescent="0.25">
      <c r="A78" s="133" t="s">
        <v>516</v>
      </c>
      <c r="B78" s="50">
        <f t="shared" si="35"/>
        <v>93.7</v>
      </c>
      <c r="C78" s="50">
        <f t="shared" si="36"/>
        <v>57.733499999999999</v>
      </c>
      <c r="D78" s="14">
        <f>C78/B78*100</f>
        <v>61.615261472785491</v>
      </c>
      <c r="E78" s="14"/>
      <c r="F78" s="14"/>
      <c r="G78" s="15"/>
      <c r="H78" s="14"/>
      <c r="I78" s="15"/>
      <c r="J78" s="15"/>
      <c r="K78" s="14"/>
      <c r="L78" s="15"/>
      <c r="M78" s="15"/>
      <c r="N78" s="14"/>
      <c r="O78" s="14"/>
      <c r="P78" s="15"/>
      <c r="Q78" s="14"/>
      <c r="R78" s="14"/>
      <c r="S78" s="15"/>
      <c r="T78" s="14"/>
      <c r="U78" s="14"/>
      <c r="V78" s="15"/>
      <c r="W78" s="14"/>
      <c r="X78" s="14"/>
      <c r="Y78" s="15"/>
      <c r="Z78" s="15"/>
      <c r="AA78" s="15"/>
      <c r="AB78" s="15"/>
      <c r="AC78" s="223"/>
      <c r="AD78" s="223"/>
      <c r="AE78" s="223"/>
      <c r="AF78" s="14"/>
      <c r="AG78" s="14"/>
      <c r="AH78" s="15"/>
      <c r="AI78" s="14"/>
      <c r="AJ78" s="14"/>
      <c r="AK78" s="15"/>
      <c r="AL78" s="14"/>
      <c r="AM78" s="14"/>
      <c r="AN78" s="15"/>
      <c r="AO78" s="14"/>
      <c r="AP78" s="14"/>
      <c r="AQ78" s="15"/>
      <c r="AR78" s="14"/>
      <c r="AS78" s="14"/>
      <c r="AT78" s="15"/>
      <c r="AU78" s="14"/>
      <c r="AV78" s="14"/>
      <c r="AW78" s="15"/>
      <c r="AX78" s="14"/>
      <c r="AY78" s="14"/>
      <c r="AZ78" s="14"/>
      <c r="BA78" s="14">
        <v>93.7</v>
      </c>
      <c r="BB78" s="172">
        <v>57.733499999999999</v>
      </c>
      <c r="BC78" s="14">
        <f>BB78/BA78*100</f>
        <v>61.615261472785491</v>
      </c>
      <c r="BD78" s="14"/>
      <c r="BE78" s="14"/>
      <c r="BF78" s="15"/>
      <c r="BG78" s="14"/>
      <c r="BH78" s="14"/>
      <c r="BI78" s="15"/>
      <c r="BJ78" s="14"/>
      <c r="BK78" s="14"/>
      <c r="BL78" s="15"/>
      <c r="BM78" s="14"/>
      <c r="BN78" s="14"/>
      <c r="BO78" s="15"/>
      <c r="BP78" s="14"/>
      <c r="BQ78" s="14"/>
      <c r="BR78" s="15"/>
      <c r="BS78" s="14"/>
      <c r="BT78" s="14"/>
      <c r="BU78" s="15"/>
    </row>
    <row r="79" spans="1:73" s="12" customFormat="1" x14ac:dyDescent="0.25">
      <c r="A79" s="133" t="s">
        <v>515</v>
      </c>
      <c r="B79" s="50">
        <f t="shared" ref="B79:B142" si="60">E79+H79+K79+N79+Q79+T79+W79+Z79+AC79+AF79+AI79+AL79+AO79+AR79+AU79+AX79+BA79+BD79+BG79+BJ79+BM79+BP79+BS79</f>
        <v>93.7</v>
      </c>
      <c r="C79" s="50">
        <f t="shared" ref="C79:C142" si="61">F79+I79+L79+O79+R79+U79+X79+AA79+AD79+AG79+AJ79+AM79+AP79+AS79+AV79+AY79+BB79+BE79+BH79+BK79+BN79+BQ79+BT79</f>
        <v>57.451610000000002</v>
      </c>
      <c r="D79" s="14">
        <f>C79/B79*100</f>
        <v>61.314418356456777</v>
      </c>
      <c r="E79" s="14"/>
      <c r="F79" s="14"/>
      <c r="G79" s="15"/>
      <c r="H79" s="14"/>
      <c r="I79" s="15"/>
      <c r="J79" s="15"/>
      <c r="K79" s="14"/>
      <c r="L79" s="15"/>
      <c r="M79" s="15"/>
      <c r="N79" s="14"/>
      <c r="O79" s="14"/>
      <c r="P79" s="15"/>
      <c r="Q79" s="14"/>
      <c r="R79" s="14"/>
      <c r="S79" s="15"/>
      <c r="T79" s="14"/>
      <c r="U79" s="14"/>
      <c r="V79" s="15"/>
      <c r="W79" s="14"/>
      <c r="X79" s="14"/>
      <c r="Y79" s="15"/>
      <c r="Z79" s="15"/>
      <c r="AA79" s="15"/>
      <c r="AB79" s="15"/>
      <c r="AC79" s="223"/>
      <c r="AD79" s="223"/>
      <c r="AE79" s="223"/>
      <c r="AF79" s="14"/>
      <c r="AG79" s="14"/>
      <c r="AH79" s="15"/>
      <c r="AI79" s="14"/>
      <c r="AJ79" s="14"/>
      <c r="AK79" s="15"/>
      <c r="AL79" s="14"/>
      <c r="AM79" s="14"/>
      <c r="AN79" s="15"/>
      <c r="AO79" s="14"/>
      <c r="AP79" s="14"/>
      <c r="AQ79" s="15"/>
      <c r="AR79" s="14"/>
      <c r="AS79" s="14"/>
      <c r="AT79" s="15"/>
      <c r="AU79" s="14"/>
      <c r="AV79" s="14"/>
      <c r="AW79" s="15"/>
      <c r="AX79" s="14"/>
      <c r="AY79" s="14"/>
      <c r="AZ79" s="14"/>
      <c r="BA79" s="14">
        <v>93.7</v>
      </c>
      <c r="BB79" s="172">
        <v>57.451610000000002</v>
      </c>
      <c r="BC79" s="14">
        <f>BB79/BA79*100</f>
        <v>61.314418356456777</v>
      </c>
      <c r="BD79" s="14"/>
      <c r="BE79" s="14"/>
      <c r="BF79" s="15"/>
      <c r="BG79" s="14"/>
      <c r="BH79" s="14"/>
      <c r="BI79" s="15"/>
      <c r="BJ79" s="14"/>
      <c r="BK79" s="14"/>
      <c r="BL79" s="15"/>
      <c r="BM79" s="14"/>
      <c r="BN79" s="14"/>
      <c r="BO79" s="15"/>
      <c r="BP79" s="14"/>
      <c r="BQ79" s="14"/>
      <c r="BR79" s="15"/>
      <c r="BS79" s="14"/>
      <c r="BT79" s="14"/>
      <c r="BU79" s="15"/>
    </row>
    <row r="80" spans="1:73" s="12" customFormat="1" x14ac:dyDescent="0.25">
      <c r="A80" s="133" t="s">
        <v>335</v>
      </c>
      <c r="B80" s="50">
        <f t="shared" si="60"/>
        <v>234.2</v>
      </c>
      <c r="C80" s="50">
        <f t="shared" si="61"/>
        <v>153.28796</v>
      </c>
      <c r="D80" s="14">
        <f>C80/B80*100</f>
        <v>65.451733561058916</v>
      </c>
      <c r="E80" s="14"/>
      <c r="F80" s="14"/>
      <c r="G80" s="15"/>
      <c r="H80" s="14"/>
      <c r="I80" s="15"/>
      <c r="J80" s="15"/>
      <c r="K80" s="14"/>
      <c r="L80" s="15"/>
      <c r="M80" s="15"/>
      <c r="N80" s="14"/>
      <c r="O80" s="14"/>
      <c r="P80" s="15"/>
      <c r="Q80" s="14"/>
      <c r="R80" s="14"/>
      <c r="S80" s="15"/>
      <c r="T80" s="14"/>
      <c r="U80" s="14"/>
      <c r="V80" s="15"/>
      <c r="W80" s="14"/>
      <c r="X80" s="14"/>
      <c r="Y80" s="15"/>
      <c r="Z80" s="15"/>
      <c r="AA80" s="15"/>
      <c r="AB80" s="15"/>
      <c r="AC80" s="223"/>
      <c r="AD80" s="223"/>
      <c r="AE80" s="223"/>
      <c r="AF80" s="14"/>
      <c r="AG80" s="14"/>
      <c r="AH80" s="15"/>
      <c r="AI80" s="14"/>
      <c r="AJ80" s="14"/>
      <c r="AK80" s="15"/>
      <c r="AL80" s="14"/>
      <c r="AM80" s="14"/>
      <c r="AN80" s="15"/>
      <c r="AO80" s="14"/>
      <c r="AP80" s="14"/>
      <c r="AQ80" s="15"/>
      <c r="AR80" s="14"/>
      <c r="AS80" s="14"/>
      <c r="AT80" s="15"/>
      <c r="AU80" s="14"/>
      <c r="AV80" s="14"/>
      <c r="AW80" s="15"/>
      <c r="AX80" s="14"/>
      <c r="AY80" s="14"/>
      <c r="AZ80" s="14"/>
      <c r="BA80" s="14">
        <v>234.2</v>
      </c>
      <c r="BB80" s="172">
        <v>153.28796</v>
      </c>
      <c r="BC80" s="14">
        <f>BB80/BA80*100</f>
        <v>65.451733561058916</v>
      </c>
      <c r="BD80" s="14"/>
      <c r="BE80" s="14"/>
      <c r="BF80" s="15"/>
      <c r="BG80" s="14"/>
      <c r="BH80" s="14"/>
      <c r="BI80" s="15"/>
      <c r="BJ80" s="14"/>
      <c r="BK80" s="14"/>
      <c r="BL80" s="15"/>
      <c r="BM80" s="14"/>
      <c r="BN80" s="14"/>
      <c r="BO80" s="15"/>
      <c r="BP80" s="14"/>
      <c r="BQ80" s="14"/>
      <c r="BR80" s="15"/>
      <c r="BS80" s="14"/>
      <c r="BT80" s="14"/>
      <c r="BU80" s="15"/>
    </row>
    <row r="81" spans="1:73" s="28" customFormat="1" ht="31.5" x14ac:dyDescent="0.25">
      <c r="A81" s="77" t="s">
        <v>528</v>
      </c>
      <c r="B81" s="80">
        <f t="shared" si="60"/>
        <v>837095.90000000014</v>
      </c>
      <c r="C81" s="80">
        <f t="shared" si="61"/>
        <v>580166.23522999999</v>
      </c>
      <c r="D81" s="83">
        <f t="shared" ref="D81" si="62">C81/B81*100</f>
        <v>69.307021481051322</v>
      </c>
      <c r="E81" s="83">
        <f>SUM(E82:E96)</f>
        <v>5397.8</v>
      </c>
      <c r="F81" s="83">
        <f t="shared" ref="F81:BQ81" si="63">SUM(F82:F96)</f>
        <v>4124.7030000000004</v>
      </c>
      <c r="G81" s="83">
        <f t="shared" ref="G81:G138" si="64">F81/E81*100</f>
        <v>76.414520730668059</v>
      </c>
      <c r="H81" s="83">
        <f t="shared" si="63"/>
        <v>925.7</v>
      </c>
      <c r="I81" s="83">
        <f t="shared" si="63"/>
        <v>713.12847999999997</v>
      </c>
      <c r="J81" s="83">
        <f t="shared" ref="J81:J138" si="65">I81/H81*100</f>
        <v>77.036672788160303</v>
      </c>
      <c r="K81" s="83">
        <f t="shared" si="63"/>
        <v>16710.3</v>
      </c>
      <c r="L81" s="83">
        <f t="shared" si="63"/>
        <v>12227.873460000001</v>
      </c>
      <c r="M81" s="83">
        <f t="shared" ref="M81:M138" si="66">L81/K81*100</f>
        <v>73.175666864149662</v>
      </c>
      <c r="N81" s="83">
        <f t="shared" si="63"/>
        <v>250891.5</v>
      </c>
      <c r="O81" s="83">
        <f t="shared" si="63"/>
        <v>188726.23490000001</v>
      </c>
      <c r="P81" s="83">
        <f t="shared" si="19"/>
        <v>75.222251411466715</v>
      </c>
      <c r="Q81" s="83">
        <f t="shared" si="63"/>
        <v>1332.1</v>
      </c>
      <c r="R81" s="83">
        <f t="shared" si="63"/>
        <v>0</v>
      </c>
      <c r="S81" s="83">
        <f t="shared" si="39"/>
        <v>0</v>
      </c>
      <c r="T81" s="83">
        <f t="shared" si="63"/>
        <v>9169.5</v>
      </c>
      <c r="U81" s="83">
        <f t="shared" si="63"/>
        <v>5432.875</v>
      </c>
      <c r="V81" s="83">
        <f t="shared" ref="V81:V138" si="67">U81/T81*100</f>
        <v>59.2494138175473</v>
      </c>
      <c r="W81" s="83">
        <f t="shared" si="63"/>
        <v>507.4</v>
      </c>
      <c r="X81" s="83">
        <f t="shared" si="63"/>
        <v>373.72203000000002</v>
      </c>
      <c r="Y81" s="83">
        <f t="shared" ref="Y81:Y138" si="68">X81/W81*100</f>
        <v>73.65432203389831</v>
      </c>
      <c r="Z81" s="83">
        <f t="shared" si="63"/>
        <v>473558.9</v>
      </c>
      <c r="AA81" s="83">
        <f t="shared" si="63"/>
        <v>320667.17431000003</v>
      </c>
      <c r="AB81" s="83">
        <f t="shared" ref="AB81:AB138" si="69">AA81/Z81*100</f>
        <v>67.714316911792821</v>
      </c>
      <c r="AC81" s="224">
        <f t="shared" si="63"/>
        <v>2794.8</v>
      </c>
      <c r="AD81" s="224">
        <f t="shared" si="63"/>
        <v>1768.6776399999999</v>
      </c>
      <c r="AE81" s="221">
        <f t="shared" ref="AE81:AE138" si="70">AD81/AC81*100</f>
        <v>63.284587090310573</v>
      </c>
      <c r="AF81" s="83">
        <f t="shared" si="63"/>
        <v>41.4</v>
      </c>
      <c r="AG81" s="83">
        <f t="shared" si="63"/>
        <v>7.0056199999999995</v>
      </c>
      <c r="AH81" s="83">
        <f t="shared" ref="AH81:AH138" si="71">AG81/AF81*100</f>
        <v>16.921787439613524</v>
      </c>
      <c r="AI81" s="83">
        <f t="shared" si="63"/>
        <v>1746.9</v>
      </c>
      <c r="AJ81" s="83">
        <f t="shared" si="63"/>
        <v>1310.175</v>
      </c>
      <c r="AK81" s="83">
        <f t="shared" ref="AK81:AK138" si="72">AJ81/AI81*100</f>
        <v>74.999999999999986</v>
      </c>
      <c r="AL81" s="83">
        <f t="shared" si="63"/>
        <v>28303.5</v>
      </c>
      <c r="AM81" s="83">
        <f t="shared" si="63"/>
        <v>13855.9881</v>
      </c>
      <c r="AN81" s="83">
        <f t="shared" ref="AN81:AN138" si="73">AM81/AL81*100</f>
        <v>48.955034183051566</v>
      </c>
      <c r="AO81" s="83">
        <f t="shared" si="63"/>
        <v>1048.0999999999999</v>
      </c>
      <c r="AP81" s="83">
        <f t="shared" si="63"/>
        <v>767.56237999999996</v>
      </c>
      <c r="AQ81" s="83">
        <f t="shared" ref="AQ81:AQ138" si="74">AP81/AO81*100</f>
        <v>73.233697166300928</v>
      </c>
      <c r="AR81" s="83">
        <f t="shared" si="63"/>
        <v>698.7</v>
      </c>
      <c r="AS81" s="83">
        <f t="shared" si="63"/>
        <v>411.04775000000001</v>
      </c>
      <c r="AT81" s="83">
        <f t="shared" ref="AT81:AT138" si="75">AS81/AR81*100</f>
        <v>58.83036353227422</v>
      </c>
      <c r="AU81" s="83">
        <f t="shared" si="63"/>
        <v>4144.3</v>
      </c>
      <c r="AV81" s="83">
        <f t="shared" si="63"/>
        <v>3108.6</v>
      </c>
      <c r="AW81" s="83">
        <f t="shared" ref="AW81:AW138" si="76">AV81/AU81*100</f>
        <v>75.00904857273845</v>
      </c>
      <c r="AX81" s="83">
        <f t="shared" si="63"/>
        <v>2096.1</v>
      </c>
      <c r="AY81" s="83">
        <f t="shared" si="63"/>
        <v>1563.7565400000001</v>
      </c>
      <c r="AZ81" s="83">
        <f>AY81/AX81*100</f>
        <v>74.603145842278522</v>
      </c>
      <c r="BA81" s="83">
        <f t="shared" si="63"/>
        <v>1873.8000000000004</v>
      </c>
      <c r="BB81" s="83">
        <f t="shared" si="63"/>
        <v>1099.19346</v>
      </c>
      <c r="BC81" s="81">
        <f t="shared" ref="BC81:BC97" si="77">BB81/BA81*100</f>
        <v>58.661194364393197</v>
      </c>
      <c r="BD81" s="83">
        <f t="shared" si="63"/>
        <v>349.4</v>
      </c>
      <c r="BE81" s="83">
        <f t="shared" si="63"/>
        <v>236.13569000000001</v>
      </c>
      <c r="BF81" s="83">
        <f t="shared" ref="BF81:BF138" si="78">BE81/BD81*100</f>
        <v>67.583196908986849</v>
      </c>
      <c r="BG81" s="83">
        <f t="shared" si="63"/>
        <v>1048.0999999999999</v>
      </c>
      <c r="BH81" s="83">
        <f t="shared" si="63"/>
        <v>778.16002000000003</v>
      </c>
      <c r="BI81" s="83">
        <f t="shared" ref="BI81:BI138" si="79">BH81/BG81*100</f>
        <v>74.244825875393587</v>
      </c>
      <c r="BJ81" s="83">
        <f t="shared" si="63"/>
        <v>34145.4</v>
      </c>
      <c r="BK81" s="83">
        <f t="shared" si="63"/>
        <v>22976.82185</v>
      </c>
      <c r="BL81" s="83">
        <f t="shared" si="31"/>
        <v>67.291119301575037</v>
      </c>
      <c r="BM81" s="83">
        <f t="shared" si="63"/>
        <v>294.8</v>
      </c>
      <c r="BN81" s="83">
        <f t="shared" si="63"/>
        <v>0</v>
      </c>
      <c r="BO81" s="83"/>
      <c r="BP81" s="83">
        <f t="shared" si="63"/>
        <v>17.399999999999999</v>
      </c>
      <c r="BQ81" s="83">
        <f t="shared" si="63"/>
        <v>17.399999999999999</v>
      </c>
      <c r="BR81" s="83">
        <f t="shared" ref="BR81:BR138" si="80">BQ81/BP81*100</f>
        <v>100</v>
      </c>
      <c r="BS81" s="83"/>
      <c r="BT81" s="83"/>
      <c r="BU81" s="83"/>
    </row>
    <row r="82" spans="1:73" s="12" customFormat="1" x14ac:dyDescent="0.25">
      <c r="A82" s="132" t="s">
        <v>340</v>
      </c>
      <c r="B82" s="50">
        <f t="shared" si="60"/>
        <v>835222.10000000009</v>
      </c>
      <c r="C82" s="50">
        <f t="shared" si="61"/>
        <v>579067.04177000001</v>
      </c>
      <c r="D82" s="15">
        <f t="shared" si="0"/>
        <v>69.330905129306316</v>
      </c>
      <c r="E82" s="15">
        <v>5397.8</v>
      </c>
      <c r="F82" s="172">
        <v>4124.7030000000004</v>
      </c>
      <c r="G82" s="15">
        <f t="shared" si="64"/>
        <v>76.414520730668059</v>
      </c>
      <c r="H82" s="15">
        <v>925.7</v>
      </c>
      <c r="I82" s="172">
        <v>713.12847999999997</v>
      </c>
      <c r="J82" s="15">
        <f t="shared" si="65"/>
        <v>77.036672788160303</v>
      </c>
      <c r="K82" s="15">
        <v>16710.3</v>
      </c>
      <c r="L82" s="228">
        <v>12227.873460000001</v>
      </c>
      <c r="M82" s="15">
        <f t="shared" si="66"/>
        <v>73.175666864149662</v>
      </c>
      <c r="N82" s="15">
        <v>250891.5</v>
      </c>
      <c r="O82" s="172">
        <v>188726.23490000001</v>
      </c>
      <c r="P82" s="15">
        <f t="shared" si="19"/>
        <v>75.222251411466715</v>
      </c>
      <c r="Q82" s="15">
        <v>1332.1</v>
      </c>
      <c r="R82" s="15"/>
      <c r="S82" s="15">
        <f t="shared" si="39"/>
        <v>0</v>
      </c>
      <c r="T82" s="15">
        <v>9169.5</v>
      </c>
      <c r="U82" s="172">
        <v>5432.875</v>
      </c>
      <c r="V82" s="15">
        <f t="shared" si="67"/>
        <v>59.2494138175473</v>
      </c>
      <c r="W82" s="15">
        <v>507.4</v>
      </c>
      <c r="X82" s="172">
        <v>373.72203000000002</v>
      </c>
      <c r="Y82" s="15">
        <f t="shared" si="68"/>
        <v>73.65432203389831</v>
      </c>
      <c r="Z82" s="227">
        <v>473558.9</v>
      </c>
      <c r="AA82" s="172">
        <v>320667.17431000003</v>
      </c>
      <c r="AB82" s="15">
        <f t="shared" si="69"/>
        <v>67.714316911792821</v>
      </c>
      <c r="AC82" s="222">
        <v>2794.8</v>
      </c>
      <c r="AD82" s="226">
        <v>1768.6776399999999</v>
      </c>
      <c r="AE82" s="223">
        <f t="shared" si="70"/>
        <v>63.284587090310573</v>
      </c>
      <c r="AF82" s="14">
        <v>41.4</v>
      </c>
      <c r="AG82" s="172">
        <v>7.0056199999999995</v>
      </c>
      <c r="AH82" s="15">
        <f t="shared" si="71"/>
        <v>16.921787439613524</v>
      </c>
      <c r="AI82" s="15">
        <v>1746.9</v>
      </c>
      <c r="AJ82" s="172">
        <v>1310.175</v>
      </c>
      <c r="AK82" s="15">
        <f t="shared" si="72"/>
        <v>74.999999999999986</v>
      </c>
      <c r="AL82" s="15">
        <v>28303.5</v>
      </c>
      <c r="AM82" s="172">
        <v>13855.9881</v>
      </c>
      <c r="AN82" s="15">
        <f t="shared" si="73"/>
        <v>48.955034183051566</v>
      </c>
      <c r="AO82" s="15">
        <v>1048.0999999999999</v>
      </c>
      <c r="AP82" s="172">
        <v>767.56237999999996</v>
      </c>
      <c r="AQ82" s="15">
        <f t="shared" si="74"/>
        <v>73.233697166300928</v>
      </c>
      <c r="AR82" s="15">
        <v>698.7</v>
      </c>
      <c r="AS82" s="172">
        <v>411.04775000000001</v>
      </c>
      <c r="AT82" s="15">
        <f t="shared" si="75"/>
        <v>58.83036353227422</v>
      </c>
      <c r="AU82" s="15">
        <v>4144.3</v>
      </c>
      <c r="AV82" s="172">
        <v>3108.6</v>
      </c>
      <c r="AW82" s="15">
        <f t="shared" si="76"/>
        <v>75.00904857273845</v>
      </c>
      <c r="AX82" s="15">
        <v>2096.1</v>
      </c>
      <c r="AY82" s="172">
        <v>1563.7565400000001</v>
      </c>
      <c r="AZ82" s="15">
        <f>AY82/AX82*100</f>
        <v>74.603145842278522</v>
      </c>
      <c r="BA82" s="15"/>
      <c r="BB82" s="15"/>
      <c r="BC82" s="14"/>
      <c r="BD82" s="15">
        <v>349.4</v>
      </c>
      <c r="BE82" s="172">
        <v>236.13569000000001</v>
      </c>
      <c r="BF82" s="15">
        <f t="shared" si="78"/>
        <v>67.583196908986849</v>
      </c>
      <c r="BG82" s="15">
        <v>1048.0999999999999</v>
      </c>
      <c r="BH82" s="172">
        <v>778.16002000000003</v>
      </c>
      <c r="BI82" s="15">
        <f t="shared" si="79"/>
        <v>74.244825875393587</v>
      </c>
      <c r="BJ82" s="15">
        <v>34145.4</v>
      </c>
      <c r="BK82" s="172">
        <v>22976.82185</v>
      </c>
      <c r="BL82" s="15">
        <f t="shared" si="31"/>
        <v>67.291119301575037</v>
      </c>
      <c r="BM82" s="15">
        <v>294.8</v>
      </c>
      <c r="BN82" s="15"/>
      <c r="BO82" s="15">
        <f t="shared" ref="BO82:BO138" si="81">BN82/BM82*100</f>
        <v>0</v>
      </c>
      <c r="BP82" s="172">
        <v>17.399999999999999</v>
      </c>
      <c r="BQ82" s="172">
        <v>17.399999999999999</v>
      </c>
      <c r="BR82" s="15">
        <f t="shared" si="80"/>
        <v>100</v>
      </c>
      <c r="BS82" s="15"/>
      <c r="BT82" s="15"/>
      <c r="BU82" s="15"/>
    </row>
    <row r="83" spans="1:73" s="12" customFormat="1" x14ac:dyDescent="0.25">
      <c r="A83" s="133" t="s">
        <v>314</v>
      </c>
      <c r="B83" s="50">
        <f t="shared" si="60"/>
        <v>93.7</v>
      </c>
      <c r="C83" s="50">
        <f t="shared" si="61"/>
        <v>53.074489999999997</v>
      </c>
      <c r="D83" s="14">
        <f t="shared" ref="D83:D96" si="82">C83/B83*100</f>
        <v>56.642998932764129</v>
      </c>
      <c r="E83" s="14"/>
      <c r="F83" s="14"/>
      <c r="G83" s="15"/>
      <c r="H83" s="14"/>
      <c r="I83" s="14"/>
      <c r="J83" s="15"/>
      <c r="K83" s="14"/>
      <c r="L83" s="14"/>
      <c r="M83" s="15"/>
      <c r="N83" s="14"/>
      <c r="O83" s="14"/>
      <c r="P83" s="15"/>
      <c r="Q83" s="14"/>
      <c r="R83" s="14"/>
      <c r="S83" s="14"/>
      <c r="T83" s="14"/>
      <c r="U83" s="14"/>
      <c r="V83" s="15"/>
      <c r="W83" s="14"/>
      <c r="X83" s="14"/>
      <c r="Y83" s="15"/>
      <c r="Z83" s="14"/>
      <c r="AA83" s="14"/>
      <c r="AB83" s="15"/>
      <c r="AC83" s="223"/>
      <c r="AD83" s="223"/>
      <c r="AE83" s="223"/>
      <c r="AF83" s="14"/>
      <c r="AG83" s="14"/>
      <c r="AH83" s="15"/>
      <c r="AI83" s="14"/>
      <c r="AJ83" s="14"/>
      <c r="AK83" s="15"/>
      <c r="AL83" s="14"/>
      <c r="AM83" s="14"/>
      <c r="AN83" s="15"/>
      <c r="AO83" s="14"/>
      <c r="AP83" s="14"/>
      <c r="AQ83" s="15"/>
      <c r="AR83" s="14"/>
      <c r="AS83" s="14"/>
      <c r="AT83" s="15"/>
      <c r="AU83" s="14"/>
      <c r="AV83" s="14"/>
      <c r="AW83" s="15"/>
      <c r="AX83" s="14"/>
      <c r="AY83" s="14"/>
      <c r="AZ83" s="14"/>
      <c r="BA83" s="14">
        <v>93.7</v>
      </c>
      <c r="BB83" s="172">
        <v>53.074489999999997</v>
      </c>
      <c r="BC83" s="14">
        <f t="shared" si="77"/>
        <v>56.642998932764129</v>
      </c>
      <c r="BD83" s="14"/>
      <c r="BE83" s="14"/>
      <c r="BF83" s="15"/>
      <c r="BG83" s="14"/>
      <c r="BH83" s="14"/>
      <c r="BI83" s="15"/>
      <c r="BJ83" s="14"/>
      <c r="BK83" s="14"/>
      <c r="BL83" s="14"/>
      <c r="BM83" s="15"/>
      <c r="BN83" s="14"/>
      <c r="BO83" s="15"/>
      <c r="BP83" s="14"/>
      <c r="BQ83" s="14"/>
      <c r="BR83" s="15"/>
      <c r="BS83" s="14"/>
      <c r="BT83" s="14"/>
      <c r="BU83" s="15"/>
    </row>
    <row r="84" spans="1:73" s="12" customFormat="1" x14ac:dyDescent="0.25">
      <c r="A84" s="133" t="s">
        <v>517</v>
      </c>
      <c r="B84" s="50">
        <f t="shared" si="60"/>
        <v>93.7</v>
      </c>
      <c r="C84" s="50">
        <f t="shared" si="61"/>
        <v>55.32931</v>
      </c>
      <c r="D84" s="14">
        <f t="shared" si="82"/>
        <v>59.049423692636068</v>
      </c>
      <c r="E84" s="14"/>
      <c r="F84" s="14"/>
      <c r="G84" s="15"/>
      <c r="H84" s="14"/>
      <c r="I84" s="14"/>
      <c r="J84" s="15"/>
      <c r="K84" s="14"/>
      <c r="L84" s="14"/>
      <c r="M84" s="15"/>
      <c r="N84" s="14"/>
      <c r="O84" s="14"/>
      <c r="P84" s="15"/>
      <c r="Q84" s="14"/>
      <c r="R84" s="14"/>
      <c r="S84" s="14"/>
      <c r="T84" s="14"/>
      <c r="U84" s="14"/>
      <c r="V84" s="15"/>
      <c r="W84" s="14"/>
      <c r="X84" s="14"/>
      <c r="Y84" s="15"/>
      <c r="Z84" s="14"/>
      <c r="AA84" s="14"/>
      <c r="AB84" s="15"/>
      <c r="AC84" s="223"/>
      <c r="AD84" s="223"/>
      <c r="AE84" s="223"/>
      <c r="AF84" s="14"/>
      <c r="AG84" s="14"/>
      <c r="AH84" s="15"/>
      <c r="AI84" s="14"/>
      <c r="AJ84" s="14"/>
      <c r="AK84" s="15"/>
      <c r="AL84" s="14"/>
      <c r="AM84" s="14"/>
      <c r="AN84" s="15"/>
      <c r="AO84" s="14"/>
      <c r="AP84" s="14"/>
      <c r="AQ84" s="15"/>
      <c r="AR84" s="14"/>
      <c r="AS84" s="14"/>
      <c r="AT84" s="15"/>
      <c r="AU84" s="14"/>
      <c r="AV84" s="14"/>
      <c r="AW84" s="15"/>
      <c r="AX84" s="14"/>
      <c r="AY84" s="14"/>
      <c r="AZ84" s="14"/>
      <c r="BA84" s="14">
        <v>93.7</v>
      </c>
      <c r="BB84" s="172">
        <v>55.32931</v>
      </c>
      <c r="BC84" s="14">
        <f t="shared" si="77"/>
        <v>59.049423692636068</v>
      </c>
      <c r="BD84" s="14"/>
      <c r="BE84" s="14"/>
      <c r="BF84" s="15"/>
      <c r="BG84" s="14"/>
      <c r="BH84" s="14"/>
      <c r="BI84" s="15"/>
      <c r="BJ84" s="14"/>
      <c r="BK84" s="14"/>
      <c r="BL84" s="14"/>
      <c r="BM84" s="14"/>
      <c r="BN84" s="14"/>
      <c r="BO84" s="15"/>
      <c r="BP84" s="14"/>
      <c r="BQ84" s="14"/>
      <c r="BR84" s="15"/>
      <c r="BS84" s="14"/>
      <c r="BT84" s="14"/>
      <c r="BU84" s="15"/>
    </row>
    <row r="85" spans="1:73" s="12" customFormat="1" x14ac:dyDescent="0.25">
      <c r="A85" s="133" t="s">
        <v>518</v>
      </c>
      <c r="B85" s="50">
        <f t="shared" si="60"/>
        <v>93.7</v>
      </c>
      <c r="C85" s="50">
        <f t="shared" si="61"/>
        <v>55.505330000000001</v>
      </c>
      <c r="D85" s="14">
        <f t="shared" si="82"/>
        <v>59.237278548559239</v>
      </c>
      <c r="E85" s="14"/>
      <c r="F85" s="14"/>
      <c r="G85" s="15"/>
      <c r="H85" s="14"/>
      <c r="I85" s="14"/>
      <c r="J85" s="15"/>
      <c r="K85" s="14"/>
      <c r="L85" s="14"/>
      <c r="M85" s="15"/>
      <c r="N85" s="14"/>
      <c r="O85" s="14"/>
      <c r="P85" s="15"/>
      <c r="Q85" s="14"/>
      <c r="R85" s="14"/>
      <c r="S85" s="14"/>
      <c r="T85" s="14"/>
      <c r="U85" s="14"/>
      <c r="V85" s="15"/>
      <c r="W85" s="14"/>
      <c r="X85" s="14"/>
      <c r="Y85" s="15"/>
      <c r="Z85" s="14"/>
      <c r="AA85" s="14"/>
      <c r="AB85" s="15"/>
      <c r="AC85" s="223"/>
      <c r="AD85" s="223"/>
      <c r="AE85" s="223"/>
      <c r="AF85" s="14"/>
      <c r="AG85" s="14"/>
      <c r="AH85" s="15"/>
      <c r="AI85" s="14"/>
      <c r="AJ85" s="14"/>
      <c r="AK85" s="15"/>
      <c r="AL85" s="14"/>
      <c r="AM85" s="14"/>
      <c r="AN85" s="15"/>
      <c r="AO85" s="14"/>
      <c r="AP85" s="14"/>
      <c r="AQ85" s="15"/>
      <c r="AR85" s="14"/>
      <c r="AS85" s="14"/>
      <c r="AT85" s="15"/>
      <c r="AU85" s="14"/>
      <c r="AV85" s="14"/>
      <c r="AW85" s="15"/>
      <c r="AX85" s="14"/>
      <c r="AY85" s="14"/>
      <c r="AZ85" s="14"/>
      <c r="BA85" s="14">
        <v>93.7</v>
      </c>
      <c r="BB85" s="172">
        <v>55.505330000000001</v>
      </c>
      <c r="BC85" s="14">
        <f t="shared" si="77"/>
        <v>59.237278548559239</v>
      </c>
      <c r="BD85" s="14"/>
      <c r="BE85" s="14"/>
      <c r="BF85" s="15"/>
      <c r="BG85" s="14"/>
      <c r="BH85" s="14"/>
      <c r="BI85" s="15"/>
      <c r="BJ85" s="14"/>
      <c r="BK85" s="14"/>
      <c r="BL85" s="14"/>
      <c r="BM85" s="14"/>
      <c r="BN85" s="14"/>
      <c r="BO85" s="15"/>
      <c r="BP85" s="14"/>
      <c r="BQ85" s="14"/>
      <c r="BR85" s="15"/>
      <c r="BS85" s="14"/>
      <c r="BT85" s="14"/>
      <c r="BU85" s="15"/>
    </row>
    <row r="86" spans="1:73" s="12" customFormat="1" x14ac:dyDescent="0.25">
      <c r="A86" s="133" t="s">
        <v>519</v>
      </c>
      <c r="B86" s="50">
        <f t="shared" si="60"/>
        <v>93.7</v>
      </c>
      <c r="C86" s="50">
        <f t="shared" si="61"/>
        <v>58.129919999999998</v>
      </c>
      <c r="D86" s="14">
        <f t="shared" si="82"/>
        <v>62.038335112059762</v>
      </c>
      <c r="E86" s="14"/>
      <c r="F86" s="14"/>
      <c r="G86" s="15"/>
      <c r="H86" s="14"/>
      <c r="I86" s="14"/>
      <c r="J86" s="15"/>
      <c r="K86" s="14"/>
      <c r="L86" s="14"/>
      <c r="M86" s="15"/>
      <c r="N86" s="14"/>
      <c r="O86" s="14"/>
      <c r="P86" s="15"/>
      <c r="Q86" s="14"/>
      <c r="R86" s="14"/>
      <c r="S86" s="14"/>
      <c r="T86" s="14"/>
      <c r="U86" s="14"/>
      <c r="V86" s="15"/>
      <c r="W86" s="14"/>
      <c r="X86" s="14"/>
      <c r="Y86" s="15"/>
      <c r="Z86" s="14"/>
      <c r="AA86" s="14"/>
      <c r="AB86" s="15"/>
      <c r="AC86" s="223"/>
      <c r="AD86" s="223"/>
      <c r="AE86" s="223"/>
      <c r="AF86" s="14"/>
      <c r="AG86" s="14"/>
      <c r="AH86" s="15"/>
      <c r="AI86" s="14"/>
      <c r="AJ86" s="14"/>
      <c r="AK86" s="15"/>
      <c r="AL86" s="14"/>
      <c r="AM86" s="14"/>
      <c r="AN86" s="15"/>
      <c r="AO86" s="14"/>
      <c r="AP86" s="14"/>
      <c r="AQ86" s="15"/>
      <c r="AR86" s="14"/>
      <c r="AS86" s="14"/>
      <c r="AT86" s="15"/>
      <c r="AU86" s="14"/>
      <c r="AV86" s="14"/>
      <c r="AW86" s="15"/>
      <c r="AX86" s="14"/>
      <c r="AY86" s="14"/>
      <c r="AZ86" s="14"/>
      <c r="BA86" s="14">
        <v>93.7</v>
      </c>
      <c r="BB86" s="172">
        <v>58.129919999999998</v>
      </c>
      <c r="BC86" s="14">
        <f t="shared" si="77"/>
        <v>62.038335112059762</v>
      </c>
      <c r="BD86" s="14"/>
      <c r="BE86" s="14"/>
      <c r="BF86" s="15"/>
      <c r="BG86" s="14"/>
      <c r="BH86" s="14"/>
      <c r="BI86" s="15"/>
      <c r="BJ86" s="14"/>
      <c r="BK86" s="14"/>
      <c r="BL86" s="14"/>
      <c r="BM86" s="14"/>
      <c r="BN86" s="14"/>
      <c r="BO86" s="15"/>
      <c r="BP86" s="14"/>
      <c r="BQ86" s="14"/>
      <c r="BR86" s="15"/>
      <c r="BS86" s="14"/>
      <c r="BT86" s="14"/>
      <c r="BU86" s="15"/>
    </row>
    <row r="87" spans="1:73" s="12" customFormat="1" x14ac:dyDescent="0.25">
      <c r="A87" s="133" t="s">
        <v>520</v>
      </c>
      <c r="B87" s="50">
        <f t="shared" si="60"/>
        <v>93.7</v>
      </c>
      <c r="C87" s="50">
        <f t="shared" si="61"/>
        <v>55.771730000000005</v>
      </c>
      <c r="D87" s="14">
        <f t="shared" si="82"/>
        <v>59.521590181430092</v>
      </c>
      <c r="E87" s="14"/>
      <c r="F87" s="14"/>
      <c r="G87" s="15"/>
      <c r="H87" s="14"/>
      <c r="I87" s="14"/>
      <c r="J87" s="15"/>
      <c r="K87" s="14"/>
      <c r="L87" s="14"/>
      <c r="M87" s="15"/>
      <c r="N87" s="14"/>
      <c r="O87" s="14"/>
      <c r="P87" s="15"/>
      <c r="Q87" s="14"/>
      <c r="R87" s="14"/>
      <c r="S87" s="14"/>
      <c r="T87" s="14"/>
      <c r="U87" s="14"/>
      <c r="V87" s="15"/>
      <c r="W87" s="14"/>
      <c r="X87" s="14"/>
      <c r="Y87" s="15"/>
      <c r="Z87" s="14"/>
      <c r="AA87" s="14"/>
      <c r="AB87" s="15"/>
      <c r="AC87" s="223"/>
      <c r="AD87" s="223"/>
      <c r="AE87" s="223"/>
      <c r="AF87" s="14"/>
      <c r="AG87" s="14"/>
      <c r="AH87" s="15"/>
      <c r="AI87" s="14"/>
      <c r="AJ87" s="14"/>
      <c r="AK87" s="15"/>
      <c r="AL87" s="14"/>
      <c r="AM87" s="14"/>
      <c r="AN87" s="15"/>
      <c r="AO87" s="14"/>
      <c r="AP87" s="14"/>
      <c r="AQ87" s="15"/>
      <c r="AR87" s="14"/>
      <c r="AS87" s="14"/>
      <c r="AT87" s="15"/>
      <c r="AU87" s="14"/>
      <c r="AV87" s="14"/>
      <c r="AW87" s="15"/>
      <c r="AX87" s="14"/>
      <c r="AY87" s="14"/>
      <c r="AZ87" s="14"/>
      <c r="BA87" s="14">
        <v>93.7</v>
      </c>
      <c r="BB87" s="172">
        <v>55.771730000000005</v>
      </c>
      <c r="BC87" s="14">
        <f t="shared" si="77"/>
        <v>59.521590181430092</v>
      </c>
      <c r="BD87" s="14"/>
      <c r="BE87" s="14"/>
      <c r="BF87" s="15"/>
      <c r="BG87" s="14"/>
      <c r="BH87" s="14"/>
      <c r="BI87" s="15"/>
      <c r="BJ87" s="14"/>
      <c r="BK87" s="14"/>
      <c r="BL87" s="14"/>
      <c r="BM87" s="14"/>
      <c r="BN87" s="14"/>
      <c r="BO87" s="15"/>
      <c r="BP87" s="14"/>
      <c r="BQ87" s="14"/>
      <c r="BR87" s="15"/>
      <c r="BS87" s="14"/>
      <c r="BT87" s="14"/>
      <c r="BU87" s="15"/>
    </row>
    <row r="88" spans="1:73" s="12" customFormat="1" x14ac:dyDescent="0.25">
      <c r="A88" s="133" t="s">
        <v>418</v>
      </c>
      <c r="B88" s="50">
        <f t="shared" si="60"/>
        <v>93.7</v>
      </c>
      <c r="C88" s="50">
        <f t="shared" si="61"/>
        <v>51.8309</v>
      </c>
      <c r="D88" s="14">
        <f t="shared" si="82"/>
        <v>55.315795090715049</v>
      </c>
      <c r="E88" s="14"/>
      <c r="F88" s="14"/>
      <c r="G88" s="15"/>
      <c r="H88" s="14"/>
      <c r="I88" s="14"/>
      <c r="J88" s="15"/>
      <c r="K88" s="14"/>
      <c r="L88" s="14"/>
      <c r="M88" s="15"/>
      <c r="N88" s="14"/>
      <c r="O88" s="14"/>
      <c r="P88" s="15"/>
      <c r="Q88" s="14"/>
      <c r="R88" s="14"/>
      <c r="S88" s="14"/>
      <c r="T88" s="14"/>
      <c r="U88" s="14"/>
      <c r="V88" s="15"/>
      <c r="W88" s="14"/>
      <c r="X88" s="14"/>
      <c r="Y88" s="15"/>
      <c r="Z88" s="14"/>
      <c r="AA88" s="14"/>
      <c r="AB88" s="15"/>
      <c r="AC88" s="223"/>
      <c r="AD88" s="223"/>
      <c r="AE88" s="223"/>
      <c r="AF88" s="14"/>
      <c r="AG88" s="14"/>
      <c r="AH88" s="15"/>
      <c r="AI88" s="14"/>
      <c r="AJ88" s="14"/>
      <c r="AK88" s="15"/>
      <c r="AL88" s="14"/>
      <c r="AM88" s="14"/>
      <c r="AN88" s="15"/>
      <c r="AO88" s="14"/>
      <c r="AP88" s="14"/>
      <c r="AQ88" s="15"/>
      <c r="AR88" s="14"/>
      <c r="AS88" s="14"/>
      <c r="AT88" s="15"/>
      <c r="AU88" s="14"/>
      <c r="AV88" s="14"/>
      <c r="AW88" s="15"/>
      <c r="AX88" s="14"/>
      <c r="AY88" s="14"/>
      <c r="AZ88" s="14"/>
      <c r="BA88" s="14">
        <v>93.7</v>
      </c>
      <c r="BB88" s="172">
        <v>51.8309</v>
      </c>
      <c r="BC88" s="14">
        <f t="shared" si="77"/>
        <v>55.315795090715049</v>
      </c>
      <c r="BD88" s="14"/>
      <c r="BE88" s="14"/>
      <c r="BF88" s="15"/>
      <c r="BG88" s="14"/>
      <c r="BH88" s="14"/>
      <c r="BI88" s="15"/>
      <c r="BJ88" s="14"/>
      <c r="BK88" s="14"/>
      <c r="BL88" s="14"/>
      <c r="BM88" s="14"/>
      <c r="BN88" s="14"/>
      <c r="BO88" s="15"/>
      <c r="BP88" s="14"/>
      <c r="BQ88" s="14"/>
      <c r="BR88" s="15"/>
      <c r="BS88" s="14"/>
      <c r="BT88" s="14"/>
      <c r="BU88" s="15"/>
    </row>
    <row r="89" spans="1:73" s="12" customFormat="1" x14ac:dyDescent="0.25">
      <c r="A89" s="133" t="s">
        <v>521</v>
      </c>
      <c r="B89" s="50">
        <f t="shared" si="60"/>
        <v>93.7</v>
      </c>
      <c r="C89" s="50">
        <f t="shared" si="61"/>
        <v>55.433529999999998</v>
      </c>
      <c r="D89" s="14">
        <f t="shared" si="82"/>
        <v>59.160651013874066</v>
      </c>
      <c r="E89" s="14"/>
      <c r="F89" s="14"/>
      <c r="G89" s="15"/>
      <c r="H89" s="14"/>
      <c r="I89" s="14"/>
      <c r="J89" s="15"/>
      <c r="K89" s="14"/>
      <c r="L89" s="14"/>
      <c r="M89" s="15"/>
      <c r="N89" s="14"/>
      <c r="O89" s="14"/>
      <c r="P89" s="15"/>
      <c r="Q89" s="14"/>
      <c r="R89" s="14"/>
      <c r="S89" s="14"/>
      <c r="T89" s="14"/>
      <c r="U89" s="14"/>
      <c r="V89" s="15"/>
      <c r="W89" s="14"/>
      <c r="X89" s="14"/>
      <c r="Y89" s="15"/>
      <c r="Z89" s="14"/>
      <c r="AA89" s="14"/>
      <c r="AB89" s="15"/>
      <c r="AC89" s="223"/>
      <c r="AD89" s="223"/>
      <c r="AE89" s="223"/>
      <c r="AF89" s="14"/>
      <c r="AG89" s="14"/>
      <c r="AH89" s="15"/>
      <c r="AI89" s="14"/>
      <c r="AJ89" s="14"/>
      <c r="AK89" s="15"/>
      <c r="AL89" s="14"/>
      <c r="AM89" s="14"/>
      <c r="AN89" s="15"/>
      <c r="AO89" s="14"/>
      <c r="AP89" s="14"/>
      <c r="AQ89" s="15"/>
      <c r="AR89" s="14"/>
      <c r="AS89" s="14"/>
      <c r="AT89" s="15"/>
      <c r="AU89" s="14"/>
      <c r="AV89" s="14"/>
      <c r="AW89" s="15"/>
      <c r="AX89" s="14"/>
      <c r="AY89" s="14"/>
      <c r="AZ89" s="14"/>
      <c r="BA89" s="14">
        <v>93.7</v>
      </c>
      <c r="BB89" s="172">
        <v>55.433529999999998</v>
      </c>
      <c r="BC89" s="14">
        <f t="shared" si="77"/>
        <v>59.160651013874066</v>
      </c>
      <c r="BD89" s="14"/>
      <c r="BE89" s="14"/>
      <c r="BF89" s="15"/>
      <c r="BG89" s="14"/>
      <c r="BH89" s="14"/>
      <c r="BI89" s="15"/>
      <c r="BJ89" s="14"/>
      <c r="BK89" s="14"/>
      <c r="BL89" s="14"/>
      <c r="BM89" s="14"/>
      <c r="BN89" s="14"/>
      <c r="BO89" s="15"/>
      <c r="BP89" s="14"/>
      <c r="BQ89" s="14"/>
      <c r="BR89" s="15"/>
      <c r="BS89" s="14"/>
      <c r="BT89" s="14"/>
      <c r="BU89" s="15"/>
    </row>
    <row r="90" spans="1:73" s="12" customFormat="1" x14ac:dyDescent="0.25">
      <c r="A90" s="133" t="s">
        <v>522</v>
      </c>
      <c r="B90" s="50">
        <f t="shared" si="60"/>
        <v>93.7</v>
      </c>
      <c r="C90" s="50">
        <f t="shared" si="61"/>
        <v>60.308759999999999</v>
      </c>
      <c r="D90" s="14">
        <f t="shared" si="82"/>
        <v>64.363671291355388</v>
      </c>
      <c r="E90" s="14"/>
      <c r="F90" s="14"/>
      <c r="G90" s="15"/>
      <c r="H90" s="14"/>
      <c r="I90" s="14"/>
      <c r="J90" s="15"/>
      <c r="K90" s="14"/>
      <c r="L90" s="14"/>
      <c r="M90" s="15"/>
      <c r="N90" s="14"/>
      <c r="O90" s="14"/>
      <c r="P90" s="15"/>
      <c r="Q90" s="14"/>
      <c r="R90" s="14"/>
      <c r="S90" s="14"/>
      <c r="T90" s="14"/>
      <c r="U90" s="14"/>
      <c r="V90" s="15"/>
      <c r="W90" s="14"/>
      <c r="X90" s="14"/>
      <c r="Y90" s="15"/>
      <c r="Z90" s="14"/>
      <c r="AA90" s="14"/>
      <c r="AB90" s="15"/>
      <c r="AC90" s="223"/>
      <c r="AD90" s="223"/>
      <c r="AE90" s="223"/>
      <c r="AF90" s="14"/>
      <c r="AG90" s="14"/>
      <c r="AH90" s="15"/>
      <c r="AI90" s="14"/>
      <c r="AJ90" s="14"/>
      <c r="AK90" s="15"/>
      <c r="AL90" s="14"/>
      <c r="AM90" s="14"/>
      <c r="AN90" s="15"/>
      <c r="AO90" s="14"/>
      <c r="AP90" s="14"/>
      <c r="AQ90" s="15"/>
      <c r="AR90" s="14"/>
      <c r="AS90" s="14"/>
      <c r="AT90" s="15"/>
      <c r="AU90" s="14"/>
      <c r="AV90" s="14"/>
      <c r="AW90" s="15"/>
      <c r="AX90" s="14"/>
      <c r="AY90" s="14"/>
      <c r="AZ90" s="14"/>
      <c r="BA90" s="14">
        <v>93.7</v>
      </c>
      <c r="BB90" s="172">
        <v>60.308759999999999</v>
      </c>
      <c r="BC90" s="14">
        <f t="shared" si="77"/>
        <v>64.363671291355388</v>
      </c>
      <c r="BD90" s="14"/>
      <c r="BE90" s="14"/>
      <c r="BF90" s="15"/>
      <c r="BG90" s="14"/>
      <c r="BH90" s="14"/>
      <c r="BI90" s="15"/>
      <c r="BJ90" s="14"/>
      <c r="BK90" s="14"/>
      <c r="BL90" s="14"/>
      <c r="BM90" s="14"/>
      <c r="BN90" s="14"/>
      <c r="BO90" s="15"/>
      <c r="BP90" s="14"/>
      <c r="BQ90" s="14"/>
      <c r="BR90" s="15"/>
      <c r="BS90" s="14"/>
      <c r="BT90" s="14"/>
      <c r="BU90" s="15"/>
    </row>
    <row r="91" spans="1:73" s="12" customFormat="1" x14ac:dyDescent="0.25">
      <c r="A91" s="133" t="s">
        <v>527</v>
      </c>
      <c r="B91" s="50">
        <f t="shared" si="60"/>
        <v>93.7</v>
      </c>
      <c r="C91" s="50">
        <f t="shared" si="61"/>
        <v>51.388160000000006</v>
      </c>
      <c r="D91" s="14">
        <f t="shared" si="82"/>
        <v>54.843287086446111</v>
      </c>
      <c r="E91" s="14"/>
      <c r="F91" s="14"/>
      <c r="G91" s="15"/>
      <c r="H91" s="14"/>
      <c r="I91" s="14"/>
      <c r="J91" s="15"/>
      <c r="K91" s="14"/>
      <c r="L91" s="14"/>
      <c r="M91" s="15"/>
      <c r="N91" s="14"/>
      <c r="O91" s="14"/>
      <c r="P91" s="15"/>
      <c r="Q91" s="14"/>
      <c r="R91" s="14"/>
      <c r="S91" s="14"/>
      <c r="T91" s="14"/>
      <c r="U91" s="14"/>
      <c r="V91" s="15"/>
      <c r="W91" s="14"/>
      <c r="X91" s="14"/>
      <c r="Y91" s="15"/>
      <c r="Z91" s="14"/>
      <c r="AA91" s="14"/>
      <c r="AB91" s="15"/>
      <c r="AC91" s="223"/>
      <c r="AD91" s="223"/>
      <c r="AE91" s="223"/>
      <c r="AF91" s="14"/>
      <c r="AG91" s="14"/>
      <c r="AH91" s="15"/>
      <c r="AI91" s="14"/>
      <c r="AJ91" s="14"/>
      <c r="AK91" s="15"/>
      <c r="AL91" s="14"/>
      <c r="AM91" s="14"/>
      <c r="AN91" s="15"/>
      <c r="AO91" s="14"/>
      <c r="AP91" s="14"/>
      <c r="AQ91" s="15"/>
      <c r="AR91" s="14"/>
      <c r="AS91" s="14"/>
      <c r="AT91" s="15"/>
      <c r="AU91" s="14"/>
      <c r="AV91" s="14"/>
      <c r="AW91" s="15"/>
      <c r="AX91" s="14"/>
      <c r="AY91" s="14"/>
      <c r="AZ91" s="14"/>
      <c r="BA91" s="14">
        <v>93.7</v>
      </c>
      <c r="BB91" s="172">
        <v>51.388160000000006</v>
      </c>
      <c r="BC91" s="14">
        <f t="shared" si="77"/>
        <v>54.843287086446111</v>
      </c>
      <c r="BD91" s="14"/>
      <c r="BE91" s="14"/>
      <c r="BF91" s="15"/>
      <c r="BG91" s="14"/>
      <c r="BH91" s="14"/>
      <c r="BI91" s="15"/>
      <c r="BJ91" s="14"/>
      <c r="BK91" s="14"/>
      <c r="BL91" s="14"/>
      <c r="BM91" s="14"/>
      <c r="BN91" s="14"/>
      <c r="BO91" s="15"/>
      <c r="BP91" s="14"/>
      <c r="BQ91" s="14"/>
      <c r="BR91" s="15"/>
      <c r="BS91" s="14"/>
      <c r="BT91" s="14"/>
      <c r="BU91" s="15"/>
    </row>
    <row r="92" spans="1:73" s="12" customFormat="1" x14ac:dyDescent="0.25">
      <c r="A92" s="133" t="s">
        <v>338</v>
      </c>
      <c r="B92" s="50">
        <f t="shared" si="60"/>
        <v>234.2</v>
      </c>
      <c r="C92" s="50">
        <f t="shared" si="61"/>
        <v>137.76710999999997</v>
      </c>
      <c r="D92" s="14">
        <f t="shared" si="82"/>
        <v>58.824555935098196</v>
      </c>
      <c r="E92" s="14"/>
      <c r="F92" s="14"/>
      <c r="G92" s="15"/>
      <c r="H92" s="14"/>
      <c r="I92" s="14"/>
      <c r="J92" s="15"/>
      <c r="K92" s="14"/>
      <c r="L92" s="14"/>
      <c r="M92" s="15"/>
      <c r="N92" s="14"/>
      <c r="O92" s="14"/>
      <c r="P92" s="15"/>
      <c r="Q92" s="14"/>
      <c r="R92" s="14"/>
      <c r="S92" s="14"/>
      <c r="T92" s="14"/>
      <c r="U92" s="14"/>
      <c r="V92" s="15"/>
      <c r="W92" s="14"/>
      <c r="X92" s="14"/>
      <c r="Y92" s="15"/>
      <c r="Z92" s="14"/>
      <c r="AA92" s="14"/>
      <c r="AB92" s="15"/>
      <c r="AC92" s="223"/>
      <c r="AD92" s="223"/>
      <c r="AE92" s="223"/>
      <c r="AF92" s="14"/>
      <c r="AG92" s="14"/>
      <c r="AH92" s="15"/>
      <c r="AI92" s="14"/>
      <c r="AJ92" s="14"/>
      <c r="AK92" s="15"/>
      <c r="AL92" s="14"/>
      <c r="AM92" s="14"/>
      <c r="AN92" s="15"/>
      <c r="AO92" s="14"/>
      <c r="AP92" s="14"/>
      <c r="AQ92" s="15"/>
      <c r="AR92" s="14"/>
      <c r="AS92" s="14"/>
      <c r="AT92" s="15"/>
      <c r="AU92" s="14"/>
      <c r="AV92" s="14"/>
      <c r="AW92" s="15"/>
      <c r="AX92" s="14"/>
      <c r="AY92" s="14"/>
      <c r="AZ92" s="14"/>
      <c r="BA92" s="14">
        <v>234.2</v>
      </c>
      <c r="BB92" s="172">
        <v>137.76710999999997</v>
      </c>
      <c r="BC92" s="14">
        <f t="shared" si="77"/>
        <v>58.824555935098196</v>
      </c>
      <c r="BD92" s="14"/>
      <c r="BE92" s="14"/>
      <c r="BF92" s="15"/>
      <c r="BG92" s="14"/>
      <c r="BH92" s="14"/>
      <c r="BI92" s="15"/>
      <c r="BJ92" s="14"/>
      <c r="BK92" s="14"/>
      <c r="BL92" s="14"/>
      <c r="BM92" s="14"/>
      <c r="BN92" s="14"/>
      <c r="BO92" s="15"/>
      <c r="BP92" s="14"/>
      <c r="BQ92" s="14"/>
      <c r="BR92" s="15"/>
      <c r="BS92" s="14"/>
      <c r="BT92" s="14"/>
      <c r="BU92" s="15"/>
    </row>
    <row r="93" spans="1:73" s="12" customFormat="1" x14ac:dyDescent="0.25">
      <c r="A93" s="133" t="s">
        <v>523</v>
      </c>
      <c r="B93" s="50">
        <f t="shared" si="60"/>
        <v>93.7</v>
      </c>
      <c r="C93" s="50">
        <f t="shared" si="61"/>
        <v>55.533029999999997</v>
      </c>
      <c r="D93" s="14">
        <f t="shared" si="82"/>
        <v>59.26684098185698</v>
      </c>
      <c r="E93" s="14"/>
      <c r="F93" s="14"/>
      <c r="G93" s="15"/>
      <c r="H93" s="14"/>
      <c r="I93" s="14"/>
      <c r="J93" s="15"/>
      <c r="K93" s="14"/>
      <c r="L93" s="14"/>
      <c r="M93" s="15"/>
      <c r="N93" s="14"/>
      <c r="O93" s="14"/>
      <c r="P93" s="15"/>
      <c r="Q93" s="14"/>
      <c r="R93" s="14"/>
      <c r="S93" s="14"/>
      <c r="T93" s="14"/>
      <c r="U93" s="14"/>
      <c r="V93" s="15"/>
      <c r="W93" s="14"/>
      <c r="X93" s="14"/>
      <c r="Y93" s="15"/>
      <c r="Z93" s="14"/>
      <c r="AA93" s="14"/>
      <c r="AB93" s="15"/>
      <c r="AC93" s="223"/>
      <c r="AD93" s="223"/>
      <c r="AE93" s="223"/>
      <c r="AF93" s="14"/>
      <c r="AG93" s="14"/>
      <c r="AH93" s="15"/>
      <c r="AI93" s="14"/>
      <c r="AJ93" s="14"/>
      <c r="AK93" s="15"/>
      <c r="AL93" s="14"/>
      <c r="AM93" s="14"/>
      <c r="AN93" s="15"/>
      <c r="AO93" s="14"/>
      <c r="AP93" s="14"/>
      <c r="AQ93" s="15"/>
      <c r="AR93" s="14"/>
      <c r="AS93" s="14"/>
      <c r="AT93" s="15"/>
      <c r="AU93" s="14"/>
      <c r="AV93" s="14"/>
      <c r="AW93" s="15"/>
      <c r="AX93" s="14"/>
      <c r="AY93" s="14"/>
      <c r="AZ93" s="14"/>
      <c r="BA93" s="14">
        <v>93.7</v>
      </c>
      <c r="BB93" s="172">
        <v>55.533029999999997</v>
      </c>
      <c r="BC93" s="14">
        <f t="shared" si="77"/>
        <v>59.26684098185698</v>
      </c>
      <c r="BD93" s="14"/>
      <c r="BE93" s="14"/>
      <c r="BF93" s="15"/>
      <c r="BG93" s="14"/>
      <c r="BH93" s="14"/>
      <c r="BI93" s="15"/>
      <c r="BJ93" s="14"/>
      <c r="BK93" s="14"/>
      <c r="BL93" s="14"/>
      <c r="BM93" s="14"/>
      <c r="BN93" s="14"/>
      <c r="BO93" s="15"/>
      <c r="BP93" s="14"/>
      <c r="BQ93" s="14"/>
      <c r="BR93" s="15"/>
      <c r="BS93" s="14"/>
      <c r="BT93" s="14"/>
      <c r="BU93" s="15"/>
    </row>
    <row r="94" spans="1:73" s="12" customFormat="1" x14ac:dyDescent="0.25">
      <c r="A94" s="133" t="s">
        <v>524</v>
      </c>
      <c r="B94" s="50">
        <f t="shared" si="60"/>
        <v>234.2</v>
      </c>
      <c r="C94" s="50">
        <f t="shared" si="61"/>
        <v>133.24145999999999</v>
      </c>
      <c r="D94" s="14">
        <f t="shared" si="82"/>
        <v>56.892169086251066</v>
      </c>
      <c r="E94" s="14"/>
      <c r="F94" s="14"/>
      <c r="G94" s="15"/>
      <c r="H94" s="14"/>
      <c r="I94" s="14"/>
      <c r="J94" s="15"/>
      <c r="K94" s="14"/>
      <c r="L94" s="14"/>
      <c r="M94" s="15"/>
      <c r="N94" s="14"/>
      <c r="O94" s="14"/>
      <c r="P94" s="15"/>
      <c r="Q94" s="14"/>
      <c r="R94" s="14"/>
      <c r="S94" s="14"/>
      <c r="T94" s="14"/>
      <c r="U94" s="14"/>
      <c r="V94" s="15"/>
      <c r="W94" s="14"/>
      <c r="X94" s="14"/>
      <c r="Y94" s="15"/>
      <c r="Z94" s="14"/>
      <c r="AA94" s="14"/>
      <c r="AB94" s="15"/>
      <c r="AC94" s="223"/>
      <c r="AD94" s="223"/>
      <c r="AE94" s="223"/>
      <c r="AF94" s="14"/>
      <c r="AG94" s="14"/>
      <c r="AH94" s="15"/>
      <c r="AI94" s="14"/>
      <c r="AJ94" s="14"/>
      <c r="AK94" s="15"/>
      <c r="AL94" s="14"/>
      <c r="AM94" s="14"/>
      <c r="AN94" s="15"/>
      <c r="AO94" s="14"/>
      <c r="AP94" s="14"/>
      <c r="AQ94" s="15"/>
      <c r="AR94" s="14"/>
      <c r="AS94" s="14"/>
      <c r="AT94" s="15"/>
      <c r="AU94" s="14"/>
      <c r="AV94" s="14"/>
      <c r="AW94" s="15"/>
      <c r="AX94" s="14"/>
      <c r="AY94" s="14"/>
      <c r="AZ94" s="14"/>
      <c r="BA94" s="14">
        <v>234.2</v>
      </c>
      <c r="BB94" s="172">
        <v>133.24145999999999</v>
      </c>
      <c r="BC94" s="14">
        <f t="shared" si="77"/>
        <v>56.892169086251066</v>
      </c>
      <c r="BD94" s="14"/>
      <c r="BE94" s="14"/>
      <c r="BF94" s="15"/>
      <c r="BG94" s="14"/>
      <c r="BH94" s="14"/>
      <c r="BI94" s="15"/>
      <c r="BJ94" s="14"/>
      <c r="BK94" s="14"/>
      <c r="BL94" s="14"/>
      <c r="BM94" s="14"/>
      <c r="BN94" s="14"/>
      <c r="BO94" s="15"/>
      <c r="BP94" s="14"/>
      <c r="BQ94" s="14"/>
      <c r="BR94" s="15"/>
      <c r="BS94" s="14"/>
      <c r="BT94" s="14"/>
      <c r="BU94" s="15"/>
    </row>
    <row r="95" spans="1:73" s="12" customFormat="1" x14ac:dyDescent="0.25">
      <c r="A95" s="133" t="s">
        <v>525</v>
      </c>
      <c r="B95" s="50">
        <f t="shared" si="60"/>
        <v>234.2</v>
      </c>
      <c r="C95" s="50">
        <f t="shared" si="61"/>
        <v>137.27117000000001</v>
      </c>
      <c r="D95" s="14">
        <f t="shared" si="82"/>
        <v>58.612796754910349</v>
      </c>
      <c r="E95" s="14"/>
      <c r="F95" s="14"/>
      <c r="G95" s="15"/>
      <c r="H95" s="14"/>
      <c r="I95" s="14"/>
      <c r="J95" s="15"/>
      <c r="K95" s="14"/>
      <c r="L95" s="14"/>
      <c r="M95" s="15"/>
      <c r="N95" s="14"/>
      <c r="O95" s="14"/>
      <c r="P95" s="15"/>
      <c r="Q95" s="14"/>
      <c r="R95" s="14"/>
      <c r="S95" s="14"/>
      <c r="T95" s="14"/>
      <c r="U95" s="14"/>
      <c r="V95" s="15"/>
      <c r="W95" s="14"/>
      <c r="X95" s="14"/>
      <c r="Y95" s="15"/>
      <c r="Z95" s="14"/>
      <c r="AA95" s="14"/>
      <c r="AB95" s="15"/>
      <c r="AC95" s="223"/>
      <c r="AD95" s="223"/>
      <c r="AE95" s="223"/>
      <c r="AF95" s="14"/>
      <c r="AG95" s="14"/>
      <c r="AH95" s="15"/>
      <c r="AI95" s="14"/>
      <c r="AJ95" s="14"/>
      <c r="AK95" s="15"/>
      <c r="AL95" s="14"/>
      <c r="AM95" s="14"/>
      <c r="AN95" s="15"/>
      <c r="AO95" s="14"/>
      <c r="AP95" s="14"/>
      <c r="AQ95" s="15"/>
      <c r="AR95" s="14"/>
      <c r="AS95" s="14"/>
      <c r="AT95" s="15"/>
      <c r="AU95" s="14"/>
      <c r="AV95" s="14"/>
      <c r="AW95" s="15"/>
      <c r="AX95" s="14"/>
      <c r="AY95" s="14"/>
      <c r="AZ95" s="14"/>
      <c r="BA95" s="14">
        <v>234.2</v>
      </c>
      <c r="BB95" s="172">
        <v>137.27117000000001</v>
      </c>
      <c r="BC95" s="14">
        <f t="shared" si="77"/>
        <v>58.612796754910349</v>
      </c>
      <c r="BD95" s="14"/>
      <c r="BE95" s="14"/>
      <c r="BF95" s="15"/>
      <c r="BG95" s="14"/>
      <c r="BH95" s="14"/>
      <c r="BI95" s="15"/>
      <c r="BJ95" s="14"/>
      <c r="BK95" s="14"/>
      <c r="BL95" s="14"/>
      <c r="BM95" s="14"/>
      <c r="BN95" s="14"/>
      <c r="BO95" s="15"/>
      <c r="BP95" s="14"/>
      <c r="BQ95" s="14"/>
      <c r="BR95" s="15"/>
      <c r="BS95" s="14"/>
      <c r="BT95" s="14"/>
      <c r="BU95" s="15"/>
    </row>
    <row r="96" spans="1:73" s="12" customFormat="1" x14ac:dyDescent="0.25">
      <c r="A96" s="133" t="s">
        <v>526</v>
      </c>
      <c r="B96" s="50">
        <f t="shared" si="60"/>
        <v>234.2</v>
      </c>
      <c r="C96" s="50">
        <f t="shared" si="61"/>
        <v>138.60856000000001</v>
      </c>
      <c r="D96" s="14">
        <f t="shared" si="82"/>
        <v>59.183842869342449</v>
      </c>
      <c r="E96" s="14"/>
      <c r="F96" s="14"/>
      <c r="G96" s="15"/>
      <c r="H96" s="14"/>
      <c r="I96" s="14"/>
      <c r="J96" s="15"/>
      <c r="K96" s="14"/>
      <c r="L96" s="14"/>
      <c r="M96" s="15"/>
      <c r="N96" s="14"/>
      <c r="O96" s="14"/>
      <c r="P96" s="15"/>
      <c r="Q96" s="14"/>
      <c r="R96" s="14"/>
      <c r="S96" s="14"/>
      <c r="T96" s="14"/>
      <c r="U96" s="14"/>
      <c r="V96" s="15"/>
      <c r="W96" s="14"/>
      <c r="X96" s="14"/>
      <c r="Y96" s="15"/>
      <c r="Z96" s="14"/>
      <c r="AA96" s="14"/>
      <c r="AB96" s="15"/>
      <c r="AC96" s="223"/>
      <c r="AD96" s="223"/>
      <c r="AE96" s="223"/>
      <c r="AF96" s="14"/>
      <c r="AG96" s="14"/>
      <c r="AH96" s="15"/>
      <c r="AI96" s="14"/>
      <c r="AJ96" s="14"/>
      <c r="AK96" s="15"/>
      <c r="AL96" s="14"/>
      <c r="AM96" s="14"/>
      <c r="AN96" s="15"/>
      <c r="AO96" s="14"/>
      <c r="AP96" s="14"/>
      <c r="AQ96" s="15"/>
      <c r="AR96" s="14"/>
      <c r="AS96" s="14"/>
      <c r="AT96" s="15"/>
      <c r="AU96" s="14"/>
      <c r="AV96" s="14"/>
      <c r="AW96" s="15"/>
      <c r="AX96" s="14"/>
      <c r="AY96" s="14"/>
      <c r="AZ96" s="14"/>
      <c r="BA96" s="14">
        <v>234.2</v>
      </c>
      <c r="BB96" s="172">
        <v>138.60856000000001</v>
      </c>
      <c r="BC96" s="14">
        <f t="shared" si="77"/>
        <v>59.183842869342449</v>
      </c>
      <c r="BD96" s="14"/>
      <c r="BE96" s="14"/>
      <c r="BF96" s="15"/>
      <c r="BG96" s="14"/>
      <c r="BH96" s="14"/>
      <c r="BI96" s="15"/>
      <c r="BJ96" s="14"/>
      <c r="BK96" s="14"/>
      <c r="BL96" s="14"/>
      <c r="BM96" s="14"/>
      <c r="BN96" s="14"/>
      <c r="BO96" s="15"/>
      <c r="BP96" s="14"/>
      <c r="BQ96" s="14"/>
      <c r="BR96" s="15"/>
      <c r="BS96" s="14"/>
      <c r="BT96" s="14"/>
      <c r="BU96" s="15"/>
    </row>
    <row r="97" spans="1:73" s="28" customFormat="1" ht="31.5" x14ac:dyDescent="0.25">
      <c r="A97" s="77" t="s">
        <v>344</v>
      </c>
      <c r="B97" s="80">
        <f t="shared" si="60"/>
        <v>162171.29999999993</v>
      </c>
      <c r="C97" s="80">
        <f t="shared" si="61"/>
        <v>108836.27158999997</v>
      </c>
      <c r="D97" s="83">
        <f t="shared" ref="D97" si="83">C97/B97*100</f>
        <v>67.11191905719447</v>
      </c>
      <c r="E97" s="83">
        <f>SUM(E98:E101)</f>
        <v>349.8</v>
      </c>
      <c r="F97" s="83">
        <f t="shared" ref="F97:BQ97" si="84">SUM(F98:F101)</f>
        <v>222.05089999999998</v>
      </c>
      <c r="G97" s="83">
        <f t="shared" si="64"/>
        <v>63.479388221841049</v>
      </c>
      <c r="H97" s="83">
        <f t="shared" si="84"/>
        <v>62.7</v>
      </c>
      <c r="I97" s="83">
        <f t="shared" si="84"/>
        <v>44.866999999999997</v>
      </c>
      <c r="J97" s="83">
        <f t="shared" si="65"/>
        <v>71.55821371610844</v>
      </c>
      <c r="K97" s="83">
        <f t="shared" si="84"/>
        <v>1467.3</v>
      </c>
      <c r="L97" s="83">
        <f t="shared" si="84"/>
        <v>747.36529000000007</v>
      </c>
      <c r="M97" s="83">
        <f t="shared" si="66"/>
        <v>50.934729775778642</v>
      </c>
      <c r="N97" s="83">
        <f t="shared" si="84"/>
        <v>17606.8</v>
      </c>
      <c r="O97" s="83">
        <f t="shared" si="84"/>
        <v>13467.11045</v>
      </c>
      <c r="P97" s="83">
        <f t="shared" si="19"/>
        <v>76.488120782879349</v>
      </c>
      <c r="Q97" s="83">
        <f t="shared" si="84"/>
        <v>213.3</v>
      </c>
      <c r="R97" s="83">
        <f t="shared" si="84"/>
        <v>0</v>
      </c>
      <c r="S97" s="83">
        <f t="shared" si="39"/>
        <v>0</v>
      </c>
      <c r="T97" s="83">
        <f t="shared" si="84"/>
        <v>1778.5</v>
      </c>
      <c r="U97" s="83">
        <f t="shared" si="84"/>
        <v>732.89899000000003</v>
      </c>
      <c r="V97" s="83">
        <f t="shared" si="67"/>
        <v>41.208827101490023</v>
      </c>
      <c r="W97" s="83">
        <f t="shared" si="84"/>
        <v>53.9</v>
      </c>
      <c r="X97" s="83">
        <f t="shared" si="84"/>
        <v>35.933</v>
      </c>
      <c r="Y97" s="83">
        <f t="shared" si="68"/>
        <v>66.666048237476801</v>
      </c>
      <c r="Z97" s="83">
        <f t="shared" si="84"/>
        <v>127082.5</v>
      </c>
      <c r="AA97" s="83">
        <f t="shared" si="84"/>
        <v>85855.390299999999</v>
      </c>
      <c r="AB97" s="83">
        <f t="shared" si="69"/>
        <v>67.558782916609289</v>
      </c>
      <c r="AC97" s="224">
        <f t="shared" si="84"/>
        <v>310.3</v>
      </c>
      <c r="AD97" s="224">
        <f t="shared" si="84"/>
        <v>190.51501999999999</v>
      </c>
      <c r="AE97" s="221">
        <f t="shared" si="70"/>
        <v>61.397041572671604</v>
      </c>
      <c r="AF97" s="83">
        <f t="shared" si="84"/>
        <v>0</v>
      </c>
      <c r="AG97" s="83">
        <f t="shared" si="84"/>
        <v>0</v>
      </c>
      <c r="AH97" s="83"/>
      <c r="AI97" s="83">
        <f t="shared" si="84"/>
        <v>310.3</v>
      </c>
      <c r="AJ97" s="83">
        <f t="shared" si="84"/>
        <v>230.9213</v>
      </c>
      <c r="AK97" s="83">
        <f t="shared" si="72"/>
        <v>74.418723815662261</v>
      </c>
      <c r="AL97" s="83">
        <f t="shared" si="84"/>
        <v>995.9</v>
      </c>
      <c r="AM97" s="83">
        <f t="shared" si="84"/>
        <v>597.57538</v>
      </c>
      <c r="AN97" s="83">
        <f t="shared" si="73"/>
        <v>60.003552565518625</v>
      </c>
      <c r="AO97" s="83">
        <f t="shared" si="84"/>
        <v>310.3</v>
      </c>
      <c r="AP97" s="83">
        <f t="shared" si="84"/>
        <v>228.38379999999998</v>
      </c>
      <c r="AQ97" s="83">
        <f t="shared" si="74"/>
        <v>73.600966806316464</v>
      </c>
      <c r="AR97" s="83">
        <f t="shared" si="84"/>
        <v>310.3</v>
      </c>
      <c r="AS97" s="83">
        <f t="shared" si="84"/>
        <v>112.9537</v>
      </c>
      <c r="AT97" s="83">
        <f t="shared" si="75"/>
        <v>36.401450209474703</v>
      </c>
      <c r="AU97" s="83">
        <f t="shared" si="84"/>
        <v>607.1</v>
      </c>
      <c r="AV97" s="83">
        <f t="shared" si="84"/>
        <v>455.4</v>
      </c>
      <c r="AW97" s="83">
        <f t="shared" si="76"/>
        <v>75.012353813210339</v>
      </c>
      <c r="AX97" s="83">
        <f t="shared" si="84"/>
        <v>0</v>
      </c>
      <c r="AY97" s="83">
        <f t="shared" si="84"/>
        <v>0</v>
      </c>
      <c r="AZ97" s="83">
        <f t="shared" si="84"/>
        <v>0</v>
      </c>
      <c r="BA97" s="83">
        <f t="shared" si="84"/>
        <v>702.59999999999991</v>
      </c>
      <c r="BB97" s="83">
        <f t="shared" si="84"/>
        <v>405.43038999999999</v>
      </c>
      <c r="BC97" s="81">
        <f t="shared" si="77"/>
        <v>57.704296897238841</v>
      </c>
      <c r="BD97" s="83">
        <f t="shared" si="84"/>
        <v>310.3</v>
      </c>
      <c r="BE97" s="83">
        <f t="shared" si="84"/>
        <v>227.61257000000001</v>
      </c>
      <c r="BF97" s="83">
        <f t="shared" si="78"/>
        <v>73.352423461166609</v>
      </c>
      <c r="BG97" s="83">
        <f t="shared" si="84"/>
        <v>310.3</v>
      </c>
      <c r="BH97" s="83">
        <f t="shared" si="84"/>
        <v>79.312080000000009</v>
      </c>
      <c r="BI97" s="83">
        <f t="shared" si="79"/>
        <v>25.55980663873671</v>
      </c>
      <c r="BJ97" s="83">
        <f t="shared" si="84"/>
        <v>9354.9</v>
      </c>
      <c r="BK97" s="83">
        <f t="shared" si="84"/>
        <v>5174.6964200000002</v>
      </c>
      <c r="BL97" s="83">
        <f t="shared" si="31"/>
        <v>55.315357940758325</v>
      </c>
      <c r="BM97" s="83">
        <f t="shared" si="84"/>
        <v>32</v>
      </c>
      <c r="BN97" s="83">
        <f t="shared" si="84"/>
        <v>27.855</v>
      </c>
      <c r="BO97" s="83">
        <f t="shared" si="81"/>
        <v>87.046875</v>
      </c>
      <c r="BP97" s="83">
        <f t="shared" si="84"/>
        <v>2.2000000000000002</v>
      </c>
      <c r="BQ97" s="83">
        <f t="shared" si="84"/>
        <v>0</v>
      </c>
      <c r="BR97" s="83">
        <f t="shared" si="80"/>
        <v>0</v>
      </c>
      <c r="BS97" s="83"/>
      <c r="BT97" s="83"/>
      <c r="BU97" s="83"/>
    </row>
    <row r="98" spans="1:73" s="12" customFormat="1" ht="31.5" x14ac:dyDescent="0.25">
      <c r="A98" s="132" t="s">
        <v>343</v>
      </c>
      <c r="B98" s="50">
        <f t="shared" si="60"/>
        <v>161468.69999999992</v>
      </c>
      <c r="C98" s="50">
        <f t="shared" si="61"/>
        <v>108430.84119999998</v>
      </c>
      <c r="D98" s="15">
        <f t="shared" si="0"/>
        <v>67.152854516076516</v>
      </c>
      <c r="E98" s="15">
        <v>349.8</v>
      </c>
      <c r="F98" s="172">
        <v>222.05089999999998</v>
      </c>
      <c r="G98" s="15">
        <f t="shared" si="64"/>
        <v>63.479388221841049</v>
      </c>
      <c r="H98" s="15">
        <v>62.7</v>
      </c>
      <c r="I98" s="172">
        <v>44.866999999999997</v>
      </c>
      <c r="J98" s="15">
        <f t="shared" si="65"/>
        <v>71.55821371610844</v>
      </c>
      <c r="K98" s="15">
        <v>1467.3</v>
      </c>
      <c r="L98" s="228">
        <v>747.36529000000007</v>
      </c>
      <c r="M98" s="15">
        <f t="shared" si="66"/>
        <v>50.934729775778642</v>
      </c>
      <c r="N98" s="15">
        <v>17606.8</v>
      </c>
      <c r="O98" s="172">
        <v>13467.11045</v>
      </c>
      <c r="P98" s="15">
        <f t="shared" si="19"/>
        <v>76.488120782879349</v>
      </c>
      <c r="Q98" s="15">
        <v>213.3</v>
      </c>
      <c r="R98" s="15"/>
      <c r="S98" s="15">
        <f t="shared" si="39"/>
        <v>0</v>
      </c>
      <c r="T98" s="15">
        <v>1778.5</v>
      </c>
      <c r="U98" s="172">
        <v>732.89899000000003</v>
      </c>
      <c r="V98" s="15">
        <f t="shared" si="67"/>
        <v>41.208827101490023</v>
      </c>
      <c r="W98" s="15">
        <v>53.9</v>
      </c>
      <c r="X98" s="172">
        <v>35.933</v>
      </c>
      <c r="Y98" s="15">
        <f t="shared" si="68"/>
        <v>66.666048237476801</v>
      </c>
      <c r="Z98" s="227">
        <v>127082.5</v>
      </c>
      <c r="AA98" s="172">
        <v>85855.390299999999</v>
      </c>
      <c r="AB98" s="15">
        <f t="shared" si="69"/>
        <v>67.558782916609289</v>
      </c>
      <c r="AC98" s="222">
        <v>310.3</v>
      </c>
      <c r="AD98" s="226">
        <v>190.51501999999999</v>
      </c>
      <c r="AE98" s="223">
        <f t="shared" si="70"/>
        <v>61.397041572671604</v>
      </c>
      <c r="AF98" s="14"/>
      <c r="AG98" s="15"/>
      <c r="AH98" s="15"/>
      <c r="AI98" s="15">
        <v>310.3</v>
      </c>
      <c r="AJ98" s="172">
        <v>230.9213</v>
      </c>
      <c r="AK98" s="15">
        <f t="shared" si="72"/>
        <v>74.418723815662261</v>
      </c>
      <c r="AL98" s="15">
        <v>995.9</v>
      </c>
      <c r="AM98" s="172">
        <v>597.57538</v>
      </c>
      <c r="AN98" s="15">
        <f t="shared" si="73"/>
        <v>60.003552565518625</v>
      </c>
      <c r="AO98" s="15">
        <v>310.3</v>
      </c>
      <c r="AP98" s="172">
        <v>228.38379999999998</v>
      </c>
      <c r="AQ98" s="15">
        <f t="shared" si="74"/>
        <v>73.600966806316464</v>
      </c>
      <c r="AR98" s="15">
        <v>310.3</v>
      </c>
      <c r="AS98" s="172">
        <v>112.9537</v>
      </c>
      <c r="AT98" s="15">
        <f t="shared" si="75"/>
        <v>36.401450209474703</v>
      </c>
      <c r="AU98" s="15">
        <v>607.1</v>
      </c>
      <c r="AV98" s="172">
        <v>455.4</v>
      </c>
      <c r="AW98" s="15">
        <f t="shared" si="76"/>
        <v>75.012353813210339</v>
      </c>
      <c r="AX98" s="15"/>
      <c r="AY98" s="15"/>
      <c r="AZ98" s="15"/>
      <c r="BA98" s="15"/>
      <c r="BB98" s="15"/>
      <c r="BC98" s="14"/>
      <c r="BD98" s="15">
        <v>310.3</v>
      </c>
      <c r="BE98" s="172">
        <v>227.61257000000001</v>
      </c>
      <c r="BF98" s="15">
        <f t="shared" si="78"/>
        <v>73.352423461166609</v>
      </c>
      <c r="BG98" s="15">
        <v>310.3</v>
      </c>
      <c r="BH98" s="172">
        <v>79.312080000000009</v>
      </c>
      <c r="BI98" s="15">
        <f t="shared" si="79"/>
        <v>25.55980663873671</v>
      </c>
      <c r="BJ98" s="15">
        <v>9354.9</v>
      </c>
      <c r="BK98" s="172">
        <v>5174.6964200000002</v>
      </c>
      <c r="BL98" s="15">
        <f t="shared" si="31"/>
        <v>55.315357940758325</v>
      </c>
      <c r="BM98" s="15">
        <v>32</v>
      </c>
      <c r="BN98" s="15">
        <v>27.855</v>
      </c>
      <c r="BO98" s="15">
        <f t="shared" si="81"/>
        <v>87.046875</v>
      </c>
      <c r="BP98" s="172">
        <v>2.2000000000000002</v>
      </c>
      <c r="BQ98" s="15"/>
      <c r="BR98" s="15">
        <f t="shared" si="80"/>
        <v>0</v>
      </c>
      <c r="BS98" s="15"/>
      <c r="BT98" s="15"/>
      <c r="BU98" s="15"/>
    </row>
    <row r="99" spans="1:73" s="12" customFormat="1" x14ac:dyDescent="0.25">
      <c r="A99" s="133" t="s">
        <v>342</v>
      </c>
      <c r="B99" s="50">
        <f t="shared" si="60"/>
        <v>234.2</v>
      </c>
      <c r="C99" s="50">
        <f t="shared" si="61"/>
        <v>76.158509999999993</v>
      </c>
      <c r="D99" s="14">
        <f>C99/B99*100</f>
        <v>32.518578138343294</v>
      </c>
      <c r="E99" s="14"/>
      <c r="F99" s="14"/>
      <c r="G99" s="15"/>
      <c r="H99" s="14"/>
      <c r="I99" s="15"/>
      <c r="J99" s="15"/>
      <c r="K99" s="14"/>
      <c r="L99" s="14"/>
      <c r="M99" s="15"/>
      <c r="N99" s="15"/>
      <c r="O99" s="15"/>
      <c r="P99" s="15"/>
      <c r="Q99" s="14"/>
      <c r="R99" s="14"/>
      <c r="S99" s="15"/>
      <c r="T99" s="14"/>
      <c r="U99" s="14"/>
      <c r="V99" s="15"/>
      <c r="W99" s="14"/>
      <c r="X99" s="14"/>
      <c r="Y99" s="15"/>
      <c r="Z99" s="15"/>
      <c r="AA99" s="15"/>
      <c r="AB99" s="15"/>
      <c r="AC99" s="223"/>
      <c r="AD99" s="223"/>
      <c r="AE99" s="223"/>
      <c r="AF99" s="14"/>
      <c r="AG99" s="14"/>
      <c r="AH99" s="15"/>
      <c r="AI99" s="14"/>
      <c r="AJ99" s="14"/>
      <c r="AK99" s="15"/>
      <c r="AL99" s="14"/>
      <c r="AM99" s="14"/>
      <c r="AN99" s="15"/>
      <c r="AO99" s="14"/>
      <c r="AP99" s="14"/>
      <c r="AQ99" s="15"/>
      <c r="AR99" s="14"/>
      <c r="AS99" s="14"/>
      <c r="AT99" s="15"/>
      <c r="AU99" s="14"/>
      <c r="AV99" s="14"/>
      <c r="AW99" s="15"/>
      <c r="AX99" s="14"/>
      <c r="AY99" s="14"/>
      <c r="AZ99" s="14"/>
      <c r="BA99" s="14">
        <v>234.2</v>
      </c>
      <c r="BB99" s="172">
        <v>76.158509999999993</v>
      </c>
      <c r="BC99" s="14">
        <f>BB99/BA99*100</f>
        <v>32.518578138343294</v>
      </c>
      <c r="BD99" s="14"/>
      <c r="BE99" s="14"/>
      <c r="BF99" s="15"/>
      <c r="BG99" s="14"/>
      <c r="BH99" s="14"/>
      <c r="BI99" s="15"/>
      <c r="BJ99" s="14"/>
      <c r="BK99" s="14"/>
      <c r="BL99" s="15"/>
      <c r="BM99" s="14"/>
      <c r="BN99" s="14"/>
      <c r="BO99" s="15"/>
      <c r="BP99" s="14"/>
      <c r="BQ99" s="14"/>
      <c r="BR99" s="15"/>
      <c r="BS99" s="14"/>
      <c r="BT99" s="14"/>
      <c r="BU99" s="15"/>
    </row>
    <row r="100" spans="1:73" s="12" customFormat="1" x14ac:dyDescent="0.25">
      <c r="A100" s="133" t="s">
        <v>529</v>
      </c>
      <c r="B100" s="50">
        <f t="shared" si="60"/>
        <v>234.2</v>
      </c>
      <c r="C100" s="50">
        <f t="shared" si="61"/>
        <v>163.99974</v>
      </c>
      <c r="D100" s="14">
        <f>C100/B100*100</f>
        <v>70.025508112724182</v>
      </c>
      <c r="E100" s="14"/>
      <c r="F100" s="14"/>
      <c r="G100" s="15"/>
      <c r="H100" s="14"/>
      <c r="I100" s="15"/>
      <c r="J100" s="15"/>
      <c r="K100" s="14"/>
      <c r="L100" s="14"/>
      <c r="M100" s="15"/>
      <c r="N100" s="15"/>
      <c r="O100" s="15"/>
      <c r="P100" s="15"/>
      <c r="Q100" s="14"/>
      <c r="R100" s="14"/>
      <c r="S100" s="15"/>
      <c r="T100" s="14"/>
      <c r="U100" s="14"/>
      <c r="V100" s="15"/>
      <c r="W100" s="14"/>
      <c r="X100" s="14"/>
      <c r="Y100" s="15"/>
      <c r="Z100" s="15"/>
      <c r="AA100" s="15"/>
      <c r="AB100" s="15"/>
      <c r="AC100" s="223"/>
      <c r="AD100" s="223"/>
      <c r="AE100" s="223"/>
      <c r="AF100" s="14"/>
      <c r="AG100" s="14"/>
      <c r="AH100" s="15"/>
      <c r="AI100" s="14"/>
      <c r="AJ100" s="14"/>
      <c r="AK100" s="15"/>
      <c r="AL100" s="14"/>
      <c r="AM100" s="14"/>
      <c r="AN100" s="15"/>
      <c r="AO100" s="14"/>
      <c r="AP100" s="14"/>
      <c r="AQ100" s="15"/>
      <c r="AR100" s="14"/>
      <c r="AS100" s="14"/>
      <c r="AT100" s="15"/>
      <c r="AU100" s="14"/>
      <c r="AV100" s="14"/>
      <c r="AW100" s="15"/>
      <c r="AX100" s="14"/>
      <c r="AY100" s="14"/>
      <c r="AZ100" s="14"/>
      <c r="BA100" s="14">
        <v>234.2</v>
      </c>
      <c r="BB100" s="172">
        <v>163.99974</v>
      </c>
      <c r="BC100" s="14">
        <f>BB100/BA100*100</f>
        <v>70.025508112724182</v>
      </c>
      <c r="BD100" s="14"/>
      <c r="BE100" s="14"/>
      <c r="BF100" s="15"/>
      <c r="BG100" s="14"/>
      <c r="BH100" s="14"/>
      <c r="BI100" s="15"/>
      <c r="BJ100" s="14"/>
      <c r="BK100" s="14"/>
      <c r="BL100" s="15"/>
      <c r="BM100" s="14"/>
      <c r="BN100" s="14"/>
      <c r="BO100" s="15"/>
      <c r="BP100" s="14"/>
      <c r="BQ100" s="14"/>
      <c r="BR100" s="15"/>
      <c r="BS100" s="14"/>
      <c r="BT100" s="14"/>
      <c r="BU100" s="15"/>
    </row>
    <row r="101" spans="1:73" s="12" customFormat="1" x14ac:dyDescent="0.25">
      <c r="A101" s="133" t="s">
        <v>530</v>
      </c>
      <c r="B101" s="50">
        <f t="shared" si="60"/>
        <v>234.2</v>
      </c>
      <c r="C101" s="50">
        <f t="shared" si="61"/>
        <v>165.27214000000001</v>
      </c>
      <c r="D101" s="14">
        <f>C101/B101*100</f>
        <v>70.568804440649018</v>
      </c>
      <c r="E101" s="14"/>
      <c r="F101" s="14"/>
      <c r="G101" s="15"/>
      <c r="H101" s="14"/>
      <c r="I101" s="15"/>
      <c r="J101" s="15"/>
      <c r="K101" s="14"/>
      <c r="L101" s="14"/>
      <c r="M101" s="15"/>
      <c r="N101" s="15"/>
      <c r="O101" s="15"/>
      <c r="P101" s="15"/>
      <c r="Q101" s="14"/>
      <c r="R101" s="14"/>
      <c r="S101" s="15"/>
      <c r="T101" s="14"/>
      <c r="U101" s="14"/>
      <c r="V101" s="15"/>
      <c r="W101" s="14"/>
      <c r="X101" s="14"/>
      <c r="Y101" s="15"/>
      <c r="Z101" s="15"/>
      <c r="AA101" s="15"/>
      <c r="AB101" s="15"/>
      <c r="AC101" s="223"/>
      <c r="AD101" s="223"/>
      <c r="AE101" s="223"/>
      <c r="AF101" s="14"/>
      <c r="AG101" s="14"/>
      <c r="AH101" s="15"/>
      <c r="AI101" s="14"/>
      <c r="AJ101" s="14"/>
      <c r="AK101" s="15"/>
      <c r="AL101" s="14"/>
      <c r="AM101" s="14"/>
      <c r="AN101" s="15"/>
      <c r="AO101" s="14"/>
      <c r="AP101" s="14"/>
      <c r="AQ101" s="15"/>
      <c r="AR101" s="14"/>
      <c r="AS101" s="14"/>
      <c r="AT101" s="15"/>
      <c r="AU101" s="14"/>
      <c r="AV101" s="14"/>
      <c r="AW101" s="15"/>
      <c r="AX101" s="14"/>
      <c r="AY101" s="14"/>
      <c r="AZ101" s="14"/>
      <c r="BA101" s="14">
        <v>234.2</v>
      </c>
      <c r="BB101" s="172">
        <v>165.27214000000001</v>
      </c>
      <c r="BC101" s="14">
        <f>BB101/BA101*100</f>
        <v>70.568804440649018</v>
      </c>
      <c r="BD101" s="14"/>
      <c r="BE101" s="14"/>
      <c r="BF101" s="15"/>
      <c r="BG101" s="14"/>
      <c r="BH101" s="14"/>
      <c r="BI101" s="15"/>
      <c r="BJ101" s="14"/>
      <c r="BK101" s="14"/>
      <c r="BL101" s="15"/>
      <c r="BM101" s="14"/>
      <c r="BN101" s="14"/>
      <c r="BO101" s="15"/>
      <c r="BP101" s="14"/>
      <c r="BQ101" s="14"/>
      <c r="BR101" s="15"/>
      <c r="BS101" s="14"/>
      <c r="BT101" s="14"/>
      <c r="BU101" s="15"/>
    </row>
    <row r="102" spans="1:73" s="28" customFormat="1" ht="31.5" x14ac:dyDescent="0.25">
      <c r="A102" s="77" t="s">
        <v>347</v>
      </c>
      <c r="B102" s="80">
        <f t="shared" si="60"/>
        <v>251000.49999999994</v>
      </c>
      <c r="C102" s="80">
        <f t="shared" si="61"/>
        <v>177919.50249999997</v>
      </c>
      <c r="D102" s="83">
        <f t="shared" ref="D102" si="85">C102/B102*100</f>
        <v>70.884122740791355</v>
      </c>
      <c r="E102" s="83">
        <f>SUM(E103:E113)</f>
        <v>618.70000000000005</v>
      </c>
      <c r="F102" s="83">
        <f t="shared" ref="F102:BQ102" si="86">SUM(F103:F113)</f>
        <v>466.73115000000001</v>
      </c>
      <c r="G102" s="83">
        <f t="shared" si="64"/>
        <v>75.43739292064005</v>
      </c>
      <c r="H102" s="83">
        <f t="shared" si="86"/>
        <v>130.69999999999999</v>
      </c>
      <c r="I102" s="83">
        <f t="shared" si="86"/>
        <v>79.879419999999996</v>
      </c>
      <c r="J102" s="83">
        <f t="shared" si="65"/>
        <v>61.116618209640407</v>
      </c>
      <c r="K102" s="83">
        <f t="shared" si="86"/>
        <v>3258.5</v>
      </c>
      <c r="L102" s="83">
        <f t="shared" si="86"/>
        <v>2071.5419999999999</v>
      </c>
      <c r="M102" s="83">
        <f t="shared" si="66"/>
        <v>63.573484732238761</v>
      </c>
      <c r="N102" s="83">
        <f t="shared" si="86"/>
        <v>36868</v>
      </c>
      <c r="O102" s="83">
        <f t="shared" si="86"/>
        <v>27319.982489999999</v>
      </c>
      <c r="P102" s="83">
        <f t="shared" si="19"/>
        <v>74.102154958229349</v>
      </c>
      <c r="Q102" s="83">
        <f t="shared" si="86"/>
        <v>263.60000000000002</v>
      </c>
      <c r="R102" s="83">
        <f t="shared" si="86"/>
        <v>0</v>
      </c>
      <c r="S102" s="83">
        <f t="shared" si="39"/>
        <v>0</v>
      </c>
      <c r="T102" s="83">
        <f t="shared" si="86"/>
        <v>3231.7</v>
      </c>
      <c r="U102" s="83">
        <f t="shared" si="86"/>
        <v>1870.6545700000001</v>
      </c>
      <c r="V102" s="83">
        <f t="shared" si="67"/>
        <v>57.88453662159236</v>
      </c>
      <c r="W102" s="83">
        <f t="shared" si="86"/>
        <v>107.7</v>
      </c>
      <c r="X102" s="83">
        <f t="shared" si="86"/>
        <v>82.977999999999994</v>
      </c>
      <c r="Y102" s="83">
        <f t="shared" si="68"/>
        <v>77.045496750232118</v>
      </c>
      <c r="Z102" s="83">
        <f t="shared" si="86"/>
        <v>185942.1</v>
      </c>
      <c r="AA102" s="83">
        <f t="shared" si="86"/>
        <v>132915.77623000002</v>
      </c>
      <c r="AB102" s="83">
        <f t="shared" si="69"/>
        <v>71.482346510015759</v>
      </c>
      <c r="AC102" s="224">
        <f t="shared" si="86"/>
        <v>310.3</v>
      </c>
      <c r="AD102" s="224">
        <f t="shared" si="86"/>
        <v>213.53630999999999</v>
      </c>
      <c r="AE102" s="221">
        <f t="shared" si="70"/>
        <v>68.8160844344183</v>
      </c>
      <c r="AF102" s="83">
        <f t="shared" si="86"/>
        <v>0</v>
      </c>
      <c r="AG102" s="83">
        <f t="shared" si="86"/>
        <v>0</v>
      </c>
      <c r="AH102" s="83"/>
      <c r="AI102" s="83">
        <f t="shared" si="86"/>
        <v>310.3</v>
      </c>
      <c r="AJ102" s="83">
        <f t="shared" si="86"/>
        <v>223.65196</v>
      </c>
      <c r="AK102" s="83">
        <f t="shared" si="72"/>
        <v>72.076042539477925</v>
      </c>
      <c r="AL102" s="83">
        <f t="shared" si="86"/>
        <v>2962.4</v>
      </c>
      <c r="AM102" s="83">
        <f t="shared" si="86"/>
        <v>1401.5110199999999</v>
      </c>
      <c r="AN102" s="83">
        <f t="shared" si="73"/>
        <v>47.309985822306231</v>
      </c>
      <c r="AO102" s="83">
        <f t="shared" si="86"/>
        <v>310.3</v>
      </c>
      <c r="AP102" s="83">
        <f t="shared" si="86"/>
        <v>227.2749</v>
      </c>
      <c r="AQ102" s="83">
        <f t="shared" si="74"/>
        <v>73.243602964872707</v>
      </c>
      <c r="AR102" s="83">
        <f t="shared" si="86"/>
        <v>310.3</v>
      </c>
      <c r="AS102" s="83">
        <f t="shared" si="86"/>
        <v>157.32932</v>
      </c>
      <c r="AT102" s="83">
        <f t="shared" si="75"/>
        <v>50.702326780534968</v>
      </c>
      <c r="AU102" s="83">
        <f t="shared" si="86"/>
        <v>930</v>
      </c>
      <c r="AV102" s="83">
        <f t="shared" si="86"/>
        <v>697.5</v>
      </c>
      <c r="AW102" s="83">
        <f t="shared" si="76"/>
        <v>75</v>
      </c>
      <c r="AX102" s="83">
        <f t="shared" si="86"/>
        <v>0</v>
      </c>
      <c r="AY102" s="83">
        <f t="shared" si="86"/>
        <v>0</v>
      </c>
      <c r="AZ102" s="83">
        <f t="shared" si="86"/>
        <v>0</v>
      </c>
      <c r="BA102" s="83">
        <f t="shared" si="86"/>
        <v>1452.2000000000003</v>
      </c>
      <c r="BB102" s="83">
        <f t="shared" si="86"/>
        <v>910.12657000000013</v>
      </c>
      <c r="BC102" s="81">
        <f t="shared" ref="BC102:BC113" si="87">BB102/BA102*100</f>
        <v>62.672260707891468</v>
      </c>
      <c r="BD102" s="83">
        <f t="shared" si="86"/>
        <v>310.3</v>
      </c>
      <c r="BE102" s="83">
        <f t="shared" si="86"/>
        <v>212.04982999999999</v>
      </c>
      <c r="BF102" s="83">
        <f t="shared" si="78"/>
        <v>68.337038349983885</v>
      </c>
      <c r="BG102" s="83">
        <f t="shared" si="86"/>
        <v>310.3</v>
      </c>
      <c r="BH102" s="83">
        <f t="shared" si="86"/>
        <v>231.95</v>
      </c>
      <c r="BI102" s="83">
        <f t="shared" si="79"/>
        <v>74.750241701579114</v>
      </c>
      <c r="BJ102" s="83">
        <f t="shared" si="86"/>
        <v>13330.7</v>
      </c>
      <c r="BK102" s="83">
        <f t="shared" si="86"/>
        <v>8837.02873</v>
      </c>
      <c r="BL102" s="83">
        <f t="shared" si="31"/>
        <v>66.290807909562133</v>
      </c>
      <c r="BM102" s="83">
        <f t="shared" si="86"/>
        <v>38.5</v>
      </c>
      <c r="BN102" s="83">
        <f t="shared" si="86"/>
        <v>0</v>
      </c>
      <c r="BO102" s="83"/>
      <c r="BP102" s="83">
        <f t="shared" si="86"/>
        <v>3.9</v>
      </c>
      <c r="BQ102" s="83">
        <f t="shared" si="86"/>
        <v>0</v>
      </c>
      <c r="BR102" s="15">
        <f t="shared" si="80"/>
        <v>0</v>
      </c>
      <c r="BS102" s="83"/>
      <c r="BT102" s="83"/>
      <c r="BU102" s="83"/>
    </row>
    <row r="103" spans="1:73" s="12" customFormat="1" ht="31.5" x14ac:dyDescent="0.25">
      <c r="A103" s="132" t="s">
        <v>346</v>
      </c>
      <c r="B103" s="50">
        <f t="shared" si="60"/>
        <v>249548.29999999993</v>
      </c>
      <c r="C103" s="50">
        <f t="shared" si="61"/>
        <v>177009.37592999998</v>
      </c>
      <c r="D103" s="15">
        <f t="shared" si="0"/>
        <v>70.931910147254072</v>
      </c>
      <c r="E103" s="15">
        <v>618.70000000000005</v>
      </c>
      <c r="F103" s="172">
        <v>466.73115000000001</v>
      </c>
      <c r="G103" s="15">
        <f t="shared" si="64"/>
        <v>75.43739292064005</v>
      </c>
      <c r="H103" s="15">
        <v>130.69999999999999</v>
      </c>
      <c r="I103" s="172">
        <v>79.879419999999996</v>
      </c>
      <c r="J103" s="15">
        <f t="shared" si="65"/>
        <v>61.116618209640407</v>
      </c>
      <c r="K103" s="15">
        <v>3258.5</v>
      </c>
      <c r="L103" s="228">
        <v>2071.5419999999999</v>
      </c>
      <c r="M103" s="15">
        <f t="shared" si="66"/>
        <v>63.573484732238761</v>
      </c>
      <c r="N103" s="15">
        <v>36868</v>
      </c>
      <c r="O103" s="172">
        <v>27319.982489999999</v>
      </c>
      <c r="P103" s="15">
        <f t="shared" si="19"/>
        <v>74.102154958229349</v>
      </c>
      <c r="Q103" s="15">
        <v>263.60000000000002</v>
      </c>
      <c r="R103" s="15"/>
      <c r="S103" s="15">
        <f t="shared" si="39"/>
        <v>0</v>
      </c>
      <c r="T103" s="15">
        <v>3231.7</v>
      </c>
      <c r="U103" s="172">
        <v>1870.6545700000001</v>
      </c>
      <c r="V103" s="15">
        <f t="shared" si="67"/>
        <v>57.88453662159236</v>
      </c>
      <c r="W103" s="15">
        <v>107.7</v>
      </c>
      <c r="X103" s="172">
        <v>82.977999999999994</v>
      </c>
      <c r="Y103" s="15">
        <f t="shared" si="68"/>
        <v>77.045496750232118</v>
      </c>
      <c r="Z103" s="227">
        <v>185942.1</v>
      </c>
      <c r="AA103" s="172">
        <v>132915.77623000002</v>
      </c>
      <c r="AB103" s="15">
        <f t="shared" si="69"/>
        <v>71.482346510015759</v>
      </c>
      <c r="AC103" s="222">
        <v>310.3</v>
      </c>
      <c r="AD103" s="226">
        <v>213.53630999999999</v>
      </c>
      <c r="AE103" s="223">
        <f t="shared" si="70"/>
        <v>68.8160844344183</v>
      </c>
      <c r="AF103" s="14"/>
      <c r="AG103" s="15"/>
      <c r="AH103" s="15"/>
      <c r="AI103" s="15">
        <v>310.3</v>
      </c>
      <c r="AJ103" s="172">
        <v>223.65196</v>
      </c>
      <c r="AK103" s="15">
        <f t="shared" si="72"/>
        <v>72.076042539477925</v>
      </c>
      <c r="AL103" s="15">
        <v>2962.4</v>
      </c>
      <c r="AM103" s="172">
        <v>1401.5110199999999</v>
      </c>
      <c r="AN103" s="15">
        <f t="shared" si="73"/>
        <v>47.309985822306231</v>
      </c>
      <c r="AO103" s="15">
        <v>310.3</v>
      </c>
      <c r="AP103" s="172">
        <v>227.2749</v>
      </c>
      <c r="AQ103" s="15">
        <f t="shared" si="74"/>
        <v>73.243602964872707</v>
      </c>
      <c r="AR103" s="15">
        <v>310.3</v>
      </c>
      <c r="AS103" s="172">
        <v>157.32932</v>
      </c>
      <c r="AT103" s="15">
        <f t="shared" si="75"/>
        <v>50.702326780534968</v>
      </c>
      <c r="AU103" s="15">
        <v>930</v>
      </c>
      <c r="AV103" s="172">
        <v>697.5</v>
      </c>
      <c r="AW103" s="15">
        <f t="shared" si="76"/>
        <v>75</v>
      </c>
      <c r="AX103" s="15"/>
      <c r="AY103" s="15"/>
      <c r="AZ103" s="15"/>
      <c r="BA103" s="15"/>
      <c r="BB103" s="15"/>
      <c r="BC103" s="14"/>
      <c r="BD103" s="15">
        <v>310.3</v>
      </c>
      <c r="BE103" s="172">
        <v>212.04982999999999</v>
      </c>
      <c r="BF103" s="15">
        <f t="shared" si="78"/>
        <v>68.337038349983885</v>
      </c>
      <c r="BG103" s="15">
        <v>310.3</v>
      </c>
      <c r="BH103" s="172">
        <v>231.95</v>
      </c>
      <c r="BI103" s="15">
        <f t="shared" si="79"/>
        <v>74.750241701579114</v>
      </c>
      <c r="BJ103" s="15">
        <v>13330.7</v>
      </c>
      <c r="BK103" s="172">
        <v>8837.02873</v>
      </c>
      <c r="BL103" s="15">
        <f t="shared" si="31"/>
        <v>66.290807909562133</v>
      </c>
      <c r="BM103" s="15">
        <v>38.5</v>
      </c>
      <c r="BN103" s="15">
        <v>0</v>
      </c>
      <c r="BO103" s="15">
        <f t="shared" si="81"/>
        <v>0</v>
      </c>
      <c r="BP103" s="172">
        <v>3.9</v>
      </c>
      <c r="BQ103" s="15"/>
      <c r="BR103" s="15">
        <f t="shared" si="80"/>
        <v>0</v>
      </c>
      <c r="BS103" s="15"/>
      <c r="BT103" s="15"/>
      <c r="BU103" s="15"/>
    </row>
    <row r="104" spans="1:73" s="12" customFormat="1" x14ac:dyDescent="0.25">
      <c r="A104" s="133" t="s">
        <v>531</v>
      </c>
      <c r="B104" s="50">
        <f t="shared" si="60"/>
        <v>93.7</v>
      </c>
      <c r="C104" s="50">
        <f t="shared" si="61"/>
        <v>60.781610000000001</v>
      </c>
      <c r="D104" s="14">
        <f t="shared" ref="D104:D114" si="88">C104/B104*100</f>
        <v>64.868313767342585</v>
      </c>
      <c r="E104" s="14"/>
      <c r="F104" s="14"/>
      <c r="G104" s="15"/>
      <c r="H104" s="14"/>
      <c r="I104" s="14"/>
      <c r="J104" s="15"/>
      <c r="K104" s="14"/>
      <c r="L104" s="14"/>
      <c r="M104" s="15"/>
      <c r="N104" s="14"/>
      <c r="O104" s="14"/>
      <c r="P104" s="15"/>
      <c r="Q104" s="14"/>
      <c r="R104" s="14"/>
      <c r="S104" s="14"/>
      <c r="T104" s="14"/>
      <c r="U104" s="14"/>
      <c r="V104" s="15"/>
      <c r="W104" s="14"/>
      <c r="X104" s="14"/>
      <c r="Y104" s="15"/>
      <c r="Z104" s="14"/>
      <c r="AA104" s="14"/>
      <c r="AB104" s="15"/>
      <c r="AC104" s="223"/>
      <c r="AD104" s="223"/>
      <c r="AE104" s="223"/>
      <c r="AF104" s="14"/>
      <c r="AG104" s="14"/>
      <c r="AH104" s="15"/>
      <c r="AI104" s="14"/>
      <c r="AJ104" s="14"/>
      <c r="AK104" s="15"/>
      <c r="AL104" s="14"/>
      <c r="AM104" s="14"/>
      <c r="AN104" s="15"/>
      <c r="AO104" s="14"/>
      <c r="AP104" s="14"/>
      <c r="AQ104" s="15"/>
      <c r="AR104" s="14"/>
      <c r="AS104" s="14"/>
      <c r="AT104" s="15"/>
      <c r="AU104" s="14"/>
      <c r="AV104" s="14"/>
      <c r="AW104" s="15"/>
      <c r="AX104" s="14"/>
      <c r="AY104" s="14"/>
      <c r="AZ104" s="14"/>
      <c r="BA104" s="14">
        <v>93.7</v>
      </c>
      <c r="BB104" s="172">
        <v>60.781610000000001</v>
      </c>
      <c r="BC104" s="14">
        <f t="shared" si="87"/>
        <v>64.868313767342585</v>
      </c>
      <c r="BD104" s="14"/>
      <c r="BE104" s="14"/>
      <c r="BF104" s="15"/>
      <c r="BG104" s="14"/>
      <c r="BH104" s="14"/>
      <c r="BI104" s="15"/>
      <c r="BJ104" s="14"/>
      <c r="BK104" s="14"/>
      <c r="BL104" s="14"/>
      <c r="BM104" s="14"/>
      <c r="BN104" s="14"/>
      <c r="BO104" s="15"/>
      <c r="BP104" s="14"/>
      <c r="BQ104" s="14"/>
      <c r="BR104" s="15"/>
      <c r="BS104" s="14"/>
      <c r="BT104" s="14"/>
      <c r="BU104" s="15"/>
    </row>
    <row r="105" spans="1:73" s="12" customFormat="1" x14ac:dyDescent="0.25">
      <c r="A105" s="133" t="s">
        <v>532</v>
      </c>
      <c r="B105" s="50">
        <f t="shared" si="60"/>
        <v>93.7</v>
      </c>
      <c r="C105" s="50">
        <f t="shared" si="61"/>
        <v>57.085099999999997</v>
      </c>
      <c r="D105" s="14">
        <f t="shared" si="88"/>
        <v>60.923265741728919</v>
      </c>
      <c r="E105" s="14"/>
      <c r="F105" s="14"/>
      <c r="G105" s="15"/>
      <c r="H105" s="14"/>
      <c r="I105" s="14"/>
      <c r="J105" s="15"/>
      <c r="K105" s="14"/>
      <c r="L105" s="14"/>
      <c r="M105" s="15"/>
      <c r="N105" s="14"/>
      <c r="O105" s="14"/>
      <c r="P105" s="15"/>
      <c r="Q105" s="14"/>
      <c r="R105" s="14"/>
      <c r="S105" s="14"/>
      <c r="T105" s="14"/>
      <c r="U105" s="14"/>
      <c r="V105" s="15"/>
      <c r="W105" s="14"/>
      <c r="X105" s="14"/>
      <c r="Y105" s="15"/>
      <c r="Z105" s="14"/>
      <c r="AA105" s="14"/>
      <c r="AB105" s="15"/>
      <c r="AC105" s="223"/>
      <c r="AD105" s="223"/>
      <c r="AE105" s="223"/>
      <c r="AF105" s="14"/>
      <c r="AG105" s="14"/>
      <c r="AH105" s="15"/>
      <c r="AI105" s="14"/>
      <c r="AJ105" s="14"/>
      <c r="AK105" s="15"/>
      <c r="AL105" s="14"/>
      <c r="AM105" s="14"/>
      <c r="AN105" s="15"/>
      <c r="AO105" s="14"/>
      <c r="AP105" s="14"/>
      <c r="AQ105" s="15"/>
      <c r="AR105" s="14"/>
      <c r="AS105" s="14"/>
      <c r="AT105" s="15"/>
      <c r="AU105" s="14"/>
      <c r="AV105" s="14"/>
      <c r="AW105" s="15"/>
      <c r="AX105" s="14"/>
      <c r="AY105" s="14"/>
      <c r="AZ105" s="14"/>
      <c r="BA105" s="14">
        <v>93.7</v>
      </c>
      <c r="BB105" s="172">
        <v>57.085099999999997</v>
      </c>
      <c r="BC105" s="14">
        <f t="shared" si="87"/>
        <v>60.923265741728919</v>
      </c>
      <c r="BD105" s="14"/>
      <c r="BE105" s="14"/>
      <c r="BF105" s="15"/>
      <c r="BG105" s="14"/>
      <c r="BH105" s="14"/>
      <c r="BI105" s="15"/>
      <c r="BJ105" s="14"/>
      <c r="BK105" s="14"/>
      <c r="BL105" s="14"/>
      <c r="BM105" s="14"/>
      <c r="BN105" s="14"/>
      <c r="BO105" s="15"/>
      <c r="BP105" s="14"/>
      <c r="BQ105" s="14"/>
      <c r="BR105" s="15"/>
      <c r="BS105" s="14"/>
      <c r="BT105" s="14"/>
      <c r="BU105" s="15"/>
    </row>
    <row r="106" spans="1:73" s="12" customFormat="1" x14ac:dyDescent="0.25">
      <c r="A106" s="133" t="s">
        <v>533</v>
      </c>
      <c r="B106" s="50">
        <f t="shared" si="60"/>
        <v>93.7</v>
      </c>
      <c r="C106" s="50">
        <f t="shared" si="61"/>
        <v>59.609019999999994</v>
      </c>
      <c r="D106" s="14">
        <f t="shared" si="88"/>
        <v>63.616883671291347</v>
      </c>
      <c r="E106" s="14"/>
      <c r="F106" s="14"/>
      <c r="G106" s="15"/>
      <c r="H106" s="14"/>
      <c r="I106" s="14"/>
      <c r="J106" s="15"/>
      <c r="K106" s="14"/>
      <c r="L106" s="14"/>
      <c r="M106" s="15"/>
      <c r="N106" s="14"/>
      <c r="O106" s="14"/>
      <c r="P106" s="15"/>
      <c r="Q106" s="14"/>
      <c r="R106" s="14"/>
      <c r="S106" s="14"/>
      <c r="T106" s="14"/>
      <c r="U106" s="14"/>
      <c r="V106" s="15"/>
      <c r="W106" s="14"/>
      <c r="X106" s="14"/>
      <c r="Y106" s="15"/>
      <c r="Z106" s="14"/>
      <c r="AA106" s="14"/>
      <c r="AB106" s="15"/>
      <c r="AC106" s="223"/>
      <c r="AD106" s="223"/>
      <c r="AE106" s="223"/>
      <c r="AF106" s="14"/>
      <c r="AG106" s="14"/>
      <c r="AH106" s="15"/>
      <c r="AI106" s="14"/>
      <c r="AJ106" s="14"/>
      <c r="AK106" s="15"/>
      <c r="AL106" s="14"/>
      <c r="AM106" s="14"/>
      <c r="AN106" s="15"/>
      <c r="AO106" s="14"/>
      <c r="AP106" s="14"/>
      <c r="AQ106" s="15"/>
      <c r="AR106" s="14"/>
      <c r="AS106" s="14"/>
      <c r="AT106" s="15"/>
      <c r="AU106" s="14"/>
      <c r="AV106" s="14"/>
      <c r="AW106" s="15"/>
      <c r="AX106" s="14"/>
      <c r="AY106" s="14"/>
      <c r="AZ106" s="14"/>
      <c r="BA106" s="14">
        <v>93.7</v>
      </c>
      <c r="BB106" s="172">
        <v>59.609019999999994</v>
      </c>
      <c r="BC106" s="14">
        <f t="shared" si="87"/>
        <v>63.616883671291347</v>
      </c>
      <c r="BD106" s="14"/>
      <c r="BE106" s="14"/>
      <c r="BF106" s="15"/>
      <c r="BG106" s="14"/>
      <c r="BH106" s="14"/>
      <c r="BI106" s="15"/>
      <c r="BJ106" s="14"/>
      <c r="BK106" s="14"/>
      <c r="BL106" s="14"/>
      <c r="BM106" s="14"/>
      <c r="BN106" s="14"/>
      <c r="BO106" s="15"/>
      <c r="BP106" s="14"/>
      <c r="BQ106" s="14"/>
      <c r="BR106" s="15"/>
      <c r="BS106" s="14"/>
      <c r="BT106" s="14"/>
      <c r="BU106" s="15"/>
    </row>
    <row r="107" spans="1:73" s="12" customFormat="1" x14ac:dyDescent="0.25">
      <c r="A107" s="133" t="s">
        <v>348</v>
      </c>
      <c r="B107" s="50">
        <f t="shared" si="60"/>
        <v>468.4</v>
      </c>
      <c r="C107" s="50">
        <f t="shared" si="61"/>
        <v>300.34196000000003</v>
      </c>
      <c r="D107" s="14">
        <f t="shared" si="88"/>
        <v>64.120828351836039</v>
      </c>
      <c r="E107" s="14"/>
      <c r="F107" s="14"/>
      <c r="G107" s="15"/>
      <c r="H107" s="14"/>
      <c r="I107" s="14"/>
      <c r="J107" s="15"/>
      <c r="K107" s="14"/>
      <c r="L107" s="14"/>
      <c r="M107" s="15"/>
      <c r="N107" s="14"/>
      <c r="O107" s="14"/>
      <c r="P107" s="15"/>
      <c r="Q107" s="14"/>
      <c r="R107" s="14"/>
      <c r="S107" s="14"/>
      <c r="T107" s="14"/>
      <c r="U107" s="14"/>
      <c r="V107" s="15"/>
      <c r="W107" s="14"/>
      <c r="X107" s="14"/>
      <c r="Y107" s="15"/>
      <c r="Z107" s="14"/>
      <c r="AA107" s="14"/>
      <c r="AB107" s="15"/>
      <c r="AC107" s="223"/>
      <c r="AD107" s="223"/>
      <c r="AE107" s="223"/>
      <c r="AF107" s="14"/>
      <c r="AG107" s="14"/>
      <c r="AH107" s="15"/>
      <c r="AI107" s="14"/>
      <c r="AJ107" s="14"/>
      <c r="AK107" s="15"/>
      <c r="AL107" s="14"/>
      <c r="AM107" s="14"/>
      <c r="AN107" s="15"/>
      <c r="AO107" s="14"/>
      <c r="AP107" s="14"/>
      <c r="AQ107" s="15"/>
      <c r="AR107" s="14"/>
      <c r="AS107" s="14"/>
      <c r="AT107" s="15"/>
      <c r="AU107" s="14"/>
      <c r="AV107" s="14"/>
      <c r="AW107" s="15"/>
      <c r="AX107" s="14"/>
      <c r="AY107" s="14"/>
      <c r="AZ107" s="14"/>
      <c r="BA107" s="14">
        <v>468.4</v>
      </c>
      <c r="BB107" s="172">
        <v>300.34196000000003</v>
      </c>
      <c r="BC107" s="14">
        <f t="shared" si="87"/>
        <v>64.120828351836039</v>
      </c>
      <c r="BD107" s="14"/>
      <c r="BE107" s="14"/>
      <c r="BF107" s="15"/>
      <c r="BG107" s="14"/>
      <c r="BH107" s="14"/>
      <c r="BI107" s="15"/>
      <c r="BJ107" s="14"/>
      <c r="BK107" s="14"/>
      <c r="BL107" s="14"/>
      <c r="BM107" s="14"/>
      <c r="BN107" s="14"/>
      <c r="BO107" s="15"/>
      <c r="BP107" s="14"/>
      <c r="BQ107" s="14"/>
      <c r="BR107" s="15"/>
      <c r="BS107" s="14"/>
      <c r="BT107" s="14"/>
      <c r="BU107" s="15"/>
    </row>
    <row r="108" spans="1:73" s="12" customFormat="1" x14ac:dyDescent="0.25">
      <c r="A108" s="133" t="s">
        <v>534</v>
      </c>
      <c r="B108" s="50">
        <f t="shared" si="60"/>
        <v>93.7</v>
      </c>
      <c r="C108" s="50">
        <f t="shared" si="61"/>
        <v>58.850470000000001</v>
      </c>
      <c r="D108" s="14">
        <f t="shared" si="88"/>
        <v>62.807331910352183</v>
      </c>
      <c r="E108" s="14"/>
      <c r="F108" s="14"/>
      <c r="G108" s="15"/>
      <c r="H108" s="14"/>
      <c r="I108" s="14"/>
      <c r="J108" s="15"/>
      <c r="K108" s="14"/>
      <c r="L108" s="14"/>
      <c r="M108" s="15"/>
      <c r="N108" s="14"/>
      <c r="O108" s="14"/>
      <c r="P108" s="15"/>
      <c r="Q108" s="14"/>
      <c r="R108" s="14"/>
      <c r="S108" s="14"/>
      <c r="T108" s="14"/>
      <c r="U108" s="14"/>
      <c r="V108" s="15"/>
      <c r="W108" s="14"/>
      <c r="X108" s="14"/>
      <c r="Y108" s="15"/>
      <c r="Z108" s="14"/>
      <c r="AA108" s="14"/>
      <c r="AB108" s="15"/>
      <c r="AC108" s="223"/>
      <c r="AD108" s="223"/>
      <c r="AE108" s="223"/>
      <c r="AF108" s="14"/>
      <c r="AG108" s="14"/>
      <c r="AH108" s="15"/>
      <c r="AI108" s="14"/>
      <c r="AJ108" s="14"/>
      <c r="AK108" s="15"/>
      <c r="AL108" s="14"/>
      <c r="AM108" s="14"/>
      <c r="AN108" s="15"/>
      <c r="AO108" s="14"/>
      <c r="AP108" s="14"/>
      <c r="AQ108" s="15"/>
      <c r="AR108" s="14"/>
      <c r="AS108" s="14"/>
      <c r="AT108" s="15"/>
      <c r="AU108" s="14"/>
      <c r="AV108" s="14"/>
      <c r="AW108" s="15"/>
      <c r="AX108" s="14"/>
      <c r="AY108" s="14"/>
      <c r="AZ108" s="14"/>
      <c r="BA108" s="14">
        <v>93.7</v>
      </c>
      <c r="BB108" s="172">
        <v>58.850470000000001</v>
      </c>
      <c r="BC108" s="14">
        <f t="shared" si="87"/>
        <v>62.807331910352183</v>
      </c>
      <c r="BD108" s="14"/>
      <c r="BE108" s="14"/>
      <c r="BF108" s="15"/>
      <c r="BG108" s="14"/>
      <c r="BH108" s="14"/>
      <c r="BI108" s="15"/>
      <c r="BJ108" s="14"/>
      <c r="BK108" s="14"/>
      <c r="BL108" s="14"/>
      <c r="BM108" s="14"/>
      <c r="BN108" s="14"/>
      <c r="BO108" s="15"/>
      <c r="BP108" s="14"/>
      <c r="BQ108" s="14"/>
      <c r="BR108" s="15"/>
      <c r="BS108" s="14"/>
      <c r="BT108" s="14"/>
      <c r="BU108" s="15"/>
    </row>
    <row r="109" spans="1:73" s="12" customFormat="1" x14ac:dyDescent="0.25">
      <c r="A109" s="133" t="s">
        <v>535</v>
      </c>
      <c r="B109" s="50">
        <f t="shared" si="60"/>
        <v>234.2</v>
      </c>
      <c r="C109" s="50">
        <f t="shared" si="61"/>
        <v>153.36823000000001</v>
      </c>
      <c r="D109" s="14">
        <f t="shared" si="88"/>
        <v>65.486007685738684</v>
      </c>
      <c r="E109" s="14"/>
      <c r="F109" s="14"/>
      <c r="G109" s="15"/>
      <c r="H109" s="14"/>
      <c r="I109" s="14"/>
      <c r="J109" s="15"/>
      <c r="K109" s="14"/>
      <c r="L109" s="14"/>
      <c r="M109" s="15"/>
      <c r="N109" s="14"/>
      <c r="O109" s="14"/>
      <c r="P109" s="15"/>
      <c r="Q109" s="14"/>
      <c r="R109" s="14"/>
      <c r="S109" s="14"/>
      <c r="T109" s="14"/>
      <c r="U109" s="14"/>
      <c r="V109" s="15"/>
      <c r="W109" s="14"/>
      <c r="X109" s="14"/>
      <c r="Y109" s="15"/>
      <c r="Z109" s="14"/>
      <c r="AA109" s="14"/>
      <c r="AB109" s="15"/>
      <c r="AC109" s="223"/>
      <c r="AD109" s="223"/>
      <c r="AE109" s="223"/>
      <c r="AF109" s="14"/>
      <c r="AG109" s="14"/>
      <c r="AH109" s="15"/>
      <c r="AI109" s="14"/>
      <c r="AJ109" s="14"/>
      <c r="AK109" s="15"/>
      <c r="AL109" s="14"/>
      <c r="AM109" s="14"/>
      <c r="AN109" s="15"/>
      <c r="AO109" s="14"/>
      <c r="AP109" s="14"/>
      <c r="AQ109" s="15"/>
      <c r="AR109" s="14"/>
      <c r="AS109" s="14"/>
      <c r="AT109" s="15"/>
      <c r="AU109" s="14"/>
      <c r="AV109" s="14"/>
      <c r="AW109" s="15"/>
      <c r="AX109" s="14"/>
      <c r="AY109" s="14"/>
      <c r="AZ109" s="14"/>
      <c r="BA109" s="14">
        <v>234.2</v>
      </c>
      <c r="BB109" s="172">
        <v>153.36823000000001</v>
      </c>
      <c r="BC109" s="14">
        <f t="shared" si="87"/>
        <v>65.486007685738684</v>
      </c>
      <c r="BD109" s="14"/>
      <c r="BE109" s="14"/>
      <c r="BF109" s="15"/>
      <c r="BG109" s="14"/>
      <c r="BH109" s="14"/>
      <c r="BI109" s="15"/>
      <c r="BJ109" s="14"/>
      <c r="BK109" s="14"/>
      <c r="BL109" s="14"/>
      <c r="BM109" s="14"/>
      <c r="BN109" s="14"/>
      <c r="BO109" s="15"/>
      <c r="BP109" s="14"/>
      <c r="BQ109" s="14"/>
      <c r="BR109" s="15"/>
      <c r="BS109" s="14"/>
      <c r="BT109" s="14"/>
      <c r="BU109" s="15"/>
    </row>
    <row r="110" spans="1:73" s="12" customFormat="1" x14ac:dyDescent="0.25">
      <c r="A110" s="133" t="s">
        <v>331</v>
      </c>
      <c r="B110" s="50">
        <f t="shared" si="60"/>
        <v>93.7</v>
      </c>
      <c r="C110" s="50">
        <f t="shared" si="61"/>
        <v>51.87106</v>
      </c>
      <c r="D110" s="14">
        <f t="shared" si="88"/>
        <v>55.358655282817502</v>
      </c>
      <c r="E110" s="14"/>
      <c r="F110" s="14"/>
      <c r="G110" s="15"/>
      <c r="H110" s="14"/>
      <c r="I110" s="14"/>
      <c r="J110" s="15"/>
      <c r="K110" s="14"/>
      <c r="L110" s="14"/>
      <c r="M110" s="15"/>
      <c r="N110" s="14"/>
      <c r="O110" s="14"/>
      <c r="P110" s="15"/>
      <c r="Q110" s="14"/>
      <c r="R110" s="14"/>
      <c r="S110" s="14"/>
      <c r="T110" s="14"/>
      <c r="U110" s="14"/>
      <c r="V110" s="15"/>
      <c r="W110" s="14"/>
      <c r="X110" s="14"/>
      <c r="Y110" s="15"/>
      <c r="Z110" s="14"/>
      <c r="AA110" s="14"/>
      <c r="AB110" s="15"/>
      <c r="AC110" s="223"/>
      <c r="AD110" s="223"/>
      <c r="AE110" s="223"/>
      <c r="AF110" s="14"/>
      <c r="AG110" s="14"/>
      <c r="AH110" s="15"/>
      <c r="AI110" s="14"/>
      <c r="AJ110" s="14"/>
      <c r="AK110" s="15"/>
      <c r="AL110" s="14"/>
      <c r="AM110" s="14"/>
      <c r="AN110" s="15"/>
      <c r="AO110" s="14"/>
      <c r="AP110" s="14"/>
      <c r="AQ110" s="15"/>
      <c r="AR110" s="14"/>
      <c r="AS110" s="14"/>
      <c r="AT110" s="15"/>
      <c r="AU110" s="14"/>
      <c r="AV110" s="14"/>
      <c r="AW110" s="15"/>
      <c r="AX110" s="14"/>
      <c r="AY110" s="14"/>
      <c r="AZ110" s="14"/>
      <c r="BA110" s="14">
        <v>93.7</v>
      </c>
      <c r="BB110" s="172">
        <v>51.87106</v>
      </c>
      <c r="BC110" s="14">
        <f t="shared" si="87"/>
        <v>55.358655282817502</v>
      </c>
      <c r="BD110" s="14"/>
      <c r="BE110" s="14"/>
      <c r="BF110" s="15"/>
      <c r="BG110" s="14"/>
      <c r="BH110" s="14"/>
      <c r="BI110" s="15"/>
      <c r="BJ110" s="14"/>
      <c r="BK110" s="14"/>
      <c r="BL110" s="14"/>
      <c r="BM110" s="14"/>
      <c r="BN110" s="14"/>
      <c r="BO110" s="15"/>
      <c r="BP110" s="14"/>
      <c r="BQ110" s="14"/>
      <c r="BR110" s="15"/>
      <c r="BS110" s="14"/>
      <c r="BT110" s="14"/>
      <c r="BU110" s="15"/>
    </row>
    <row r="111" spans="1:73" s="12" customFormat="1" x14ac:dyDescent="0.25">
      <c r="A111" s="133" t="s">
        <v>345</v>
      </c>
      <c r="B111" s="50">
        <f t="shared" si="60"/>
        <v>93.7</v>
      </c>
      <c r="C111" s="50">
        <f t="shared" si="61"/>
        <v>54.635239999999996</v>
      </c>
      <c r="D111" s="14">
        <f t="shared" si="88"/>
        <v>58.308687299893272</v>
      </c>
      <c r="E111" s="14"/>
      <c r="F111" s="14"/>
      <c r="G111" s="15"/>
      <c r="H111" s="14"/>
      <c r="I111" s="14"/>
      <c r="J111" s="15"/>
      <c r="K111" s="14"/>
      <c r="L111" s="14"/>
      <c r="M111" s="15"/>
      <c r="N111" s="14"/>
      <c r="O111" s="14"/>
      <c r="P111" s="15"/>
      <c r="Q111" s="14"/>
      <c r="R111" s="14"/>
      <c r="S111" s="14"/>
      <c r="T111" s="14"/>
      <c r="U111" s="14"/>
      <c r="V111" s="15"/>
      <c r="W111" s="14"/>
      <c r="X111" s="14"/>
      <c r="Y111" s="15"/>
      <c r="Z111" s="14"/>
      <c r="AA111" s="14"/>
      <c r="AB111" s="15"/>
      <c r="AC111" s="223"/>
      <c r="AD111" s="223"/>
      <c r="AE111" s="223"/>
      <c r="AF111" s="14"/>
      <c r="AG111" s="14"/>
      <c r="AH111" s="15"/>
      <c r="AI111" s="14"/>
      <c r="AJ111" s="14"/>
      <c r="AK111" s="15"/>
      <c r="AL111" s="14"/>
      <c r="AM111" s="14"/>
      <c r="AN111" s="15"/>
      <c r="AO111" s="14"/>
      <c r="AP111" s="14"/>
      <c r="AQ111" s="15"/>
      <c r="AR111" s="14"/>
      <c r="AS111" s="14"/>
      <c r="AT111" s="15"/>
      <c r="AU111" s="14"/>
      <c r="AV111" s="14"/>
      <c r="AW111" s="15"/>
      <c r="AX111" s="14"/>
      <c r="AY111" s="14"/>
      <c r="AZ111" s="14"/>
      <c r="BA111" s="14">
        <v>93.7</v>
      </c>
      <c r="BB111" s="172">
        <v>54.635239999999996</v>
      </c>
      <c r="BC111" s="14">
        <f t="shared" si="87"/>
        <v>58.308687299893272</v>
      </c>
      <c r="BD111" s="14"/>
      <c r="BE111" s="14"/>
      <c r="BF111" s="15"/>
      <c r="BG111" s="14"/>
      <c r="BH111" s="14"/>
      <c r="BI111" s="15"/>
      <c r="BJ111" s="14"/>
      <c r="BK111" s="14"/>
      <c r="BL111" s="14"/>
      <c r="BM111" s="14"/>
      <c r="BN111" s="14"/>
      <c r="BO111" s="15"/>
      <c r="BP111" s="14"/>
      <c r="BQ111" s="14"/>
      <c r="BR111" s="15"/>
      <c r="BS111" s="14"/>
      <c r="BT111" s="14"/>
      <c r="BU111" s="15"/>
    </row>
    <row r="112" spans="1:73" s="12" customFormat="1" x14ac:dyDescent="0.25">
      <c r="A112" s="133" t="s">
        <v>536</v>
      </c>
      <c r="B112" s="50">
        <f t="shared" si="60"/>
        <v>93.7</v>
      </c>
      <c r="C112" s="50">
        <f t="shared" si="61"/>
        <v>53.206620000000001</v>
      </c>
      <c r="D112" s="14">
        <f t="shared" si="88"/>
        <v>56.784012806830312</v>
      </c>
      <c r="E112" s="14"/>
      <c r="F112" s="14"/>
      <c r="G112" s="15"/>
      <c r="H112" s="14"/>
      <c r="I112" s="14"/>
      <c r="J112" s="15"/>
      <c r="K112" s="14"/>
      <c r="L112" s="14"/>
      <c r="M112" s="15"/>
      <c r="N112" s="14"/>
      <c r="O112" s="14"/>
      <c r="P112" s="15"/>
      <c r="Q112" s="14"/>
      <c r="R112" s="14"/>
      <c r="S112" s="14"/>
      <c r="T112" s="14"/>
      <c r="U112" s="14"/>
      <c r="V112" s="15"/>
      <c r="W112" s="14"/>
      <c r="X112" s="14"/>
      <c r="Y112" s="15"/>
      <c r="Z112" s="14"/>
      <c r="AA112" s="14"/>
      <c r="AB112" s="15"/>
      <c r="AC112" s="223"/>
      <c r="AD112" s="223"/>
      <c r="AE112" s="223"/>
      <c r="AF112" s="14"/>
      <c r="AG112" s="14"/>
      <c r="AH112" s="15"/>
      <c r="AI112" s="14"/>
      <c r="AJ112" s="14"/>
      <c r="AK112" s="15"/>
      <c r="AL112" s="14"/>
      <c r="AM112" s="14"/>
      <c r="AN112" s="15"/>
      <c r="AO112" s="14"/>
      <c r="AP112" s="14"/>
      <c r="AQ112" s="15"/>
      <c r="AR112" s="14"/>
      <c r="AS112" s="14"/>
      <c r="AT112" s="15"/>
      <c r="AU112" s="14"/>
      <c r="AV112" s="14"/>
      <c r="AW112" s="15"/>
      <c r="AX112" s="14"/>
      <c r="AY112" s="14"/>
      <c r="AZ112" s="14"/>
      <c r="BA112" s="14">
        <v>93.7</v>
      </c>
      <c r="BB112" s="172">
        <v>53.206620000000001</v>
      </c>
      <c r="BC112" s="14">
        <f t="shared" si="87"/>
        <v>56.784012806830312</v>
      </c>
      <c r="BD112" s="14"/>
      <c r="BE112" s="14"/>
      <c r="BF112" s="15"/>
      <c r="BG112" s="14"/>
      <c r="BH112" s="14"/>
      <c r="BI112" s="15"/>
      <c r="BJ112" s="14"/>
      <c r="BK112" s="14"/>
      <c r="BL112" s="14"/>
      <c r="BM112" s="14"/>
      <c r="BN112" s="14"/>
      <c r="BO112" s="15"/>
      <c r="BP112" s="14"/>
      <c r="BQ112" s="14"/>
      <c r="BR112" s="15"/>
      <c r="BS112" s="14"/>
      <c r="BT112" s="14"/>
      <c r="BU112" s="15"/>
    </row>
    <row r="113" spans="1:73" s="12" customFormat="1" x14ac:dyDescent="0.25">
      <c r="A113" s="133" t="s">
        <v>454</v>
      </c>
      <c r="B113" s="50">
        <f t="shared" si="60"/>
        <v>93.7</v>
      </c>
      <c r="C113" s="50">
        <f t="shared" si="61"/>
        <v>60.37726</v>
      </c>
      <c r="D113" s="14">
        <f t="shared" si="88"/>
        <v>64.43677694770544</v>
      </c>
      <c r="E113" s="14"/>
      <c r="F113" s="14"/>
      <c r="G113" s="15"/>
      <c r="H113" s="14"/>
      <c r="I113" s="14"/>
      <c r="J113" s="15"/>
      <c r="K113" s="14"/>
      <c r="L113" s="14"/>
      <c r="M113" s="15"/>
      <c r="N113" s="14"/>
      <c r="O113" s="14"/>
      <c r="P113" s="15"/>
      <c r="Q113" s="14"/>
      <c r="R113" s="14"/>
      <c r="S113" s="14"/>
      <c r="T113" s="14"/>
      <c r="U113" s="14"/>
      <c r="V113" s="15"/>
      <c r="W113" s="14"/>
      <c r="X113" s="14"/>
      <c r="Y113" s="15"/>
      <c r="Z113" s="14"/>
      <c r="AA113" s="14"/>
      <c r="AB113" s="15"/>
      <c r="AC113" s="223"/>
      <c r="AD113" s="223"/>
      <c r="AE113" s="223"/>
      <c r="AF113" s="14"/>
      <c r="AG113" s="14"/>
      <c r="AH113" s="15"/>
      <c r="AI113" s="14"/>
      <c r="AJ113" s="14"/>
      <c r="AK113" s="15"/>
      <c r="AL113" s="14"/>
      <c r="AM113" s="14"/>
      <c r="AN113" s="15"/>
      <c r="AO113" s="14"/>
      <c r="AP113" s="14"/>
      <c r="AQ113" s="15"/>
      <c r="AR113" s="14"/>
      <c r="AS113" s="14"/>
      <c r="AT113" s="15"/>
      <c r="AU113" s="14"/>
      <c r="AV113" s="14"/>
      <c r="AW113" s="15"/>
      <c r="AX113" s="14"/>
      <c r="AY113" s="14"/>
      <c r="AZ113" s="14"/>
      <c r="BA113" s="14">
        <v>93.7</v>
      </c>
      <c r="BB113" s="172">
        <v>60.37726</v>
      </c>
      <c r="BC113" s="14">
        <f t="shared" si="87"/>
        <v>64.43677694770544</v>
      </c>
      <c r="BD113" s="14"/>
      <c r="BE113" s="14"/>
      <c r="BF113" s="15"/>
      <c r="BG113" s="14"/>
      <c r="BH113" s="14"/>
      <c r="BI113" s="15"/>
      <c r="BJ113" s="14"/>
      <c r="BK113" s="14"/>
      <c r="BL113" s="14"/>
      <c r="BM113" s="14"/>
      <c r="BN113" s="14"/>
      <c r="BO113" s="15"/>
      <c r="BP113" s="14"/>
      <c r="BQ113" s="14"/>
      <c r="BR113" s="15"/>
      <c r="BS113" s="14"/>
      <c r="BT113" s="14"/>
      <c r="BU113" s="15"/>
    </row>
    <row r="114" spans="1:73" s="28" customFormat="1" ht="31.5" x14ac:dyDescent="0.25">
      <c r="A114" s="77" t="s">
        <v>353</v>
      </c>
      <c r="B114" s="80">
        <f t="shared" si="60"/>
        <v>143780.79999999996</v>
      </c>
      <c r="C114" s="80">
        <f t="shared" si="61"/>
        <v>100506.36560999999</v>
      </c>
      <c r="D114" s="83">
        <f t="shared" si="88"/>
        <v>69.902494359469429</v>
      </c>
      <c r="E114" s="83">
        <f>SUM(E115:E122)</f>
        <v>374.5</v>
      </c>
      <c r="F114" s="83">
        <f t="shared" ref="F114:BQ114" si="89">SUM(F115:F122)</f>
        <v>299.60000000000002</v>
      </c>
      <c r="G114" s="83">
        <f t="shared" si="64"/>
        <v>80</v>
      </c>
      <c r="H114" s="83">
        <f t="shared" si="89"/>
        <v>102.8</v>
      </c>
      <c r="I114" s="83">
        <f t="shared" si="89"/>
        <v>50.557180000000002</v>
      </c>
      <c r="J114" s="83">
        <f t="shared" si="65"/>
        <v>49.180136186770433</v>
      </c>
      <c r="K114" s="83">
        <f t="shared" si="89"/>
        <v>1176.8</v>
      </c>
      <c r="L114" s="83">
        <f t="shared" si="89"/>
        <v>683.06700000000001</v>
      </c>
      <c r="M114" s="83">
        <f t="shared" si="66"/>
        <v>58.044442556084299</v>
      </c>
      <c r="N114" s="83">
        <f t="shared" si="89"/>
        <v>19887</v>
      </c>
      <c r="O114" s="83">
        <f t="shared" si="89"/>
        <v>15395.95</v>
      </c>
      <c r="P114" s="83">
        <f t="shared" si="19"/>
        <v>77.417156936692308</v>
      </c>
      <c r="Q114" s="83">
        <f t="shared" si="89"/>
        <v>162.9</v>
      </c>
      <c r="R114" s="83">
        <f t="shared" si="89"/>
        <v>0</v>
      </c>
      <c r="S114" s="83">
        <f t="shared" si="39"/>
        <v>0</v>
      </c>
      <c r="T114" s="83">
        <f t="shared" si="89"/>
        <v>2089.3000000000002</v>
      </c>
      <c r="U114" s="83">
        <f t="shared" si="89"/>
        <v>1150.8889999999999</v>
      </c>
      <c r="V114" s="83">
        <f t="shared" si="67"/>
        <v>55.08490882113626</v>
      </c>
      <c r="W114" s="83">
        <f t="shared" si="89"/>
        <v>53.9</v>
      </c>
      <c r="X114" s="83">
        <f t="shared" si="89"/>
        <v>20.533189999999998</v>
      </c>
      <c r="Y114" s="83">
        <f t="shared" si="68"/>
        <v>38.094972170686454</v>
      </c>
      <c r="Z114" s="83">
        <f t="shared" si="89"/>
        <v>103370.8</v>
      </c>
      <c r="AA114" s="83">
        <f t="shared" si="89"/>
        <v>72662.75</v>
      </c>
      <c r="AB114" s="83">
        <f t="shared" si="69"/>
        <v>70.293303331308252</v>
      </c>
      <c r="AC114" s="224">
        <f t="shared" si="89"/>
        <v>310.3</v>
      </c>
      <c r="AD114" s="224">
        <f t="shared" si="89"/>
        <v>206.79107000000002</v>
      </c>
      <c r="AE114" s="221">
        <f t="shared" si="70"/>
        <v>66.64230422172092</v>
      </c>
      <c r="AF114" s="83">
        <f t="shared" si="89"/>
        <v>0</v>
      </c>
      <c r="AG114" s="83">
        <f t="shared" si="89"/>
        <v>0</v>
      </c>
      <c r="AH114" s="83"/>
      <c r="AI114" s="83">
        <f t="shared" si="89"/>
        <v>310.3</v>
      </c>
      <c r="AJ114" s="83">
        <f t="shared" si="89"/>
        <v>198.90876999999998</v>
      </c>
      <c r="AK114" s="83">
        <f t="shared" si="72"/>
        <v>64.102085078955838</v>
      </c>
      <c r="AL114" s="83">
        <f t="shared" si="89"/>
        <v>3413.1</v>
      </c>
      <c r="AM114" s="83">
        <f t="shared" si="89"/>
        <v>1957.6933200000001</v>
      </c>
      <c r="AN114" s="83">
        <f t="shared" si="73"/>
        <v>57.358217456271433</v>
      </c>
      <c r="AO114" s="83">
        <f t="shared" si="89"/>
        <v>310.3</v>
      </c>
      <c r="AP114" s="83">
        <f t="shared" si="89"/>
        <v>177.60896</v>
      </c>
      <c r="AQ114" s="83">
        <f t="shared" si="74"/>
        <v>57.237821463100225</v>
      </c>
      <c r="AR114" s="83">
        <f t="shared" si="89"/>
        <v>310.3</v>
      </c>
      <c r="AS114" s="83">
        <f t="shared" si="89"/>
        <v>196.84964000000002</v>
      </c>
      <c r="AT114" s="83">
        <f t="shared" si="75"/>
        <v>63.438491782146315</v>
      </c>
      <c r="AU114" s="83">
        <f t="shared" si="89"/>
        <v>589.4</v>
      </c>
      <c r="AV114" s="83">
        <f t="shared" si="89"/>
        <v>441.9</v>
      </c>
      <c r="AW114" s="83">
        <f t="shared" si="76"/>
        <v>74.97455039022735</v>
      </c>
      <c r="AX114" s="83">
        <f t="shared" si="89"/>
        <v>0</v>
      </c>
      <c r="AY114" s="83">
        <f t="shared" si="89"/>
        <v>0</v>
      </c>
      <c r="AZ114" s="83">
        <f t="shared" si="89"/>
        <v>0</v>
      </c>
      <c r="BA114" s="83">
        <f t="shared" si="89"/>
        <v>796.40000000000009</v>
      </c>
      <c r="BB114" s="83">
        <f t="shared" si="89"/>
        <v>505.53440999999998</v>
      </c>
      <c r="BC114" s="81">
        <f t="shared" ref="BC114:BC122" si="90">BB114/BA114*100</f>
        <v>63.477449773982912</v>
      </c>
      <c r="BD114" s="83">
        <f t="shared" si="89"/>
        <v>310.3</v>
      </c>
      <c r="BE114" s="83">
        <f t="shared" si="89"/>
        <v>225.40173000000001</v>
      </c>
      <c r="BF114" s="83">
        <f t="shared" si="78"/>
        <v>72.639938768933291</v>
      </c>
      <c r="BG114" s="83">
        <f t="shared" si="89"/>
        <v>310.3</v>
      </c>
      <c r="BH114" s="83">
        <f t="shared" si="89"/>
        <v>226.86597</v>
      </c>
      <c r="BI114" s="83">
        <f t="shared" si="79"/>
        <v>73.111817595874967</v>
      </c>
      <c r="BJ114" s="83">
        <f t="shared" si="89"/>
        <v>9822.6</v>
      </c>
      <c r="BK114" s="83">
        <f t="shared" si="89"/>
        <v>6105.4653699999999</v>
      </c>
      <c r="BL114" s="83">
        <f t="shared" si="31"/>
        <v>62.157324639097588</v>
      </c>
      <c r="BM114" s="83">
        <f t="shared" si="89"/>
        <v>76.900000000000006</v>
      </c>
      <c r="BN114" s="83">
        <f t="shared" si="89"/>
        <v>0</v>
      </c>
      <c r="BO114" s="83"/>
      <c r="BP114" s="83">
        <f t="shared" si="89"/>
        <v>2.6</v>
      </c>
      <c r="BQ114" s="83">
        <f t="shared" si="89"/>
        <v>0</v>
      </c>
      <c r="BR114" s="83">
        <f t="shared" si="80"/>
        <v>0</v>
      </c>
      <c r="BS114" s="83"/>
      <c r="BT114" s="83"/>
      <c r="BU114" s="83"/>
    </row>
    <row r="115" spans="1:73" s="12" customFormat="1" ht="16.5" customHeight="1" x14ac:dyDescent="0.25">
      <c r="A115" s="132" t="s">
        <v>352</v>
      </c>
      <c r="B115" s="50">
        <f t="shared" si="60"/>
        <v>142984.39999999997</v>
      </c>
      <c r="C115" s="50">
        <f t="shared" si="61"/>
        <v>100000.8312</v>
      </c>
      <c r="D115" s="15">
        <f t="shared" si="0"/>
        <v>69.938280819446049</v>
      </c>
      <c r="E115" s="15">
        <v>374.5</v>
      </c>
      <c r="F115" s="172">
        <v>299.60000000000002</v>
      </c>
      <c r="G115" s="15">
        <f t="shared" si="64"/>
        <v>80</v>
      </c>
      <c r="H115" s="15">
        <v>102.8</v>
      </c>
      <c r="I115" s="172">
        <v>50.557180000000002</v>
      </c>
      <c r="J115" s="15">
        <f t="shared" si="65"/>
        <v>49.180136186770433</v>
      </c>
      <c r="K115" s="15">
        <v>1176.8</v>
      </c>
      <c r="L115" s="228">
        <v>683.06700000000001</v>
      </c>
      <c r="M115" s="15">
        <f t="shared" si="66"/>
        <v>58.044442556084299</v>
      </c>
      <c r="N115" s="15">
        <v>19887</v>
      </c>
      <c r="O115" s="172">
        <v>15395.95</v>
      </c>
      <c r="P115" s="15">
        <f t="shared" si="19"/>
        <v>77.417156936692308</v>
      </c>
      <c r="Q115" s="15">
        <v>162.9</v>
      </c>
      <c r="R115" s="15"/>
      <c r="S115" s="15">
        <f t="shared" si="39"/>
        <v>0</v>
      </c>
      <c r="T115" s="15">
        <v>2089.3000000000002</v>
      </c>
      <c r="U115" s="172">
        <v>1150.8889999999999</v>
      </c>
      <c r="V115" s="15">
        <f t="shared" si="67"/>
        <v>55.08490882113626</v>
      </c>
      <c r="W115" s="15">
        <v>53.9</v>
      </c>
      <c r="X115" s="172">
        <v>20.533189999999998</v>
      </c>
      <c r="Y115" s="15">
        <f t="shared" si="68"/>
        <v>38.094972170686454</v>
      </c>
      <c r="Z115" s="227">
        <v>103370.8</v>
      </c>
      <c r="AA115" s="172">
        <v>72662.75</v>
      </c>
      <c r="AB115" s="15">
        <f t="shared" si="69"/>
        <v>70.293303331308252</v>
      </c>
      <c r="AC115" s="222">
        <v>310.3</v>
      </c>
      <c r="AD115" s="226">
        <v>206.79107000000002</v>
      </c>
      <c r="AE115" s="223">
        <f t="shared" si="70"/>
        <v>66.64230422172092</v>
      </c>
      <c r="AF115" s="14"/>
      <c r="AG115" s="15"/>
      <c r="AH115" s="15"/>
      <c r="AI115" s="15">
        <v>310.3</v>
      </c>
      <c r="AJ115" s="172">
        <v>198.90876999999998</v>
      </c>
      <c r="AK115" s="15">
        <f t="shared" si="72"/>
        <v>64.102085078955838</v>
      </c>
      <c r="AL115" s="15">
        <v>3413.1</v>
      </c>
      <c r="AM115" s="172">
        <v>1957.6933200000001</v>
      </c>
      <c r="AN115" s="15">
        <f t="shared" si="73"/>
        <v>57.358217456271433</v>
      </c>
      <c r="AO115" s="15">
        <v>310.3</v>
      </c>
      <c r="AP115" s="172">
        <v>177.60896</v>
      </c>
      <c r="AQ115" s="15">
        <f t="shared" si="74"/>
        <v>57.237821463100225</v>
      </c>
      <c r="AR115" s="15">
        <v>310.3</v>
      </c>
      <c r="AS115" s="172">
        <v>196.84964000000002</v>
      </c>
      <c r="AT115" s="15">
        <f t="shared" si="75"/>
        <v>63.438491782146315</v>
      </c>
      <c r="AU115" s="15">
        <v>589.4</v>
      </c>
      <c r="AV115" s="172">
        <v>441.9</v>
      </c>
      <c r="AW115" s="15">
        <f t="shared" si="76"/>
        <v>74.97455039022735</v>
      </c>
      <c r="AX115" s="15"/>
      <c r="AY115" s="15"/>
      <c r="AZ115" s="15"/>
      <c r="BA115" s="15"/>
      <c r="BB115" s="15"/>
      <c r="BC115" s="14"/>
      <c r="BD115" s="15">
        <v>310.3</v>
      </c>
      <c r="BE115" s="172">
        <v>225.40173000000001</v>
      </c>
      <c r="BF115" s="15">
        <f t="shared" si="78"/>
        <v>72.639938768933291</v>
      </c>
      <c r="BG115" s="15">
        <v>310.3</v>
      </c>
      <c r="BH115" s="172">
        <v>226.86597</v>
      </c>
      <c r="BI115" s="15">
        <f t="shared" si="79"/>
        <v>73.111817595874967</v>
      </c>
      <c r="BJ115" s="15">
        <v>9822.6</v>
      </c>
      <c r="BK115" s="172">
        <v>6105.4653699999999</v>
      </c>
      <c r="BL115" s="15">
        <f t="shared" si="31"/>
        <v>62.157324639097588</v>
      </c>
      <c r="BM115" s="15">
        <v>76.900000000000006</v>
      </c>
      <c r="BN115" s="15">
        <v>0</v>
      </c>
      <c r="BO115" s="15">
        <f t="shared" si="81"/>
        <v>0</v>
      </c>
      <c r="BP115" s="172">
        <v>2.6</v>
      </c>
      <c r="BQ115" s="15"/>
      <c r="BR115" s="15">
        <f t="shared" si="80"/>
        <v>0</v>
      </c>
      <c r="BS115" s="15"/>
      <c r="BT115" s="15"/>
      <c r="BU115" s="15"/>
    </row>
    <row r="116" spans="1:73" s="12" customFormat="1" x14ac:dyDescent="0.25">
      <c r="A116" s="133" t="s">
        <v>349</v>
      </c>
      <c r="B116" s="50">
        <f t="shared" si="60"/>
        <v>93.7</v>
      </c>
      <c r="C116" s="50">
        <f t="shared" si="61"/>
        <v>63.255429999999997</v>
      </c>
      <c r="D116" s="14">
        <f t="shared" ref="D116:D118" si="91">C116/B116*100</f>
        <v>67.508463180362853</v>
      </c>
      <c r="E116" s="14"/>
      <c r="F116" s="14"/>
      <c r="G116" s="15"/>
      <c r="H116" s="14"/>
      <c r="I116" s="15"/>
      <c r="J116" s="15"/>
      <c r="K116" s="14"/>
      <c r="L116" s="15"/>
      <c r="M116" s="15"/>
      <c r="N116" s="15"/>
      <c r="O116" s="15"/>
      <c r="P116" s="15"/>
      <c r="Q116" s="14"/>
      <c r="R116" s="14"/>
      <c r="S116" s="15"/>
      <c r="T116" s="14"/>
      <c r="U116" s="14"/>
      <c r="V116" s="15"/>
      <c r="W116" s="14"/>
      <c r="X116" s="14"/>
      <c r="Y116" s="15"/>
      <c r="Z116" s="15"/>
      <c r="AA116" s="15"/>
      <c r="AB116" s="15"/>
      <c r="AC116" s="223"/>
      <c r="AD116" s="223"/>
      <c r="AE116" s="223"/>
      <c r="AF116" s="14"/>
      <c r="AG116" s="14"/>
      <c r="AH116" s="15"/>
      <c r="AI116" s="14"/>
      <c r="AJ116" s="14"/>
      <c r="AK116" s="15"/>
      <c r="AL116" s="14"/>
      <c r="AM116" s="14"/>
      <c r="AN116" s="15"/>
      <c r="AO116" s="14"/>
      <c r="AP116" s="14"/>
      <c r="AQ116" s="15"/>
      <c r="AR116" s="14"/>
      <c r="AS116" s="14"/>
      <c r="AT116" s="15"/>
      <c r="AU116" s="14"/>
      <c r="AV116" s="14"/>
      <c r="AW116" s="15"/>
      <c r="AX116" s="14"/>
      <c r="AY116" s="14"/>
      <c r="AZ116" s="14"/>
      <c r="BA116" s="14">
        <v>93.7</v>
      </c>
      <c r="BB116" s="172">
        <v>63.255429999999997</v>
      </c>
      <c r="BC116" s="14">
        <f t="shared" si="90"/>
        <v>67.508463180362853</v>
      </c>
      <c r="BD116" s="14"/>
      <c r="BE116" s="14"/>
      <c r="BF116" s="15"/>
      <c r="BG116" s="14"/>
      <c r="BH116" s="14"/>
      <c r="BI116" s="15"/>
      <c r="BJ116" s="14"/>
      <c r="BK116" s="14"/>
      <c r="BL116" s="14"/>
      <c r="BM116" s="14"/>
      <c r="BN116" s="14"/>
      <c r="BO116" s="15"/>
      <c r="BP116" s="14"/>
      <c r="BQ116" s="14"/>
      <c r="BR116" s="15"/>
      <c r="BS116" s="14"/>
      <c r="BT116" s="14"/>
      <c r="BU116" s="15"/>
    </row>
    <row r="117" spans="1:73" s="12" customFormat="1" x14ac:dyDescent="0.25">
      <c r="A117" s="133" t="s">
        <v>537</v>
      </c>
      <c r="B117" s="50">
        <f t="shared" si="60"/>
        <v>93.7</v>
      </c>
      <c r="C117" s="50">
        <f t="shared" si="61"/>
        <v>61.148040000000002</v>
      </c>
      <c r="D117" s="14">
        <f t="shared" si="91"/>
        <v>65.25938100320171</v>
      </c>
      <c r="E117" s="14"/>
      <c r="F117" s="14"/>
      <c r="G117" s="15"/>
      <c r="H117" s="14"/>
      <c r="I117" s="15"/>
      <c r="J117" s="15"/>
      <c r="K117" s="14"/>
      <c r="L117" s="15"/>
      <c r="M117" s="15"/>
      <c r="N117" s="15"/>
      <c r="O117" s="15"/>
      <c r="P117" s="15"/>
      <c r="Q117" s="14"/>
      <c r="R117" s="14"/>
      <c r="S117" s="15"/>
      <c r="T117" s="14"/>
      <c r="U117" s="14"/>
      <c r="V117" s="15"/>
      <c r="W117" s="14"/>
      <c r="X117" s="14"/>
      <c r="Y117" s="15"/>
      <c r="Z117" s="15"/>
      <c r="AA117" s="15"/>
      <c r="AB117" s="15"/>
      <c r="AC117" s="223"/>
      <c r="AD117" s="223"/>
      <c r="AE117" s="223"/>
      <c r="AF117" s="14"/>
      <c r="AG117" s="14"/>
      <c r="AH117" s="15"/>
      <c r="AI117" s="14"/>
      <c r="AJ117" s="14"/>
      <c r="AK117" s="15"/>
      <c r="AL117" s="14"/>
      <c r="AM117" s="14"/>
      <c r="AN117" s="15"/>
      <c r="AO117" s="14"/>
      <c r="AP117" s="14"/>
      <c r="AQ117" s="15"/>
      <c r="AR117" s="14"/>
      <c r="AS117" s="14"/>
      <c r="AT117" s="15"/>
      <c r="AU117" s="14"/>
      <c r="AV117" s="14"/>
      <c r="AW117" s="15"/>
      <c r="AX117" s="14"/>
      <c r="AY117" s="14"/>
      <c r="AZ117" s="14"/>
      <c r="BA117" s="14">
        <v>93.7</v>
      </c>
      <c r="BB117" s="172">
        <v>61.148040000000002</v>
      </c>
      <c r="BC117" s="14">
        <f t="shared" si="90"/>
        <v>65.25938100320171</v>
      </c>
      <c r="BD117" s="14"/>
      <c r="BE117" s="14"/>
      <c r="BF117" s="15"/>
      <c r="BG117" s="14"/>
      <c r="BH117" s="14"/>
      <c r="BI117" s="15"/>
      <c r="BJ117" s="14"/>
      <c r="BK117" s="14"/>
      <c r="BL117" s="14"/>
      <c r="BM117" s="14"/>
      <c r="BN117" s="14"/>
      <c r="BO117" s="15"/>
      <c r="BP117" s="14"/>
      <c r="BQ117" s="14"/>
      <c r="BR117" s="15"/>
      <c r="BS117" s="14"/>
      <c r="BT117" s="14"/>
      <c r="BU117" s="15"/>
    </row>
    <row r="118" spans="1:73" s="12" customFormat="1" x14ac:dyDescent="0.25">
      <c r="A118" s="133" t="s">
        <v>350</v>
      </c>
      <c r="B118" s="50">
        <f t="shared" si="60"/>
        <v>93.7</v>
      </c>
      <c r="C118" s="50">
        <f t="shared" si="61"/>
        <v>52.262869999999999</v>
      </c>
      <c r="D118" s="14">
        <f t="shared" si="91"/>
        <v>55.77680896478121</v>
      </c>
      <c r="E118" s="14"/>
      <c r="F118" s="14"/>
      <c r="G118" s="15"/>
      <c r="H118" s="14"/>
      <c r="I118" s="15"/>
      <c r="J118" s="15"/>
      <c r="K118" s="14"/>
      <c r="L118" s="15"/>
      <c r="M118" s="15"/>
      <c r="N118" s="15"/>
      <c r="O118" s="15"/>
      <c r="P118" s="15"/>
      <c r="Q118" s="14"/>
      <c r="R118" s="14"/>
      <c r="S118" s="15"/>
      <c r="T118" s="14"/>
      <c r="U118" s="14"/>
      <c r="V118" s="15"/>
      <c r="W118" s="14"/>
      <c r="X118" s="14"/>
      <c r="Y118" s="15"/>
      <c r="Z118" s="15"/>
      <c r="AA118" s="15"/>
      <c r="AB118" s="15"/>
      <c r="AC118" s="223"/>
      <c r="AD118" s="223"/>
      <c r="AE118" s="223"/>
      <c r="AF118" s="14"/>
      <c r="AG118" s="14"/>
      <c r="AH118" s="15"/>
      <c r="AI118" s="14"/>
      <c r="AJ118" s="14"/>
      <c r="AK118" s="15"/>
      <c r="AL118" s="14"/>
      <c r="AM118" s="14"/>
      <c r="AN118" s="15"/>
      <c r="AO118" s="14"/>
      <c r="AP118" s="14"/>
      <c r="AQ118" s="15"/>
      <c r="AR118" s="14"/>
      <c r="AS118" s="14"/>
      <c r="AT118" s="15"/>
      <c r="AU118" s="14"/>
      <c r="AV118" s="14"/>
      <c r="AW118" s="15"/>
      <c r="AX118" s="14"/>
      <c r="AY118" s="14"/>
      <c r="AZ118" s="14"/>
      <c r="BA118" s="14">
        <v>93.7</v>
      </c>
      <c r="BB118" s="172">
        <v>52.262869999999999</v>
      </c>
      <c r="BC118" s="14">
        <f t="shared" si="90"/>
        <v>55.77680896478121</v>
      </c>
      <c r="BD118" s="14"/>
      <c r="BE118" s="14"/>
      <c r="BF118" s="15"/>
      <c r="BG118" s="14"/>
      <c r="BH118" s="14"/>
      <c r="BI118" s="15"/>
      <c r="BJ118" s="14"/>
      <c r="BK118" s="14"/>
      <c r="BL118" s="14"/>
      <c r="BM118" s="14"/>
      <c r="BN118" s="14"/>
      <c r="BO118" s="15"/>
      <c r="BP118" s="14"/>
      <c r="BQ118" s="14"/>
      <c r="BR118" s="15"/>
      <c r="BS118" s="14"/>
      <c r="BT118" s="14"/>
      <c r="BU118" s="15"/>
    </row>
    <row r="119" spans="1:73" s="12" customFormat="1" x14ac:dyDescent="0.25">
      <c r="A119" s="133" t="s">
        <v>610</v>
      </c>
      <c r="B119" s="50">
        <f t="shared" si="60"/>
        <v>93.7</v>
      </c>
      <c r="C119" s="50">
        <f t="shared" si="61"/>
        <v>54.957160000000002</v>
      </c>
      <c r="D119" s="14">
        <f>C119/B119*100</f>
        <v>58.652251867662756</v>
      </c>
      <c r="E119" s="14"/>
      <c r="F119" s="14"/>
      <c r="G119" s="15"/>
      <c r="H119" s="14"/>
      <c r="I119" s="15"/>
      <c r="J119" s="15"/>
      <c r="K119" s="14"/>
      <c r="L119" s="15"/>
      <c r="M119" s="15"/>
      <c r="N119" s="15"/>
      <c r="O119" s="15"/>
      <c r="P119" s="15"/>
      <c r="Q119" s="14"/>
      <c r="R119" s="14"/>
      <c r="S119" s="15"/>
      <c r="T119" s="14"/>
      <c r="U119" s="14"/>
      <c r="V119" s="15"/>
      <c r="W119" s="14"/>
      <c r="X119" s="14"/>
      <c r="Y119" s="15"/>
      <c r="Z119" s="15"/>
      <c r="AA119" s="15"/>
      <c r="AB119" s="15"/>
      <c r="AC119" s="223"/>
      <c r="AD119" s="223"/>
      <c r="AE119" s="223"/>
      <c r="AF119" s="14"/>
      <c r="AG119" s="14"/>
      <c r="AH119" s="15"/>
      <c r="AI119" s="14"/>
      <c r="AJ119" s="14"/>
      <c r="AK119" s="15"/>
      <c r="AL119" s="14"/>
      <c r="AM119" s="14"/>
      <c r="AN119" s="15"/>
      <c r="AO119" s="14"/>
      <c r="AP119" s="14"/>
      <c r="AQ119" s="15"/>
      <c r="AR119" s="14"/>
      <c r="AS119" s="14"/>
      <c r="AT119" s="15"/>
      <c r="AU119" s="14"/>
      <c r="AV119" s="14"/>
      <c r="AW119" s="15"/>
      <c r="AX119" s="14"/>
      <c r="AY119" s="14"/>
      <c r="AZ119" s="14"/>
      <c r="BA119" s="14">
        <v>93.7</v>
      </c>
      <c r="BB119" s="172">
        <v>54.957160000000002</v>
      </c>
      <c r="BC119" s="14">
        <f t="shared" si="90"/>
        <v>58.652251867662756</v>
      </c>
      <c r="BD119" s="14"/>
      <c r="BE119" s="14"/>
      <c r="BF119" s="15"/>
      <c r="BG119" s="14"/>
      <c r="BH119" s="14"/>
      <c r="BI119" s="15"/>
      <c r="BJ119" s="14"/>
      <c r="BK119" s="14"/>
      <c r="BL119" s="14"/>
      <c r="BM119" s="14"/>
      <c r="BN119" s="14"/>
      <c r="BO119" s="15"/>
      <c r="BP119" s="14"/>
      <c r="BQ119" s="14"/>
      <c r="BR119" s="15"/>
      <c r="BS119" s="14"/>
      <c r="BT119" s="14"/>
      <c r="BU119" s="15"/>
    </row>
    <row r="120" spans="1:73" s="12" customFormat="1" x14ac:dyDescent="0.25">
      <c r="A120" s="133" t="s">
        <v>351</v>
      </c>
      <c r="B120" s="50">
        <f t="shared" si="60"/>
        <v>234.2</v>
      </c>
      <c r="C120" s="50">
        <f t="shared" si="61"/>
        <v>151.83017999999998</v>
      </c>
      <c r="D120" s="14">
        <f>C120/B120*100</f>
        <v>64.82928266438941</v>
      </c>
      <c r="E120" s="14"/>
      <c r="F120" s="14"/>
      <c r="G120" s="15"/>
      <c r="H120" s="14"/>
      <c r="I120" s="15"/>
      <c r="J120" s="15"/>
      <c r="K120" s="14"/>
      <c r="L120" s="15"/>
      <c r="M120" s="15"/>
      <c r="N120" s="15"/>
      <c r="O120" s="15"/>
      <c r="P120" s="15"/>
      <c r="Q120" s="14"/>
      <c r="R120" s="14"/>
      <c r="S120" s="15"/>
      <c r="T120" s="14"/>
      <c r="U120" s="14"/>
      <c r="V120" s="15"/>
      <c r="W120" s="14"/>
      <c r="X120" s="14"/>
      <c r="Y120" s="15"/>
      <c r="Z120" s="15"/>
      <c r="AA120" s="15"/>
      <c r="AB120" s="15"/>
      <c r="AC120" s="223"/>
      <c r="AD120" s="223"/>
      <c r="AE120" s="223"/>
      <c r="AF120" s="14"/>
      <c r="AG120" s="14"/>
      <c r="AH120" s="15"/>
      <c r="AI120" s="14"/>
      <c r="AJ120" s="14"/>
      <c r="AK120" s="15"/>
      <c r="AL120" s="14"/>
      <c r="AM120" s="14"/>
      <c r="AN120" s="15"/>
      <c r="AO120" s="14"/>
      <c r="AP120" s="14"/>
      <c r="AQ120" s="15"/>
      <c r="AR120" s="14"/>
      <c r="AS120" s="14"/>
      <c r="AT120" s="15"/>
      <c r="AU120" s="14"/>
      <c r="AV120" s="14"/>
      <c r="AW120" s="15"/>
      <c r="AX120" s="14"/>
      <c r="AY120" s="14"/>
      <c r="AZ120" s="14"/>
      <c r="BA120" s="14">
        <v>234.2</v>
      </c>
      <c r="BB120" s="172">
        <v>151.83017999999998</v>
      </c>
      <c r="BC120" s="14">
        <f t="shared" si="90"/>
        <v>64.82928266438941</v>
      </c>
      <c r="BD120" s="14"/>
      <c r="BE120" s="14"/>
      <c r="BF120" s="15"/>
      <c r="BG120" s="14"/>
      <c r="BH120" s="14"/>
      <c r="BI120" s="15"/>
      <c r="BJ120" s="14"/>
      <c r="BK120" s="14"/>
      <c r="BL120" s="14"/>
      <c r="BM120" s="14"/>
      <c r="BN120" s="14"/>
      <c r="BO120" s="15"/>
      <c r="BP120" s="14"/>
      <c r="BQ120" s="14"/>
      <c r="BR120" s="15"/>
      <c r="BS120" s="14"/>
      <c r="BT120" s="14"/>
      <c r="BU120" s="15"/>
    </row>
    <row r="121" spans="1:73" s="12" customFormat="1" x14ac:dyDescent="0.25">
      <c r="A121" s="133" t="s">
        <v>411</v>
      </c>
      <c r="B121" s="50">
        <f t="shared" si="60"/>
        <v>93.7</v>
      </c>
      <c r="C121" s="50">
        <f t="shared" si="61"/>
        <v>57.982769999999995</v>
      </c>
      <c r="D121" s="14">
        <f>C121/B121*100</f>
        <v>61.881291355389536</v>
      </c>
      <c r="E121" s="14"/>
      <c r="F121" s="14"/>
      <c r="G121" s="15"/>
      <c r="H121" s="14"/>
      <c r="I121" s="15"/>
      <c r="J121" s="15"/>
      <c r="K121" s="14"/>
      <c r="L121" s="15"/>
      <c r="M121" s="15"/>
      <c r="N121" s="15"/>
      <c r="O121" s="15"/>
      <c r="P121" s="15"/>
      <c r="Q121" s="14"/>
      <c r="R121" s="14"/>
      <c r="S121" s="15"/>
      <c r="T121" s="14"/>
      <c r="U121" s="14"/>
      <c r="V121" s="15"/>
      <c r="W121" s="14"/>
      <c r="X121" s="14"/>
      <c r="Y121" s="15"/>
      <c r="Z121" s="15"/>
      <c r="AA121" s="15"/>
      <c r="AB121" s="15"/>
      <c r="AC121" s="223"/>
      <c r="AD121" s="223"/>
      <c r="AE121" s="223"/>
      <c r="AF121" s="14"/>
      <c r="AG121" s="14"/>
      <c r="AH121" s="15"/>
      <c r="AI121" s="14"/>
      <c r="AJ121" s="14"/>
      <c r="AK121" s="15"/>
      <c r="AL121" s="14"/>
      <c r="AM121" s="14"/>
      <c r="AN121" s="15"/>
      <c r="AO121" s="14"/>
      <c r="AP121" s="14"/>
      <c r="AQ121" s="15"/>
      <c r="AR121" s="14"/>
      <c r="AS121" s="14"/>
      <c r="AT121" s="15"/>
      <c r="AU121" s="14"/>
      <c r="AV121" s="14"/>
      <c r="AW121" s="15"/>
      <c r="AX121" s="14"/>
      <c r="AY121" s="14"/>
      <c r="AZ121" s="14"/>
      <c r="BA121" s="14">
        <v>93.7</v>
      </c>
      <c r="BB121" s="172">
        <v>57.982769999999995</v>
      </c>
      <c r="BC121" s="14">
        <f t="shared" si="90"/>
        <v>61.881291355389536</v>
      </c>
      <c r="BD121" s="14"/>
      <c r="BE121" s="14"/>
      <c r="BF121" s="15"/>
      <c r="BG121" s="14"/>
      <c r="BH121" s="14"/>
      <c r="BI121" s="15"/>
      <c r="BJ121" s="14"/>
      <c r="BK121" s="14"/>
      <c r="BL121" s="14"/>
      <c r="BM121" s="14"/>
      <c r="BN121" s="14"/>
      <c r="BO121" s="15"/>
      <c r="BP121" s="14"/>
      <c r="BQ121" s="14"/>
      <c r="BR121" s="15"/>
      <c r="BS121" s="14"/>
      <c r="BT121" s="14"/>
      <c r="BU121" s="15"/>
    </row>
    <row r="122" spans="1:73" s="12" customFormat="1" x14ac:dyDescent="0.25">
      <c r="A122" s="133" t="s">
        <v>540</v>
      </c>
      <c r="B122" s="50">
        <f t="shared" si="60"/>
        <v>93.7</v>
      </c>
      <c r="C122" s="50">
        <f t="shared" si="61"/>
        <v>64.09796</v>
      </c>
      <c r="D122" s="14">
        <f>C122/B122*100</f>
        <v>68.407641408751331</v>
      </c>
      <c r="E122" s="14"/>
      <c r="F122" s="14"/>
      <c r="G122" s="15"/>
      <c r="H122" s="14"/>
      <c r="I122" s="15"/>
      <c r="J122" s="15"/>
      <c r="K122" s="14"/>
      <c r="L122" s="15"/>
      <c r="M122" s="15"/>
      <c r="N122" s="15"/>
      <c r="O122" s="15"/>
      <c r="P122" s="15"/>
      <c r="Q122" s="14"/>
      <c r="R122" s="14"/>
      <c r="S122" s="15"/>
      <c r="T122" s="14"/>
      <c r="U122" s="14"/>
      <c r="V122" s="15"/>
      <c r="W122" s="14"/>
      <c r="X122" s="14"/>
      <c r="Y122" s="15"/>
      <c r="Z122" s="15"/>
      <c r="AA122" s="15"/>
      <c r="AB122" s="15"/>
      <c r="AC122" s="223"/>
      <c r="AD122" s="223"/>
      <c r="AE122" s="223"/>
      <c r="AF122" s="14"/>
      <c r="AG122" s="14"/>
      <c r="AH122" s="15"/>
      <c r="AI122" s="14"/>
      <c r="AJ122" s="14"/>
      <c r="AK122" s="15"/>
      <c r="AL122" s="14"/>
      <c r="AM122" s="14"/>
      <c r="AN122" s="15"/>
      <c r="AO122" s="14"/>
      <c r="AP122" s="14"/>
      <c r="AQ122" s="15"/>
      <c r="AR122" s="14"/>
      <c r="AS122" s="14"/>
      <c r="AT122" s="15"/>
      <c r="AU122" s="14"/>
      <c r="AV122" s="14"/>
      <c r="AW122" s="15"/>
      <c r="AX122" s="14"/>
      <c r="AY122" s="14"/>
      <c r="AZ122" s="14"/>
      <c r="BA122" s="14">
        <v>93.7</v>
      </c>
      <c r="BB122" s="172">
        <v>64.09796</v>
      </c>
      <c r="BC122" s="14">
        <f t="shared" si="90"/>
        <v>68.407641408751331</v>
      </c>
      <c r="BD122" s="14"/>
      <c r="BE122" s="14"/>
      <c r="BF122" s="15"/>
      <c r="BG122" s="14"/>
      <c r="BH122" s="14"/>
      <c r="BI122" s="15"/>
      <c r="BJ122" s="14"/>
      <c r="BK122" s="14"/>
      <c r="BL122" s="14"/>
      <c r="BM122" s="14"/>
      <c r="BN122" s="14"/>
      <c r="BO122" s="15"/>
      <c r="BP122" s="14"/>
      <c r="BQ122" s="14"/>
      <c r="BR122" s="15"/>
      <c r="BS122" s="14"/>
      <c r="BT122" s="14"/>
      <c r="BU122" s="15"/>
    </row>
    <row r="123" spans="1:73" s="28" customFormat="1" ht="31.5" x14ac:dyDescent="0.25">
      <c r="A123" s="77" t="s">
        <v>356</v>
      </c>
      <c r="B123" s="80">
        <f t="shared" si="60"/>
        <v>220883.49999999997</v>
      </c>
      <c r="C123" s="80">
        <f t="shared" si="61"/>
        <v>147638.47872000004</v>
      </c>
      <c r="D123" s="83">
        <f t="shared" ref="D123" si="92">C123/B123*100</f>
        <v>66.839976150323608</v>
      </c>
      <c r="E123" s="83">
        <f>SUM(E124:E136)</f>
        <v>737.1</v>
      </c>
      <c r="F123" s="83">
        <f t="shared" ref="F123:BQ123" si="93">SUM(F124:F136)</f>
        <v>480.79903000000002</v>
      </c>
      <c r="G123" s="83">
        <f t="shared" si="64"/>
        <v>65.228466965133634</v>
      </c>
      <c r="H123" s="83">
        <f t="shared" si="93"/>
        <v>101.4</v>
      </c>
      <c r="I123" s="83">
        <f t="shared" si="93"/>
        <v>53.677019999999999</v>
      </c>
      <c r="J123" s="83">
        <f t="shared" si="65"/>
        <v>52.935917159763314</v>
      </c>
      <c r="K123" s="83">
        <f t="shared" si="93"/>
        <v>2035.2</v>
      </c>
      <c r="L123" s="83">
        <f t="shared" si="93"/>
        <v>802.30402000000004</v>
      </c>
      <c r="M123" s="83">
        <f t="shared" si="66"/>
        <v>39.421384630503148</v>
      </c>
      <c r="N123" s="83">
        <f t="shared" si="93"/>
        <v>20751.5</v>
      </c>
      <c r="O123" s="83">
        <f t="shared" si="93"/>
        <v>16047.75633</v>
      </c>
      <c r="P123" s="83">
        <f t="shared" si="19"/>
        <v>77.332994385948012</v>
      </c>
      <c r="Q123" s="83">
        <f t="shared" si="93"/>
        <v>313.89999999999998</v>
      </c>
      <c r="R123" s="83">
        <f t="shared" si="93"/>
        <v>0</v>
      </c>
      <c r="S123" s="83">
        <f t="shared" si="39"/>
        <v>0</v>
      </c>
      <c r="T123" s="83">
        <f t="shared" si="93"/>
        <v>2669.3</v>
      </c>
      <c r="U123" s="83">
        <f t="shared" si="93"/>
        <v>752.91730000000007</v>
      </c>
      <c r="V123" s="83">
        <f t="shared" si="67"/>
        <v>28.206544787022814</v>
      </c>
      <c r="W123" s="83">
        <f t="shared" si="93"/>
        <v>107.7</v>
      </c>
      <c r="X123" s="83">
        <f t="shared" si="93"/>
        <v>65.099500000000006</v>
      </c>
      <c r="Y123" s="83">
        <f t="shared" si="68"/>
        <v>60.445218198700104</v>
      </c>
      <c r="Z123" s="83">
        <f t="shared" si="93"/>
        <v>172217.7</v>
      </c>
      <c r="AA123" s="83">
        <f t="shared" si="93"/>
        <v>114841.99927</v>
      </c>
      <c r="AB123" s="83">
        <f t="shared" si="69"/>
        <v>66.684202187115488</v>
      </c>
      <c r="AC123" s="224">
        <f t="shared" si="93"/>
        <v>310.3</v>
      </c>
      <c r="AD123" s="224">
        <f t="shared" si="93"/>
        <v>223.67112</v>
      </c>
      <c r="AE123" s="221">
        <f t="shared" si="70"/>
        <v>72.082217209152432</v>
      </c>
      <c r="AF123" s="83">
        <f t="shared" si="93"/>
        <v>0</v>
      </c>
      <c r="AG123" s="83">
        <f t="shared" si="93"/>
        <v>0</v>
      </c>
      <c r="AH123" s="83"/>
      <c r="AI123" s="83">
        <f t="shared" si="93"/>
        <v>310.3</v>
      </c>
      <c r="AJ123" s="83">
        <f t="shared" si="93"/>
        <v>221.25489000000002</v>
      </c>
      <c r="AK123" s="83">
        <f t="shared" si="72"/>
        <v>71.303541733806</v>
      </c>
      <c r="AL123" s="83">
        <f t="shared" si="93"/>
        <v>892.2</v>
      </c>
      <c r="AM123" s="83">
        <f t="shared" si="93"/>
        <v>616.62727000000007</v>
      </c>
      <c r="AN123" s="83">
        <f t="shared" si="73"/>
        <v>69.1131214974221</v>
      </c>
      <c r="AO123" s="83">
        <f t="shared" si="93"/>
        <v>310.3</v>
      </c>
      <c r="AP123" s="83">
        <f t="shared" si="93"/>
        <v>229.06171000000001</v>
      </c>
      <c r="AQ123" s="83">
        <f t="shared" si="74"/>
        <v>73.819436029648728</v>
      </c>
      <c r="AR123" s="83">
        <f t="shared" si="93"/>
        <v>310.3</v>
      </c>
      <c r="AS123" s="83">
        <f t="shared" si="93"/>
        <v>230.81609</v>
      </c>
      <c r="AT123" s="83">
        <f t="shared" si="75"/>
        <v>74.384817918143725</v>
      </c>
      <c r="AU123" s="83">
        <f t="shared" si="93"/>
        <v>931.8</v>
      </c>
      <c r="AV123" s="83">
        <f t="shared" si="93"/>
        <v>699.3</v>
      </c>
      <c r="AW123" s="83">
        <f t="shared" si="76"/>
        <v>75.04829362524147</v>
      </c>
      <c r="AX123" s="83">
        <f t="shared" si="93"/>
        <v>0</v>
      </c>
      <c r="AY123" s="83">
        <f t="shared" si="93"/>
        <v>0</v>
      </c>
      <c r="AZ123" s="83">
        <f t="shared" si="93"/>
        <v>0</v>
      </c>
      <c r="BA123" s="83">
        <f t="shared" si="93"/>
        <v>1311.7000000000003</v>
      </c>
      <c r="BB123" s="83">
        <f t="shared" si="93"/>
        <v>755.65427999999997</v>
      </c>
      <c r="BC123" s="81">
        <f t="shared" ref="BC123:BC134" si="94">BB123/BA123*100</f>
        <v>57.60877334756421</v>
      </c>
      <c r="BD123" s="83">
        <f t="shared" si="93"/>
        <v>310.3</v>
      </c>
      <c r="BE123" s="83">
        <f t="shared" si="93"/>
        <v>110.91669</v>
      </c>
      <c r="BF123" s="83">
        <f t="shared" si="78"/>
        <v>35.744985497905255</v>
      </c>
      <c r="BG123" s="83">
        <f t="shared" si="93"/>
        <v>310.3</v>
      </c>
      <c r="BH123" s="83">
        <f t="shared" si="93"/>
        <v>202.57984999999999</v>
      </c>
      <c r="BI123" s="83">
        <f t="shared" si="79"/>
        <v>65.285159523042211</v>
      </c>
      <c r="BJ123" s="83">
        <f t="shared" si="93"/>
        <v>16916.7</v>
      </c>
      <c r="BK123" s="83">
        <f t="shared" si="93"/>
        <v>11277.81675</v>
      </c>
      <c r="BL123" s="83">
        <f t="shared" si="31"/>
        <v>66.666765681249885</v>
      </c>
      <c r="BM123" s="83">
        <f t="shared" si="93"/>
        <v>32</v>
      </c>
      <c r="BN123" s="83">
        <f t="shared" si="93"/>
        <v>25.307599999999997</v>
      </c>
      <c r="BO123" s="83">
        <f t="shared" si="81"/>
        <v>79.086249999999993</v>
      </c>
      <c r="BP123" s="83">
        <f t="shared" si="93"/>
        <v>3.5</v>
      </c>
      <c r="BQ123" s="83">
        <f t="shared" si="93"/>
        <v>0.92</v>
      </c>
      <c r="BR123" s="83">
        <f t="shared" si="80"/>
        <v>26.285714285714285</v>
      </c>
      <c r="BS123" s="83"/>
      <c r="BT123" s="83"/>
      <c r="BU123" s="83"/>
    </row>
    <row r="124" spans="1:73" s="12" customFormat="1" ht="31.5" x14ac:dyDescent="0.25">
      <c r="A124" s="132" t="s">
        <v>355</v>
      </c>
      <c r="B124" s="50">
        <f t="shared" si="60"/>
        <v>219571.79999999996</v>
      </c>
      <c r="C124" s="50">
        <f t="shared" si="61"/>
        <v>146882.82444000005</v>
      </c>
      <c r="D124" s="15">
        <f t="shared" si="0"/>
        <v>66.895122433755191</v>
      </c>
      <c r="E124" s="15">
        <v>737.1</v>
      </c>
      <c r="F124" s="172">
        <v>480.79903000000002</v>
      </c>
      <c r="G124" s="15">
        <f t="shared" si="64"/>
        <v>65.228466965133634</v>
      </c>
      <c r="H124" s="15">
        <v>101.4</v>
      </c>
      <c r="I124" s="172">
        <v>53.677019999999999</v>
      </c>
      <c r="J124" s="15">
        <f t="shared" si="65"/>
        <v>52.935917159763314</v>
      </c>
      <c r="K124" s="15">
        <v>2035.2</v>
      </c>
      <c r="L124" s="228">
        <v>802.30402000000004</v>
      </c>
      <c r="M124" s="15">
        <f t="shared" si="66"/>
        <v>39.421384630503148</v>
      </c>
      <c r="N124" s="15">
        <v>20751.5</v>
      </c>
      <c r="O124" s="172">
        <v>16047.75633</v>
      </c>
      <c r="P124" s="15">
        <f t="shared" si="19"/>
        <v>77.332994385948012</v>
      </c>
      <c r="Q124" s="15">
        <v>313.89999999999998</v>
      </c>
      <c r="R124" s="15"/>
      <c r="S124" s="15">
        <f t="shared" si="39"/>
        <v>0</v>
      </c>
      <c r="T124" s="15">
        <v>2669.3</v>
      </c>
      <c r="U124" s="172">
        <v>752.91730000000007</v>
      </c>
      <c r="V124" s="15">
        <f t="shared" si="67"/>
        <v>28.206544787022814</v>
      </c>
      <c r="W124" s="15">
        <v>107.7</v>
      </c>
      <c r="X124" s="172">
        <v>65.099500000000006</v>
      </c>
      <c r="Y124" s="15">
        <f t="shared" si="68"/>
        <v>60.445218198700104</v>
      </c>
      <c r="Z124" s="227">
        <v>172217.7</v>
      </c>
      <c r="AA124" s="172">
        <v>114841.99927</v>
      </c>
      <c r="AB124" s="15">
        <f t="shared" si="69"/>
        <v>66.684202187115488</v>
      </c>
      <c r="AC124" s="222">
        <v>310.3</v>
      </c>
      <c r="AD124" s="226">
        <v>223.67112</v>
      </c>
      <c r="AE124" s="223">
        <f t="shared" si="70"/>
        <v>72.082217209152432</v>
      </c>
      <c r="AF124" s="14"/>
      <c r="AG124" s="15"/>
      <c r="AH124" s="15"/>
      <c r="AI124" s="15">
        <v>310.3</v>
      </c>
      <c r="AJ124" s="172">
        <v>221.25489000000002</v>
      </c>
      <c r="AK124" s="15">
        <f t="shared" si="72"/>
        <v>71.303541733806</v>
      </c>
      <c r="AL124" s="15">
        <v>892.2</v>
      </c>
      <c r="AM124" s="172">
        <v>616.62727000000007</v>
      </c>
      <c r="AN124" s="15">
        <f t="shared" si="73"/>
        <v>69.1131214974221</v>
      </c>
      <c r="AO124" s="15">
        <v>310.3</v>
      </c>
      <c r="AP124" s="172">
        <v>229.06171000000001</v>
      </c>
      <c r="AQ124" s="15">
        <f t="shared" si="74"/>
        <v>73.819436029648728</v>
      </c>
      <c r="AR124" s="15">
        <v>310.3</v>
      </c>
      <c r="AS124" s="172">
        <v>230.81609</v>
      </c>
      <c r="AT124" s="15">
        <f t="shared" si="75"/>
        <v>74.384817918143725</v>
      </c>
      <c r="AU124" s="15">
        <v>931.8</v>
      </c>
      <c r="AV124" s="172">
        <v>699.3</v>
      </c>
      <c r="AW124" s="15">
        <f t="shared" si="76"/>
        <v>75.04829362524147</v>
      </c>
      <c r="AX124" s="15"/>
      <c r="AY124" s="15"/>
      <c r="AZ124" s="15"/>
      <c r="BA124" s="15"/>
      <c r="BB124" s="15"/>
      <c r="BC124" s="14"/>
      <c r="BD124" s="15">
        <v>310.3</v>
      </c>
      <c r="BE124" s="172">
        <v>110.91669</v>
      </c>
      <c r="BF124" s="15">
        <f t="shared" si="78"/>
        <v>35.744985497905255</v>
      </c>
      <c r="BG124" s="15">
        <v>310.3</v>
      </c>
      <c r="BH124" s="172">
        <v>202.57984999999999</v>
      </c>
      <c r="BI124" s="15">
        <f t="shared" si="79"/>
        <v>65.285159523042211</v>
      </c>
      <c r="BJ124" s="15">
        <v>16916.7</v>
      </c>
      <c r="BK124" s="172">
        <v>11277.81675</v>
      </c>
      <c r="BL124" s="15">
        <f t="shared" si="31"/>
        <v>66.666765681249885</v>
      </c>
      <c r="BM124" s="15">
        <v>32</v>
      </c>
      <c r="BN124" s="15">
        <v>25.307599999999997</v>
      </c>
      <c r="BO124" s="15">
        <f t="shared" si="81"/>
        <v>79.086249999999993</v>
      </c>
      <c r="BP124" s="172">
        <v>3.5</v>
      </c>
      <c r="BQ124" s="172">
        <v>0.92</v>
      </c>
      <c r="BR124" s="15">
        <f t="shared" si="80"/>
        <v>26.285714285714285</v>
      </c>
      <c r="BS124" s="15"/>
      <c r="BT124" s="15"/>
      <c r="BU124" s="15"/>
    </row>
    <row r="125" spans="1:73" s="12" customFormat="1" x14ac:dyDescent="0.25">
      <c r="A125" s="133" t="s">
        <v>541</v>
      </c>
      <c r="B125" s="50">
        <f t="shared" si="60"/>
        <v>93.7</v>
      </c>
      <c r="C125" s="50">
        <f t="shared" si="61"/>
        <v>56.652989999999996</v>
      </c>
      <c r="D125" s="14">
        <f t="shared" ref="D125:D134" si="95">C125/B125*100</f>
        <v>60.462102454642476</v>
      </c>
      <c r="E125" s="14"/>
      <c r="F125" s="172"/>
      <c r="G125" s="15"/>
      <c r="H125" s="14"/>
      <c r="I125" s="14"/>
      <c r="J125" s="15"/>
      <c r="K125" s="14"/>
      <c r="L125" s="14"/>
      <c r="M125" s="15"/>
      <c r="N125" s="14"/>
      <c r="O125" s="14"/>
      <c r="P125" s="15"/>
      <c r="Q125" s="14"/>
      <c r="R125" s="14"/>
      <c r="S125" s="14"/>
      <c r="T125" s="14"/>
      <c r="U125" s="14"/>
      <c r="V125" s="15"/>
      <c r="W125" s="14"/>
      <c r="X125" s="14"/>
      <c r="Y125" s="15"/>
      <c r="Z125" s="14"/>
      <c r="AA125" s="14"/>
      <c r="AB125" s="15"/>
      <c r="AC125" s="223"/>
      <c r="AD125" s="223"/>
      <c r="AE125" s="223"/>
      <c r="AF125" s="14"/>
      <c r="AG125" s="14"/>
      <c r="AH125" s="15"/>
      <c r="AI125" s="14"/>
      <c r="AJ125" s="14"/>
      <c r="AK125" s="15"/>
      <c r="AL125" s="14"/>
      <c r="AM125" s="14"/>
      <c r="AN125" s="15"/>
      <c r="AO125" s="14"/>
      <c r="AP125" s="14"/>
      <c r="AQ125" s="15"/>
      <c r="AR125" s="14"/>
      <c r="AS125" s="14"/>
      <c r="AT125" s="15"/>
      <c r="AU125" s="14"/>
      <c r="AV125" s="14"/>
      <c r="AW125" s="15"/>
      <c r="AX125" s="14"/>
      <c r="AY125" s="14"/>
      <c r="AZ125" s="14"/>
      <c r="BA125" s="14">
        <v>93.7</v>
      </c>
      <c r="BB125" s="172">
        <v>56.652989999999996</v>
      </c>
      <c r="BC125" s="14">
        <f t="shared" si="94"/>
        <v>60.462102454642476</v>
      </c>
      <c r="BD125" s="14"/>
      <c r="BE125" s="14"/>
      <c r="BF125" s="15"/>
      <c r="BG125" s="14"/>
      <c r="BH125" s="14"/>
      <c r="BI125" s="15"/>
      <c r="BJ125" s="14"/>
      <c r="BK125" s="14"/>
      <c r="BL125" s="15"/>
      <c r="BM125" s="14"/>
      <c r="BN125" s="14"/>
      <c r="BO125" s="15"/>
      <c r="BP125" s="14"/>
      <c r="BQ125" s="14"/>
      <c r="BR125" s="15"/>
      <c r="BS125" s="14"/>
      <c r="BT125" s="14"/>
      <c r="BU125" s="15"/>
    </row>
    <row r="126" spans="1:73" s="12" customFormat="1" x14ac:dyDescent="0.25">
      <c r="A126" s="133" t="s">
        <v>542</v>
      </c>
      <c r="B126" s="50">
        <f t="shared" si="60"/>
        <v>93.7</v>
      </c>
      <c r="C126" s="50">
        <f t="shared" si="61"/>
        <v>46.561250000000001</v>
      </c>
      <c r="D126" s="14">
        <f t="shared" si="95"/>
        <v>49.691835645677699</v>
      </c>
      <c r="E126" s="14"/>
      <c r="F126" s="14"/>
      <c r="G126" s="15"/>
      <c r="H126" s="14"/>
      <c r="I126" s="14"/>
      <c r="J126" s="15"/>
      <c r="K126" s="14"/>
      <c r="L126" s="14"/>
      <c r="M126" s="15"/>
      <c r="N126" s="14"/>
      <c r="O126" s="14"/>
      <c r="P126" s="15"/>
      <c r="Q126" s="14"/>
      <c r="R126" s="14"/>
      <c r="S126" s="14"/>
      <c r="T126" s="14"/>
      <c r="U126" s="14"/>
      <c r="V126" s="15"/>
      <c r="W126" s="14"/>
      <c r="X126" s="14"/>
      <c r="Y126" s="15"/>
      <c r="Z126" s="14"/>
      <c r="AA126" s="14"/>
      <c r="AB126" s="15"/>
      <c r="AC126" s="223"/>
      <c r="AD126" s="223"/>
      <c r="AE126" s="223"/>
      <c r="AF126" s="14"/>
      <c r="AG126" s="14"/>
      <c r="AH126" s="15"/>
      <c r="AI126" s="14"/>
      <c r="AJ126" s="14"/>
      <c r="AK126" s="15"/>
      <c r="AL126" s="14"/>
      <c r="AM126" s="14"/>
      <c r="AN126" s="15"/>
      <c r="AO126" s="14"/>
      <c r="AP126" s="14"/>
      <c r="AQ126" s="15"/>
      <c r="AR126" s="14"/>
      <c r="AS126" s="14"/>
      <c r="AT126" s="15"/>
      <c r="AU126" s="14"/>
      <c r="AV126" s="14"/>
      <c r="AW126" s="15"/>
      <c r="AX126" s="14"/>
      <c r="AY126" s="14"/>
      <c r="AZ126" s="14"/>
      <c r="BA126" s="14">
        <v>93.7</v>
      </c>
      <c r="BB126" s="172">
        <v>46.561250000000001</v>
      </c>
      <c r="BC126" s="14">
        <f t="shared" si="94"/>
        <v>49.691835645677699</v>
      </c>
      <c r="BD126" s="14"/>
      <c r="BE126" s="14"/>
      <c r="BF126" s="15"/>
      <c r="BG126" s="14"/>
      <c r="BH126" s="14"/>
      <c r="BI126" s="15"/>
      <c r="BJ126" s="14"/>
      <c r="BK126" s="14"/>
      <c r="BL126" s="15"/>
      <c r="BM126" s="14"/>
      <c r="BN126" s="14"/>
      <c r="BO126" s="15"/>
      <c r="BP126" s="14"/>
      <c r="BQ126" s="14"/>
      <c r="BR126" s="15"/>
      <c r="BS126" s="14"/>
      <c r="BT126" s="14"/>
      <c r="BU126" s="15"/>
    </row>
    <row r="127" spans="1:73" s="12" customFormat="1" x14ac:dyDescent="0.25">
      <c r="A127" s="133" t="s">
        <v>543</v>
      </c>
      <c r="B127" s="50">
        <f t="shared" si="60"/>
        <v>234.2</v>
      </c>
      <c r="C127" s="50">
        <f t="shared" si="61"/>
        <v>127.26796</v>
      </c>
      <c r="D127" s="14">
        <f t="shared" si="95"/>
        <v>54.341571306575574</v>
      </c>
      <c r="E127" s="14"/>
      <c r="F127" s="14"/>
      <c r="G127" s="15"/>
      <c r="H127" s="14"/>
      <c r="I127" s="14"/>
      <c r="J127" s="15"/>
      <c r="K127" s="14"/>
      <c r="L127" s="14"/>
      <c r="M127" s="15"/>
      <c r="N127" s="14"/>
      <c r="O127" s="14"/>
      <c r="P127" s="15"/>
      <c r="Q127" s="14"/>
      <c r="R127" s="14"/>
      <c r="S127" s="14"/>
      <c r="T127" s="14"/>
      <c r="U127" s="14"/>
      <c r="V127" s="15"/>
      <c r="W127" s="14"/>
      <c r="X127" s="14"/>
      <c r="Y127" s="15"/>
      <c r="Z127" s="14"/>
      <c r="AA127" s="14"/>
      <c r="AB127" s="15"/>
      <c r="AC127" s="223"/>
      <c r="AD127" s="223"/>
      <c r="AE127" s="223"/>
      <c r="AF127" s="14"/>
      <c r="AG127" s="14"/>
      <c r="AH127" s="15"/>
      <c r="AI127" s="14"/>
      <c r="AJ127" s="14"/>
      <c r="AK127" s="15"/>
      <c r="AL127" s="14"/>
      <c r="AM127" s="14"/>
      <c r="AN127" s="15"/>
      <c r="AO127" s="14"/>
      <c r="AP127" s="14"/>
      <c r="AQ127" s="15"/>
      <c r="AR127" s="14"/>
      <c r="AS127" s="14"/>
      <c r="AT127" s="15"/>
      <c r="AU127" s="14"/>
      <c r="AV127" s="14"/>
      <c r="AW127" s="15"/>
      <c r="AX127" s="14"/>
      <c r="AY127" s="14"/>
      <c r="AZ127" s="14"/>
      <c r="BA127" s="14">
        <v>234.2</v>
      </c>
      <c r="BB127" s="172">
        <v>127.26796</v>
      </c>
      <c r="BC127" s="14">
        <f t="shared" si="94"/>
        <v>54.341571306575574</v>
      </c>
      <c r="BD127" s="14"/>
      <c r="BE127" s="14"/>
      <c r="BF127" s="15"/>
      <c r="BG127" s="14"/>
      <c r="BH127" s="14"/>
      <c r="BI127" s="15"/>
      <c r="BJ127" s="14"/>
      <c r="BK127" s="14"/>
      <c r="BL127" s="15"/>
      <c r="BM127" s="14"/>
      <c r="BN127" s="14"/>
      <c r="BO127" s="15"/>
      <c r="BP127" s="14"/>
      <c r="BQ127" s="14"/>
      <c r="BR127" s="15"/>
      <c r="BS127" s="14"/>
      <c r="BT127" s="14"/>
      <c r="BU127" s="15"/>
    </row>
    <row r="128" spans="1:73" s="12" customFormat="1" x14ac:dyDescent="0.25">
      <c r="A128" s="133" t="s">
        <v>544</v>
      </c>
      <c r="B128" s="50">
        <f t="shared" si="60"/>
        <v>93.7</v>
      </c>
      <c r="C128" s="50">
        <f t="shared" si="61"/>
        <v>53.296570000000003</v>
      </c>
      <c r="D128" s="14">
        <f t="shared" si="95"/>
        <v>56.880010672358594</v>
      </c>
      <c r="E128" s="14"/>
      <c r="F128" s="14"/>
      <c r="G128" s="15"/>
      <c r="H128" s="14"/>
      <c r="I128" s="14"/>
      <c r="J128" s="15"/>
      <c r="K128" s="14"/>
      <c r="L128" s="14"/>
      <c r="M128" s="15"/>
      <c r="N128" s="14"/>
      <c r="O128" s="14"/>
      <c r="P128" s="15"/>
      <c r="Q128" s="14"/>
      <c r="R128" s="14"/>
      <c r="S128" s="14"/>
      <c r="T128" s="14"/>
      <c r="U128" s="14"/>
      <c r="V128" s="15"/>
      <c r="W128" s="14"/>
      <c r="X128" s="14"/>
      <c r="Y128" s="15"/>
      <c r="Z128" s="14"/>
      <c r="AA128" s="14"/>
      <c r="AB128" s="15"/>
      <c r="AC128" s="223"/>
      <c r="AD128" s="223"/>
      <c r="AE128" s="223"/>
      <c r="AF128" s="14"/>
      <c r="AG128" s="14"/>
      <c r="AH128" s="15"/>
      <c r="AI128" s="14"/>
      <c r="AJ128" s="14"/>
      <c r="AK128" s="15"/>
      <c r="AL128" s="14"/>
      <c r="AM128" s="14"/>
      <c r="AN128" s="15"/>
      <c r="AO128" s="14"/>
      <c r="AP128" s="14"/>
      <c r="AQ128" s="15"/>
      <c r="AR128" s="14"/>
      <c r="AS128" s="14"/>
      <c r="AT128" s="15"/>
      <c r="AU128" s="14"/>
      <c r="AV128" s="14"/>
      <c r="AW128" s="15"/>
      <c r="AX128" s="14"/>
      <c r="AY128" s="14"/>
      <c r="AZ128" s="14"/>
      <c r="BA128" s="14">
        <v>93.7</v>
      </c>
      <c r="BB128" s="172">
        <v>53.296570000000003</v>
      </c>
      <c r="BC128" s="14">
        <f t="shared" si="94"/>
        <v>56.880010672358594</v>
      </c>
      <c r="BD128" s="14"/>
      <c r="BE128" s="14"/>
      <c r="BF128" s="15"/>
      <c r="BG128" s="14"/>
      <c r="BH128" s="14"/>
      <c r="BI128" s="15"/>
      <c r="BJ128" s="14"/>
      <c r="BK128" s="14"/>
      <c r="BL128" s="15"/>
      <c r="BM128" s="14"/>
      <c r="BN128" s="14"/>
      <c r="BO128" s="15"/>
      <c r="BP128" s="14"/>
      <c r="BQ128" s="14"/>
      <c r="BR128" s="15"/>
      <c r="BS128" s="14"/>
      <c r="BT128" s="14"/>
      <c r="BU128" s="15"/>
    </row>
    <row r="129" spans="1:73" s="12" customFormat="1" x14ac:dyDescent="0.25">
      <c r="A129" s="133" t="s">
        <v>354</v>
      </c>
      <c r="B129" s="50">
        <f t="shared" si="60"/>
        <v>234.2</v>
      </c>
      <c r="C129" s="50">
        <f t="shared" si="61"/>
        <v>135.50312</v>
      </c>
      <c r="D129" s="14">
        <f t="shared" si="95"/>
        <v>57.857865072587536</v>
      </c>
      <c r="E129" s="14"/>
      <c r="F129" s="14"/>
      <c r="G129" s="15"/>
      <c r="H129" s="14"/>
      <c r="I129" s="14"/>
      <c r="J129" s="15"/>
      <c r="K129" s="14"/>
      <c r="L129" s="14"/>
      <c r="M129" s="15"/>
      <c r="N129" s="14"/>
      <c r="O129" s="14"/>
      <c r="P129" s="15"/>
      <c r="Q129" s="14"/>
      <c r="R129" s="14"/>
      <c r="S129" s="14"/>
      <c r="T129" s="14"/>
      <c r="U129" s="14"/>
      <c r="V129" s="15"/>
      <c r="W129" s="14"/>
      <c r="X129" s="14"/>
      <c r="Y129" s="15"/>
      <c r="Z129" s="14"/>
      <c r="AA129" s="14"/>
      <c r="AB129" s="15"/>
      <c r="AC129" s="223"/>
      <c r="AD129" s="223"/>
      <c r="AE129" s="223"/>
      <c r="AF129" s="14"/>
      <c r="AG129" s="14"/>
      <c r="AH129" s="15"/>
      <c r="AI129" s="14"/>
      <c r="AJ129" s="14"/>
      <c r="AK129" s="15"/>
      <c r="AL129" s="14"/>
      <c r="AM129" s="14"/>
      <c r="AN129" s="15"/>
      <c r="AO129" s="14"/>
      <c r="AP129" s="14"/>
      <c r="AQ129" s="15"/>
      <c r="AR129" s="14"/>
      <c r="AS129" s="14"/>
      <c r="AT129" s="15"/>
      <c r="AU129" s="14"/>
      <c r="AV129" s="14"/>
      <c r="AW129" s="15"/>
      <c r="AX129" s="14"/>
      <c r="AY129" s="14"/>
      <c r="AZ129" s="14"/>
      <c r="BA129" s="14">
        <v>234.2</v>
      </c>
      <c r="BB129" s="172">
        <v>135.50312</v>
      </c>
      <c r="BC129" s="14">
        <f t="shared" si="94"/>
        <v>57.857865072587536</v>
      </c>
      <c r="BD129" s="14"/>
      <c r="BE129" s="14"/>
      <c r="BF129" s="15"/>
      <c r="BG129" s="14"/>
      <c r="BH129" s="14"/>
      <c r="BI129" s="15"/>
      <c r="BJ129" s="14"/>
      <c r="BK129" s="14"/>
      <c r="BL129" s="15"/>
      <c r="BM129" s="14"/>
      <c r="BN129" s="14"/>
      <c r="BO129" s="15"/>
      <c r="BP129" s="14"/>
      <c r="BQ129" s="14"/>
      <c r="BR129" s="15"/>
      <c r="BS129" s="14"/>
      <c r="BT129" s="14"/>
      <c r="BU129" s="15"/>
    </row>
    <row r="130" spans="1:73" s="12" customFormat="1" x14ac:dyDescent="0.25">
      <c r="A130" s="133" t="s">
        <v>545</v>
      </c>
      <c r="B130" s="50">
        <f t="shared" si="60"/>
        <v>93.7</v>
      </c>
      <c r="C130" s="50">
        <f t="shared" si="61"/>
        <v>53.296550000000003</v>
      </c>
      <c r="D130" s="14">
        <f t="shared" si="95"/>
        <v>56.879989327641411</v>
      </c>
      <c r="E130" s="14"/>
      <c r="F130" s="14"/>
      <c r="G130" s="15"/>
      <c r="H130" s="14"/>
      <c r="I130" s="14"/>
      <c r="J130" s="15"/>
      <c r="K130" s="14"/>
      <c r="L130" s="14"/>
      <c r="M130" s="15"/>
      <c r="N130" s="14"/>
      <c r="O130" s="14"/>
      <c r="P130" s="15"/>
      <c r="Q130" s="14"/>
      <c r="R130" s="14"/>
      <c r="S130" s="14"/>
      <c r="T130" s="14"/>
      <c r="U130" s="14"/>
      <c r="V130" s="15"/>
      <c r="W130" s="14"/>
      <c r="X130" s="14"/>
      <c r="Y130" s="15"/>
      <c r="Z130" s="14"/>
      <c r="AA130" s="14"/>
      <c r="AB130" s="15"/>
      <c r="AC130" s="223"/>
      <c r="AD130" s="223"/>
      <c r="AE130" s="223"/>
      <c r="AF130" s="14"/>
      <c r="AG130" s="14"/>
      <c r="AH130" s="15"/>
      <c r="AI130" s="14"/>
      <c r="AJ130" s="14"/>
      <c r="AK130" s="15"/>
      <c r="AL130" s="14"/>
      <c r="AM130" s="14"/>
      <c r="AN130" s="15"/>
      <c r="AO130" s="14"/>
      <c r="AP130" s="14"/>
      <c r="AQ130" s="15"/>
      <c r="AR130" s="14"/>
      <c r="AS130" s="14"/>
      <c r="AT130" s="15"/>
      <c r="AU130" s="14"/>
      <c r="AV130" s="14"/>
      <c r="AW130" s="15"/>
      <c r="AX130" s="14"/>
      <c r="AY130" s="14"/>
      <c r="AZ130" s="14"/>
      <c r="BA130" s="14">
        <v>93.7</v>
      </c>
      <c r="BB130" s="172">
        <v>53.296550000000003</v>
      </c>
      <c r="BC130" s="14">
        <f t="shared" si="94"/>
        <v>56.879989327641411</v>
      </c>
      <c r="BD130" s="14"/>
      <c r="BE130" s="14"/>
      <c r="BF130" s="15"/>
      <c r="BG130" s="14"/>
      <c r="BH130" s="14"/>
      <c r="BI130" s="15"/>
      <c r="BJ130" s="14"/>
      <c r="BK130" s="14"/>
      <c r="BL130" s="15"/>
      <c r="BM130" s="14"/>
      <c r="BN130" s="14"/>
      <c r="BO130" s="15"/>
      <c r="BP130" s="14"/>
      <c r="BQ130" s="14"/>
      <c r="BR130" s="15"/>
      <c r="BS130" s="14"/>
      <c r="BT130" s="14"/>
      <c r="BU130" s="15"/>
    </row>
    <row r="131" spans="1:73" s="12" customFormat="1" x14ac:dyDescent="0.25">
      <c r="A131" s="133" t="s">
        <v>695</v>
      </c>
      <c r="B131" s="50">
        <f t="shared" si="60"/>
        <v>93.7</v>
      </c>
      <c r="C131" s="50">
        <f t="shared" si="61"/>
        <v>56.673019999999994</v>
      </c>
      <c r="D131" s="14">
        <f t="shared" si="95"/>
        <v>60.483479188900738</v>
      </c>
      <c r="E131" s="14"/>
      <c r="F131" s="14"/>
      <c r="G131" s="15"/>
      <c r="H131" s="14"/>
      <c r="I131" s="14"/>
      <c r="J131" s="15"/>
      <c r="K131" s="14"/>
      <c r="L131" s="14"/>
      <c r="M131" s="15"/>
      <c r="N131" s="14"/>
      <c r="O131" s="14"/>
      <c r="P131" s="15"/>
      <c r="Q131" s="14"/>
      <c r="R131" s="14"/>
      <c r="S131" s="14"/>
      <c r="T131" s="14"/>
      <c r="U131" s="14"/>
      <c r="V131" s="15"/>
      <c r="W131" s="14"/>
      <c r="X131" s="14"/>
      <c r="Y131" s="15"/>
      <c r="Z131" s="14"/>
      <c r="AA131" s="14"/>
      <c r="AB131" s="15"/>
      <c r="AC131" s="223"/>
      <c r="AD131" s="223"/>
      <c r="AE131" s="223"/>
      <c r="AF131" s="14"/>
      <c r="AG131" s="14"/>
      <c r="AH131" s="15"/>
      <c r="AI131" s="14"/>
      <c r="AJ131" s="14"/>
      <c r="AK131" s="15"/>
      <c r="AL131" s="14"/>
      <c r="AM131" s="14"/>
      <c r="AN131" s="15"/>
      <c r="AO131" s="14"/>
      <c r="AP131" s="14"/>
      <c r="AQ131" s="15"/>
      <c r="AR131" s="14"/>
      <c r="AS131" s="14"/>
      <c r="AT131" s="15"/>
      <c r="AU131" s="14"/>
      <c r="AV131" s="14"/>
      <c r="AW131" s="15"/>
      <c r="AX131" s="14"/>
      <c r="AY131" s="14"/>
      <c r="AZ131" s="14"/>
      <c r="BA131" s="14">
        <v>93.7</v>
      </c>
      <c r="BB131" s="172">
        <v>56.673019999999994</v>
      </c>
      <c r="BC131" s="14">
        <f t="shared" si="94"/>
        <v>60.483479188900738</v>
      </c>
      <c r="BD131" s="14"/>
      <c r="BE131" s="14"/>
      <c r="BF131" s="15"/>
      <c r="BG131" s="14"/>
      <c r="BH131" s="14"/>
      <c r="BI131" s="15"/>
      <c r="BJ131" s="14"/>
      <c r="BK131" s="14"/>
      <c r="BL131" s="15"/>
      <c r="BM131" s="14"/>
      <c r="BN131" s="14"/>
      <c r="BO131" s="15"/>
      <c r="BP131" s="14"/>
      <c r="BQ131" s="14"/>
      <c r="BR131" s="15"/>
      <c r="BS131" s="14"/>
      <c r="BT131" s="14"/>
      <c r="BU131" s="15"/>
    </row>
    <row r="132" spans="1:73" s="12" customFormat="1" x14ac:dyDescent="0.25">
      <c r="A132" s="133" t="s">
        <v>546</v>
      </c>
      <c r="B132" s="50">
        <f t="shared" si="60"/>
        <v>93.7</v>
      </c>
      <c r="C132" s="50">
        <f t="shared" si="61"/>
        <v>63.181010000000001</v>
      </c>
      <c r="D132" s="14">
        <f t="shared" si="95"/>
        <v>67.429039487726783</v>
      </c>
      <c r="E132" s="14"/>
      <c r="F132" s="14"/>
      <c r="G132" s="15"/>
      <c r="H132" s="14"/>
      <c r="I132" s="14"/>
      <c r="J132" s="15"/>
      <c r="K132" s="14"/>
      <c r="L132" s="14"/>
      <c r="M132" s="15"/>
      <c r="N132" s="14"/>
      <c r="O132" s="14"/>
      <c r="P132" s="15"/>
      <c r="Q132" s="14"/>
      <c r="R132" s="14"/>
      <c r="S132" s="14"/>
      <c r="T132" s="14"/>
      <c r="U132" s="14"/>
      <c r="V132" s="15"/>
      <c r="W132" s="14"/>
      <c r="X132" s="14"/>
      <c r="Y132" s="15"/>
      <c r="Z132" s="14"/>
      <c r="AA132" s="14"/>
      <c r="AB132" s="15"/>
      <c r="AC132" s="223"/>
      <c r="AD132" s="223"/>
      <c r="AE132" s="223"/>
      <c r="AF132" s="14"/>
      <c r="AG132" s="14"/>
      <c r="AH132" s="15"/>
      <c r="AI132" s="14"/>
      <c r="AJ132" s="14"/>
      <c r="AK132" s="15"/>
      <c r="AL132" s="14"/>
      <c r="AM132" s="14"/>
      <c r="AN132" s="15"/>
      <c r="AO132" s="14"/>
      <c r="AP132" s="14"/>
      <c r="AQ132" s="15"/>
      <c r="AR132" s="14"/>
      <c r="AS132" s="14"/>
      <c r="AT132" s="15"/>
      <c r="AU132" s="14"/>
      <c r="AV132" s="14"/>
      <c r="AW132" s="15"/>
      <c r="AX132" s="14"/>
      <c r="AY132" s="14"/>
      <c r="AZ132" s="14"/>
      <c r="BA132" s="14">
        <v>93.7</v>
      </c>
      <c r="BB132" s="172">
        <v>63.181010000000001</v>
      </c>
      <c r="BC132" s="14">
        <f t="shared" si="94"/>
        <v>67.429039487726783</v>
      </c>
      <c r="BD132" s="14"/>
      <c r="BE132" s="14"/>
      <c r="BF132" s="15"/>
      <c r="BG132" s="14"/>
      <c r="BH132" s="14"/>
      <c r="BI132" s="15"/>
      <c r="BJ132" s="14"/>
      <c r="BK132" s="14"/>
      <c r="BL132" s="15"/>
      <c r="BM132" s="14"/>
      <c r="BN132" s="14"/>
      <c r="BO132" s="15"/>
      <c r="BP132" s="14"/>
      <c r="BQ132" s="14"/>
      <c r="BR132" s="15"/>
      <c r="BS132" s="14"/>
      <c r="BT132" s="14"/>
      <c r="BU132" s="15"/>
    </row>
    <row r="133" spans="1:73" s="12" customFormat="1" x14ac:dyDescent="0.25">
      <c r="A133" s="133" t="s">
        <v>547</v>
      </c>
      <c r="B133" s="50">
        <f t="shared" si="60"/>
        <v>93.7</v>
      </c>
      <c r="C133" s="50">
        <f t="shared" si="61"/>
        <v>53.296570000000003</v>
      </c>
      <c r="D133" s="14">
        <f t="shared" si="95"/>
        <v>56.880010672358594</v>
      </c>
      <c r="E133" s="14"/>
      <c r="F133" s="14"/>
      <c r="G133" s="15"/>
      <c r="H133" s="14"/>
      <c r="I133" s="14"/>
      <c r="J133" s="15"/>
      <c r="K133" s="14"/>
      <c r="L133" s="14"/>
      <c r="M133" s="15"/>
      <c r="N133" s="14"/>
      <c r="O133" s="14"/>
      <c r="P133" s="15"/>
      <c r="Q133" s="14"/>
      <c r="R133" s="14"/>
      <c r="S133" s="14"/>
      <c r="T133" s="14"/>
      <c r="U133" s="14"/>
      <c r="V133" s="15"/>
      <c r="W133" s="14"/>
      <c r="X133" s="14"/>
      <c r="Y133" s="15"/>
      <c r="Z133" s="14"/>
      <c r="AA133" s="14"/>
      <c r="AB133" s="15"/>
      <c r="AC133" s="223"/>
      <c r="AD133" s="223"/>
      <c r="AE133" s="223"/>
      <c r="AF133" s="14"/>
      <c r="AG133" s="14"/>
      <c r="AH133" s="15"/>
      <c r="AI133" s="14"/>
      <c r="AJ133" s="14"/>
      <c r="AK133" s="15"/>
      <c r="AL133" s="14"/>
      <c r="AM133" s="14"/>
      <c r="AN133" s="15"/>
      <c r="AO133" s="14"/>
      <c r="AP133" s="14"/>
      <c r="AQ133" s="15"/>
      <c r="AR133" s="14"/>
      <c r="AS133" s="14"/>
      <c r="AT133" s="15"/>
      <c r="AU133" s="14"/>
      <c r="AV133" s="14"/>
      <c r="AW133" s="15"/>
      <c r="AX133" s="14"/>
      <c r="AY133" s="14"/>
      <c r="AZ133" s="14"/>
      <c r="BA133" s="14">
        <v>93.7</v>
      </c>
      <c r="BB133" s="172">
        <v>53.296570000000003</v>
      </c>
      <c r="BC133" s="14">
        <f t="shared" si="94"/>
        <v>56.880010672358594</v>
      </c>
      <c r="BD133" s="14"/>
      <c r="BE133" s="14"/>
      <c r="BF133" s="15"/>
      <c r="BG133" s="14"/>
      <c r="BH133" s="14"/>
      <c r="BI133" s="15"/>
      <c r="BJ133" s="14"/>
      <c r="BK133" s="14"/>
      <c r="BL133" s="15"/>
      <c r="BM133" s="14"/>
      <c r="BN133" s="14"/>
      <c r="BO133" s="15"/>
      <c r="BP133" s="14"/>
      <c r="BQ133" s="14"/>
      <c r="BR133" s="15"/>
      <c r="BS133" s="14"/>
      <c r="BT133" s="14"/>
      <c r="BU133" s="15"/>
    </row>
    <row r="134" spans="1:73" s="12" customFormat="1" x14ac:dyDescent="0.25">
      <c r="A134" s="133" t="s">
        <v>548</v>
      </c>
      <c r="B134" s="50">
        <f t="shared" si="60"/>
        <v>93.7</v>
      </c>
      <c r="C134" s="50">
        <f t="shared" si="61"/>
        <v>53.296559999999999</v>
      </c>
      <c r="D134" s="14">
        <f t="shared" si="95"/>
        <v>56.879999999999995</v>
      </c>
      <c r="E134" s="14"/>
      <c r="F134" s="14"/>
      <c r="G134" s="15"/>
      <c r="H134" s="14"/>
      <c r="I134" s="14"/>
      <c r="J134" s="15"/>
      <c r="K134" s="14"/>
      <c r="L134" s="14"/>
      <c r="M134" s="15"/>
      <c r="N134" s="14"/>
      <c r="O134" s="14"/>
      <c r="P134" s="15"/>
      <c r="Q134" s="14"/>
      <c r="R134" s="14"/>
      <c r="S134" s="14"/>
      <c r="T134" s="14"/>
      <c r="U134" s="14"/>
      <c r="V134" s="15"/>
      <c r="W134" s="14"/>
      <c r="X134" s="14"/>
      <c r="Y134" s="15"/>
      <c r="Z134" s="14"/>
      <c r="AA134" s="14"/>
      <c r="AB134" s="15"/>
      <c r="AC134" s="223"/>
      <c r="AD134" s="223"/>
      <c r="AE134" s="223"/>
      <c r="AF134" s="14"/>
      <c r="AG134" s="14"/>
      <c r="AH134" s="15"/>
      <c r="AI134" s="14"/>
      <c r="AJ134" s="14"/>
      <c r="AK134" s="15"/>
      <c r="AL134" s="14"/>
      <c r="AM134" s="14"/>
      <c r="AN134" s="15"/>
      <c r="AO134" s="14"/>
      <c r="AP134" s="14"/>
      <c r="AQ134" s="15"/>
      <c r="AR134" s="14"/>
      <c r="AS134" s="14"/>
      <c r="AT134" s="15"/>
      <c r="AU134" s="14"/>
      <c r="AV134" s="14"/>
      <c r="AW134" s="15"/>
      <c r="AX134" s="14"/>
      <c r="AY134" s="14"/>
      <c r="AZ134" s="14"/>
      <c r="BA134" s="14">
        <v>93.7</v>
      </c>
      <c r="BB134" s="172">
        <v>53.296559999999999</v>
      </c>
      <c r="BC134" s="14">
        <f t="shared" si="94"/>
        <v>56.879999999999995</v>
      </c>
      <c r="BD134" s="14"/>
      <c r="BE134" s="14"/>
      <c r="BF134" s="15"/>
      <c r="BG134" s="14"/>
      <c r="BH134" s="14"/>
      <c r="BI134" s="15"/>
      <c r="BJ134" s="14"/>
      <c r="BK134" s="14"/>
      <c r="BL134" s="15"/>
      <c r="BM134" s="14"/>
      <c r="BN134" s="14"/>
      <c r="BO134" s="15"/>
      <c r="BP134" s="14"/>
      <c r="BQ134" s="14"/>
      <c r="BR134" s="15"/>
      <c r="BS134" s="14"/>
      <c r="BT134" s="14"/>
      <c r="BU134" s="15"/>
    </row>
    <row r="135" spans="1:73" s="12" customFormat="1" x14ac:dyDescent="0.25">
      <c r="A135" s="133" t="s">
        <v>694</v>
      </c>
      <c r="B135" s="50">
        <f t="shared" si="60"/>
        <v>0</v>
      </c>
      <c r="C135" s="50">
        <f t="shared" si="61"/>
        <v>0</v>
      </c>
      <c r="D135" s="14"/>
      <c r="E135" s="14"/>
      <c r="F135" s="14"/>
      <c r="G135" s="15"/>
      <c r="H135" s="14"/>
      <c r="I135" s="14"/>
      <c r="J135" s="15"/>
      <c r="K135" s="14"/>
      <c r="L135" s="14"/>
      <c r="M135" s="15"/>
      <c r="N135" s="14"/>
      <c r="O135" s="14"/>
      <c r="P135" s="15"/>
      <c r="Q135" s="14"/>
      <c r="R135" s="14"/>
      <c r="S135" s="14"/>
      <c r="T135" s="14"/>
      <c r="U135" s="14"/>
      <c r="V135" s="15"/>
      <c r="W135" s="14"/>
      <c r="X135" s="14"/>
      <c r="Y135" s="15"/>
      <c r="Z135" s="14"/>
      <c r="AA135" s="14"/>
      <c r="AB135" s="15"/>
      <c r="AC135" s="223"/>
      <c r="AD135" s="223"/>
      <c r="AE135" s="223"/>
      <c r="AF135" s="14"/>
      <c r="AG135" s="14"/>
      <c r="AH135" s="15"/>
      <c r="AI135" s="14"/>
      <c r="AJ135" s="14"/>
      <c r="AK135" s="15"/>
      <c r="AL135" s="14"/>
      <c r="AM135" s="14"/>
      <c r="AN135" s="15"/>
      <c r="AO135" s="14"/>
      <c r="AP135" s="14"/>
      <c r="AQ135" s="15"/>
      <c r="AR135" s="14"/>
      <c r="AS135" s="14"/>
      <c r="AT135" s="15"/>
      <c r="AU135" s="14"/>
      <c r="AV135" s="14"/>
      <c r="AW135" s="15"/>
      <c r="AX135" s="14"/>
      <c r="AY135" s="14"/>
      <c r="AZ135" s="14"/>
      <c r="BA135" s="14"/>
      <c r="BB135" s="14"/>
      <c r="BC135" s="14"/>
      <c r="BD135" s="14"/>
      <c r="BE135" s="14"/>
      <c r="BF135" s="15"/>
      <c r="BG135" s="14"/>
      <c r="BH135" s="14"/>
      <c r="BI135" s="15"/>
      <c r="BJ135" s="14"/>
      <c r="BK135" s="14"/>
      <c r="BL135" s="15"/>
      <c r="BM135" s="14"/>
      <c r="BN135" s="14"/>
      <c r="BO135" s="15"/>
      <c r="BP135" s="14"/>
      <c r="BQ135" s="14"/>
      <c r="BR135" s="15"/>
      <c r="BS135" s="14"/>
      <c r="BT135" s="14"/>
      <c r="BU135" s="15"/>
    </row>
    <row r="136" spans="1:73" s="12" customFormat="1" x14ac:dyDescent="0.25">
      <c r="A136" s="133" t="s">
        <v>549</v>
      </c>
      <c r="B136" s="50">
        <f t="shared" si="60"/>
        <v>93.7</v>
      </c>
      <c r="C136" s="50">
        <f t="shared" si="61"/>
        <v>56.628680000000003</v>
      </c>
      <c r="D136" s="14">
        <f>C136/B136*100</f>
        <v>60.436157950907152</v>
      </c>
      <c r="E136" s="14"/>
      <c r="F136" s="14"/>
      <c r="G136" s="15"/>
      <c r="H136" s="14"/>
      <c r="I136" s="14"/>
      <c r="J136" s="15"/>
      <c r="K136" s="14"/>
      <c r="L136" s="14"/>
      <c r="M136" s="15"/>
      <c r="N136" s="14"/>
      <c r="O136" s="14"/>
      <c r="P136" s="15"/>
      <c r="Q136" s="14"/>
      <c r="R136" s="14"/>
      <c r="S136" s="14"/>
      <c r="T136" s="14"/>
      <c r="U136" s="14"/>
      <c r="V136" s="15"/>
      <c r="W136" s="14"/>
      <c r="X136" s="14"/>
      <c r="Y136" s="15"/>
      <c r="Z136" s="14"/>
      <c r="AA136" s="14"/>
      <c r="AB136" s="15"/>
      <c r="AC136" s="223"/>
      <c r="AD136" s="223"/>
      <c r="AE136" s="223"/>
      <c r="AF136" s="14"/>
      <c r="AG136" s="14"/>
      <c r="AH136" s="15"/>
      <c r="AI136" s="14"/>
      <c r="AJ136" s="14"/>
      <c r="AK136" s="15"/>
      <c r="AL136" s="14"/>
      <c r="AM136" s="14"/>
      <c r="AN136" s="15"/>
      <c r="AO136" s="14"/>
      <c r="AP136" s="14"/>
      <c r="AQ136" s="15"/>
      <c r="AR136" s="14"/>
      <c r="AS136" s="14"/>
      <c r="AT136" s="15"/>
      <c r="AU136" s="14"/>
      <c r="AV136" s="14"/>
      <c r="AW136" s="15"/>
      <c r="AX136" s="14"/>
      <c r="AY136" s="14"/>
      <c r="AZ136" s="14"/>
      <c r="BA136" s="14">
        <v>93.7</v>
      </c>
      <c r="BB136" s="172">
        <v>56.628680000000003</v>
      </c>
      <c r="BC136" s="14">
        <f>BB136/BA136*100</f>
        <v>60.436157950907152</v>
      </c>
      <c r="BD136" s="14"/>
      <c r="BE136" s="14"/>
      <c r="BF136" s="15"/>
      <c r="BG136" s="14"/>
      <c r="BH136" s="14"/>
      <c r="BI136" s="15"/>
      <c r="BJ136" s="14"/>
      <c r="BK136" s="14"/>
      <c r="BL136" s="15"/>
      <c r="BM136" s="14"/>
      <c r="BN136" s="14"/>
      <c r="BO136" s="15"/>
      <c r="BP136" s="14"/>
      <c r="BQ136" s="14"/>
      <c r="BR136" s="15"/>
      <c r="BS136" s="14"/>
      <c r="BT136" s="14"/>
      <c r="BU136" s="15"/>
    </row>
    <row r="137" spans="1:73" s="28" customFormat="1" ht="31.5" x14ac:dyDescent="0.25">
      <c r="A137" s="78" t="s">
        <v>359</v>
      </c>
      <c r="B137" s="80">
        <f t="shared" si="60"/>
        <v>488514.19999999995</v>
      </c>
      <c r="C137" s="80">
        <f t="shared" si="61"/>
        <v>318582.22061999992</v>
      </c>
      <c r="D137" s="83">
        <f t="shared" ref="D137" si="96">C137/B137*100</f>
        <v>65.214526132505455</v>
      </c>
      <c r="E137" s="83">
        <f>SUM(E138:E148)</f>
        <v>750.8</v>
      </c>
      <c r="F137" s="83">
        <f t="shared" ref="F137:BQ137" si="97">SUM(F138:F148)</f>
        <v>535.84577000000002</v>
      </c>
      <c r="G137" s="83">
        <f t="shared" si="64"/>
        <v>71.369974693660097</v>
      </c>
      <c r="H137" s="83">
        <f t="shared" si="97"/>
        <v>359.5</v>
      </c>
      <c r="I137" s="83">
        <f t="shared" si="97"/>
        <v>209.83189000000002</v>
      </c>
      <c r="J137" s="83">
        <f t="shared" si="65"/>
        <v>58.367702364395001</v>
      </c>
      <c r="K137" s="83">
        <f t="shared" si="97"/>
        <v>7760.6</v>
      </c>
      <c r="L137" s="83">
        <f t="shared" si="97"/>
        <v>5323.5488499999992</v>
      </c>
      <c r="M137" s="83">
        <f t="shared" si="66"/>
        <v>68.597129732237178</v>
      </c>
      <c r="N137" s="83">
        <f t="shared" si="97"/>
        <v>94899</v>
      </c>
      <c r="O137" s="83">
        <f t="shared" si="97"/>
        <v>57187.784070000002</v>
      </c>
      <c r="P137" s="83">
        <f t="shared" si="19"/>
        <v>60.261735181614142</v>
      </c>
      <c r="Q137" s="83">
        <f t="shared" si="97"/>
        <v>565.4</v>
      </c>
      <c r="R137" s="83">
        <f t="shared" si="97"/>
        <v>0</v>
      </c>
      <c r="S137" s="83">
        <f t="shared" si="39"/>
        <v>0</v>
      </c>
      <c r="T137" s="83">
        <f t="shared" si="97"/>
        <v>6078.9</v>
      </c>
      <c r="U137" s="83">
        <f t="shared" si="97"/>
        <v>2970.2025299999996</v>
      </c>
      <c r="V137" s="83">
        <f t="shared" si="67"/>
        <v>48.860855253417554</v>
      </c>
      <c r="W137" s="83">
        <f t="shared" si="97"/>
        <v>269.3</v>
      </c>
      <c r="X137" s="83">
        <f t="shared" si="97"/>
        <v>155.67838</v>
      </c>
      <c r="Y137" s="83">
        <f t="shared" si="68"/>
        <v>57.808533234311177</v>
      </c>
      <c r="Z137" s="83">
        <f t="shared" si="97"/>
        <v>337772.2</v>
      </c>
      <c r="AA137" s="83">
        <f t="shared" si="97"/>
        <v>226770.58638999998</v>
      </c>
      <c r="AB137" s="83">
        <f t="shared" si="69"/>
        <v>67.137137511612849</v>
      </c>
      <c r="AC137" s="224">
        <f t="shared" si="97"/>
        <v>930.8</v>
      </c>
      <c r="AD137" s="224">
        <f t="shared" si="97"/>
        <v>685.16081000000008</v>
      </c>
      <c r="AE137" s="221">
        <f t="shared" si="70"/>
        <v>73.609885045122496</v>
      </c>
      <c r="AF137" s="83">
        <f t="shared" si="97"/>
        <v>120.9</v>
      </c>
      <c r="AG137" s="83">
        <f t="shared" si="97"/>
        <v>0</v>
      </c>
      <c r="AH137" s="83">
        <f t="shared" si="71"/>
        <v>0</v>
      </c>
      <c r="AI137" s="83">
        <f t="shared" si="97"/>
        <v>620.5</v>
      </c>
      <c r="AJ137" s="83">
        <f t="shared" si="97"/>
        <v>461.19241</v>
      </c>
      <c r="AK137" s="83">
        <f t="shared" si="72"/>
        <v>74.325932312651091</v>
      </c>
      <c r="AL137" s="83">
        <f t="shared" si="97"/>
        <v>5495.2</v>
      </c>
      <c r="AM137" s="83">
        <f t="shared" si="97"/>
        <v>3766.4180699999997</v>
      </c>
      <c r="AN137" s="83">
        <f t="shared" si="73"/>
        <v>68.540145399621494</v>
      </c>
      <c r="AO137" s="83">
        <f t="shared" si="97"/>
        <v>620.5</v>
      </c>
      <c r="AP137" s="83">
        <f t="shared" si="97"/>
        <v>463.63067000000001</v>
      </c>
      <c r="AQ137" s="83">
        <f t="shared" si="74"/>
        <v>74.718883158742955</v>
      </c>
      <c r="AR137" s="83">
        <f t="shared" si="97"/>
        <v>310.3</v>
      </c>
      <c r="AS137" s="83">
        <f t="shared" si="97"/>
        <v>221.48535000000001</v>
      </c>
      <c r="AT137" s="83">
        <f t="shared" si="75"/>
        <v>71.377811795037061</v>
      </c>
      <c r="AU137" s="83">
        <f t="shared" si="97"/>
        <v>1853</v>
      </c>
      <c r="AV137" s="83">
        <f t="shared" si="97"/>
        <v>1389.6</v>
      </c>
      <c r="AW137" s="83">
        <f t="shared" si="76"/>
        <v>74.991905018888289</v>
      </c>
      <c r="AX137" s="83">
        <f t="shared" si="97"/>
        <v>1241.2</v>
      </c>
      <c r="AY137" s="83">
        <f t="shared" si="97"/>
        <v>701.42885000000001</v>
      </c>
      <c r="AZ137" s="83">
        <f>AY137/AX137*100</f>
        <v>56.512153561069937</v>
      </c>
      <c r="BA137" s="83">
        <f t="shared" si="97"/>
        <v>1311.6000000000001</v>
      </c>
      <c r="BB137" s="83">
        <f t="shared" si="97"/>
        <v>867.1506599999999</v>
      </c>
      <c r="BC137" s="81">
        <f t="shared" ref="BC137" si="98">BB137/BA137*100</f>
        <v>66.113956999085076</v>
      </c>
      <c r="BD137" s="83">
        <f t="shared" si="97"/>
        <v>310.3</v>
      </c>
      <c r="BE137" s="83">
        <f t="shared" si="97"/>
        <v>195.15845999999999</v>
      </c>
      <c r="BF137" s="83">
        <f t="shared" si="78"/>
        <v>62.893477280051556</v>
      </c>
      <c r="BG137" s="83">
        <f t="shared" si="97"/>
        <v>310.3</v>
      </c>
      <c r="BH137" s="83">
        <f t="shared" si="97"/>
        <v>227.98081999999999</v>
      </c>
      <c r="BI137" s="83">
        <f t="shared" si="79"/>
        <v>73.471098936513044</v>
      </c>
      <c r="BJ137" s="83">
        <f t="shared" si="97"/>
        <v>26895.3</v>
      </c>
      <c r="BK137" s="83">
        <f t="shared" si="97"/>
        <v>16442.93664</v>
      </c>
      <c r="BL137" s="83">
        <f t="shared" si="31"/>
        <v>61.13684041449622</v>
      </c>
      <c r="BM137" s="83">
        <f t="shared" si="97"/>
        <v>32</v>
      </c>
      <c r="BN137" s="83">
        <f t="shared" si="97"/>
        <v>0</v>
      </c>
      <c r="BO137" s="83"/>
      <c r="BP137" s="83">
        <f t="shared" si="97"/>
        <v>6.6</v>
      </c>
      <c r="BQ137" s="83">
        <f t="shared" si="97"/>
        <v>6.6</v>
      </c>
      <c r="BR137" s="83">
        <f t="shared" si="80"/>
        <v>100</v>
      </c>
      <c r="BS137" s="83"/>
      <c r="BT137" s="83"/>
      <c r="BU137" s="83"/>
    </row>
    <row r="138" spans="1:73" s="12" customFormat="1" x14ac:dyDescent="0.25">
      <c r="A138" s="132" t="s">
        <v>358</v>
      </c>
      <c r="B138" s="50">
        <f t="shared" si="60"/>
        <v>487202.6</v>
      </c>
      <c r="C138" s="50">
        <f t="shared" si="61"/>
        <v>317715.06995999988</v>
      </c>
      <c r="D138" s="15">
        <f t="shared" si="0"/>
        <v>65.212104771197829</v>
      </c>
      <c r="E138" s="15">
        <v>750.8</v>
      </c>
      <c r="F138" s="172">
        <v>535.84577000000002</v>
      </c>
      <c r="G138" s="15">
        <f t="shared" si="64"/>
        <v>71.369974693660097</v>
      </c>
      <c r="H138" s="15">
        <v>359.5</v>
      </c>
      <c r="I138" s="172">
        <v>209.83189000000002</v>
      </c>
      <c r="J138" s="15">
        <f t="shared" si="65"/>
        <v>58.367702364395001</v>
      </c>
      <c r="K138" s="15">
        <v>7760.6</v>
      </c>
      <c r="L138" s="228">
        <v>5323.5488499999992</v>
      </c>
      <c r="M138" s="15">
        <f t="shared" si="66"/>
        <v>68.597129732237178</v>
      </c>
      <c r="N138" s="15">
        <v>94899</v>
      </c>
      <c r="O138" s="172">
        <v>57187.784070000002</v>
      </c>
      <c r="P138" s="15">
        <f t="shared" si="19"/>
        <v>60.261735181614142</v>
      </c>
      <c r="Q138" s="15">
        <v>565.4</v>
      </c>
      <c r="R138" s="15"/>
      <c r="S138" s="15">
        <f t="shared" si="39"/>
        <v>0</v>
      </c>
      <c r="T138" s="15">
        <v>6078.9</v>
      </c>
      <c r="U138" s="172">
        <v>2970.2025299999996</v>
      </c>
      <c r="V138" s="15">
        <f t="shared" si="67"/>
        <v>48.860855253417554</v>
      </c>
      <c r="W138" s="15">
        <v>269.3</v>
      </c>
      <c r="X138" s="172">
        <v>155.67838</v>
      </c>
      <c r="Y138" s="15">
        <f t="shared" si="68"/>
        <v>57.808533234311177</v>
      </c>
      <c r="Z138" s="227">
        <v>337772.2</v>
      </c>
      <c r="AA138" s="172">
        <v>226770.58638999998</v>
      </c>
      <c r="AB138" s="15">
        <f t="shared" si="69"/>
        <v>67.137137511612849</v>
      </c>
      <c r="AC138" s="222">
        <v>930.8</v>
      </c>
      <c r="AD138" s="226">
        <v>685.16081000000008</v>
      </c>
      <c r="AE138" s="223">
        <f t="shared" si="70"/>
        <v>73.609885045122496</v>
      </c>
      <c r="AF138" s="14">
        <v>120.9</v>
      </c>
      <c r="AG138" s="15"/>
      <c r="AH138" s="15">
        <f t="shared" si="71"/>
        <v>0</v>
      </c>
      <c r="AI138" s="15">
        <v>620.5</v>
      </c>
      <c r="AJ138" s="172">
        <v>461.19241</v>
      </c>
      <c r="AK138" s="15">
        <f t="shared" si="72"/>
        <v>74.325932312651091</v>
      </c>
      <c r="AL138" s="15">
        <v>5495.2</v>
      </c>
      <c r="AM138" s="172">
        <v>3766.4180699999997</v>
      </c>
      <c r="AN138" s="15">
        <f t="shared" si="73"/>
        <v>68.540145399621494</v>
      </c>
      <c r="AO138" s="15">
        <v>620.5</v>
      </c>
      <c r="AP138" s="172">
        <v>463.63067000000001</v>
      </c>
      <c r="AQ138" s="15">
        <f t="shared" si="74"/>
        <v>74.718883158742955</v>
      </c>
      <c r="AR138" s="15">
        <v>310.3</v>
      </c>
      <c r="AS138" s="172">
        <v>221.48535000000001</v>
      </c>
      <c r="AT138" s="15">
        <f t="shared" si="75"/>
        <v>71.377811795037061</v>
      </c>
      <c r="AU138" s="15">
        <v>1853</v>
      </c>
      <c r="AV138" s="172">
        <v>1389.6</v>
      </c>
      <c r="AW138" s="15">
        <f t="shared" si="76"/>
        <v>74.991905018888289</v>
      </c>
      <c r="AX138" s="15">
        <v>1241.2</v>
      </c>
      <c r="AY138" s="172">
        <v>701.42885000000001</v>
      </c>
      <c r="AZ138" s="15">
        <f>AY138/AX138*100</f>
        <v>56.512153561069937</v>
      </c>
      <c r="BA138" s="15"/>
      <c r="BB138" s="15"/>
      <c r="BC138" s="14"/>
      <c r="BD138" s="15">
        <v>310.3</v>
      </c>
      <c r="BE138" s="172">
        <v>195.15845999999999</v>
      </c>
      <c r="BF138" s="15">
        <f t="shared" si="78"/>
        <v>62.893477280051556</v>
      </c>
      <c r="BG138" s="15">
        <v>310.3</v>
      </c>
      <c r="BH138" s="172">
        <v>227.98081999999999</v>
      </c>
      <c r="BI138" s="15">
        <f t="shared" si="79"/>
        <v>73.471098936513044</v>
      </c>
      <c r="BJ138" s="15">
        <v>26895.3</v>
      </c>
      <c r="BK138" s="172">
        <v>16442.93664</v>
      </c>
      <c r="BL138" s="15">
        <f t="shared" si="31"/>
        <v>61.13684041449622</v>
      </c>
      <c r="BM138" s="15">
        <v>32</v>
      </c>
      <c r="BN138" s="15">
        <v>0</v>
      </c>
      <c r="BO138" s="15">
        <f t="shared" si="81"/>
        <v>0</v>
      </c>
      <c r="BP138" s="172">
        <v>6.6</v>
      </c>
      <c r="BQ138" s="172">
        <v>6.6</v>
      </c>
      <c r="BR138" s="15">
        <f t="shared" si="80"/>
        <v>100</v>
      </c>
      <c r="BS138" s="15"/>
      <c r="BT138" s="15"/>
      <c r="BU138" s="15"/>
    </row>
    <row r="139" spans="1:73" s="12" customFormat="1" x14ac:dyDescent="0.25">
      <c r="A139" s="133" t="s">
        <v>551</v>
      </c>
      <c r="B139" s="50">
        <f t="shared" si="60"/>
        <v>93.7</v>
      </c>
      <c r="C139" s="50">
        <f t="shared" si="61"/>
        <v>59.996499999999997</v>
      </c>
      <c r="D139" s="14">
        <f>C139/B139*100</f>
        <v>64.03041622198505</v>
      </c>
      <c r="E139" s="14"/>
      <c r="F139" s="14"/>
      <c r="G139" s="15"/>
      <c r="H139" s="14"/>
      <c r="I139" s="15"/>
      <c r="J139" s="15"/>
      <c r="K139" s="14"/>
      <c r="L139" s="15"/>
      <c r="M139" s="15"/>
      <c r="N139" s="15"/>
      <c r="O139" s="15"/>
      <c r="P139" s="15"/>
      <c r="Q139" s="14"/>
      <c r="R139" s="14"/>
      <c r="S139" s="15"/>
      <c r="T139" s="14"/>
      <c r="U139" s="14"/>
      <c r="V139" s="15"/>
      <c r="W139" s="14"/>
      <c r="X139" s="14"/>
      <c r="Y139" s="15"/>
      <c r="Z139" s="15"/>
      <c r="AA139" s="15"/>
      <c r="AB139" s="15"/>
      <c r="AC139" s="223"/>
      <c r="AD139" s="223"/>
      <c r="AE139" s="223"/>
      <c r="AF139" s="14"/>
      <c r="AG139" s="14"/>
      <c r="AH139" s="15"/>
      <c r="AI139" s="14"/>
      <c r="AJ139" s="14"/>
      <c r="AK139" s="15"/>
      <c r="AL139" s="14"/>
      <c r="AM139" s="14"/>
      <c r="AN139" s="15"/>
      <c r="AO139" s="14"/>
      <c r="AP139" s="14"/>
      <c r="AQ139" s="15"/>
      <c r="AR139" s="14"/>
      <c r="AS139" s="14"/>
      <c r="AT139" s="15"/>
      <c r="AU139" s="14"/>
      <c r="AV139" s="14"/>
      <c r="AW139" s="15"/>
      <c r="AX139" s="14"/>
      <c r="AY139" s="14"/>
      <c r="AZ139" s="14"/>
      <c r="BA139" s="14">
        <v>93.7</v>
      </c>
      <c r="BB139" s="172">
        <v>59.996499999999997</v>
      </c>
      <c r="BC139" s="14">
        <f>BB139/BA139*100</f>
        <v>64.03041622198505</v>
      </c>
      <c r="BD139" s="14"/>
      <c r="BE139" s="14"/>
      <c r="BF139" s="15"/>
      <c r="BG139" s="14"/>
      <c r="BH139" s="14"/>
      <c r="BI139" s="15"/>
      <c r="BJ139" s="14"/>
      <c r="BK139" s="14"/>
      <c r="BL139" s="14"/>
      <c r="BM139" s="14"/>
      <c r="BN139" s="14"/>
      <c r="BO139" s="15"/>
      <c r="BP139" s="14"/>
      <c r="BQ139" s="14"/>
      <c r="BR139" s="15"/>
      <c r="BS139" s="14"/>
      <c r="BT139" s="14"/>
      <c r="BU139" s="15"/>
    </row>
    <row r="140" spans="1:73" s="12" customFormat="1" x14ac:dyDescent="0.25">
      <c r="A140" s="133" t="s">
        <v>552</v>
      </c>
      <c r="B140" s="50">
        <f t="shared" si="60"/>
        <v>234.2</v>
      </c>
      <c r="C140" s="50">
        <f t="shared" si="61"/>
        <v>157.94154</v>
      </c>
      <c r="D140" s="14">
        <f>C140/B140*100</f>
        <v>67.438744662681472</v>
      </c>
      <c r="E140" s="14"/>
      <c r="F140" s="14"/>
      <c r="G140" s="15"/>
      <c r="H140" s="14"/>
      <c r="I140" s="15"/>
      <c r="J140" s="15"/>
      <c r="K140" s="14"/>
      <c r="L140" s="15"/>
      <c r="M140" s="15"/>
      <c r="N140" s="15"/>
      <c r="O140" s="15"/>
      <c r="P140" s="15"/>
      <c r="Q140" s="14"/>
      <c r="R140" s="14"/>
      <c r="S140" s="15"/>
      <c r="T140" s="14"/>
      <c r="U140" s="14"/>
      <c r="V140" s="15"/>
      <c r="W140" s="14"/>
      <c r="X140" s="14"/>
      <c r="Y140" s="15"/>
      <c r="Z140" s="15"/>
      <c r="AA140" s="15"/>
      <c r="AB140" s="15"/>
      <c r="AC140" s="223"/>
      <c r="AD140" s="223"/>
      <c r="AE140" s="223"/>
      <c r="AF140" s="14"/>
      <c r="AG140" s="14"/>
      <c r="AH140" s="15"/>
      <c r="AI140" s="14"/>
      <c r="AJ140" s="14"/>
      <c r="AK140" s="15"/>
      <c r="AL140" s="14"/>
      <c r="AM140" s="14"/>
      <c r="AN140" s="15"/>
      <c r="AO140" s="14"/>
      <c r="AP140" s="14"/>
      <c r="AQ140" s="15"/>
      <c r="AR140" s="14"/>
      <c r="AS140" s="14"/>
      <c r="AT140" s="15"/>
      <c r="AU140" s="14"/>
      <c r="AV140" s="14"/>
      <c r="AW140" s="15"/>
      <c r="AX140" s="14"/>
      <c r="AY140" s="14"/>
      <c r="AZ140" s="14"/>
      <c r="BA140" s="14">
        <v>234.2</v>
      </c>
      <c r="BB140" s="172">
        <v>157.94154</v>
      </c>
      <c r="BC140" s="14">
        <f>BB140/BA140*100</f>
        <v>67.438744662681472</v>
      </c>
      <c r="BD140" s="14"/>
      <c r="BE140" s="14"/>
      <c r="BF140" s="15"/>
      <c r="BG140" s="14"/>
      <c r="BH140" s="14"/>
      <c r="BI140" s="15"/>
      <c r="BJ140" s="14"/>
      <c r="BK140" s="14"/>
      <c r="BL140" s="14"/>
      <c r="BM140" s="14"/>
      <c r="BN140" s="14"/>
      <c r="BO140" s="15"/>
      <c r="BP140" s="14"/>
      <c r="BQ140" s="14"/>
      <c r="BR140" s="15"/>
      <c r="BS140" s="14"/>
      <c r="BT140" s="14"/>
      <c r="BU140" s="15"/>
    </row>
    <row r="141" spans="1:73" s="12" customFormat="1" x14ac:dyDescent="0.25">
      <c r="A141" s="133" t="s">
        <v>696</v>
      </c>
      <c r="B141" s="50">
        <f t="shared" si="60"/>
        <v>0</v>
      </c>
      <c r="C141" s="50">
        <f t="shared" si="61"/>
        <v>0</v>
      </c>
      <c r="D141" s="14"/>
      <c r="E141" s="14"/>
      <c r="F141" s="14"/>
      <c r="G141" s="15"/>
      <c r="H141" s="14"/>
      <c r="I141" s="15"/>
      <c r="J141" s="15"/>
      <c r="K141" s="14"/>
      <c r="L141" s="15"/>
      <c r="M141" s="15"/>
      <c r="N141" s="15"/>
      <c r="O141" s="15"/>
      <c r="P141" s="15"/>
      <c r="Q141" s="14"/>
      <c r="R141" s="14"/>
      <c r="S141" s="15"/>
      <c r="T141" s="14"/>
      <c r="U141" s="14"/>
      <c r="V141" s="15"/>
      <c r="W141" s="14"/>
      <c r="X141" s="14"/>
      <c r="Y141" s="15"/>
      <c r="Z141" s="15"/>
      <c r="AA141" s="15"/>
      <c r="AB141" s="15"/>
      <c r="AC141" s="223"/>
      <c r="AD141" s="223"/>
      <c r="AE141" s="223"/>
      <c r="AF141" s="14"/>
      <c r="AG141" s="14"/>
      <c r="AH141" s="15"/>
      <c r="AI141" s="14"/>
      <c r="AJ141" s="14"/>
      <c r="AK141" s="15"/>
      <c r="AL141" s="14"/>
      <c r="AM141" s="14"/>
      <c r="AN141" s="15"/>
      <c r="AO141" s="14"/>
      <c r="AP141" s="14"/>
      <c r="AQ141" s="15"/>
      <c r="AR141" s="14"/>
      <c r="AS141" s="14"/>
      <c r="AT141" s="15"/>
      <c r="AU141" s="14"/>
      <c r="AV141" s="14"/>
      <c r="AW141" s="15"/>
      <c r="AX141" s="14"/>
      <c r="AY141" s="14"/>
      <c r="AZ141" s="14"/>
      <c r="BA141" s="14"/>
      <c r="BB141" s="14"/>
      <c r="BC141" s="14"/>
      <c r="BD141" s="14"/>
      <c r="BE141" s="14"/>
      <c r="BF141" s="15"/>
      <c r="BG141" s="14"/>
      <c r="BH141" s="14"/>
      <c r="BI141" s="15"/>
      <c r="BJ141" s="14"/>
      <c r="BK141" s="14"/>
      <c r="BL141" s="14"/>
      <c r="BM141" s="14"/>
      <c r="BN141" s="14"/>
      <c r="BO141" s="15"/>
      <c r="BP141" s="14"/>
      <c r="BQ141" s="14"/>
      <c r="BR141" s="15"/>
      <c r="BS141" s="14"/>
      <c r="BT141" s="14"/>
      <c r="BU141" s="15"/>
    </row>
    <row r="142" spans="1:73" s="12" customFormat="1" x14ac:dyDescent="0.25">
      <c r="A142" s="133" t="s">
        <v>553</v>
      </c>
      <c r="B142" s="50">
        <f t="shared" si="60"/>
        <v>93.7</v>
      </c>
      <c r="C142" s="50">
        <f t="shared" si="61"/>
        <v>60.959350000000001</v>
      </c>
      <c r="D142" s="14">
        <f t="shared" ref="D142:D147" si="99">C142/B142*100</f>
        <v>65.058004268943435</v>
      </c>
      <c r="E142" s="14"/>
      <c r="F142" s="14"/>
      <c r="G142" s="15"/>
      <c r="H142" s="14"/>
      <c r="I142" s="15"/>
      <c r="J142" s="15"/>
      <c r="K142" s="14"/>
      <c r="L142" s="15"/>
      <c r="M142" s="15"/>
      <c r="N142" s="15"/>
      <c r="O142" s="15"/>
      <c r="P142" s="15"/>
      <c r="Q142" s="14"/>
      <c r="R142" s="14"/>
      <c r="S142" s="15"/>
      <c r="T142" s="14"/>
      <c r="U142" s="14"/>
      <c r="V142" s="15"/>
      <c r="W142" s="14"/>
      <c r="X142" s="14"/>
      <c r="Y142" s="15"/>
      <c r="Z142" s="15"/>
      <c r="AA142" s="15"/>
      <c r="AB142" s="15"/>
      <c r="AC142" s="223"/>
      <c r="AD142" s="223"/>
      <c r="AE142" s="223"/>
      <c r="AF142" s="14"/>
      <c r="AG142" s="14"/>
      <c r="AH142" s="15"/>
      <c r="AI142" s="14"/>
      <c r="AJ142" s="14"/>
      <c r="AK142" s="15"/>
      <c r="AL142" s="14"/>
      <c r="AM142" s="14"/>
      <c r="AN142" s="15"/>
      <c r="AO142" s="14"/>
      <c r="AP142" s="14"/>
      <c r="AQ142" s="15"/>
      <c r="AR142" s="14"/>
      <c r="AS142" s="14"/>
      <c r="AT142" s="15"/>
      <c r="AU142" s="14"/>
      <c r="AV142" s="14"/>
      <c r="AW142" s="15"/>
      <c r="AX142" s="14"/>
      <c r="AY142" s="14"/>
      <c r="AZ142" s="14"/>
      <c r="BA142" s="14">
        <v>93.7</v>
      </c>
      <c r="BB142" s="172">
        <v>60.959350000000001</v>
      </c>
      <c r="BC142" s="14">
        <f t="shared" ref="BC142:BC147" si="100">BB142/BA142*100</f>
        <v>65.058004268943435</v>
      </c>
      <c r="BD142" s="14"/>
      <c r="BE142" s="14"/>
      <c r="BF142" s="15"/>
      <c r="BG142" s="14"/>
      <c r="BH142" s="14"/>
      <c r="BI142" s="15"/>
      <c r="BJ142" s="14"/>
      <c r="BK142" s="14"/>
      <c r="BL142" s="14"/>
      <c r="BM142" s="14"/>
      <c r="BN142" s="14"/>
      <c r="BO142" s="15"/>
      <c r="BP142" s="14"/>
      <c r="BQ142" s="14"/>
      <c r="BR142" s="15"/>
      <c r="BS142" s="14"/>
      <c r="BT142" s="14"/>
      <c r="BU142" s="15"/>
    </row>
    <row r="143" spans="1:73" s="12" customFormat="1" x14ac:dyDescent="0.25">
      <c r="A143" s="133" t="s">
        <v>554</v>
      </c>
      <c r="B143" s="50">
        <f t="shared" ref="B143:B206" si="101">E143+H143+K143+N143+Q143+T143+W143+Z143+AC143+AF143+AI143+AL143+AO143+AR143+AU143+AX143+BA143+BD143+BG143+BJ143+BM143+BP143+BS143</f>
        <v>93.7</v>
      </c>
      <c r="C143" s="50">
        <f t="shared" ref="C143:C206" si="102">F143+I143+L143+O143+R143+U143+X143+AA143+AD143+AG143+AJ143+AM143+AP143+AS143+AV143+AY143+BB143+BE143+BH143+BK143+BN143+BQ143+BT143</f>
        <v>59.976510000000005</v>
      </c>
      <c r="D143" s="14">
        <f t="shared" si="99"/>
        <v>64.009082177161162</v>
      </c>
      <c r="E143" s="14"/>
      <c r="F143" s="14"/>
      <c r="G143" s="15"/>
      <c r="H143" s="14"/>
      <c r="I143" s="15"/>
      <c r="J143" s="15"/>
      <c r="K143" s="14"/>
      <c r="L143" s="15"/>
      <c r="M143" s="15"/>
      <c r="N143" s="15"/>
      <c r="O143" s="15"/>
      <c r="P143" s="15"/>
      <c r="Q143" s="14"/>
      <c r="R143" s="14"/>
      <c r="S143" s="15"/>
      <c r="T143" s="14"/>
      <c r="U143" s="14"/>
      <c r="V143" s="15"/>
      <c r="W143" s="14"/>
      <c r="X143" s="14"/>
      <c r="Y143" s="15"/>
      <c r="Z143" s="15"/>
      <c r="AA143" s="15"/>
      <c r="AB143" s="15"/>
      <c r="AC143" s="223"/>
      <c r="AD143" s="223"/>
      <c r="AE143" s="223"/>
      <c r="AF143" s="14"/>
      <c r="AG143" s="14"/>
      <c r="AH143" s="15"/>
      <c r="AI143" s="14"/>
      <c r="AJ143" s="14"/>
      <c r="AK143" s="15"/>
      <c r="AL143" s="14"/>
      <c r="AM143" s="14"/>
      <c r="AN143" s="15"/>
      <c r="AO143" s="14"/>
      <c r="AP143" s="14"/>
      <c r="AQ143" s="15"/>
      <c r="AR143" s="14"/>
      <c r="AS143" s="14"/>
      <c r="AT143" s="15"/>
      <c r="AU143" s="14"/>
      <c r="AV143" s="14"/>
      <c r="AW143" s="15"/>
      <c r="AX143" s="14"/>
      <c r="AY143" s="14"/>
      <c r="AZ143" s="14"/>
      <c r="BA143" s="14">
        <v>93.7</v>
      </c>
      <c r="BB143" s="172">
        <v>59.976510000000005</v>
      </c>
      <c r="BC143" s="14">
        <f t="shared" si="100"/>
        <v>64.009082177161162</v>
      </c>
      <c r="BD143" s="14"/>
      <c r="BE143" s="14"/>
      <c r="BF143" s="15"/>
      <c r="BG143" s="14"/>
      <c r="BH143" s="14"/>
      <c r="BI143" s="15"/>
      <c r="BJ143" s="14"/>
      <c r="BK143" s="14"/>
      <c r="BL143" s="14"/>
      <c r="BM143" s="14"/>
      <c r="BN143" s="14"/>
      <c r="BO143" s="15"/>
      <c r="BP143" s="14"/>
      <c r="BQ143" s="14"/>
      <c r="BR143" s="15"/>
      <c r="BS143" s="14"/>
      <c r="BT143" s="14"/>
      <c r="BU143" s="15"/>
    </row>
    <row r="144" spans="1:73" s="12" customFormat="1" x14ac:dyDescent="0.25">
      <c r="A144" s="133" t="s">
        <v>555</v>
      </c>
      <c r="B144" s="50">
        <f t="shared" si="101"/>
        <v>93.7</v>
      </c>
      <c r="C144" s="50">
        <f t="shared" si="102"/>
        <v>62.951519999999995</v>
      </c>
      <c r="D144" s="14">
        <f t="shared" si="99"/>
        <v>67.184119530416226</v>
      </c>
      <c r="E144" s="14"/>
      <c r="F144" s="14"/>
      <c r="G144" s="15"/>
      <c r="H144" s="14"/>
      <c r="I144" s="15"/>
      <c r="J144" s="15"/>
      <c r="K144" s="14"/>
      <c r="L144" s="15"/>
      <c r="M144" s="15"/>
      <c r="N144" s="15"/>
      <c r="O144" s="15"/>
      <c r="P144" s="15"/>
      <c r="Q144" s="14"/>
      <c r="R144" s="14"/>
      <c r="S144" s="15"/>
      <c r="T144" s="14"/>
      <c r="U144" s="14"/>
      <c r="V144" s="15"/>
      <c r="W144" s="14"/>
      <c r="X144" s="14"/>
      <c r="Y144" s="15"/>
      <c r="Z144" s="15"/>
      <c r="AA144" s="15"/>
      <c r="AB144" s="15"/>
      <c r="AC144" s="223"/>
      <c r="AD144" s="223"/>
      <c r="AE144" s="223"/>
      <c r="AF144" s="14"/>
      <c r="AG144" s="14"/>
      <c r="AH144" s="15"/>
      <c r="AI144" s="14"/>
      <c r="AJ144" s="14"/>
      <c r="AK144" s="15"/>
      <c r="AL144" s="14"/>
      <c r="AM144" s="14"/>
      <c r="AN144" s="15"/>
      <c r="AO144" s="14"/>
      <c r="AP144" s="14"/>
      <c r="AQ144" s="15"/>
      <c r="AR144" s="14"/>
      <c r="AS144" s="14"/>
      <c r="AT144" s="15"/>
      <c r="AU144" s="14"/>
      <c r="AV144" s="14"/>
      <c r="AW144" s="15"/>
      <c r="AX144" s="14"/>
      <c r="AY144" s="14"/>
      <c r="AZ144" s="14"/>
      <c r="BA144" s="14">
        <v>93.7</v>
      </c>
      <c r="BB144" s="172">
        <v>62.951519999999995</v>
      </c>
      <c r="BC144" s="14">
        <f t="shared" si="100"/>
        <v>67.184119530416226</v>
      </c>
      <c r="BD144" s="14"/>
      <c r="BE144" s="14"/>
      <c r="BF144" s="15"/>
      <c r="BG144" s="14"/>
      <c r="BH144" s="14"/>
      <c r="BI144" s="15"/>
      <c r="BJ144" s="14"/>
      <c r="BK144" s="14"/>
      <c r="BL144" s="14"/>
      <c r="BM144" s="14"/>
      <c r="BN144" s="14"/>
      <c r="BO144" s="15"/>
      <c r="BP144" s="14"/>
      <c r="BQ144" s="14"/>
      <c r="BR144" s="15"/>
      <c r="BS144" s="14"/>
      <c r="BT144" s="14"/>
      <c r="BU144" s="15"/>
    </row>
    <row r="145" spans="1:73" s="12" customFormat="1" x14ac:dyDescent="0.25">
      <c r="A145" s="133" t="s">
        <v>556</v>
      </c>
      <c r="B145" s="50">
        <f t="shared" si="101"/>
        <v>234.2</v>
      </c>
      <c r="C145" s="50">
        <f t="shared" si="102"/>
        <v>153.80374</v>
      </c>
      <c r="D145" s="14">
        <f t="shared" si="99"/>
        <v>65.671964133219475</v>
      </c>
      <c r="E145" s="14"/>
      <c r="F145" s="14"/>
      <c r="G145" s="15"/>
      <c r="H145" s="14"/>
      <c r="I145" s="15"/>
      <c r="J145" s="15"/>
      <c r="K145" s="14"/>
      <c r="L145" s="15"/>
      <c r="M145" s="15"/>
      <c r="N145" s="15"/>
      <c r="O145" s="15"/>
      <c r="P145" s="15"/>
      <c r="Q145" s="14"/>
      <c r="R145" s="14"/>
      <c r="S145" s="15"/>
      <c r="T145" s="14"/>
      <c r="U145" s="14"/>
      <c r="V145" s="15"/>
      <c r="W145" s="14"/>
      <c r="X145" s="14"/>
      <c r="Y145" s="15"/>
      <c r="Z145" s="15"/>
      <c r="AA145" s="15"/>
      <c r="AB145" s="15"/>
      <c r="AC145" s="223"/>
      <c r="AD145" s="223"/>
      <c r="AE145" s="223"/>
      <c r="AF145" s="14"/>
      <c r="AG145" s="14"/>
      <c r="AH145" s="15"/>
      <c r="AI145" s="14"/>
      <c r="AJ145" s="14"/>
      <c r="AK145" s="15"/>
      <c r="AL145" s="14"/>
      <c r="AM145" s="14"/>
      <c r="AN145" s="15"/>
      <c r="AO145" s="14"/>
      <c r="AP145" s="14"/>
      <c r="AQ145" s="15"/>
      <c r="AR145" s="14"/>
      <c r="AS145" s="14"/>
      <c r="AT145" s="15"/>
      <c r="AU145" s="14"/>
      <c r="AV145" s="14"/>
      <c r="AW145" s="15"/>
      <c r="AX145" s="14"/>
      <c r="AY145" s="14"/>
      <c r="AZ145" s="14"/>
      <c r="BA145" s="14">
        <v>234.2</v>
      </c>
      <c r="BB145" s="172">
        <v>153.80374</v>
      </c>
      <c r="BC145" s="14">
        <f t="shared" si="100"/>
        <v>65.671964133219475</v>
      </c>
      <c r="BD145" s="14"/>
      <c r="BE145" s="14"/>
      <c r="BF145" s="15"/>
      <c r="BG145" s="14"/>
      <c r="BH145" s="14"/>
      <c r="BI145" s="15"/>
      <c r="BJ145" s="14"/>
      <c r="BK145" s="14"/>
      <c r="BL145" s="14"/>
      <c r="BM145" s="14"/>
      <c r="BN145" s="14"/>
      <c r="BO145" s="15"/>
      <c r="BP145" s="14"/>
      <c r="BQ145" s="14"/>
      <c r="BR145" s="15"/>
      <c r="BS145" s="14"/>
      <c r="BT145" s="14"/>
      <c r="BU145" s="15"/>
    </row>
    <row r="146" spans="1:73" s="12" customFormat="1" x14ac:dyDescent="0.25">
      <c r="A146" s="133" t="s">
        <v>557</v>
      </c>
      <c r="B146" s="50">
        <f t="shared" si="101"/>
        <v>234.2</v>
      </c>
      <c r="C146" s="50">
        <f t="shared" si="102"/>
        <v>160.56260999999998</v>
      </c>
      <c r="D146" s="14">
        <f t="shared" si="99"/>
        <v>68.557903501280947</v>
      </c>
      <c r="E146" s="14"/>
      <c r="F146" s="14"/>
      <c r="G146" s="15"/>
      <c r="H146" s="14"/>
      <c r="I146" s="15"/>
      <c r="J146" s="15"/>
      <c r="K146" s="14"/>
      <c r="L146" s="15"/>
      <c r="M146" s="15"/>
      <c r="N146" s="15"/>
      <c r="O146" s="15"/>
      <c r="P146" s="15"/>
      <c r="Q146" s="14"/>
      <c r="R146" s="14"/>
      <c r="S146" s="15"/>
      <c r="T146" s="14"/>
      <c r="U146" s="14"/>
      <c r="V146" s="15"/>
      <c r="W146" s="14"/>
      <c r="X146" s="14"/>
      <c r="Y146" s="15"/>
      <c r="Z146" s="15"/>
      <c r="AA146" s="15"/>
      <c r="AB146" s="15"/>
      <c r="AC146" s="223"/>
      <c r="AD146" s="223"/>
      <c r="AE146" s="223"/>
      <c r="AF146" s="14"/>
      <c r="AG146" s="14"/>
      <c r="AH146" s="15"/>
      <c r="AI146" s="14"/>
      <c r="AJ146" s="14"/>
      <c r="AK146" s="15"/>
      <c r="AL146" s="14"/>
      <c r="AM146" s="14"/>
      <c r="AN146" s="15"/>
      <c r="AO146" s="14"/>
      <c r="AP146" s="14"/>
      <c r="AQ146" s="15"/>
      <c r="AR146" s="14"/>
      <c r="AS146" s="14"/>
      <c r="AT146" s="15"/>
      <c r="AU146" s="14"/>
      <c r="AV146" s="14"/>
      <c r="AW146" s="15"/>
      <c r="AX146" s="14"/>
      <c r="AY146" s="14"/>
      <c r="AZ146" s="14"/>
      <c r="BA146" s="14">
        <v>234.2</v>
      </c>
      <c r="BB146" s="172">
        <v>160.56260999999998</v>
      </c>
      <c r="BC146" s="14">
        <f t="shared" si="100"/>
        <v>68.557903501280947</v>
      </c>
      <c r="BD146" s="14"/>
      <c r="BE146" s="14"/>
      <c r="BF146" s="15"/>
      <c r="BG146" s="14"/>
      <c r="BH146" s="14"/>
      <c r="BI146" s="15"/>
      <c r="BJ146" s="14"/>
      <c r="BK146" s="14"/>
      <c r="BL146" s="14"/>
      <c r="BM146" s="14"/>
      <c r="BN146" s="14"/>
      <c r="BO146" s="15"/>
      <c r="BP146" s="14"/>
      <c r="BQ146" s="14"/>
      <c r="BR146" s="15"/>
      <c r="BS146" s="14"/>
      <c r="BT146" s="14"/>
      <c r="BU146" s="15"/>
    </row>
    <row r="147" spans="1:73" s="12" customFormat="1" x14ac:dyDescent="0.25">
      <c r="A147" s="133" t="s">
        <v>558</v>
      </c>
      <c r="B147" s="50">
        <f t="shared" si="101"/>
        <v>234.2</v>
      </c>
      <c r="C147" s="50">
        <f t="shared" si="102"/>
        <v>150.95889000000003</v>
      </c>
      <c r="D147" s="14">
        <f t="shared" si="99"/>
        <v>64.457254483347583</v>
      </c>
      <c r="E147" s="14"/>
      <c r="F147" s="14"/>
      <c r="G147" s="15"/>
      <c r="H147" s="14"/>
      <c r="I147" s="15"/>
      <c r="J147" s="15"/>
      <c r="K147" s="14"/>
      <c r="L147" s="15"/>
      <c r="M147" s="15"/>
      <c r="N147" s="15"/>
      <c r="O147" s="15"/>
      <c r="P147" s="15"/>
      <c r="Q147" s="14"/>
      <c r="R147" s="14"/>
      <c r="S147" s="15"/>
      <c r="T147" s="14"/>
      <c r="U147" s="14"/>
      <c r="V147" s="15"/>
      <c r="W147" s="14"/>
      <c r="X147" s="14"/>
      <c r="Y147" s="15"/>
      <c r="Z147" s="15"/>
      <c r="AA147" s="15"/>
      <c r="AB147" s="15"/>
      <c r="AC147" s="223"/>
      <c r="AD147" s="223"/>
      <c r="AE147" s="223"/>
      <c r="AF147" s="14"/>
      <c r="AG147" s="14"/>
      <c r="AH147" s="15"/>
      <c r="AI147" s="14"/>
      <c r="AJ147" s="14"/>
      <c r="AK147" s="15"/>
      <c r="AL147" s="14"/>
      <c r="AM147" s="14"/>
      <c r="AN147" s="15"/>
      <c r="AO147" s="14"/>
      <c r="AP147" s="14"/>
      <c r="AQ147" s="15"/>
      <c r="AR147" s="14"/>
      <c r="AS147" s="14"/>
      <c r="AT147" s="15"/>
      <c r="AU147" s="14"/>
      <c r="AV147" s="14"/>
      <c r="AW147" s="15"/>
      <c r="AX147" s="14"/>
      <c r="AY147" s="14"/>
      <c r="AZ147" s="14"/>
      <c r="BA147" s="14">
        <v>234.2</v>
      </c>
      <c r="BB147" s="172">
        <v>150.95889000000003</v>
      </c>
      <c r="BC147" s="14">
        <f t="shared" si="100"/>
        <v>64.457254483347583</v>
      </c>
      <c r="BD147" s="14"/>
      <c r="BE147" s="14"/>
      <c r="BF147" s="15"/>
      <c r="BG147" s="14"/>
      <c r="BH147" s="14"/>
      <c r="BI147" s="15"/>
      <c r="BJ147" s="14"/>
      <c r="BK147" s="14"/>
      <c r="BL147" s="14"/>
      <c r="BM147" s="14"/>
      <c r="BN147" s="14"/>
      <c r="BO147" s="15"/>
      <c r="BP147" s="14"/>
      <c r="BQ147" s="14"/>
      <c r="BR147" s="15"/>
      <c r="BS147" s="14"/>
      <c r="BT147" s="14"/>
      <c r="BU147" s="15"/>
    </row>
    <row r="148" spans="1:73" s="12" customFormat="1" x14ac:dyDescent="0.25">
      <c r="A148" s="133" t="s">
        <v>697</v>
      </c>
      <c r="B148" s="50">
        <f t="shared" si="101"/>
        <v>0</v>
      </c>
      <c r="C148" s="50">
        <f t="shared" si="102"/>
        <v>0</v>
      </c>
      <c r="D148" s="14"/>
      <c r="E148" s="14"/>
      <c r="F148" s="14"/>
      <c r="G148" s="15"/>
      <c r="H148" s="14"/>
      <c r="I148" s="15"/>
      <c r="J148" s="15"/>
      <c r="K148" s="14"/>
      <c r="L148" s="15"/>
      <c r="M148" s="15"/>
      <c r="N148" s="15"/>
      <c r="O148" s="15"/>
      <c r="P148" s="15"/>
      <c r="Q148" s="14"/>
      <c r="R148" s="14"/>
      <c r="S148" s="15"/>
      <c r="T148" s="14"/>
      <c r="U148" s="14"/>
      <c r="V148" s="15"/>
      <c r="W148" s="14"/>
      <c r="X148" s="14"/>
      <c r="Y148" s="15"/>
      <c r="Z148" s="15"/>
      <c r="AA148" s="15"/>
      <c r="AB148" s="15"/>
      <c r="AC148" s="223"/>
      <c r="AD148" s="223"/>
      <c r="AE148" s="223"/>
      <c r="AF148" s="14"/>
      <c r="AG148" s="14"/>
      <c r="AH148" s="15"/>
      <c r="AI148" s="14"/>
      <c r="AJ148" s="14"/>
      <c r="AK148" s="15"/>
      <c r="AL148" s="14"/>
      <c r="AM148" s="14"/>
      <c r="AN148" s="15"/>
      <c r="AO148" s="14"/>
      <c r="AP148" s="14"/>
      <c r="AQ148" s="15"/>
      <c r="AR148" s="14"/>
      <c r="AS148" s="14"/>
      <c r="AT148" s="15"/>
      <c r="AU148" s="14"/>
      <c r="AV148" s="14"/>
      <c r="AW148" s="15"/>
      <c r="AX148" s="14"/>
      <c r="AY148" s="14"/>
      <c r="AZ148" s="14"/>
      <c r="BA148" s="14"/>
      <c r="BB148" s="14"/>
      <c r="BC148" s="14"/>
      <c r="BD148" s="14"/>
      <c r="BE148" s="14"/>
      <c r="BF148" s="15"/>
      <c r="BG148" s="14"/>
      <c r="BH148" s="14"/>
      <c r="BI148" s="15"/>
      <c r="BJ148" s="14"/>
      <c r="BK148" s="14"/>
      <c r="BL148" s="14"/>
      <c r="BM148" s="14"/>
      <c r="BN148" s="14"/>
      <c r="BO148" s="15"/>
      <c r="BP148" s="14"/>
      <c r="BQ148" s="14"/>
      <c r="BR148" s="15"/>
      <c r="BS148" s="14"/>
      <c r="BT148" s="14"/>
      <c r="BU148" s="15"/>
    </row>
    <row r="149" spans="1:73" s="28" customFormat="1" ht="31.5" x14ac:dyDescent="0.25">
      <c r="A149" s="77" t="s">
        <v>363</v>
      </c>
      <c r="B149" s="80">
        <f t="shared" si="101"/>
        <v>232373.99999999994</v>
      </c>
      <c r="C149" s="80">
        <f t="shared" si="102"/>
        <v>154568.29594000001</v>
      </c>
      <c r="D149" s="83">
        <f t="shared" ref="D149" si="103">C149/B149*100</f>
        <v>66.517035442863687</v>
      </c>
      <c r="E149" s="83">
        <f>SUM(E150:E159)</f>
        <v>992.5</v>
      </c>
      <c r="F149" s="83">
        <f t="shared" ref="F149:BQ149" si="104">SUM(F150:F159)</f>
        <v>515.18775000000005</v>
      </c>
      <c r="G149" s="83">
        <f t="shared" ref="G149:G202" si="105">F149/E149*100</f>
        <v>51.908085642317381</v>
      </c>
      <c r="H149" s="83">
        <f t="shared" si="104"/>
        <v>134.30000000000001</v>
      </c>
      <c r="I149" s="83">
        <f t="shared" si="104"/>
        <v>80.380859999999998</v>
      </c>
      <c r="J149" s="83">
        <f t="shared" ref="J149:J202" si="106">I149/H149*100</f>
        <v>59.851720029784062</v>
      </c>
      <c r="K149" s="83">
        <f t="shared" si="104"/>
        <v>2711.6</v>
      </c>
      <c r="L149" s="83">
        <f t="shared" si="104"/>
        <v>1723.54071</v>
      </c>
      <c r="M149" s="83">
        <f t="shared" ref="M149:M202" si="107">L149/K149*100</f>
        <v>63.561760952942912</v>
      </c>
      <c r="N149" s="83">
        <f t="shared" si="104"/>
        <v>36326.199999999997</v>
      </c>
      <c r="O149" s="83">
        <f t="shared" si="104"/>
        <v>25880.670409999999</v>
      </c>
      <c r="P149" s="83">
        <f t="shared" si="19"/>
        <v>71.245190551172428</v>
      </c>
      <c r="Q149" s="83">
        <f t="shared" si="104"/>
        <v>263.60000000000002</v>
      </c>
      <c r="R149" s="83">
        <f t="shared" si="104"/>
        <v>0</v>
      </c>
      <c r="S149" s="83">
        <f t="shared" si="39"/>
        <v>0</v>
      </c>
      <c r="T149" s="83">
        <f t="shared" si="104"/>
        <v>2995.9</v>
      </c>
      <c r="U149" s="83">
        <f t="shared" si="104"/>
        <v>1667.1844699999999</v>
      </c>
      <c r="V149" s="83">
        <f t="shared" ref="V149:V202" si="108">U149/T149*100</f>
        <v>55.648869121132208</v>
      </c>
      <c r="W149" s="83">
        <f t="shared" si="104"/>
        <v>107.7</v>
      </c>
      <c r="X149" s="83">
        <f t="shared" si="104"/>
        <v>68.281929999999988</v>
      </c>
      <c r="Y149" s="83">
        <f t="shared" ref="Y149:Y202" si="109">X149/W149*100</f>
        <v>63.400120705663866</v>
      </c>
      <c r="Z149" s="83">
        <f t="shared" si="104"/>
        <v>171871.1</v>
      </c>
      <c r="AA149" s="83">
        <f t="shared" si="104"/>
        <v>114176.40994</v>
      </c>
      <c r="AB149" s="83">
        <f t="shared" ref="AB149:AB202" si="110">AA149/Z149*100</f>
        <v>66.431418627099021</v>
      </c>
      <c r="AC149" s="224">
        <f t="shared" si="104"/>
        <v>310.3</v>
      </c>
      <c r="AD149" s="224">
        <f t="shared" si="104"/>
        <v>195.18359000000001</v>
      </c>
      <c r="AE149" s="221">
        <f t="shared" ref="AE149:AE202" si="111">AD149/AC149*100</f>
        <v>62.901575894295846</v>
      </c>
      <c r="AF149" s="83">
        <f t="shared" si="104"/>
        <v>0</v>
      </c>
      <c r="AG149" s="83">
        <f t="shared" si="104"/>
        <v>0</v>
      </c>
      <c r="AH149" s="83"/>
      <c r="AI149" s="83">
        <f t="shared" si="104"/>
        <v>310.3</v>
      </c>
      <c r="AJ149" s="83">
        <f t="shared" si="104"/>
        <v>230.66734</v>
      </c>
      <c r="AK149" s="83">
        <f t="shared" ref="AK149:AK202" si="112">AJ149/AI149*100</f>
        <v>74.336880438285519</v>
      </c>
      <c r="AL149" s="83">
        <f t="shared" si="104"/>
        <v>506.2</v>
      </c>
      <c r="AM149" s="83">
        <f t="shared" si="104"/>
        <v>160.05688000000001</v>
      </c>
      <c r="AN149" s="83">
        <f t="shared" ref="AN149:AN202" si="113">AM149/AL149*100</f>
        <v>31.619296720663769</v>
      </c>
      <c r="AO149" s="83">
        <f t="shared" si="104"/>
        <v>310.3</v>
      </c>
      <c r="AP149" s="83">
        <f t="shared" si="104"/>
        <v>163.82295999999999</v>
      </c>
      <c r="AQ149" s="83">
        <f t="shared" ref="AQ149:AQ202" si="114">AP149/AO149*100</f>
        <v>52.795024170157909</v>
      </c>
      <c r="AR149" s="83">
        <f t="shared" si="104"/>
        <v>310.3</v>
      </c>
      <c r="AS149" s="83">
        <f t="shared" si="104"/>
        <v>198.01594</v>
      </c>
      <c r="AT149" s="83">
        <f t="shared" ref="AT149:AT202" si="115">AS149/AR149*100</f>
        <v>63.814353851111825</v>
      </c>
      <c r="AU149" s="83">
        <f t="shared" si="104"/>
        <v>697.2</v>
      </c>
      <c r="AV149" s="83">
        <f t="shared" si="104"/>
        <v>522.9</v>
      </c>
      <c r="AW149" s="83">
        <f t="shared" ref="AW149:AW202" si="116">AV149/AU149*100</f>
        <v>74.999999999999986</v>
      </c>
      <c r="AX149" s="83">
        <f t="shared" si="104"/>
        <v>0</v>
      </c>
      <c r="AY149" s="83">
        <f t="shared" si="104"/>
        <v>0</v>
      </c>
      <c r="AZ149" s="83">
        <f t="shared" si="104"/>
        <v>0</v>
      </c>
      <c r="BA149" s="83">
        <f t="shared" si="104"/>
        <v>1358.5000000000002</v>
      </c>
      <c r="BB149" s="83">
        <f t="shared" si="104"/>
        <v>859.63581000000011</v>
      </c>
      <c r="BC149" s="81">
        <f t="shared" ref="BC149:BC157" si="117">BB149/BA149*100</f>
        <v>63.278307692307692</v>
      </c>
      <c r="BD149" s="83">
        <f t="shared" si="104"/>
        <v>310.3</v>
      </c>
      <c r="BE149" s="83">
        <f t="shared" si="104"/>
        <v>210.25964000000002</v>
      </c>
      <c r="BF149" s="83">
        <f t="shared" ref="BF149:BF202" si="118">BE149/BD149*100</f>
        <v>67.760116016757976</v>
      </c>
      <c r="BG149" s="83">
        <f t="shared" si="104"/>
        <v>310.3</v>
      </c>
      <c r="BH149" s="83">
        <f t="shared" si="104"/>
        <v>164.01115999999999</v>
      </c>
      <c r="BI149" s="83">
        <f t="shared" ref="BI149:BI202" si="119">BH149/BG149*100</f>
        <v>52.855675153077662</v>
      </c>
      <c r="BJ149" s="83">
        <f t="shared" si="104"/>
        <v>12083.4</v>
      </c>
      <c r="BK149" s="83">
        <f t="shared" si="104"/>
        <v>7752.08655</v>
      </c>
      <c r="BL149" s="83">
        <f t="shared" si="31"/>
        <v>64.154845076716811</v>
      </c>
      <c r="BM149" s="83">
        <f t="shared" si="104"/>
        <v>461.4</v>
      </c>
      <c r="BN149" s="83">
        <f t="shared" si="104"/>
        <v>0</v>
      </c>
      <c r="BO149" s="83"/>
      <c r="BP149" s="83">
        <f t="shared" si="104"/>
        <v>2.6</v>
      </c>
      <c r="BQ149" s="83">
        <f t="shared" si="104"/>
        <v>0</v>
      </c>
      <c r="BR149" s="83">
        <f t="shared" ref="BR149:BR202" si="120">BQ149/BP149*100</f>
        <v>0</v>
      </c>
      <c r="BS149" s="83"/>
      <c r="BT149" s="83"/>
      <c r="BU149" s="83"/>
    </row>
    <row r="150" spans="1:73" s="12" customFormat="1" ht="31.5" x14ac:dyDescent="0.25">
      <c r="A150" s="132" t="s">
        <v>362</v>
      </c>
      <c r="B150" s="50">
        <f t="shared" si="101"/>
        <v>231015.49999999994</v>
      </c>
      <c r="C150" s="50">
        <f t="shared" si="102"/>
        <v>153708.66013</v>
      </c>
      <c r="D150" s="15">
        <f t="shared" si="0"/>
        <v>66.536080968593041</v>
      </c>
      <c r="E150" s="15">
        <v>992.5</v>
      </c>
      <c r="F150" s="172">
        <v>515.18775000000005</v>
      </c>
      <c r="G150" s="15">
        <f t="shared" si="105"/>
        <v>51.908085642317381</v>
      </c>
      <c r="H150" s="15">
        <v>134.30000000000001</v>
      </c>
      <c r="I150" s="172">
        <v>80.380859999999998</v>
      </c>
      <c r="J150" s="15">
        <f t="shared" si="106"/>
        <v>59.851720029784062</v>
      </c>
      <c r="K150" s="15">
        <v>2711.6</v>
      </c>
      <c r="L150" s="228">
        <v>1723.54071</v>
      </c>
      <c r="M150" s="15">
        <f t="shared" si="107"/>
        <v>63.561760952942912</v>
      </c>
      <c r="N150" s="15">
        <v>36326.199999999997</v>
      </c>
      <c r="O150" s="172">
        <v>25880.670409999999</v>
      </c>
      <c r="P150" s="15">
        <f t="shared" si="19"/>
        <v>71.245190551172428</v>
      </c>
      <c r="Q150" s="15">
        <v>263.60000000000002</v>
      </c>
      <c r="R150" s="15"/>
      <c r="S150" s="15">
        <f t="shared" si="39"/>
        <v>0</v>
      </c>
      <c r="T150" s="15">
        <v>2995.9</v>
      </c>
      <c r="U150" s="172">
        <v>1667.1844699999999</v>
      </c>
      <c r="V150" s="15">
        <f t="shared" si="108"/>
        <v>55.648869121132208</v>
      </c>
      <c r="W150" s="15">
        <v>107.7</v>
      </c>
      <c r="X150" s="172">
        <v>68.281929999999988</v>
      </c>
      <c r="Y150" s="15">
        <f t="shared" si="109"/>
        <v>63.400120705663866</v>
      </c>
      <c r="Z150" s="227">
        <v>171871.1</v>
      </c>
      <c r="AA150" s="172">
        <v>114176.40994</v>
      </c>
      <c r="AB150" s="15">
        <f t="shared" si="110"/>
        <v>66.431418627099021</v>
      </c>
      <c r="AC150" s="222">
        <v>310.3</v>
      </c>
      <c r="AD150" s="226">
        <v>195.18359000000001</v>
      </c>
      <c r="AE150" s="223">
        <f t="shared" si="111"/>
        <v>62.901575894295846</v>
      </c>
      <c r="AF150" s="14"/>
      <c r="AG150" s="15"/>
      <c r="AH150" s="15"/>
      <c r="AI150" s="15">
        <v>310.3</v>
      </c>
      <c r="AJ150" s="172">
        <v>230.66734</v>
      </c>
      <c r="AK150" s="15">
        <f t="shared" si="112"/>
        <v>74.336880438285519</v>
      </c>
      <c r="AL150" s="15">
        <v>506.2</v>
      </c>
      <c r="AM150" s="172">
        <v>160.05688000000001</v>
      </c>
      <c r="AN150" s="15">
        <f t="shared" si="113"/>
        <v>31.619296720663769</v>
      </c>
      <c r="AO150" s="15">
        <v>310.3</v>
      </c>
      <c r="AP150" s="172">
        <v>163.82295999999999</v>
      </c>
      <c r="AQ150" s="15">
        <f t="shared" si="114"/>
        <v>52.795024170157909</v>
      </c>
      <c r="AR150" s="15">
        <v>310.3</v>
      </c>
      <c r="AS150" s="172">
        <v>198.01594</v>
      </c>
      <c r="AT150" s="15">
        <f t="shared" si="115"/>
        <v>63.814353851111825</v>
      </c>
      <c r="AU150" s="15">
        <v>697.2</v>
      </c>
      <c r="AV150" s="172">
        <v>522.9</v>
      </c>
      <c r="AW150" s="15">
        <f t="shared" si="116"/>
        <v>74.999999999999986</v>
      </c>
      <c r="AX150" s="15"/>
      <c r="AY150" s="15"/>
      <c r="AZ150" s="15"/>
      <c r="BA150" s="15"/>
      <c r="BB150" s="15"/>
      <c r="BC150" s="14"/>
      <c r="BD150" s="15">
        <v>310.3</v>
      </c>
      <c r="BE150" s="172">
        <v>210.25964000000002</v>
      </c>
      <c r="BF150" s="15">
        <f t="shared" si="118"/>
        <v>67.760116016757976</v>
      </c>
      <c r="BG150" s="15">
        <v>310.3</v>
      </c>
      <c r="BH150" s="172">
        <v>164.01115999999999</v>
      </c>
      <c r="BI150" s="15">
        <f t="shared" si="119"/>
        <v>52.855675153077662</v>
      </c>
      <c r="BJ150" s="15">
        <v>12083.4</v>
      </c>
      <c r="BK150" s="172">
        <v>7752.08655</v>
      </c>
      <c r="BL150" s="15">
        <f t="shared" si="31"/>
        <v>64.154845076716811</v>
      </c>
      <c r="BM150" s="15">
        <v>461.4</v>
      </c>
      <c r="BN150" s="15">
        <v>0</v>
      </c>
      <c r="BO150" s="15">
        <f t="shared" ref="BO150:BO202" si="121">BN150/BM150*100</f>
        <v>0</v>
      </c>
      <c r="BP150" s="172">
        <v>2.6</v>
      </c>
      <c r="BQ150" s="15"/>
      <c r="BR150" s="15">
        <f t="shared" si="120"/>
        <v>0</v>
      </c>
      <c r="BS150" s="15"/>
      <c r="BT150" s="15"/>
      <c r="BU150" s="15"/>
    </row>
    <row r="151" spans="1:73" s="12" customFormat="1" x14ac:dyDescent="0.25">
      <c r="A151" s="133" t="s">
        <v>559</v>
      </c>
      <c r="B151" s="50">
        <f t="shared" si="101"/>
        <v>93.7</v>
      </c>
      <c r="C151" s="50">
        <f t="shared" si="102"/>
        <v>57.393920000000001</v>
      </c>
      <c r="D151" s="14">
        <f t="shared" ref="D151:D159" si="122">C151/B151*100</f>
        <v>61.252849519743869</v>
      </c>
      <c r="E151" s="14"/>
      <c r="F151" s="14"/>
      <c r="G151" s="15"/>
      <c r="H151" s="14"/>
      <c r="I151" s="14"/>
      <c r="J151" s="15"/>
      <c r="K151" s="14"/>
      <c r="L151" s="14"/>
      <c r="M151" s="15"/>
      <c r="N151" s="14"/>
      <c r="O151" s="14"/>
      <c r="P151" s="15"/>
      <c r="Q151" s="14"/>
      <c r="R151" s="14"/>
      <c r="S151" s="14"/>
      <c r="T151" s="14"/>
      <c r="U151" s="14"/>
      <c r="V151" s="15"/>
      <c r="W151" s="14"/>
      <c r="X151" s="14"/>
      <c r="Y151" s="15"/>
      <c r="Z151" s="14"/>
      <c r="AA151" s="14"/>
      <c r="AB151" s="15"/>
      <c r="AC151" s="223"/>
      <c r="AD151" s="223"/>
      <c r="AE151" s="223"/>
      <c r="AF151" s="14"/>
      <c r="AG151" s="14"/>
      <c r="AH151" s="15"/>
      <c r="AI151" s="14"/>
      <c r="AJ151" s="14"/>
      <c r="AK151" s="15"/>
      <c r="AL151" s="14"/>
      <c r="AM151" s="14"/>
      <c r="AN151" s="15"/>
      <c r="AO151" s="14"/>
      <c r="AP151" s="14"/>
      <c r="AQ151" s="15"/>
      <c r="AR151" s="14"/>
      <c r="AS151" s="14"/>
      <c r="AT151" s="15"/>
      <c r="AU151" s="14"/>
      <c r="AV151" s="14"/>
      <c r="AW151" s="15"/>
      <c r="AX151" s="14"/>
      <c r="AY151" s="14"/>
      <c r="AZ151" s="14"/>
      <c r="BA151" s="14">
        <v>93.7</v>
      </c>
      <c r="BB151" s="172">
        <v>57.393920000000001</v>
      </c>
      <c r="BC151" s="14">
        <f t="shared" si="117"/>
        <v>61.252849519743869</v>
      </c>
      <c r="BD151" s="14"/>
      <c r="BE151" s="14"/>
      <c r="BF151" s="15"/>
      <c r="BG151" s="14"/>
      <c r="BH151" s="14"/>
      <c r="BI151" s="15"/>
      <c r="BJ151" s="14"/>
      <c r="BK151" s="14"/>
      <c r="BL151" s="15"/>
      <c r="BM151" s="14"/>
      <c r="BN151" s="14"/>
      <c r="BO151" s="15"/>
      <c r="BP151" s="14"/>
      <c r="BQ151" s="14"/>
      <c r="BR151" s="15"/>
      <c r="BS151" s="14"/>
      <c r="BT151" s="14"/>
      <c r="BU151" s="15"/>
    </row>
    <row r="152" spans="1:73" s="12" customFormat="1" x14ac:dyDescent="0.25">
      <c r="A152" s="133" t="s">
        <v>560</v>
      </c>
      <c r="B152" s="50">
        <f t="shared" si="101"/>
        <v>234.2</v>
      </c>
      <c r="C152" s="50">
        <f t="shared" si="102"/>
        <v>141.76095000000001</v>
      </c>
      <c r="D152" s="14">
        <f t="shared" si="122"/>
        <v>60.529867634500434</v>
      </c>
      <c r="E152" s="14"/>
      <c r="F152" s="14"/>
      <c r="G152" s="15"/>
      <c r="H152" s="14"/>
      <c r="I152" s="14"/>
      <c r="J152" s="15"/>
      <c r="K152" s="14"/>
      <c r="L152" s="14"/>
      <c r="M152" s="15"/>
      <c r="N152" s="14"/>
      <c r="O152" s="14"/>
      <c r="P152" s="15"/>
      <c r="Q152" s="14"/>
      <c r="R152" s="14"/>
      <c r="S152" s="14"/>
      <c r="T152" s="14"/>
      <c r="U152" s="14"/>
      <c r="V152" s="15"/>
      <c r="W152" s="14"/>
      <c r="X152" s="14"/>
      <c r="Y152" s="15"/>
      <c r="Z152" s="14"/>
      <c r="AA152" s="14"/>
      <c r="AB152" s="15"/>
      <c r="AC152" s="223"/>
      <c r="AD152" s="223"/>
      <c r="AE152" s="223"/>
      <c r="AF152" s="14"/>
      <c r="AG152" s="14"/>
      <c r="AH152" s="15"/>
      <c r="AI152" s="14"/>
      <c r="AJ152" s="14"/>
      <c r="AK152" s="15"/>
      <c r="AL152" s="14"/>
      <c r="AM152" s="14"/>
      <c r="AN152" s="15"/>
      <c r="AO152" s="14"/>
      <c r="AP152" s="14"/>
      <c r="AQ152" s="15"/>
      <c r="AR152" s="14"/>
      <c r="AS152" s="14"/>
      <c r="AT152" s="15"/>
      <c r="AU152" s="14"/>
      <c r="AV152" s="14"/>
      <c r="AW152" s="15"/>
      <c r="AX152" s="14"/>
      <c r="AY152" s="14"/>
      <c r="AZ152" s="14"/>
      <c r="BA152" s="14">
        <v>234.2</v>
      </c>
      <c r="BB152" s="172">
        <v>141.76095000000001</v>
      </c>
      <c r="BC152" s="14">
        <f t="shared" si="117"/>
        <v>60.529867634500434</v>
      </c>
      <c r="BD152" s="14"/>
      <c r="BE152" s="14"/>
      <c r="BF152" s="15"/>
      <c r="BG152" s="14"/>
      <c r="BH152" s="14"/>
      <c r="BI152" s="15"/>
      <c r="BJ152" s="14"/>
      <c r="BK152" s="14"/>
      <c r="BL152" s="15"/>
      <c r="BM152" s="14"/>
      <c r="BN152" s="14"/>
      <c r="BO152" s="15"/>
      <c r="BP152" s="14"/>
      <c r="BQ152" s="14"/>
      <c r="BR152" s="15"/>
      <c r="BS152" s="14"/>
      <c r="BT152" s="14"/>
      <c r="BU152" s="15"/>
    </row>
    <row r="153" spans="1:73" s="12" customFormat="1" x14ac:dyDescent="0.25">
      <c r="A153" s="133" t="s">
        <v>561</v>
      </c>
      <c r="B153" s="50">
        <f t="shared" si="101"/>
        <v>93.7</v>
      </c>
      <c r="C153" s="50">
        <f t="shared" si="102"/>
        <v>59.541499999999999</v>
      </c>
      <c r="D153" s="14">
        <f t="shared" si="122"/>
        <v>63.544823906083238</v>
      </c>
      <c r="E153" s="14"/>
      <c r="F153" s="14"/>
      <c r="G153" s="15"/>
      <c r="H153" s="14"/>
      <c r="I153" s="14"/>
      <c r="J153" s="15"/>
      <c r="K153" s="14"/>
      <c r="L153" s="14"/>
      <c r="M153" s="15"/>
      <c r="N153" s="14"/>
      <c r="O153" s="14"/>
      <c r="P153" s="15"/>
      <c r="Q153" s="14"/>
      <c r="R153" s="14"/>
      <c r="S153" s="14"/>
      <c r="T153" s="14"/>
      <c r="U153" s="14"/>
      <c r="V153" s="15"/>
      <c r="W153" s="14"/>
      <c r="X153" s="14"/>
      <c r="Y153" s="15"/>
      <c r="Z153" s="14"/>
      <c r="AA153" s="14"/>
      <c r="AB153" s="15"/>
      <c r="AC153" s="223"/>
      <c r="AD153" s="223"/>
      <c r="AE153" s="223"/>
      <c r="AF153" s="14"/>
      <c r="AG153" s="14"/>
      <c r="AH153" s="15"/>
      <c r="AI153" s="14"/>
      <c r="AJ153" s="14"/>
      <c r="AK153" s="15"/>
      <c r="AL153" s="14"/>
      <c r="AM153" s="14"/>
      <c r="AN153" s="15"/>
      <c r="AO153" s="14"/>
      <c r="AP153" s="14"/>
      <c r="AQ153" s="15"/>
      <c r="AR153" s="14"/>
      <c r="AS153" s="14"/>
      <c r="AT153" s="15"/>
      <c r="AU153" s="14"/>
      <c r="AV153" s="14"/>
      <c r="AW153" s="15"/>
      <c r="AX153" s="14"/>
      <c r="AY153" s="14"/>
      <c r="AZ153" s="14"/>
      <c r="BA153" s="14">
        <v>93.7</v>
      </c>
      <c r="BB153" s="172">
        <v>59.541499999999999</v>
      </c>
      <c r="BC153" s="14">
        <f t="shared" si="117"/>
        <v>63.544823906083238</v>
      </c>
      <c r="BD153" s="14"/>
      <c r="BE153" s="14"/>
      <c r="BF153" s="15"/>
      <c r="BG153" s="14"/>
      <c r="BH153" s="14"/>
      <c r="BI153" s="15"/>
      <c r="BJ153" s="14"/>
      <c r="BK153" s="14"/>
      <c r="BL153" s="15"/>
      <c r="BM153" s="14"/>
      <c r="BN153" s="14"/>
      <c r="BO153" s="15"/>
      <c r="BP153" s="14"/>
      <c r="BQ153" s="14"/>
      <c r="BR153" s="15"/>
      <c r="BS153" s="14"/>
      <c r="BT153" s="14"/>
      <c r="BU153" s="15"/>
    </row>
    <row r="154" spans="1:73" s="12" customFormat="1" x14ac:dyDescent="0.25">
      <c r="A154" s="133" t="s">
        <v>360</v>
      </c>
      <c r="B154" s="50">
        <f t="shared" si="101"/>
        <v>468.4</v>
      </c>
      <c r="C154" s="50">
        <f t="shared" si="102"/>
        <v>303.92103000000003</v>
      </c>
      <c r="D154" s="14">
        <f t="shared" si="122"/>
        <v>64.884933817250229</v>
      </c>
      <c r="E154" s="14"/>
      <c r="F154" s="14"/>
      <c r="G154" s="15"/>
      <c r="H154" s="14"/>
      <c r="I154" s="14"/>
      <c r="J154" s="15"/>
      <c r="K154" s="14"/>
      <c r="L154" s="14"/>
      <c r="M154" s="15"/>
      <c r="N154" s="14"/>
      <c r="O154" s="14"/>
      <c r="P154" s="15"/>
      <c r="Q154" s="14"/>
      <c r="R154" s="14"/>
      <c r="S154" s="14"/>
      <c r="T154" s="14"/>
      <c r="U154" s="14"/>
      <c r="V154" s="15"/>
      <c r="W154" s="14"/>
      <c r="X154" s="14"/>
      <c r="Y154" s="15"/>
      <c r="Z154" s="14"/>
      <c r="AA154" s="14"/>
      <c r="AB154" s="15"/>
      <c r="AC154" s="223"/>
      <c r="AD154" s="223"/>
      <c r="AE154" s="223"/>
      <c r="AF154" s="14"/>
      <c r="AG154" s="14"/>
      <c r="AH154" s="15"/>
      <c r="AI154" s="14"/>
      <c r="AJ154" s="14"/>
      <c r="AK154" s="15"/>
      <c r="AL154" s="14"/>
      <c r="AM154" s="14"/>
      <c r="AN154" s="15"/>
      <c r="AO154" s="14"/>
      <c r="AP154" s="14"/>
      <c r="AQ154" s="15"/>
      <c r="AR154" s="14"/>
      <c r="AS154" s="14"/>
      <c r="AT154" s="15"/>
      <c r="AU154" s="14"/>
      <c r="AV154" s="14"/>
      <c r="AW154" s="15"/>
      <c r="AX154" s="14"/>
      <c r="AY154" s="14"/>
      <c r="AZ154" s="14"/>
      <c r="BA154" s="14">
        <v>468.4</v>
      </c>
      <c r="BB154" s="172">
        <v>303.92103000000003</v>
      </c>
      <c r="BC154" s="14">
        <f t="shared" si="117"/>
        <v>64.884933817250229</v>
      </c>
      <c r="BD154" s="14"/>
      <c r="BE154" s="14"/>
      <c r="BF154" s="15"/>
      <c r="BG154" s="14"/>
      <c r="BH154" s="14"/>
      <c r="BI154" s="15"/>
      <c r="BJ154" s="14"/>
      <c r="BK154" s="14"/>
      <c r="BL154" s="15"/>
      <c r="BM154" s="14"/>
      <c r="BN154" s="14"/>
      <c r="BO154" s="15"/>
      <c r="BP154" s="14"/>
      <c r="BQ154" s="14"/>
      <c r="BR154" s="15"/>
      <c r="BS154" s="14"/>
      <c r="BT154" s="14"/>
      <c r="BU154" s="15"/>
    </row>
    <row r="155" spans="1:73" s="12" customFormat="1" x14ac:dyDescent="0.25">
      <c r="A155" s="133" t="s">
        <v>562</v>
      </c>
      <c r="B155" s="50">
        <f t="shared" si="101"/>
        <v>93.7</v>
      </c>
      <c r="C155" s="50">
        <f t="shared" si="102"/>
        <v>57.854559999999999</v>
      </c>
      <c r="D155" s="14">
        <f t="shared" si="122"/>
        <v>61.744461045891143</v>
      </c>
      <c r="E155" s="14"/>
      <c r="F155" s="14"/>
      <c r="G155" s="15"/>
      <c r="H155" s="14"/>
      <c r="I155" s="14"/>
      <c r="J155" s="15"/>
      <c r="K155" s="14"/>
      <c r="L155" s="14"/>
      <c r="M155" s="15"/>
      <c r="N155" s="14"/>
      <c r="O155" s="14"/>
      <c r="P155" s="15"/>
      <c r="Q155" s="14"/>
      <c r="R155" s="14"/>
      <c r="S155" s="14"/>
      <c r="T155" s="14"/>
      <c r="U155" s="14"/>
      <c r="V155" s="15"/>
      <c r="W155" s="14"/>
      <c r="X155" s="14"/>
      <c r="Y155" s="15"/>
      <c r="Z155" s="14"/>
      <c r="AA155" s="14"/>
      <c r="AB155" s="15"/>
      <c r="AC155" s="223"/>
      <c r="AD155" s="223"/>
      <c r="AE155" s="223"/>
      <c r="AF155" s="14"/>
      <c r="AG155" s="14"/>
      <c r="AH155" s="15"/>
      <c r="AI155" s="14"/>
      <c r="AJ155" s="14"/>
      <c r="AK155" s="15"/>
      <c r="AL155" s="14"/>
      <c r="AM155" s="14"/>
      <c r="AN155" s="15"/>
      <c r="AO155" s="14"/>
      <c r="AP155" s="14"/>
      <c r="AQ155" s="15"/>
      <c r="AR155" s="14"/>
      <c r="AS155" s="14"/>
      <c r="AT155" s="15"/>
      <c r="AU155" s="14"/>
      <c r="AV155" s="14"/>
      <c r="AW155" s="15"/>
      <c r="AX155" s="14"/>
      <c r="AY155" s="14"/>
      <c r="AZ155" s="14"/>
      <c r="BA155" s="14">
        <v>93.7</v>
      </c>
      <c r="BB155" s="172">
        <v>57.854559999999999</v>
      </c>
      <c r="BC155" s="14">
        <f t="shared" si="117"/>
        <v>61.744461045891143</v>
      </c>
      <c r="BD155" s="14"/>
      <c r="BE155" s="14"/>
      <c r="BF155" s="15"/>
      <c r="BG155" s="14"/>
      <c r="BH155" s="14"/>
      <c r="BI155" s="15"/>
      <c r="BJ155" s="14"/>
      <c r="BK155" s="14"/>
      <c r="BL155" s="15"/>
      <c r="BM155" s="14"/>
      <c r="BN155" s="14"/>
      <c r="BO155" s="15"/>
      <c r="BP155" s="14"/>
      <c r="BQ155" s="14"/>
      <c r="BR155" s="15"/>
      <c r="BS155" s="14"/>
      <c r="BT155" s="14"/>
      <c r="BU155" s="15"/>
    </row>
    <row r="156" spans="1:73" s="12" customFormat="1" x14ac:dyDescent="0.25">
      <c r="A156" s="133" t="s">
        <v>563</v>
      </c>
      <c r="B156" s="50">
        <f t="shared" si="101"/>
        <v>93.7</v>
      </c>
      <c r="C156" s="50">
        <f t="shared" si="102"/>
        <v>63.517290000000003</v>
      </c>
      <c r="D156" s="14">
        <f t="shared" si="122"/>
        <v>67.787929562433305</v>
      </c>
      <c r="E156" s="14"/>
      <c r="F156" s="14"/>
      <c r="G156" s="15"/>
      <c r="H156" s="14"/>
      <c r="I156" s="14"/>
      <c r="J156" s="15"/>
      <c r="K156" s="14"/>
      <c r="L156" s="14"/>
      <c r="M156" s="15"/>
      <c r="N156" s="14"/>
      <c r="O156" s="14"/>
      <c r="P156" s="15"/>
      <c r="Q156" s="14"/>
      <c r="R156" s="14"/>
      <c r="S156" s="14"/>
      <c r="T156" s="14"/>
      <c r="U156" s="14"/>
      <c r="V156" s="15"/>
      <c r="W156" s="14"/>
      <c r="X156" s="14"/>
      <c r="Y156" s="15"/>
      <c r="Z156" s="14"/>
      <c r="AA156" s="14"/>
      <c r="AB156" s="15"/>
      <c r="AC156" s="223"/>
      <c r="AD156" s="223"/>
      <c r="AE156" s="223"/>
      <c r="AF156" s="14"/>
      <c r="AG156" s="14"/>
      <c r="AH156" s="15"/>
      <c r="AI156" s="14"/>
      <c r="AJ156" s="14"/>
      <c r="AK156" s="15"/>
      <c r="AL156" s="14"/>
      <c r="AM156" s="14"/>
      <c r="AN156" s="15"/>
      <c r="AO156" s="14"/>
      <c r="AP156" s="14"/>
      <c r="AQ156" s="15"/>
      <c r="AR156" s="14"/>
      <c r="AS156" s="14"/>
      <c r="AT156" s="15"/>
      <c r="AU156" s="14"/>
      <c r="AV156" s="14"/>
      <c r="AW156" s="15"/>
      <c r="AX156" s="14"/>
      <c r="AY156" s="14"/>
      <c r="AZ156" s="14"/>
      <c r="BA156" s="14">
        <v>93.7</v>
      </c>
      <c r="BB156" s="172">
        <v>63.517290000000003</v>
      </c>
      <c r="BC156" s="14">
        <f t="shared" si="117"/>
        <v>67.787929562433305</v>
      </c>
      <c r="BD156" s="14"/>
      <c r="BE156" s="14"/>
      <c r="BF156" s="15"/>
      <c r="BG156" s="14"/>
      <c r="BH156" s="14"/>
      <c r="BI156" s="15"/>
      <c r="BJ156" s="14"/>
      <c r="BK156" s="14"/>
      <c r="BL156" s="15"/>
      <c r="BM156" s="14"/>
      <c r="BN156" s="14"/>
      <c r="BO156" s="15"/>
      <c r="BP156" s="14"/>
      <c r="BQ156" s="14"/>
      <c r="BR156" s="15"/>
      <c r="BS156" s="14"/>
      <c r="BT156" s="14"/>
      <c r="BU156" s="15"/>
    </row>
    <row r="157" spans="1:73" s="12" customFormat="1" x14ac:dyDescent="0.25">
      <c r="A157" s="133" t="s">
        <v>565</v>
      </c>
      <c r="B157" s="50">
        <f t="shared" si="101"/>
        <v>93.7</v>
      </c>
      <c r="C157" s="50">
        <f t="shared" si="102"/>
        <v>56.691569999999999</v>
      </c>
      <c r="D157" s="14">
        <f t="shared" si="122"/>
        <v>60.503276414087516</v>
      </c>
      <c r="E157" s="14"/>
      <c r="F157" s="14"/>
      <c r="G157" s="15"/>
      <c r="H157" s="14"/>
      <c r="I157" s="14"/>
      <c r="J157" s="15"/>
      <c r="K157" s="14"/>
      <c r="L157" s="14"/>
      <c r="M157" s="15"/>
      <c r="N157" s="14"/>
      <c r="O157" s="14"/>
      <c r="P157" s="15"/>
      <c r="Q157" s="14"/>
      <c r="R157" s="14"/>
      <c r="S157" s="14"/>
      <c r="T157" s="14"/>
      <c r="U157" s="14"/>
      <c r="V157" s="15"/>
      <c r="W157" s="14"/>
      <c r="X157" s="14"/>
      <c r="Y157" s="15"/>
      <c r="Z157" s="14"/>
      <c r="AA157" s="14"/>
      <c r="AB157" s="15"/>
      <c r="AC157" s="223"/>
      <c r="AD157" s="223"/>
      <c r="AE157" s="223"/>
      <c r="AF157" s="14"/>
      <c r="AG157" s="14"/>
      <c r="AH157" s="15"/>
      <c r="AI157" s="14"/>
      <c r="AJ157" s="14"/>
      <c r="AK157" s="15"/>
      <c r="AL157" s="14"/>
      <c r="AM157" s="14"/>
      <c r="AN157" s="15"/>
      <c r="AO157" s="14"/>
      <c r="AP157" s="14"/>
      <c r="AQ157" s="15"/>
      <c r="AR157" s="14"/>
      <c r="AS157" s="14"/>
      <c r="AT157" s="15"/>
      <c r="AU157" s="14"/>
      <c r="AV157" s="14"/>
      <c r="AW157" s="15"/>
      <c r="AX157" s="14"/>
      <c r="AY157" s="14"/>
      <c r="AZ157" s="14"/>
      <c r="BA157" s="14">
        <v>93.7</v>
      </c>
      <c r="BB157" s="172">
        <v>56.691569999999999</v>
      </c>
      <c r="BC157" s="14">
        <f t="shared" si="117"/>
        <v>60.503276414087516</v>
      </c>
      <c r="BD157" s="14"/>
      <c r="BE157" s="14"/>
      <c r="BF157" s="15"/>
      <c r="BG157" s="14"/>
      <c r="BH157" s="14"/>
      <c r="BI157" s="15"/>
      <c r="BJ157" s="14"/>
      <c r="BK157" s="14"/>
      <c r="BL157" s="15"/>
      <c r="BM157" s="14"/>
      <c r="BN157" s="14"/>
      <c r="BO157" s="15"/>
      <c r="BP157" s="14"/>
      <c r="BQ157" s="14"/>
      <c r="BR157" s="15"/>
      <c r="BS157" s="14"/>
      <c r="BT157" s="14"/>
      <c r="BU157" s="15"/>
    </row>
    <row r="158" spans="1:73" s="12" customFormat="1" x14ac:dyDescent="0.25">
      <c r="A158" s="133" t="s">
        <v>564</v>
      </c>
      <c r="B158" s="50">
        <f t="shared" si="101"/>
        <v>93.7</v>
      </c>
      <c r="C158" s="50">
        <f t="shared" si="102"/>
        <v>56.931139999999999</v>
      </c>
      <c r="D158" s="14">
        <f t="shared" si="122"/>
        <v>60.758954108858056</v>
      </c>
      <c r="E158" s="14"/>
      <c r="F158" s="14"/>
      <c r="G158" s="15"/>
      <c r="H158" s="14"/>
      <c r="I158" s="14"/>
      <c r="J158" s="15"/>
      <c r="K158" s="14"/>
      <c r="L158" s="14"/>
      <c r="M158" s="15"/>
      <c r="N158" s="14"/>
      <c r="O158" s="14"/>
      <c r="P158" s="15"/>
      <c r="Q158" s="14"/>
      <c r="R158" s="14"/>
      <c r="S158" s="14"/>
      <c r="T158" s="14"/>
      <c r="U158" s="14"/>
      <c r="V158" s="15"/>
      <c r="W158" s="14"/>
      <c r="X158" s="14"/>
      <c r="Y158" s="15"/>
      <c r="Z158" s="14"/>
      <c r="AA158" s="14"/>
      <c r="AB158" s="15"/>
      <c r="AC158" s="223"/>
      <c r="AD158" s="223"/>
      <c r="AE158" s="223"/>
      <c r="AF158" s="14"/>
      <c r="AG158" s="14"/>
      <c r="AH158" s="15"/>
      <c r="AI158" s="14"/>
      <c r="AJ158" s="14"/>
      <c r="AK158" s="15"/>
      <c r="AL158" s="14"/>
      <c r="AM158" s="14"/>
      <c r="AN158" s="15"/>
      <c r="AO158" s="14"/>
      <c r="AP158" s="14"/>
      <c r="AQ158" s="15"/>
      <c r="AR158" s="14"/>
      <c r="AS158" s="14"/>
      <c r="AT158" s="15"/>
      <c r="AU158" s="14"/>
      <c r="AV158" s="14"/>
      <c r="AW158" s="15"/>
      <c r="AX158" s="14"/>
      <c r="AY158" s="14"/>
      <c r="AZ158" s="14"/>
      <c r="BA158" s="14">
        <v>93.7</v>
      </c>
      <c r="BB158" s="172">
        <v>56.931139999999999</v>
      </c>
      <c r="BC158" s="14">
        <f>BB158/BA158*100</f>
        <v>60.758954108858056</v>
      </c>
      <c r="BD158" s="14"/>
      <c r="BE158" s="14"/>
      <c r="BF158" s="15"/>
      <c r="BG158" s="14"/>
      <c r="BH158" s="14"/>
      <c r="BI158" s="15"/>
      <c r="BJ158" s="14"/>
      <c r="BK158" s="14"/>
      <c r="BL158" s="15"/>
      <c r="BM158" s="14"/>
      <c r="BN158" s="14"/>
      <c r="BO158" s="15"/>
      <c r="BP158" s="14"/>
      <c r="BQ158" s="14"/>
      <c r="BR158" s="15"/>
      <c r="BS158" s="14"/>
      <c r="BT158" s="14"/>
      <c r="BU158" s="15"/>
    </row>
    <row r="159" spans="1:73" s="12" customFormat="1" x14ac:dyDescent="0.25">
      <c r="A159" s="133" t="s">
        <v>361</v>
      </c>
      <c r="B159" s="50">
        <f t="shared" si="101"/>
        <v>93.7</v>
      </c>
      <c r="C159" s="50">
        <f t="shared" si="102"/>
        <v>62.023850000000003</v>
      </c>
      <c r="D159" s="14">
        <f t="shared" si="122"/>
        <v>66.194076840981865</v>
      </c>
      <c r="E159" s="14"/>
      <c r="F159" s="14"/>
      <c r="G159" s="15"/>
      <c r="H159" s="14"/>
      <c r="I159" s="14"/>
      <c r="J159" s="15"/>
      <c r="K159" s="14"/>
      <c r="L159" s="14"/>
      <c r="M159" s="15"/>
      <c r="N159" s="14"/>
      <c r="O159" s="14"/>
      <c r="P159" s="15"/>
      <c r="Q159" s="14"/>
      <c r="R159" s="14"/>
      <c r="S159" s="14"/>
      <c r="T159" s="14"/>
      <c r="U159" s="14"/>
      <c r="V159" s="15"/>
      <c r="W159" s="14"/>
      <c r="X159" s="14"/>
      <c r="Y159" s="15"/>
      <c r="Z159" s="14"/>
      <c r="AA159" s="14"/>
      <c r="AB159" s="15"/>
      <c r="AC159" s="223"/>
      <c r="AD159" s="223"/>
      <c r="AE159" s="223"/>
      <c r="AF159" s="14"/>
      <c r="AG159" s="14"/>
      <c r="AH159" s="15"/>
      <c r="AI159" s="14"/>
      <c r="AJ159" s="14"/>
      <c r="AK159" s="15"/>
      <c r="AL159" s="14"/>
      <c r="AM159" s="14"/>
      <c r="AN159" s="15"/>
      <c r="AO159" s="14"/>
      <c r="AP159" s="14"/>
      <c r="AQ159" s="15"/>
      <c r="AR159" s="14"/>
      <c r="AS159" s="14"/>
      <c r="AT159" s="15"/>
      <c r="AU159" s="14"/>
      <c r="AV159" s="14"/>
      <c r="AW159" s="15"/>
      <c r="AX159" s="14"/>
      <c r="AY159" s="14"/>
      <c r="AZ159" s="14"/>
      <c r="BA159" s="14">
        <v>93.7</v>
      </c>
      <c r="BB159" s="227">
        <v>62.023850000000003</v>
      </c>
      <c r="BC159" s="14">
        <f>BB159/BA159*100</f>
        <v>66.194076840981865</v>
      </c>
      <c r="BD159" s="14"/>
      <c r="BE159" s="14"/>
      <c r="BF159" s="15"/>
      <c r="BG159" s="14"/>
      <c r="BH159" s="14"/>
      <c r="BI159" s="15"/>
      <c r="BJ159" s="14"/>
      <c r="BK159" s="14"/>
      <c r="BL159" s="15"/>
      <c r="BM159" s="14"/>
      <c r="BN159" s="14"/>
      <c r="BO159" s="15"/>
      <c r="BP159" s="14"/>
      <c r="BQ159" s="14"/>
      <c r="BR159" s="15"/>
      <c r="BS159" s="14"/>
      <c r="BT159" s="14"/>
      <c r="BU159" s="15"/>
    </row>
    <row r="160" spans="1:73" s="28" customFormat="1" ht="31.5" x14ac:dyDescent="0.25">
      <c r="A160" s="77" t="s">
        <v>367</v>
      </c>
      <c r="B160" s="80">
        <f t="shared" si="101"/>
        <v>347025.69999999995</v>
      </c>
      <c r="C160" s="80">
        <f t="shared" si="102"/>
        <v>228630.38219</v>
      </c>
      <c r="D160" s="83">
        <f t="shared" ref="D160" si="123">C160/B160*100</f>
        <v>65.882838703300663</v>
      </c>
      <c r="E160" s="83">
        <f>SUM(E161:E171)</f>
        <v>1124.4000000000001</v>
      </c>
      <c r="F160" s="83">
        <f t="shared" ref="F160:BQ160" si="124">SUM(F161:F171)</f>
        <v>470.02499999999998</v>
      </c>
      <c r="G160" s="83">
        <f t="shared" si="105"/>
        <v>41.802294557097113</v>
      </c>
      <c r="H160" s="83">
        <f t="shared" si="124"/>
        <v>341.8</v>
      </c>
      <c r="I160" s="83">
        <f t="shared" si="124"/>
        <v>256.34699999999998</v>
      </c>
      <c r="J160" s="83">
        <f t="shared" si="106"/>
        <v>74.999122293739021</v>
      </c>
      <c r="K160" s="83">
        <f t="shared" si="124"/>
        <v>4457.2</v>
      </c>
      <c r="L160" s="83">
        <f t="shared" si="124"/>
        <v>1583.4886899999999</v>
      </c>
      <c r="M160" s="83">
        <f t="shared" si="107"/>
        <v>35.526534371354209</v>
      </c>
      <c r="N160" s="83">
        <f t="shared" si="124"/>
        <v>33711.9</v>
      </c>
      <c r="O160" s="83">
        <f t="shared" si="124"/>
        <v>23817.639890000002</v>
      </c>
      <c r="P160" s="83">
        <f t="shared" si="19"/>
        <v>70.650541470519315</v>
      </c>
      <c r="Q160" s="83">
        <f t="shared" si="124"/>
        <v>464.8</v>
      </c>
      <c r="R160" s="83">
        <f t="shared" si="124"/>
        <v>0</v>
      </c>
      <c r="S160" s="83">
        <f t="shared" si="39"/>
        <v>0</v>
      </c>
      <c r="T160" s="83">
        <f t="shared" si="124"/>
        <v>4959.8999999999996</v>
      </c>
      <c r="U160" s="83">
        <f t="shared" si="124"/>
        <v>2014.7144599999999</v>
      </c>
      <c r="V160" s="83">
        <f t="shared" si="108"/>
        <v>40.620062098026175</v>
      </c>
      <c r="W160" s="83">
        <f t="shared" si="124"/>
        <v>215.5</v>
      </c>
      <c r="X160" s="83">
        <f t="shared" si="124"/>
        <v>161.50800000000001</v>
      </c>
      <c r="Y160" s="83">
        <f t="shared" si="109"/>
        <v>74.945707656612541</v>
      </c>
      <c r="Z160" s="83">
        <f t="shared" si="124"/>
        <v>271482.59999999998</v>
      </c>
      <c r="AA160" s="83">
        <f t="shared" si="124"/>
        <v>176855.71168000001</v>
      </c>
      <c r="AB160" s="83">
        <f t="shared" si="110"/>
        <v>65.14440029674094</v>
      </c>
      <c r="AC160" s="224">
        <f t="shared" si="124"/>
        <v>930.8</v>
      </c>
      <c r="AD160" s="224">
        <f t="shared" si="124"/>
        <v>660.84474999999998</v>
      </c>
      <c r="AE160" s="221">
        <f t="shared" si="111"/>
        <v>70.997502148689293</v>
      </c>
      <c r="AF160" s="83">
        <f t="shared" si="124"/>
        <v>0</v>
      </c>
      <c r="AG160" s="83">
        <f t="shared" si="124"/>
        <v>0</v>
      </c>
      <c r="AH160" s="83"/>
      <c r="AI160" s="83">
        <f t="shared" si="124"/>
        <v>310.3</v>
      </c>
      <c r="AJ160" s="83">
        <f t="shared" si="124"/>
        <v>232.72499999999999</v>
      </c>
      <c r="AK160" s="83">
        <f t="shared" si="112"/>
        <v>75</v>
      </c>
      <c r="AL160" s="83">
        <f t="shared" si="124"/>
        <v>2762.9</v>
      </c>
      <c r="AM160" s="83">
        <f t="shared" si="124"/>
        <v>1695.3957800000001</v>
      </c>
      <c r="AN160" s="83">
        <f t="shared" si="113"/>
        <v>61.362907814253141</v>
      </c>
      <c r="AO160" s="83">
        <f t="shared" si="124"/>
        <v>620.5</v>
      </c>
      <c r="AP160" s="83">
        <f t="shared" si="124"/>
        <v>457.92070000000001</v>
      </c>
      <c r="AQ160" s="83">
        <f t="shared" si="114"/>
        <v>73.798662369057212</v>
      </c>
      <c r="AR160" s="83">
        <f t="shared" si="124"/>
        <v>310.3</v>
      </c>
      <c r="AS160" s="83">
        <f t="shared" si="124"/>
        <v>232.72499999999999</v>
      </c>
      <c r="AT160" s="83">
        <f t="shared" si="115"/>
        <v>75</v>
      </c>
      <c r="AU160" s="83">
        <f t="shared" si="124"/>
        <v>1549.5</v>
      </c>
      <c r="AV160" s="83">
        <f t="shared" si="124"/>
        <v>1161.9000000000001</v>
      </c>
      <c r="AW160" s="83">
        <f t="shared" si="116"/>
        <v>74.985479186834468</v>
      </c>
      <c r="AX160" s="83">
        <f t="shared" si="124"/>
        <v>0</v>
      </c>
      <c r="AY160" s="83">
        <f t="shared" si="124"/>
        <v>0</v>
      </c>
      <c r="AZ160" s="83">
        <f t="shared" si="124"/>
        <v>0</v>
      </c>
      <c r="BA160" s="83">
        <f t="shared" si="124"/>
        <v>1358.5000000000002</v>
      </c>
      <c r="BB160" s="83">
        <f t="shared" si="124"/>
        <v>925.32905000000005</v>
      </c>
      <c r="BC160" s="81">
        <f t="shared" ref="BC160:BC171" si="125">BB160/BA160*100</f>
        <v>68.114026499815964</v>
      </c>
      <c r="BD160" s="83">
        <f t="shared" si="124"/>
        <v>310.3</v>
      </c>
      <c r="BE160" s="83">
        <f t="shared" si="124"/>
        <v>226.47563</v>
      </c>
      <c r="BF160" s="83">
        <f t="shared" si="118"/>
        <v>72.986023203351593</v>
      </c>
      <c r="BG160" s="83">
        <f t="shared" si="124"/>
        <v>310.3</v>
      </c>
      <c r="BH160" s="83">
        <f t="shared" si="124"/>
        <v>231.95</v>
      </c>
      <c r="BI160" s="83">
        <f t="shared" si="119"/>
        <v>74.750241701579114</v>
      </c>
      <c r="BJ160" s="83">
        <f t="shared" si="124"/>
        <v>21672.2</v>
      </c>
      <c r="BK160" s="83">
        <f t="shared" si="124"/>
        <v>17562.435000000001</v>
      </c>
      <c r="BL160" s="83">
        <f t="shared" si="31"/>
        <v>81.036696782052587</v>
      </c>
      <c r="BM160" s="83">
        <f t="shared" si="124"/>
        <v>128.19999999999999</v>
      </c>
      <c r="BN160" s="83">
        <f t="shared" si="124"/>
        <v>82.316000000000003</v>
      </c>
      <c r="BO160" s="83">
        <f t="shared" si="121"/>
        <v>64.209048361934478</v>
      </c>
      <c r="BP160" s="83">
        <f t="shared" si="124"/>
        <v>3.8</v>
      </c>
      <c r="BQ160" s="83">
        <f t="shared" si="124"/>
        <v>0.93055999999999994</v>
      </c>
      <c r="BR160" s="83">
        <f t="shared" si="120"/>
        <v>24.48842105263158</v>
      </c>
      <c r="BS160" s="83"/>
      <c r="BT160" s="83"/>
      <c r="BU160" s="83"/>
    </row>
    <row r="161" spans="1:73" s="12" customFormat="1" ht="17.25" customHeight="1" x14ac:dyDescent="0.25">
      <c r="A161" s="132" t="s">
        <v>365</v>
      </c>
      <c r="B161" s="50">
        <f t="shared" si="101"/>
        <v>345667.19999999995</v>
      </c>
      <c r="C161" s="50">
        <f t="shared" si="102"/>
        <v>227705.05314</v>
      </c>
      <c r="D161" s="15">
        <f t="shared" si="0"/>
        <v>65.874069955147618</v>
      </c>
      <c r="E161" s="15">
        <v>1124.4000000000001</v>
      </c>
      <c r="F161" s="172">
        <v>470.02499999999998</v>
      </c>
      <c r="G161" s="15">
        <f t="shared" si="105"/>
        <v>41.802294557097113</v>
      </c>
      <c r="H161" s="15">
        <v>341.8</v>
      </c>
      <c r="I161" s="172">
        <v>256.34699999999998</v>
      </c>
      <c r="J161" s="15">
        <f t="shared" si="106"/>
        <v>74.999122293739021</v>
      </c>
      <c r="K161" s="15">
        <v>4457.2</v>
      </c>
      <c r="L161" s="228">
        <v>1583.4886899999999</v>
      </c>
      <c r="M161" s="15">
        <f t="shared" si="107"/>
        <v>35.526534371354209</v>
      </c>
      <c r="N161" s="15">
        <v>33711.9</v>
      </c>
      <c r="O161" s="172">
        <v>23817.639890000002</v>
      </c>
      <c r="P161" s="15">
        <f t="shared" si="19"/>
        <v>70.650541470519315</v>
      </c>
      <c r="Q161" s="15">
        <v>464.8</v>
      </c>
      <c r="R161" s="15"/>
      <c r="S161" s="15">
        <f t="shared" si="39"/>
        <v>0</v>
      </c>
      <c r="T161" s="15">
        <v>4959.8999999999996</v>
      </c>
      <c r="U161" s="172">
        <v>2014.7144599999999</v>
      </c>
      <c r="V161" s="15">
        <f t="shared" si="108"/>
        <v>40.620062098026175</v>
      </c>
      <c r="W161" s="15">
        <v>215.5</v>
      </c>
      <c r="X161" s="172">
        <v>161.50800000000001</v>
      </c>
      <c r="Y161" s="15">
        <f t="shared" si="109"/>
        <v>74.945707656612541</v>
      </c>
      <c r="Z161" s="227">
        <v>271482.59999999998</v>
      </c>
      <c r="AA161" s="172">
        <v>176855.71168000001</v>
      </c>
      <c r="AB161" s="15">
        <f t="shared" si="110"/>
        <v>65.14440029674094</v>
      </c>
      <c r="AC161" s="222">
        <v>930.8</v>
      </c>
      <c r="AD161" s="226">
        <v>660.84474999999998</v>
      </c>
      <c r="AE161" s="223">
        <f t="shared" si="111"/>
        <v>70.997502148689293</v>
      </c>
      <c r="AF161" s="14"/>
      <c r="AG161" s="15"/>
      <c r="AH161" s="15"/>
      <c r="AI161" s="15">
        <v>310.3</v>
      </c>
      <c r="AJ161" s="172">
        <v>232.72499999999999</v>
      </c>
      <c r="AK161" s="15">
        <f t="shared" si="112"/>
        <v>75</v>
      </c>
      <c r="AL161" s="15">
        <v>2762.9</v>
      </c>
      <c r="AM161" s="172">
        <v>1695.3957800000001</v>
      </c>
      <c r="AN161" s="15">
        <f t="shared" si="113"/>
        <v>61.362907814253141</v>
      </c>
      <c r="AO161" s="15">
        <v>620.5</v>
      </c>
      <c r="AP161" s="172">
        <v>457.92070000000001</v>
      </c>
      <c r="AQ161" s="15">
        <f t="shared" si="114"/>
        <v>73.798662369057212</v>
      </c>
      <c r="AR161" s="15">
        <v>310.3</v>
      </c>
      <c r="AS161" s="172">
        <v>232.72499999999999</v>
      </c>
      <c r="AT161" s="15">
        <f t="shared" si="115"/>
        <v>75</v>
      </c>
      <c r="AU161" s="15">
        <v>1549.5</v>
      </c>
      <c r="AV161" s="172">
        <v>1161.9000000000001</v>
      </c>
      <c r="AW161" s="15">
        <f t="shared" si="116"/>
        <v>74.985479186834468</v>
      </c>
      <c r="AX161" s="15"/>
      <c r="AY161" s="15"/>
      <c r="AZ161" s="15"/>
      <c r="BA161" s="15"/>
      <c r="BB161" s="15"/>
      <c r="BC161" s="14"/>
      <c r="BD161" s="15">
        <v>310.3</v>
      </c>
      <c r="BE161" s="172">
        <v>226.47563</v>
      </c>
      <c r="BF161" s="15">
        <f t="shared" si="118"/>
        <v>72.986023203351593</v>
      </c>
      <c r="BG161" s="15">
        <v>310.3</v>
      </c>
      <c r="BH161" s="172">
        <v>231.95</v>
      </c>
      <c r="BI161" s="15">
        <f t="shared" si="119"/>
        <v>74.750241701579114</v>
      </c>
      <c r="BJ161" s="15">
        <v>21672.2</v>
      </c>
      <c r="BK161" s="172">
        <v>17562.435000000001</v>
      </c>
      <c r="BL161" s="15">
        <f t="shared" si="31"/>
        <v>81.036696782052587</v>
      </c>
      <c r="BM161" s="15">
        <v>128.19999999999999</v>
      </c>
      <c r="BN161" s="15">
        <v>82.316000000000003</v>
      </c>
      <c r="BO161" s="15">
        <f t="shared" si="121"/>
        <v>64.209048361934478</v>
      </c>
      <c r="BP161" s="172">
        <v>3.8</v>
      </c>
      <c r="BQ161" s="172">
        <v>0.93055999999999994</v>
      </c>
      <c r="BR161" s="15">
        <f t="shared" si="120"/>
        <v>24.48842105263158</v>
      </c>
      <c r="BS161" s="15"/>
      <c r="BT161" s="15"/>
      <c r="BU161" s="15"/>
    </row>
    <row r="162" spans="1:73" s="12" customFormat="1" ht="17.25" customHeight="1" x14ac:dyDescent="0.25">
      <c r="A162" s="133" t="s">
        <v>364</v>
      </c>
      <c r="B162" s="50">
        <f t="shared" si="101"/>
        <v>234.2</v>
      </c>
      <c r="C162" s="50">
        <f t="shared" si="102"/>
        <v>151.30528000000001</v>
      </c>
      <c r="D162" s="14">
        <f t="shared" ref="D162:D171" si="126">C162/B162*100</f>
        <v>64.605157984628519</v>
      </c>
      <c r="E162" s="14"/>
      <c r="F162" s="14"/>
      <c r="G162" s="15"/>
      <c r="H162" s="14"/>
      <c r="I162" s="15"/>
      <c r="J162" s="15"/>
      <c r="K162" s="14"/>
      <c r="L162" s="15"/>
      <c r="M162" s="15"/>
      <c r="N162" s="15"/>
      <c r="O162" s="15"/>
      <c r="P162" s="15"/>
      <c r="Q162" s="14"/>
      <c r="R162" s="14"/>
      <c r="S162" s="15"/>
      <c r="T162" s="14"/>
      <c r="U162" s="14"/>
      <c r="V162" s="15"/>
      <c r="W162" s="14"/>
      <c r="X162" s="14"/>
      <c r="Y162" s="15"/>
      <c r="Z162" s="15"/>
      <c r="AA162" s="15"/>
      <c r="AB162" s="15"/>
      <c r="AC162" s="223"/>
      <c r="AD162" s="223"/>
      <c r="AE162" s="223"/>
      <c r="AF162" s="14"/>
      <c r="AG162" s="14"/>
      <c r="AH162" s="15"/>
      <c r="AI162" s="14"/>
      <c r="AJ162" s="14"/>
      <c r="AK162" s="15"/>
      <c r="AL162" s="14"/>
      <c r="AM162" s="14"/>
      <c r="AN162" s="15"/>
      <c r="AO162" s="14"/>
      <c r="AP162" s="15"/>
      <c r="AQ162" s="15"/>
      <c r="AR162" s="14"/>
      <c r="AS162" s="14"/>
      <c r="AT162" s="15"/>
      <c r="AU162" s="14"/>
      <c r="AV162" s="14"/>
      <c r="AW162" s="15"/>
      <c r="AX162" s="14"/>
      <c r="AY162" s="14"/>
      <c r="AZ162" s="14"/>
      <c r="BA162" s="14">
        <v>234.2</v>
      </c>
      <c r="BB162" s="172">
        <v>151.30528000000001</v>
      </c>
      <c r="BC162" s="14">
        <f t="shared" si="125"/>
        <v>64.605157984628519</v>
      </c>
      <c r="BD162" s="14"/>
      <c r="BE162" s="14"/>
      <c r="BF162" s="15"/>
      <c r="BG162" s="14"/>
      <c r="BH162" s="14"/>
      <c r="BI162" s="15"/>
      <c r="BJ162" s="14"/>
      <c r="BK162" s="14"/>
      <c r="BL162" s="14"/>
      <c r="BM162" s="14"/>
      <c r="BN162" s="14"/>
      <c r="BO162" s="15"/>
      <c r="BP162" s="14"/>
      <c r="BQ162" s="14"/>
      <c r="BR162" s="15"/>
      <c r="BS162" s="14"/>
      <c r="BT162" s="14"/>
      <c r="BU162" s="15"/>
    </row>
    <row r="163" spans="1:73" s="12" customFormat="1" ht="17.25" customHeight="1" x14ac:dyDescent="0.25">
      <c r="A163" s="133" t="s">
        <v>567</v>
      </c>
      <c r="B163" s="50">
        <f t="shared" si="101"/>
        <v>234.2</v>
      </c>
      <c r="C163" s="50">
        <f t="shared" si="102"/>
        <v>175.65</v>
      </c>
      <c r="D163" s="14">
        <f t="shared" si="126"/>
        <v>75.000000000000014</v>
      </c>
      <c r="E163" s="14"/>
      <c r="F163" s="14"/>
      <c r="G163" s="15"/>
      <c r="H163" s="14"/>
      <c r="I163" s="15"/>
      <c r="J163" s="15"/>
      <c r="K163" s="14"/>
      <c r="L163" s="15"/>
      <c r="M163" s="15"/>
      <c r="N163" s="15"/>
      <c r="O163" s="15"/>
      <c r="P163" s="15"/>
      <c r="Q163" s="14"/>
      <c r="R163" s="14"/>
      <c r="S163" s="15"/>
      <c r="T163" s="14"/>
      <c r="U163" s="14"/>
      <c r="V163" s="15"/>
      <c r="W163" s="14"/>
      <c r="X163" s="14"/>
      <c r="Y163" s="15"/>
      <c r="Z163" s="15"/>
      <c r="AA163" s="15"/>
      <c r="AB163" s="15"/>
      <c r="AC163" s="223"/>
      <c r="AD163" s="223"/>
      <c r="AE163" s="223"/>
      <c r="AF163" s="14"/>
      <c r="AG163" s="14"/>
      <c r="AH163" s="15"/>
      <c r="AI163" s="14"/>
      <c r="AJ163" s="14"/>
      <c r="AK163" s="15"/>
      <c r="AL163" s="14"/>
      <c r="AM163" s="14"/>
      <c r="AN163" s="15"/>
      <c r="AO163" s="14"/>
      <c r="AP163" s="14"/>
      <c r="AQ163" s="15"/>
      <c r="AR163" s="14"/>
      <c r="AS163" s="14"/>
      <c r="AT163" s="15"/>
      <c r="AU163" s="14"/>
      <c r="AV163" s="14"/>
      <c r="AW163" s="15"/>
      <c r="AX163" s="14"/>
      <c r="AY163" s="14"/>
      <c r="AZ163" s="14"/>
      <c r="BA163" s="14">
        <v>234.2</v>
      </c>
      <c r="BB163" s="172">
        <v>175.65</v>
      </c>
      <c r="BC163" s="14">
        <f t="shared" si="125"/>
        <v>75.000000000000014</v>
      </c>
      <c r="BD163" s="14"/>
      <c r="BE163" s="14"/>
      <c r="BF163" s="15"/>
      <c r="BG163" s="14"/>
      <c r="BH163" s="14"/>
      <c r="BI163" s="15"/>
      <c r="BJ163" s="14"/>
      <c r="BK163" s="14"/>
      <c r="BL163" s="14"/>
      <c r="BM163" s="14"/>
      <c r="BN163" s="14"/>
      <c r="BO163" s="15"/>
      <c r="BP163" s="14"/>
      <c r="BQ163" s="14"/>
      <c r="BR163" s="15"/>
      <c r="BS163" s="14"/>
      <c r="BT163" s="14"/>
      <c r="BU163" s="15"/>
    </row>
    <row r="164" spans="1:73" s="12" customFormat="1" ht="17.25" customHeight="1" x14ac:dyDescent="0.25">
      <c r="A164" s="133" t="s">
        <v>568</v>
      </c>
      <c r="B164" s="50">
        <f t="shared" si="101"/>
        <v>93.7</v>
      </c>
      <c r="C164" s="50">
        <f t="shared" si="102"/>
        <v>60.827179999999998</v>
      </c>
      <c r="D164" s="14">
        <f t="shared" si="126"/>
        <v>64.916947705442894</v>
      </c>
      <c r="E164" s="14"/>
      <c r="F164" s="14"/>
      <c r="G164" s="15"/>
      <c r="H164" s="14"/>
      <c r="I164" s="15"/>
      <c r="J164" s="15"/>
      <c r="K164" s="14"/>
      <c r="L164" s="15"/>
      <c r="M164" s="15"/>
      <c r="N164" s="15"/>
      <c r="O164" s="15"/>
      <c r="P164" s="15"/>
      <c r="Q164" s="14"/>
      <c r="R164" s="14"/>
      <c r="S164" s="15"/>
      <c r="T164" s="14"/>
      <c r="U164" s="14"/>
      <c r="V164" s="15"/>
      <c r="W164" s="14"/>
      <c r="X164" s="14"/>
      <c r="Y164" s="15"/>
      <c r="Z164" s="15"/>
      <c r="AA164" s="15"/>
      <c r="AB164" s="15"/>
      <c r="AC164" s="223"/>
      <c r="AD164" s="223"/>
      <c r="AE164" s="223"/>
      <c r="AF164" s="14"/>
      <c r="AG164" s="14"/>
      <c r="AH164" s="15"/>
      <c r="AI164" s="14"/>
      <c r="AJ164" s="14"/>
      <c r="AK164" s="15"/>
      <c r="AL164" s="14"/>
      <c r="AM164" s="14"/>
      <c r="AN164" s="15"/>
      <c r="AO164" s="14"/>
      <c r="AP164" s="14"/>
      <c r="AQ164" s="15"/>
      <c r="AR164" s="14"/>
      <c r="AS164" s="14"/>
      <c r="AT164" s="15"/>
      <c r="AU164" s="14"/>
      <c r="AV164" s="14"/>
      <c r="AW164" s="15"/>
      <c r="AX164" s="14"/>
      <c r="AY164" s="14"/>
      <c r="AZ164" s="14"/>
      <c r="BA164" s="14">
        <v>93.7</v>
      </c>
      <c r="BB164" s="172">
        <v>60.827179999999998</v>
      </c>
      <c r="BC164" s="14">
        <f t="shared" si="125"/>
        <v>64.916947705442894</v>
      </c>
      <c r="BD164" s="14"/>
      <c r="BE164" s="14"/>
      <c r="BF164" s="15"/>
      <c r="BG164" s="14"/>
      <c r="BH164" s="14"/>
      <c r="BI164" s="15"/>
      <c r="BJ164" s="14"/>
      <c r="BK164" s="14"/>
      <c r="BL164" s="14"/>
      <c r="BM164" s="14"/>
      <c r="BN164" s="14"/>
      <c r="BO164" s="15"/>
      <c r="BP164" s="14"/>
      <c r="BQ164" s="14"/>
      <c r="BR164" s="15"/>
      <c r="BS164" s="14"/>
      <c r="BT164" s="14"/>
      <c r="BU164" s="15"/>
    </row>
    <row r="165" spans="1:73" s="12" customFormat="1" ht="17.25" customHeight="1" x14ac:dyDescent="0.25">
      <c r="A165" s="133" t="s">
        <v>569</v>
      </c>
      <c r="B165" s="50">
        <f t="shared" si="101"/>
        <v>93.7</v>
      </c>
      <c r="C165" s="50">
        <f t="shared" si="102"/>
        <v>58.593809999999998</v>
      </c>
      <c r="D165" s="14">
        <f t="shared" si="126"/>
        <v>62.533415154749193</v>
      </c>
      <c r="E165" s="14"/>
      <c r="F165" s="14"/>
      <c r="G165" s="15"/>
      <c r="H165" s="14"/>
      <c r="I165" s="15"/>
      <c r="J165" s="15"/>
      <c r="K165" s="14"/>
      <c r="L165" s="15"/>
      <c r="M165" s="15"/>
      <c r="N165" s="15"/>
      <c r="O165" s="15"/>
      <c r="P165" s="15"/>
      <c r="Q165" s="14"/>
      <c r="R165" s="14"/>
      <c r="S165" s="15"/>
      <c r="T165" s="14"/>
      <c r="U165" s="14"/>
      <c r="V165" s="15"/>
      <c r="W165" s="14"/>
      <c r="X165" s="14"/>
      <c r="Y165" s="15"/>
      <c r="Z165" s="15"/>
      <c r="AA165" s="15"/>
      <c r="AB165" s="15"/>
      <c r="AC165" s="223"/>
      <c r="AD165" s="223"/>
      <c r="AE165" s="223"/>
      <c r="AF165" s="14"/>
      <c r="AG165" s="14"/>
      <c r="AH165" s="15"/>
      <c r="AI165" s="14"/>
      <c r="AJ165" s="14"/>
      <c r="AK165" s="15"/>
      <c r="AL165" s="14"/>
      <c r="AM165" s="14"/>
      <c r="AN165" s="15"/>
      <c r="AO165" s="14"/>
      <c r="AP165" s="14"/>
      <c r="AQ165" s="15"/>
      <c r="AR165" s="14"/>
      <c r="AS165" s="14"/>
      <c r="AT165" s="15"/>
      <c r="AU165" s="14"/>
      <c r="AV165" s="14"/>
      <c r="AW165" s="15"/>
      <c r="AX165" s="14"/>
      <c r="AY165" s="14"/>
      <c r="AZ165" s="14"/>
      <c r="BA165" s="14">
        <v>93.7</v>
      </c>
      <c r="BB165" s="172">
        <v>58.593809999999998</v>
      </c>
      <c r="BC165" s="14">
        <f t="shared" si="125"/>
        <v>62.533415154749193</v>
      </c>
      <c r="BD165" s="14"/>
      <c r="BE165" s="14"/>
      <c r="BF165" s="15"/>
      <c r="BG165" s="14"/>
      <c r="BH165" s="14"/>
      <c r="BI165" s="15"/>
      <c r="BJ165" s="14"/>
      <c r="BK165" s="14"/>
      <c r="BL165" s="14"/>
      <c r="BM165" s="14"/>
      <c r="BN165" s="14"/>
      <c r="BO165" s="15"/>
      <c r="BP165" s="14"/>
      <c r="BQ165" s="14"/>
      <c r="BR165" s="15"/>
      <c r="BS165" s="14"/>
      <c r="BT165" s="14"/>
      <c r="BU165" s="15"/>
    </row>
    <row r="166" spans="1:73" s="12" customFormat="1" ht="17.25" customHeight="1" x14ac:dyDescent="0.25">
      <c r="A166" s="133" t="s">
        <v>570</v>
      </c>
      <c r="B166" s="50">
        <f t="shared" si="101"/>
        <v>93.7</v>
      </c>
      <c r="C166" s="50">
        <f t="shared" si="102"/>
        <v>67.073499999999996</v>
      </c>
      <c r="D166" s="14">
        <f t="shared" si="126"/>
        <v>71.58324439701174</v>
      </c>
      <c r="E166" s="14"/>
      <c r="F166" s="14"/>
      <c r="G166" s="15"/>
      <c r="H166" s="14"/>
      <c r="I166" s="15"/>
      <c r="J166" s="15"/>
      <c r="K166" s="14"/>
      <c r="L166" s="15"/>
      <c r="M166" s="15"/>
      <c r="N166" s="15"/>
      <c r="O166" s="15"/>
      <c r="P166" s="15"/>
      <c r="Q166" s="14"/>
      <c r="R166" s="14"/>
      <c r="S166" s="15"/>
      <c r="T166" s="14"/>
      <c r="U166" s="14"/>
      <c r="V166" s="15"/>
      <c r="W166" s="14"/>
      <c r="X166" s="14"/>
      <c r="Y166" s="15"/>
      <c r="Z166" s="15"/>
      <c r="AA166" s="15"/>
      <c r="AB166" s="15"/>
      <c r="AC166" s="223"/>
      <c r="AD166" s="223"/>
      <c r="AE166" s="223"/>
      <c r="AF166" s="14"/>
      <c r="AG166" s="14"/>
      <c r="AH166" s="15"/>
      <c r="AI166" s="14"/>
      <c r="AJ166" s="14"/>
      <c r="AK166" s="15"/>
      <c r="AL166" s="14"/>
      <c r="AM166" s="14"/>
      <c r="AN166" s="15"/>
      <c r="AO166" s="14"/>
      <c r="AP166" s="14"/>
      <c r="AQ166" s="15"/>
      <c r="AR166" s="14"/>
      <c r="AS166" s="14"/>
      <c r="AT166" s="15"/>
      <c r="AU166" s="14"/>
      <c r="AV166" s="14"/>
      <c r="AW166" s="15"/>
      <c r="AX166" s="14"/>
      <c r="AY166" s="14"/>
      <c r="AZ166" s="14"/>
      <c r="BA166" s="14">
        <v>93.7</v>
      </c>
      <c r="BB166" s="172">
        <v>67.073499999999996</v>
      </c>
      <c r="BC166" s="14">
        <f t="shared" si="125"/>
        <v>71.58324439701174</v>
      </c>
      <c r="BD166" s="14"/>
      <c r="BE166" s="14"/>
      <c r="BF166" s="15"/>
      <c r="BG166" s="14"/>
      <c r="BH166" s="14"/>
      <c r="BI166" s="15"/>
      <c r="BJ166" s="14"/>
      <c r="BK166" s="14"/>
      <c r="BL166" s="14"/>
      <c r="BM166" s="14"/>
      <c r="BN166" s="14"/>
      <c r="BO166" s="15"/>
      <c r="BP166" s="14"/>
      <c r="BQ166" s="14"/>
      <c r="BR166" s="15"/>
      <c r="BS166" s="14"/>
      <c r="BT166" s="14"/>
      <c r="BU166" s="15"/>
    </row>
    <row r="167" spans="1:73" s="12" customFormat="1" ht="17.25" customHeight="1" x14ac:dyDescent="0.25">
      <c r="A167" s="133" t="s">
        <v>571</v>
      </c>
      <c r="B167" s="50">
        <f t="shared" si="101"/>
        <v>93.7</v>
      </c>
      <c r="C167" s="50">
        <f t="shared" si="102"/>
        <v>51.28989</v>
      </c>
      <c r="D167" s="14">
        <f t="shared" si="126"/>
        <v>54.738409818569899</v>
      </c>
      <c r="E167" s="14"/>
      <c r="F167" s="14"/>
      <c r="G167" s="15"/>
      <c r="H167" s="14"/>
      <c r="I167" s="15"/>
      <c r="J167" s="15"/>
      <c r="K167" s="14"/>
      <c r="L167" s="15"/>
      <c r="M167" s="15"/>
      <c r="N167" s="15"/>
      <c r="O167" s="15"/>
      <c r="P167" s="15"/>
      <c r="Q167" s="14"/>
      <c r="R167" s="14"/>
      <c r="S167" s="15"/>
      <c r="T167" s="14"/>
      <c r="U167" s="14"/>
      <c r="V167" s="15"/>
      <c r="W167" s="14"/>
      <c r="X167" s="14"/>
      <c r="Y167" s="15"/>
      <c r="Z167" s="15"/>
      <c r="AA167" s="15"/>
      <c r="AB167" s="15"/>
      <c r="AC167" s="223"/>
      <c r="AD167" s="223"/>
      <c r="AE167" s="223"/>
      <c r="AF167" s="14"/>
      <c r="AG167" s="14"/>
      <c r="AH167" s="15"/>
      <c r="AI167" s="14"/>
      <c r="AJ167" s="14"/>
      <c r="AK167" s="15"/>
      <c r="AL167" s="14"/>
      <c r="AM167" s="14"/>
      <c r="AN167" s="15"/>
      <c r="AO167" s="14"/>
      <c r="AP167" s="14"/>
      <c r="AQ167" s="15"/>
      <c r="AR167" s="14"/>
      <c r="AS167" s="14"/>
      <c r="AT167" s="15"/>
      <c r="AU167" s="14"/>
      <c r="AV167" s="14"/>
      <c r="AW167" s="15"/>
      <c r="AX167" s="14"/>
      <c r="AY167" s="14"/>
      <c r="AZ167" s="14"/>
      <c r="BA167" s="14">
        <v>93.7</v>
      </c>
      <c r="BB167" s="172">
        <v>51.28989</v>
      </c>
      <c r="BC167" s="14">
        <f t="shared" si="125"/>
        <v>54.738409818569899</v>
      </c>
      <c r="BD167" s="14"/>
      <c r="BE167" s="14"/>
      <c r="BF167" s="15"/>
      <c r="BG167" s="14"/>
      <c r="BH167" s="14"/>
      <c r="BI167" s="15"/>
      <c r="BJ167" s="14"/>
      <c r="BK167" s="14"/>
      <c r="BL167" s="14"/>
      <c r="BM167" s="14"/>
      <c r="BN167" s="14"/>
      <c r="BO167" s="15"/>
      <c r="BP167" s="14"/>
      <c r="BQ167" s="14"/>
      <c r="BR167" s="15"/>
      <c r="BS167" s="14"/>
      <c r="BT167" s="14"/>
      <c r="BU167" s="15"/>
    </row>
    <row r="168" spans="1:73" s="12" customFormat="1" ht="17.25" customHeight="1" x14ac:dyDescent="0.25">
      <c r="A168" s="133" t="s">
        <v>572</v>
      </c>
      <c r="B168" s="50">
        <f t="shared" si="101"/>
        <v>93.7</v>
      </c>
      <c r="C168" s="50">
        <f t="shared" si="102"/>
        <v>61.272260000000003</v>
      </c>
      <c r="D168" s="14">
        <f t="shared" si="126"/>
        <v>65.391953041622202</v>
      </c>
      <c r="E168" s="14"/>
      <c r="F168" s="14"/>
      <c r="G168" s="15"/>
      <c r="H168" s="14"/>
      <c r="I168" s="15"/>
      <c r="J168" s="15"/>
      <c r="K168" s="14"/>
      <c r="L168" s="15"/>
      <c r="M168" s="15"/>
      <c r="N168" s="15"/>
      <c r="O168" s="15"/>
      <c r="P168" s="15"/>
      <c r="Q168" s="14"/>
      <c r="R168" s="14"/>
      <c r="S168" s="15"/>
      <c r="T168" s="14"/>
      <c r="U168" s="14"/>
      <c r="V168" s="15"/>
      <c r="W168" s="14"/>
      <c r="X168" s="14"/>
      <c r="Y168" s="15"/>
      <c r="Z168" s="15"/>
      <c r="AA168" s="15"/>
      <c r="AB168" s="15"/>
      <c r="AC168" s="223"/>
      <c r="AD168" s="223"/>
      <c r="AE168" s="223"/>
      <c r="AF168" s="14"/>
      <c r="AG168" s="14"/>
      <c r="AH168" s="15"/>
      <c r="AI168" s="14"/>
      <c r="AJ168" s="14"/>
      <c r="AK168" s="15"/>
      <c r="AL168" s="14"/>
      <c r="AM168" s="14"/>
      <c r="AN168" s="15"/>
      <c r="AO168" s="14"/>
      <c r="AP168" s="14"/>
      <c r="AQ168" s="15"/>
      <c r="AR168" s="14"/>
      <c r="AS168" s="14"/>
      <c r="AT168" s="15"/>
      <c r="AU168" s="14"/>
      <c r="AV168" s="14"/>
      <c r="AW168" s="15"/>
      <c r="AX168" s="14"/>
      <c r="AY168" s="14"/>
      <c r="AZ168" s="14"/>
      <c r="BA168" s="14">
        <v>93.7</v>
      </c>
      <c r="BB168" s="172">
        <v>61.272260000000003</v>
      </c>
      <c r="BC168" s="14">
        <f t="shared" si="125"/>
        <v>65.391953041622202</v>
      </c>
      <c r="BD168" s="14"/>
      <c r="BE168" s="14"/>
      <c r="BF168" s="15"/>
      <c r="BG168" s="14"/>
      <c r="BH168" s="14"/>
      <c r="BI168" s="15"/>
      <c r="BJ168" s="14"/>
      <c r="BK168" s="14"/>
      <c r="BL168" s="14"/>
      <c r="BM168" s="14"/>
      <c r="BN168" s="14"/>
      <c r="BO168" s="15"/>
      <c r="BP168" s="14"/>
      <c r="BQ168" s="14"/>
      <c r="BR168" s="15"/>
      <c r="BS168" s="14"/>
      <c r="BT168" s="14"/>
      <c r="BU168" s="15"/>
    </row>
    <row r="169" spans="1:73" s="12" customFormat="1" ht="17.25" customHeight="1" x14ac:dyDescent="0.25">
      <c r="A169" s="133" t="s">
        <v>573</v>
      </c>
      <c r="B169" s="50">
        <f t="shared" si="101"/>
        <v>234.2</v>
      </c>
      <c r="C169" s="50">
        <f t="shared" si="102"/>
        <v>175.65</v>
      </c>
      <c r="D169" s="14">
        <f t="shared" si="126"/>
        <v>75.000000000000014</v>
      </c>
      <c r="E169" s="14"/>
      <c r="F169" s="14"/>
      <c r="G169" s="15"/>
      <c r="H169" s="14"/>
      <c r="I169" s="15"/>
      <c r="J169" s="15"/>
      <c r="K169" s="14"/>
      <c r="L169" s="15"/>
      <c r="M169" s="15"/>
      <c r="N169" s="15"/>
      <c r="O169" s="15"/>
      <c r="P169" s="15"/>
      <c r="Q169" s="14"/>
      <c r="R169" s="14"/>
      <c r="S169" s="15"/>
      <c r="T169" s="14"/>
      <c r="U169" s="14"/>
      <c r="V169" s="15"/>
      <c r="W169" s="14"/>
      <c r="X169" s="14"/>
      <c r="Y169" s="15"/>
      <c r="Z169" s="15"/>
      <c r="AA169" s="15"/>
      <c r="AB169" s="15"/>
      <c r="AC169" s="223"/>
      <c r="AD169" s="223"/>
      <c r="AE169" s="223"/>
      <c r="AF169" s="14"/>
      <c r="AG169" s="14"/>
      <c r="AH169" s="15"/>
      <c r="AI169" s="14"/>
      <c r="AJ169" s="14"/>
      <c r="AK169" s="15"/>
      <c r="AL169" s="14"/>
      <c r="AM169" s="14"/>
      <c r="AN169" s="15"/>
      <c r="AO169" s="14"/>
      <c r="AP169" s="14"/>
      <c r="AQ169" s="15"/>
      <c r="AR169" s="14"/>
      <c r="AS169" s="14"/>
      <c r="AT169" s="15"/>
      <c r="AU169" s="14"/>
      <c r="AV169" s="14"/>
      <c r="AW169" s="15"/>
      <c r="AX169" s="14"/>
      <c r="AY169" s="14"/>
      <c r="AZ169" s="14"/>
      <c r="BA169" s="14">
        <v>234.2</v>
      </c>
      <c r="BB169" s="172">
        <v>175.65</v>
      </c>
      <c r="BC169" s="14">
        <f t="shared" si="125"/>
        <v>75.000000000000014</v>
      </c>
      <c r="BD169" s="14"/>
      <c r="BE169" s="14"/>
      <c r="BF169" s="15"/>
      <c r="BG169" s="14"/>
      <c r="BH169" s="14"/>
      <c r="BI169" s="15"/>
      <c r="BJ169" s="14"/>
      <c r="BK169" s="14"/>
      <c r="BL169" s="14"/>
      <c r="BM169" s="14"/>
      <c r="BN169" s="14"/>
      <c r="BO169" s="15"/>
      <c r="BP169" s="14"/>
      <c r="BQ169" s="14"/>
      <c r="BR169" s="15"/>
      <c r="BS169" s="14"/>
      <c r="BT169" s="14"/>
      <c r="BU169" s="15"/>
    </row>
    <row r="170" spans="1:73" s="12" customFormat="1" ht="17.25" customHeight="1" x14ac:dyDescent="0.25">
      <c r="A170" s="133" t="s">
        <v>698</v>
      </c>
      <c r="B170" s="50">
        <f t="shared" si="101"/>
        <v>93.7</v>
      </c>
      <c r="C170" s="50">
        <f t="shared" si="102"/>
        <v>64.251199999999997</v>
      </c>
      <c r="D170" s="14">
        <f t="shared" si="126"/>
        <v>68.571184631803632</v>
      </c>
      <c r="E170" s="14"/>
      <c r="F170" s="14"/>
      <c r="G170" s="15"/>
      <c r="H170" s="14"/>
      <c r="I170" s="15"/>
      <c r="J170" s="15"/>
      <c r="K170" s="14"/>
      <c r="L170" s="15"/>
      <c r="M170" s="15"/>
      <c r="N170" s="15"/>
      <c r="O170" s="15"/>
      <c r="P170" s="15"/>
      <c r="Q170" s="14"/>
      <c r="R170" s="14"/>
      <c r="S170" s="15"/>
      <c r="T170" s="14"/>
      <c r="U170" s="14"/>
      <c r="V170" s="15"/>
      <c r="W170" s="14"/>
      <c r="X170" s="14"/>
      <c r="Y170" s="15"/>
      <c r="Z170" s="15"/>
      <c r="AA170" s="15"/>
      <c r="AB170" s="15"/>
      <c r="AC170" s="223"/>
      <c r="AD170" s="223"/>
      <c r="AE170" s="223"/>
      <c r="AF170" s="14"/>
      <c r="AG170" s="14"/>
      <c r="AH170" s="15"/>
      <c r="AI170" s="14"/>
      <c r="AJ170" s="14"/>
      <c r="AK170" s="15"/>
      <c r="AL170" s="14"/>
      <c r="AM170" s="14"/>
      <c r="AN170" s="15"/>
      <c r="AO170" s="14"/>
      <c r="AP170" s="14"/>
      <c r="AQ170" s="15"/>
      <c r="AR170" s="14"/>
      <c r="AS170" s="14"/>
      <c r="AT170" s="15"/>
      <c r="AU170" s="14"/>
      <c r="AV170" s="14"/>
      <c r="AW170" s="15"/>
      <c r="AX170" s="14"/>
      <c r="AY170" s="14"/>
      <c r="AZ170" s="14"/>
      <c r="BA170" s="14">
        <v>93.7</v>
      </c>
      <c r="BB170" s="172">
        <v>64.251199999999997</v>
      </c>
      <c r="BC170" s="14">
        <f t="shared" si="125"/>
        <v>68.571184631803632</v>
      </c>
      <c r="BD170" s="14"/>
      <c r="BE170" s="14"/>
      <c r="BF170" s="15"/>
      <c r="BG170" s="14"/>
      <c r="BH170" s="14"/>
      <c r="BI170" s="15"/>
      <c r="BJ170" s="14"/>
      <c r="BK170" s="14"/>
      <c r="BL170" s="14"/>
      <c r="BM170" s="14"/>
      <c r="BN170" s="14"/>
      <c r="BO170" s="15"/>
      <c r="BP170" s="14"/>
      <c r="BQ170" s="14"/>
      <c r="BR170" s="15"/>
      <c r="BS170" s="14"/>
      <c r="BT170" s="14"/>
      <c r="BU170" s="15"/>
    </row>
    <row r="171" spans="1:73" s="12" customFormat="1" ht="17.25" customHeight="1" x14ac:dyDescent="0.25">
      <c r="A171" s="133" t="s">
        <v>574</v>
      </c>
      <c r="B171" s="50">
        <f t="shared" si="101"/>
        <v>93.7</v>
      </c>
      <c r="C171" s="50">
        <f t="shared" si="102"/>
        <v>59.415930000000003</v>
      </c>
      <c r="D171" s="14">
        <f t="shared" si="126"/>
        <v>63.410811099252939</v>
      </c>
      <c r="E171" s="14"/>
      <c r="F171" s="14"/>
      <c r="G171" s="15"/>
      <c r="H171" s="14"/>
      <c r="I171" s="15"/>
      <c r="J171" s="15"/>
      <c r="K171" s="14"/>
      <c r="L171" s="15"/>
      <c r="M171" s="15"/>
      <c r="N171" s="15"/>
      <c r="O171" s="15"/>
      <c r="P171" s="15"/>
      <c r="Q171" s="14"/>
      <c r="R171" s="14"/>
      <c r="S171" s="15"/>
      <c r="T171" s="14"/>
      <c r="U171" s="14"/>
      <c r="V171" s="15"/>
      <c r="W171" s="14"/>
      <c r="X171" s="14"/>
      <c r="Y171" s="15"/>
      <c r="Z171" s="15"/>
      <c r="AA171" s="15"/>
      <c r="AB171" s="15"/>
      <c r="AC171" s="223"/>
      <c r="AD171" s="223"/>
      <c r="AE171" s="223"/>
      <c r="AF171" s="14"/>
      <c r="AG171" s="14"/>
      <c r="AH171" s="15"/>
      <c r="AI171" s="14"/>
      <c r="AJ171" s="14"/>
      <c r="AK171" s="15"/>
      <c r="AL171" s="14"/>
      <c r="AM171" s="14"/>
      <c r="AN171" s="15"/>
      <c r="AO171" s="14"/>
      <c r="AP171" s="14"/>
      <c r="AQ171" s="15"/>
      <c r="AR171" s="14"/>
      <c r="AS171" s="14"/>
      <c r="AT171" s="15"/>
      <c r="AU171" s="14"/>
      <c r="AV171" s="14"/>
      <c r="AW171" s="15"/>
      <c r="AX171" s="14"/>
      <c r="AY171" s="14"/>
      <c r="AZ171" s="14"/>
      <c r="BA171" s="14">
        <v>93.7</v>
      </c>
      <c r="BB171" s="172">
        <v>59.415930000000003</v>
      </c>
      <c r="BC171" s="14">
        <f t="shared" si="125"/>
        <v>63.410811099252939</v>
      </c>
      <c r="BD171" s="14"/>
      <c r="BE171" s="14"/>
      <c r="BF171" s="15"/>
      <c r="BG171" s="14"/>
      <c r="BH171" s="14"/>
      <c r="BI171" s="15"/>
      <c r="BJ171" s="14"/>
      <c r="BK171" s="14"/>
      <c r="BL171" s="14"/>
      <c r="BM171" s="14"/>
      <c r="BN171" s="14"/>
      <c r="BO171" s="15"/>
      <c r="BP171" s="14"/>
      <c r="BQ171" s="14"/>
      <c r="BR171" s="15"/>
      <c r="BS171" s="14"/>
      <c r="BT171" s="14"/>
      <c r="BU171" s="15"/>
    </row>
    <row r="172" spans="1:73" s="28" customFormat="1" ht="33.75" customHeight="1" x14ac:dyDescent="0.25">
      <c r="A172" s="77" t="s">
        <v>371</v>
      </c>
      <c r="B172" s="80">
        <f t="shared" si="101"/>
        <v>443818.6</v>
      </c>
      <c r="C172" s="80">
        <f t="shared" si="102"/>
        <v>302971.71882999997</v>
      </c>
      <c r="D172" s="83">
        <f t="shared" ref="D172" si="127">C172/B172*100</f>
        <v>68.264763763844044</v>
      </c>
      <c r="E172" s="83">
        <f>SUM(E173:E183)</f>
        <v>1716.5</v>
      </c>
      <c r="F172" s="83">
        <f t="shared" ref="F172:BQ172" si="128">SUM(F173:F183)</f>
        <v>1031.5419999999999</v>
      </c>
      <c r="G172" s="83">
        <f t="shared" si="105"/>
        <v>60.095659772793475</v>
      </c>
      <c r="H172" s="83">
        <f t="shared" si="128"/>
        <v>289.7</v>
      </c>
      <c r="I172" s="83">
        <f t="shared" si="128"/>
        <v>162.60029999999998</v>
      </c>
      <c r="J172" s="83">
        <f t="shared" si="106"/>
        <v>56.127131515360709</v>
      </c>
      <c r="K172" s="83">
        <f t="shared" si="128"/>
        <v>5325.8</v>
      </c>
      <c r="L172" s="83">
        <f t="shared" si="128"/>
        <v>3292.3556100000001</v>
      </c>
      <c r="M172" s="83">
        <f t="shared" si="107"/>
        <v>61.818987006646886</v>
      </c>
      <c r="N172" s="83">
        <f t="shared" si="128"/>
        <v>66494.100000000006</v>
      </c>
      <c r="O172" s="83">
        <f t="shared" si="128"/>
        <v>49453.058229999995</v>
      </c>
      <c r="P172" s="83">
        <f t="shared" si="19"/>
        <v>74.372099524619458</v>
      </c>
      <c r="Q172" s="83">
        <f t="shared" si="128"/>
        <v>716.3</v>
      </c>
      <c r="R172" s="83">
        <f t="shared" si="128"/>
        <v>0</v>
      </c>
      <c r="S172" s="83">
        <f t="shared" si="39"/>
        <v>0</v>
      </c>
      <c r="T172" s="83">
        <f t="shared" si="128"/>
        <v>5773.7</v>
      </c>
      <c r="U172" s="83">
        <f t="shared" si="128"/>
        <v>3209.989</v>
      </c>
      <c r="V172" s="83">
        <f t="shared" si="108"/>
        <v>55.596740391776514</v>
      </c>
      <c r="W172" s="83">
        <f t="shared" si="128"/>
        <v>215.5</v>
      </c>
      <c r="X172" s="83">
        <f t="shared" si="128"/>
        <v>145.79723000000001</v>
      </c>
      <c r="Y172" s="83">
        <f t="shared" si="109"/>
        <v>67.6553271461717</v>
      </c>
      <c r="Z172" s="83">
        <f t="shared" si="128"/>
        <v>311118.40000000002</v>
      </c>
      <c r="AA172" s="83">
        <f t="shared" si="128"/>
        <v>213709.02534999998</v>
      </c>
      <c r="AB172" s="83">
        <f t="shared" si="110"/>
        <v>68.690577397543819</v>
      </c>
      <c r="AC172" s="224">
        <f t="shared" si="128"/>
        <v>1241.2</v>
      </c>
      <c r="AD172" s="224">
        <f t="shared" si="128"/>
        <v>820.23327000000006</v>
      </c>
      <c r="AE172" s="221">
        <f t="shared" si="111"/>
        <v>66.083892201095722</v>
      </c>
      <c r="AF172" s="83">
        <f t="shared" si="128"/>
        <v>117.4</v>
      </c>
      <c r="AG172" s="83">
        <f t="shared" si="128"/>
        <v>0</v>
      </c>
      <c r="AH172" s="83">
        <f t="shared" ref="AH172:AH202" si="129">AG172/AF172*100</f>
        <v>0</v>
      </c>
      <c r="AI172" s="83">
        <f t="shared" si="128"/>
        <v>1241.2</v>
      </c>
      <c r="AJ172" s="83">
        <f t="shared" si="128"/>
        <v>927.40823999999998</v>
      </c>
      <c r="AK172" s="83">
        <f t="shared" si="112"/>
        <v>74.718678698034154</v>
      </c>
      <c r="AL172" s="83">
        <f t="shared" si="128"/>
        <v>19821.099999999999</v>
      </c>
      <c r="AM172" s="83">
        <f t="shared" si="128"/>
        <v>9686.0848100000003</v>
      </c>
      <c r="AN172" s="83">
        <f t="shared" si="113"/>
        <v>48.867544233165674</v>
      </c>
      <c r="AO172" s="83">
        <f t="shared" si="128"/>
        <v>620.5</v>
      </c>
      <c r="AP172" s="83">
        <f t="shared" si="128"/>
        <v>465.29347999999999</v>
      </c>
      <c r="AQ172" s="83">
        <f t="shared" si="114"/>
        <v>74.986862207896849</v>
      </c>
      <c r="AR172" s="83">
        <f t="shared" si="128"/>
        <v>310.3</v>
      </c>
      <c r="AS172" s="83">
        <f t="shared" si="128"/>
        <v>217.85538</v>
      </c>
      <c r="AT172" s="83">
        <f t="shared" si="115"/>
        <v>70.207985820174031</v>
      </c>
      <c r="AU172" s="83">
        <f t="shared" si="128"/>
        <v>2321.5</v>
      </c>
      <c r="AV172" s="83">
        <f t="shared" si="128"/>
        <v>1741.5</v>
      </c>
      <c r="AW172" s="83">
        <f t="shared" si="116"/>
        <v>75.01615334912772</v>
      </c>
      <c r="AX172" s="83">
        <f t="shared" si="128"/>
        <v>0</v>
      </c>
      <c r="AY172" s="83">
        <f t="shared" si="128"/>
        <v>0</v>
      </c>
      <c r="AZ172" s="83">
        <f t="shared" si="128"/>
        <v>0</v>
      </c>
      <c r="BA172" s="83">
        <f t="shared" si="128"/>
        <v>1639.5000000000002</v>
      </c>
      <c r="BB172" s="83">
        <f t="shared" si="128"/>
        <v>1000.3485700000001</v>
      </c>
      <c r="BC172" s="81">
        <f t="shared" ref="BC172:BC175" si="130">BB172/BA172*100</f>
        <v>61.015466300701426</v>
      </c>
      <c r="BD172" s="83">
        <f t="shared" si="128"/>
        <v>310.3</v>
      </c>
      <c r="BE172" s="83">
        <f t="shared" si="128"/>
        <v>176.80117999999999</v>
      </c>
      <c r="BF172" s="83">
        <f t="shared" si="118"/>
        <v>56.977499194328061</v>
      </c>
      <c r="BG172" s="83">
        <f t="shared" si="128"/>
        <v>620.5</v>
      </c>
      <c r="BH172" s="83">
        <f t="shared" si="128"/>
        <v>429.58739000000003</v>
      </c>
      <c r="BI172" s="83">
        <f t="shared" si="119"/>
        <v>69.232456083803385</v>
      </c>
      <c r="BJ172" s="83">
        <f t="shared" si="128"/>
        <v>23855</v>
      </c>
      <c r="BK172" s="83">
        <f t="shared" si="128"/>
        <v>16502.238789999999</v>
      </c>
      <c r="BL172" s="83">
        <f t="shared" si="31"/>
        <v>69.177274324041079</v>
      </c>
      <c r="BM172" s="83">
        <f t="shared" si="128"/>
        <v>64.099999999999994</v>
      </c>
      <c r="BN172" s="83">
        <f t="shared" si="128"/>
        <v>0</v>
      </c>
      <c r="BO172" s="83"/>
      <c r="BP172" s="83">
        <f t="shared" si="128"/>
        <v>6</v>
      </c>
      <c r="BQ172" s="83">
        <f t="shared" si="128"/>
        <v>0</v>
      </c>
      <c r="BR172" s="83">
        <f t="shared" si="120"/>
        <v>0</v>
      </c>
      <c r="BS172" s="83"/>
      <c r="BT172" s="83"/>
      <c r="BU172" s="83"/>
    </row>
    <row r="173" spans="1:73" s="12" customFormat="1" ht="31.5" x14ac:dyDescent="0.25">
      <c r="A173" s="132" t="s">
        <v>370</v>
      </c>
      <c r="B173" s="50">
        <f t="shared" si="101"/>
        <v>442179.1</v>
      </c>
      <c r="C173" s="50">
        <f t="shared" si="102"/>
        <v>301971.37026</v>
      </c>
      <c r="D173" s="15">
        <f t="shared" si="0"/>
        <v>68.291642517703792</v>
      </c>
      <c r="E173" s="15">
        <v>1716.5</v>
      </c>
      <c r="F173" s="172">
        <v>1031.5419999999999</v>
      </c>
      <c r="G173" s="15">
        <f t="shared" si="105"/>
        <v>60.095659772793475</v>
      </c>
      <c r="H173" s="15">
        <v>289.7</v>
      </c>
      <c r="I173" s="172">
        <v>162.60029999999998</v>
      </c>
      <c r="J173" s="15">
        <f t="shared" si="106"/>
        <v>56.127131515360709</v>
      </c>
      <c r="K173" s="15">
        <v>5325.8</v>
      </c>
      <c r="L173" s="228">
        <v>3292.3556100000001</v>
      </c>
      <c r="M173" s="15">
        <f t="shared" si="107"/>
        <v>61.818987006646886</v>
      </c>
      <c r="N173" s="15">
        <v>66494.100000000006</v>
      </c>
      <c r="O173" s="172">
        <v>49453.058229999995</v>
      </c>
      <c r="P173" s="15">
        <f t="shared" si="19"/>
        <v>74.372099524619458</v>
      </c>
      <c r="Q173" s="15">
        <v>716.3</v>
      </c>
      <c r="R173" s="15"/>
      <c r="S173" s="15">
        <f t="shared" si="39"/>
        <v>0</v>
      </c>
      <c r="T173" s="15">
        <v>5773.7</v>
      </c>
      <c r="U173" s="172">
        <v>3209.989</v>
      </c>
      <c r="V173" s="15">
        <f t="shared" si="108"/>
        <v>55.596740391776514</v>
      </c>
      <c r="W173" s="15">
        <v>215.5</v>
      </c>
      <c r="X173" s="172">
        <v>145.79723000000001</v>
      </c>
      <c r="Y173" s="15">
        <f t="shared" si="109"/>
        <v>67.6553271461717</v>
      </c>
      <c r="Z173" s="227">
        <v>311118.40000000002</v>
      </c>
      <c r="AA173" s="172">
        <v>213709.02534999998</v>
      </c>
      <c r="AB173" s="15">
        <f t="shared" si="110"/>
        <v>68.690577397543819</v>
      </c>
      <c r="AC173" s="222">
        <v>1241.2</v>
      </c>
      <c r="AD173" s="226">
        <v>820.23327000000006</v>
      </c>
      <c r="AE173" s="223">
        <f t="shared" si="111"/>
        <v>66.083892201095722</v>
      </c>
      <c r="AF173" s="14">
        <v>117.4</v>
      </c>
      <c r="AG173" s="15"/>
      <c r="AH173" s="15">
        <f t="shared" si="129"/>
        <v>0</v>
      </c>
      <c r="AI173" s="15">
        <v>1241.2</v>
      </c>
      <c r="AJ173" s="172">
        <v>927.40823999999998</v>
      </c>
      <c r="AK173" s="15">
        <f t="shared" si="112"/>
        <v>74.718678698034154</v>
      </c>
      <c r="AL173" s="15">
        <v>19821.099999999999</v>
      </c>
      <c r="AM173" s="172">
        <v>9686.0848100000003</v>
      </c>
      <c r="AN173" s="15">
        <f t="shared" si="113"/>
        <v>48.867544233165674</v>
      </c>
      <c r="AO173" s="15">
        <v>620.5</v>
      </c>
      <c r="AP173" s="172">
        <v>465.29347999999999</v>
      </c>
      <c r="AQ173" s="15">
        <f t="shared" si="114"/>
        <v>74.986862207896849</v>
      </c>
      <c r="AR173" s="15">
        <v>310.3</v>
      </c>
      <c r="AS173" s="172">
        <v>217.85538</v>
      </c>
      <c r="AT173" s="15">
        <f t="shared" si="115"/>
        <v>70.207985820174031</v>
      </c>
      <c r="AU173" s="15">
        <v>2321.5</v>
      </c>
      <c r="AV173" s="172">
        <v>1741.5</v>
      </c>
      <c r="AW173" s="15">
        <f t="shared" si="116"/>
        <v>75.01615334912772</v>
      </c>
      <c r="AX173" s="15"/>
      <c r="AY173" s="15"/>
      <c r="AZ173" s="15"/>
      <c r="BA173" s="15"/>
      <c r="BB173" s="15"/>
      <c r="BC173" s="14"/>
      <c r="BD173" s="15">
        <v>310.3</v>
      </c>
      <c r="BE173" s="172">
        <v>176.80117999999999</v>
      </c>
      <c r="BF173" s="15">
        <f t="shared" si="118"/>
        <v>56.977499194328061</v>
      </c>
      <c r="BG173" s="15">
        <v>620.5</v>
      </c>
      <c r="BH173" s="172">
        <v>429.58739000000003</v>
      </c>
      <c r="BI173" s="15">
        <f t="shared" si="119"/>
        <v>69.232456083803385</v>
      </c>
      <c r="BJ173" s="15">
        <v>23855</v>
      </c>
      <c r="BK173" s="172">
        <v>16502.238789999999</v>
      </c>
      <c r="BL173" s="15">
        <f t="shared" si="31"/>
        <v>69.177274324041079</v>
      </c>
      <c r="BM173" s="15">
        <v>64.099999999999994</v>
      </c>
      <c r="BN173" s="15">
        <v>0</v>
      </c>
      <c r="BO173" s="15">
        <f t="shared" si="121"/>
        <v>0</v>
      </c>
      <c r="BP173" s="172">
        <v>6</v>
      </c>
      <c r="BQ173" s="15"/>
      <c r="BR173" s="15">
        <f t="shared" si="120"/>
        <v>0</v>
      </c>
      <c r="BS173" s="15"/>
      <c r="BT173" s="15"/>
      <c r="BU173" s="15"/>
    </row>
    <row r="174" spans="1:73" s="12" customFormat="1" x14ac:dyDescent="0.25">
      <c r="A174" s="133" t="s">
        <v>576</v>
      </c>
      <c r="B174" s="50">
        <f t="shared" si="101"/>
        <v>93.7</v>
      </c>
      <c r="C174" s="50">
        <f t="shared" si="102"/>
        <v>58.310250000000003</v>
      </c>
      <c r="D174" s="14">
        <f t="shared" ref="D174:D183" si="131">C174/B174*100</f>
        <v>62.230789754535756</v>
      </c>
      <c r="E174" s="14"/>
      <c r="F174" s="14"/>
      <c r="G174" s="15"/>
      <c r="H174" s="14"/>
      <c r="I174" s="14"/>
      <c r="J174" s="15"/>
      <c r="K174" s="14"/>
      <c r="L174" s="14"/>
      <c r="M174" s="15"/>
      <c r="N174" s="14"/>
      <c r="O174" s="14"/>
      <c r="P174" s="15"/>
      <c r="Q174" s="14"/>
      <c r="R174" s="14"/>
      <c r="S174" s="14"/>
      <c r="T174" s="14"/>
      <c r="U174" s="14"/>
      <c r="V174" s="15"/>
      <c r="W174" s="14"/>
      <c r="X174" s="14"/>
      <c r="Y174" s="15"/>
      <c r="Z174" s="14"/>
      <c r="AA174" s="14"/>
      <c r="AB174" s="15"/>
      <c r="AC174" s="223"/>
      <c r="AD174" s="223"/>
      <c r="AE174" s="223"/>
      <c r="AF174" s="14"/>
      <c r="AG174" s="14"/>
      <c r="AH174" s="15"/>
      <c r="AI174" s="14"/>
      <c r="AJ174" s="14"/>
      <c r="AK174" s="15"/>
      <c r="AL174" s="14"/>
      <c r="AM174" s="14"/>
      <c r="AN174" s="15"/>
      <c r="AO174" s="14"/>
      <c r="AP174" s="14"/>
      <c r="AQ174" s="15"/>
      <c r="AR174" s="14"/>
      <c r="AS174" s="14"/>
      <c r="AT174" s="15"/>
      <c r="AU174" s="14"/>
      <c r="AV174" s="14"/>
      <c r="AW174" s="15"/>
      <c r="AX174" s="14"/>
      <c r="AY174" s="14"/>
      <c r="AZ174" s="14"/>
      <c r="BA174" s="14">
        <v>93.7</v>
      </c>
      <c r="BB174" s="172">
        <v>58.310250000000003</v>
      </c>
      <c r="BC174" s="14">
        <f t="shared" si="130"/>
        <v>62.230789754535756</v>
      </c>
      <c r="BD174" s="14"/>
      <c r="BE174" s="14"/>
      <c r="BF174" s="15"/>
      <c r="BG174" s="14"/>
      <c r="BH174" s="14"/>
      <c r="BI174" s="15"/>
      <c r="BJ174" s="14"/>
      <c r="BK174" s="14"/>
      <c r="BL174" s="15"/>
      <c r="BM174" s="14"/>
      <c r="BN174" s="14"/>
      <c r="BO174" s="15"/>
      <c r="BP174" s="14"/>
      <c r="BQ174" s="14"/>
      <c r="BR174" s="15"/>
      <c r="BS174" s="14"/>
      <c r="BT174" s="14"/>
      <c r="BU174" s="15"/>
    </row>
    <row r="175" spans="1:73" s="12" customFormat="1" x14ac:dyDescent="0.25">
      <c r="A175" s="133" t="s">
        <v>699</v>
      </c>
      <c r="B175" s="50">
        <f t="shared" si="101"/>
        <v>93.7</v>
      </c>
      <c r="C175" s="50">
        <f t="shared" si="102"/>
        <v>55.17398</v>
      </c>
      <c r="D175" s="14">
        <f t="shared" si="131"/>
        <v>58.883649946638208</v>
      </c>
      <c r="E175" s="14"/>
      <c r="F175" s="14"/>
      <c r="G175" s="15"/>
      <c r="H175" s="14"/>
      <c r="I175" s="14"/>
      <c r="J175" s="15"/>
      <c r="K175" s="14"/>
      <c r="L175" s="14"/>
      <c r="M175" s="15"/>
      <c r="N175" s="14"/>
      <c r="O175" s="14"/>
      <c r="P175" s="15"/>
      <c r="Q175" s="14"/>
      <c r="R175" s="14"/>
      <c r="S175" s="14"/>
      <c r="T175" s="14"/>
      <c r="U175" s="14"/>
      <c r="V175" s="15"/>
      <c r="W175" s="14"/>
      <c r="X175" s="14"/>
      <c r="Y175" s="15"/>
      <c r="Z175" s="14"/>
      <c r="AA175" s="14"/>
      <c r="AB175" s="15"/>
      <c r="AC175" s="223"/>
      <c r="AD175" s="223"/>
      <c r="AE175" s="223"/>
      <c r="AF175" s="14"/>
      <c r="AG175" s="14"/>
      <c r="AH175" s="15"/>
      <c r="AI175" s="14"/>
      <c r="AJ175" s="14"/>
      <c r="AK175" s="15"/>
      <c r="AL175" s="14"/>
      <c r="AM175" s="14"/>
      <c r="AN175" s="15"/>
      <c r="AO175" s="14"/>
      <c r="AP175" s="14"/>
      <c r="AQ175" s="15"/>
      <c r="AR175" s="14"/>
      <c r="AS175" s="14"/>
      <c r="AT175" s="15"/>
      <c r="AU175" s="14"/>
      <c r="AV175" s="14"/>
      <c r="AW175" s="15"/>
      <c r="AX175" s="14"/>
      <c r="AY175" s="14"/>
      <c r="AZ175" s="14"/>
      <c r="BA175" s="14">
        <v>93.7</v>
      </c>
      <c r="BB175" s="172">
        <v>55.17398</v>
      </c>
      <c r="BC175" s="14">
        <f t="shared" si="130"/>
        <v>58.883649946638208</v>
      </c>
      <c r="BD175" s="14"/>
      <c r="BE175" s="14"/>
      <c r="BF175" s="15"/>
      <c r="BG175" s="14"/>
      <c r="BH175" s="14"/>
      <c r="BI175" s="15"/>
      <c r="BJ175" s="14"/>
      <c r="BK175" s="14"/>
      <c r="BL175" s="15"/>
      <c r="BM175" s="14"/>
      <c r="BN175" s="14"/>
      <c r="BO175" s="15"/>
      <c r="BP175" s="14"/>
      <c r="BQ175" s="14"/>
      <c r="BR175" s="15"/>
      <c r="BS175" s="14"/>
      <c r="BT175" s="14"/>
      <c r="BU175" s="15"/>
    </row>
    <row r="176" spans="1:73" s="12" customFormat="1" x14ac:dyDescent="0.25">
      <c r="A176" s="133" t="s">
        <v>577</v>
      </c>
      <c r="B176" s="50">
        <f t="shared" si="101"/>
        <v>234.2</v>
      </c>
      <c r="C176" s="50">
        <f t="shared" si="102"/>
        <v>145.83407</v>
      </c>
      <c r="D176" s="14">
        <f t="shared" si="131"/>
        <v>62.269030742954747</v>
      </c>
      <c r="E176" s="14"/>
      <c r="F176" s="14"/>
      <c r="G176" s="15"/>
      <c r="H176" s="14"/>
      <c r="I176" s="14"/>
      <c r="J176" s="15"/>
      <c r="K176" s="14"/>
      <c r="L176" s="14"/>
      <c r="M176" s="15"/>
      <c r="N176" s="14"/>
      <c r="O176" s="14"/>
      <c r="P176" s="15"/>
      <c r="Q176" s="14"/>
      <c r="R176" s="14"/>
      <c r="S176" s="14"/>
      <c r="T176" s="14"/>
      <c r="U176" s="14"/>
      <c r="V176" s="15"/>
      <c r="W176" s="14"/>
      <c r="X176" s="14"/>
      <c r="Y176" s="15"/>
      <c r="Z176" s="14"/>
      <c r="AA176" s="14"/>
      <c r="AB176" s="15"/>
      <c r="AC176" s="223"/>
      <c r="AD176" s="223"/>
      <c r="AE176" s="223"/>
      <c r="AF176" s="14"/>
      <c r="AG176" s="14"/>
      <c r="AH176" s="15"/>
      <c r="AI176" s="14"/>
      <c r="AJ176" s="14"/>
      <c r="AK176" s="15"/>
      <c r="AL176" s="14"/>
      <c r="AM176" s="14"/>
      <c r="AN176" s="15"/>
      <c r="AO176" s="14"/>
      <c r="AP176" s="14"/>
      <c r="AQ176" s="15"/>
      <c r="AR176" s="14"/>
      <c r="AS176" s="14"/>
      <c r="AT176" s="15"/>
      <c r="AU176" s="14"/>
      <c r="AV176" s="14"/>
      <c r="AW176" s="15"/>
      <c r="AX176" s="14"/>
      <c r="AY176" s="14"/>
      <c r="AZ176" s="14"/>
      <c r="BA176" s="14">
        <v>234.2</v>
      </c>
      <c r="BB176" s="172">
        <v>145.83407</v>
      </c>
      <c r="BC176" s="14">
        <f t="shared" ref="BC176:BC183" si="132">BB176/BA176*100</f>
        <v>62.269030742954747</v>
      </c>
      <c r="BD176" s="14"/>
      <c r="BE176" s="14"/>
      <c r="BF176" s="15"/>
      <c r="BG176" s="14"/>
      <c r="BH176" s="14"/>
      <c r="BI176" s="15"/>
      <c r="BJ176" s="14"/>
      <c r="BK176" s="14"/>
      <c r="BL176" s="15"/>
      <c r="BM176" s="14"/>
      <c r="BN176" s="14"/>
      <c r="BO176" s="15"/>
      <c r="BP176" s="14"/>
      <c r="BQ176" s="14"/>
      <c r="BR176" s="15"/>
      <c r="BS176" s="14"/>
      <c r="BT176" s="14"/>
      <c r="BU176" s="15"/>
    </row>
    <row r="177" spans="1:73" s="12" customFormat="1" x14ac:dyDescent="0.25">
      <c r="A177" s="133" t="s">
        <v>369</v>
      </c>
      <c r="B177" s="50">
        <f t="shared" si="101"/>
        <v>234.2</v>
      </c>
      <c r="C177" s="50">
        <f t="shared" si="102"/>
        <v>132.16404</v>
      </c>
      <c r="D177" s="14">
        <f t="shared" si="131"/>
        <v>56.432126387702816</v>
      </c>
      <c r="E177" s="14"/>
      <c r="F177" s="14"/>
      <c r="G177" s="15"/>
      <c r="H177" s="14"/>
      <c r="I177" s="14"/>
      <c r="J177" s="15"/>
      <c r="K177" s="14"/>
      <c r="L177" s="14"/>
      <c r="M177" s="15"/>
      <c r="N177" s="14"/>
      <c r="O177" s="14"/>
      <c r="P177" s="15"/>
      <c r="Q177" s="14"/>
      <c r="R177" s="14"/>
      <c r="S177" s="14"/>
      <c r="T177" s="14"/>
      <c r="U177" s="14"/>
      <c r="V177" s="15"/>
      <c r="W177" s="14"/>
      <c r="X177" s="14"/>
      <c r="Y177" s="15"/>
      <c r="Z177" s="14"/>
      <c r="AA177" s="14"/>
      <c r="AB177" s="15"/>
      <c r="AC177" s="223"/>
      <c r="AD177" s="223"/>
      <c r="AE177" s="223"/>
      <c r="AF177" s="14"/>
      <c r="AG177" s="14"/>
      <c r="AH177" s="15"/>
      <c r="AI177" s="14"/>
      <c r="AJ177" s="14"/>
      <c r="AK177" s="15"/>
      <c r="AL177" s="14"/>
      <c r="AM177" s="14"/>
      <c r="AN177" s="15"/>
      <c r="AO177" s="14"/>
      <c r="AP177" s="14"/>
      <c r="AQ177" s="15"/>
      <c r="AR177" s="14"/>
      <c r="AS177" s="14"/>
      <c r="AT177" s="15"/>
      <c r="AU177" s="14"/>
      <c r="AV177" s="14"/>
      <c r="AW177" s="15"/>
      <c r="AX177" s="14"/>
      <c r="AY177" s="14"/>
      <c r="AZ177" s="14"/>
      <c r="BA177" s="14">
        <v>234.2</v>
      </c>
      <c r="BB177" s="172">
        <v>132.16404</v>
      </c>
      <c r="BC177" s="14">
        <f t="shared" si="132"/>
        <v>56.432126387702816</v>
      </c>
      <c r="BD177" s="14"/>
      <c r="BE177" s="14"/>
      <c r="BF177" s="15"/>
      <c r="BG177" s="14"/>
      <c r="BH177" s="14"/>
      <c r="BI177" s="15"/>
      <c r="BJ177" s="14"/>
      <c r="BK177" s="14"/>
      <c r="BL177" s="15"/>
      <c r="BM177" s="14"/>
      <c r="BN177" s="14"/>
      <c r="BO177" s="15"/>
      <c r="BP177" s="14"/>
      <c r="BQ177" s="14"/>
      <c r="BR177" s="15"/>
      <c r="BS177" s="14"/>
      <c r="BT177" s="14"/>
      <c r="BU177" s="15"/>
    </row>
    <row r="178" spans="1:73" s="12" customFormat="1" x14ac:dyDescent="0.25">
      <c r="A178" s="133" t="s">
        <v>578</v>
      </c>
      <c r="B178" s="50">
        <f t="shared" si="101"/>
        <v>234.2</v>
      </c>
      <c r="C178" s="50">
        <f t="shared" si="102"/>
        <v>132.67401999999998</v>
      </c>
      <c r="D178" s="14">
        <f t="shared" si="131"/>
        <v>56.649880444064891</v>
      </c>
      <c r="E178" s="14"/>
      <c r="F178" s="14"/>
      <c r="G178" s="15"/>
      <c r="H178" s="14"/>
      <c r="I178" s="14"/>
      <c r="J178" s="15"/>
      <c r="K178" s="14"/>
      <c r="L178" s="14"/>
      <c r="M178" s="15"/>
      <c r="N178" s="14"/>
      <c r="O178" s="14"/>
      <c r="P178" s="15"/>
      <c r="Q178" s="14"/>
      <c r="R178" s="14"/>
      <c r="S178" s="14"/>
      <c r="T178" s="14"/>
      <c r="U178" s="14"/>
      <c r="V178" s="15"/>
      <c r="W178" s="14"/>
      <c r="X178" s="14"/>
      <c r="Y178" s="15"/>
      <c r="Z178" s="14"/>
      <c r="AA178" s="14"/>
      <c r="AB178" s="15"/>
      <c r="AC178" s="223"/>
      <c r="AD178" s="223"/>
      <c r="AE178" s="223"/>
      <c r="AF178" s="14"/>
      <c r="AG178" s="14"/>
      <c r="AH178" s="15"/>
      <c r="AI178" s="14"/>
      <c r="AJ178" s="14"/>
      <c r="AK178" s="15"/>
      <c r="AL178" s="14"/>
      <c r="AM178" s="14"/>
      <c r="AN178" s="15"/>
      <c r="AO178" s="14"/>
      <c r="AP178" s="14"/>
      <c r="AQ178" s="15"/>
      <c r="AR178" s="14"/>
      <c r="AS178" s="14"/>
      <c r="AT178" s="15"/>
      <c r="AU178" s="14"/>
      <c r="AV178" s="14"/>
      <c r="AW178" s="15"/>
      <c r="AX178" s="14"/>
      <c r="AY178" s="14"/>
      <c r="AZ178" s="14"/>
      <c r="BA178" s="14">
        <v>234.2</v>
      </c>
      <c r="BB178" s="172">
        <v>132.67401999999998</v>
      </c>
      <c r="BC178" s="14">
        <f t="shared" si="132"/>
        <v>56.649880444064891</v>
      </c>
      <c r="BD178" s="14"/>
      <c r="BE178" s="14"/>
      <c r="BF178" s="15"/>
      <c r="BG178" s="14"/>
      <c r="BH178" s="14"/>
      <c r="BI178" s="15"/>
      <c r="BJ178" s="14"/>
      <c r="BK178" s="14"/>
      <c r="BL178" s="15"/>
      <c r="BM178" s="14"/>
      <c r="BN178" s="14"/>
      <c r="BO178" s="15"/>
      <c r="BP178" s="14"/>
      <c r="BQ178" s="14"/>
      <c r="BR178" s="15"/>
      <c r="BS178" s="14"/>
      <c r="BT178" s="14"/>
      <c r="BU178" s="15"/>
    </row>
    <row r="179" spans="1:73" s="12" customFormat="1" x14ac:dyDescent="0.25">
      <c r="A179" s="133" t="s">
        <v>579</v>
      </c>
      <c r="B179" s="50">
        <f t="shared" si="101"/>
        <v>234.2</v>
      </c>
      <c r="C179" s="50">
        <f t="shared" si="102"/>
        <v>154.08751000000001</v>
      </c>
      <c r="D179" s="14">
        <f t="shared" si="131"/>
        <v>65.79312980358668</v>
      </c>
      <c r="E179" s="14"/>
      <c r="F179" s="14"/>
      <c r="G179" s="15"/>
      <c r="H179" s="14"/>
      <c r="I179" s="14"/>
      <c r="J179" s="15"/>
      <c r="K179" s="14"/>
      <c r="L179" s="14"/>
      <c r="M179" s="15"/>
      <c r="N179" s="14"/>
      <c r="O179" s="14"/>
      <c r="P179" s="15"/>
      <c r="Q179" s="14"/>
      <c r="R179" s="14"/>
      <c r="S179" s="14"/>
      <c r="T179" s="14"/>
      <c r="U179" s="14"/>
      <c r="V179" s="15"/>
      <c r="W179" s="14"/>
      <c r="X179" s="14"/>
      <c r="Y179" s="15"/>
      <c r="Z179" s="14"/>
      <c r="AA179" s="14"/>
      <c r="AB179" s="15"/>
      <c r="AC179" s="223"/>
      <c r="AD179" s="223"/>
      <c r="AE179" s="223"/>
      <c r="AF179" s="14"/>
      <c r="AG179" s="14"/>
      <c r="AH179" s="15"/>
      <c r="AI179" s="14"/>
      <c r="AJ179" s="14"/>
      <c r="AK179" s="15"/>
      <c r="AL179" s="14"/>
      <c r="AM179" s="14"/>
      <c r="AN179" s="15"/>
      <c r="AO179" s="14"/>
      <c r="AP179" s="14"/>
      <c r="AQ179" s="15"/>
      <c r="AR179" s="14"/>
      <c r="AS179" s="14"/>
      <c r="AT179" s="15"/>
      <c r="AU179" s="14"/>
      <c r="AV179" s="14"/>
      <c r="AW179" s="15"/>
      <c r="AX179" s="14"/>
      <c r="AY179" s="14"/>
      <c r="AZ179" s="14"/>
      <c r="BA179" s="14">
        <v>234.2</v>
      </c>
      <c r="BB179" s="172">
        <v>154.08751000000001</v>
      </c>
      <c r="BC179" s="14">
        <f t="shared" si="132"/>
        <v>65.79312980358668</v>
      </c>
      <c r="BD179" s="14"/>
      <c r="BE179" s="14"/>
      <c r="BF179" s="15"/>
      <c r="BG179" s="14"/>
      <c r="BH179" s="14"/>
      <c r="BI179" s="15"/>
      <c r="BJ179" s="14"/>
      <c r="BK179" s="14"/>
      <c r="BL179" s="15"/>
      <c r="BM179" s="14"/>
      <c r="BN179" s="14"/>
      <c r="BO179" s="15"/>
      <c r="BP179" s="14"/>
      <c r="BQ179" s="14"/>
      <c r="BR179" s="15"/>
      <c r="BS179" s="14"/>
      <c r="BT179" s="14"/>
      <c r="BU179" s="15"/>
    </row>
    <row r="180" spans="1:73" s="12" customFormat="1" x14ac:dyDescent="0.25">
      <c r="A180" s="133" t="s">
        <v>700</v>
      </c>
      <c r="B180" s="50">
        <f t="shared" si="101"/>
        <v>93.7</v>
      </c>
      <c r="C180" s="50">
        <f t="shared" si="102"/>
        <v>52.203940000000003</v>
      </c>
      <c r="D180" s="14">
        <f t="shared" si="131"/>
        <v>55.713916755602988</v>
      </c>
      <c r="E180" s="14"/>
      <c r="F180" s="14"/>
      <c r="G180" s="15"/>
      <c r="H180" s="14"/>
      <c r="I180" s="14"/>
      <c r="J180" s="15"/>
      <c r="K180" s="14"/>
      <c r="L180" s="14"/>
      <c r="M180" s="15"/>
      <c r="N180" s="14"/>
      <c r="O180" s="14"/>
      <c r="P180" s="15"/>
      <c r="Q180" s="14"/>
      <c r="R180" s="14"/>
      <c r="S180" s="14"/>
      <c r="T180" s="14"/>
      <c r="U180" s="14"/>
      <c r="V180" s="15"/>
      <c r="W180" s="14"/>
      <c r="X180" s="14"/>
      <c r="Y180" s="15"/>
      <c r="Z180" s="14"/>
      <c r="AA180" s="14"/>
      <c r="AB180" s="15"/>
      <c r="AC180" s="223"/>
      <c r="AD180" s="223"/>
      <c r="AE180" s="223"/>
      <c r="AF180" s="14"/>
      <c r="AG180" s="14"/>
      <c r="AH180" s="15"/>
      <c r="AI180" s="14"/>
      <c r="AJ180" s="14"/>
      <c r="AK180" s="15"/>
      <c r="AL180" s="14"/>
      <c r="AM180" s="14"/>
      <c r="AN180" s="15"/>
      <c r="AO180" s="14"/>
      <c r="AP180" s="14"/>
      <c r="AQ180" s="15"/>
      <c r="AR180" s="14"/>
      <c r="AS180" s="14"/>
      <c r="AT180" s="15"/>
      <c r="AU180" s="14"/>
      <c r="AV180" s="14"/>
      <c r="AW180" s="15"/>
      <c r="AX180" s="14"/>
      <c r="AY180" s="14"/>
      <c r="AZ180" s="14"/>
      <c r="BA180" s="14">
        <v>93.7</v>
      </c>
      <c r="BB180" s="172">
        <v>52.203940000000003</v>
      </c>
      <c r="BC180" s="14">
        <f t="shared" si="132"/>
        <v>55.713916755602988</v>
      </c>
      <c r="BD180" s="14"/>
      <c r="BE180" s="14"/>
      <c r="BF180" s="15"/>
      <c r="BG180" s="14"/>
      <c r="BH180" s="14"/>
      <c r="BI180" s="15"/>
      <c r="BJ180" s="14"/>
      <c r="BK180" s="14"/>
      <c r="BL180" s="15"/>
      <c r="BM180" s="14"/>
      <c r="BN180" s="14"/>
      <c r="BO180" s="15"/>
      <c r="BP180" s="14"/>
      <c r="BQ180" s="14"/>
      <c r="BR180" s="15"/>
      <c r="BS180" s="14"/>
      <c r="BT180" s="14"/>
      <c r="BU180" s="15"/>
    </row>
    <row r="181" spans="1:73" s="12" customFormat="1" x14ac:dyDescent="0.25">
      <c r="A181" s="133" t="s">
        <v>581</v>
      </c>
      <c r="B181" s="50">
        <f t="shared" si="101"/>
        <v>93.7</v>
      </c>
      <c r="C181" s="50">
        <f t="shared" si="102"/>
        <v>61.27458</v>
      </c>
      <c r="D181" s="14">
        <f t="shared" si="131"/>
        <v>65.394429028815367</v>
      </c>
      <c r="E181" s="14"/>
      <c r="F181" s="14"/>
      <c r="G181" s="15"/>
      <c r="H181" s="14"/>
      <c r="I181" s="14"/>
      <c r="J181" s="15"/>
      <c r="K181" s="14"/>
      <c r="L181" s="14"/>
      <c r="M181" s="15"/>
      <c r="N181" s="14"/>
      <c r="O181" s="14"/>
      <c r="P181" s="15"/>
      <c r="Q181" s="14"/>
      <c r="R181" s="14"/>
      <c r="S181" s="14"/>
      <c r="T181" s="14"/>
      <c r="U181" s="14"/>
      <c r="V181" s="15"/>
      <c r="W181" s="14"/>
      <c r="X181" s="14"/>
      <c r="Y181" s="15"/>
      <c r="Z181" s="14"/>
      <c r="AA181" s="14"/>
      <c r="AB181" s="15"/>
      <c r="AC181" s="223"/>
      <c r="AD181" s="223"/>
      <c r="AE181" s="223"/>
      <c r="AF181" s="14"/>
      <c r="AG181" s="14"/>
      <c r="AH181" s="15"/>
      <c r="AI181" s="14"/>
      <c r="AJ181" s="14"/>
      <c r="AK181" s="15"/>
      <c r="AL181" s="14"/>
      <c r="AM181" s="14"/>
      <c r="AN181" s="15"/>
      <c r="AO181" s="14"/>
      <c r="AP181" s="14"/>
      <c r="AQ181" s="15"/>
      <c r="AR181" s="14"/>
      <c r="AS181" s="14"/>
      <c r="AT181" s="15"/>
      <c r="AU181" s="14"/>
      <c r="AV181" s="14"/>
      <c r="AW181" s="15"/>
      <c r="AX181" s="14"/>
      <c r="AY181" s="14"/>
      <c r="AZ181" s="14"/>
      <c r="BA181" s="14">
        <v>93.7</v>
      </c>
      <c r="BB181" s="172">
        <v>61.27458</v>
      </c>
      <c r="BC181" s="14">
        <f t="shared" si="132"/>
        <v>65.394429028815367</v>
      </c>
      <c r="BD181" s="14"/>
      <c r="BE181" s="14"/>
      <c r="BF181" s="15"/>
      <c r="BG181" s="14"/>
      <c r="BH181" s="14"/>
      <c r="BI181" s="15"/>
      <c r="BJ181" s="14"/>
      <c r="BK181" s="14"/>
      <c r="BL181" s="15"/>
      <c r="BM181" s="14"/>
      <c r="BN181" s="14"/>
      <c r="BO181" s="15"/>
      <c r="BP181" s="14"/>
      <c r="BQ181" s="14"/>
      <c r="BR181" s="15"/>
      <c r="BS181" s="14"/>
      <c r="BT181" s="14"/>
      <c r="BU181" s="15"/>
    </row>
    <row r="182" spans="1:73" s="12" customFormat="1" x14ac:dyDescent="0.25">
      <c r="A182" s="133" t="s">
        <v>580</v>
      </c>
      <c r="B182" s="50">
        <f t="shared" si="101"/>
        <v>93.7</v>
      </c>
      <c r="C182" s="50">
        <f t="shared" si="102"/>
        <v>56.396370000000005</v>
      </c>
      <c r="D182" s="14">
        <f t="shared" si="131"/>
        <v>60.188228388473853</v>
      </c>
      <c r="E182" s="14"/>
      <c r="F182" s="14"/>
      <c r="G182" s="15"/>
      <c r="H182" s="14"/>
      <c r="I182" s="14"/>
      <c r="J182" s="15"/>
      <c r="K182" s="14"/>
      <c r="L182" s="14"/>
      <c r="M182" s="15"/>
      <c r="N182" s="14"/>
      <c r="O182" s="14"/>
      <c r="P182" s="15"/>
      <c r="Q182" s="14"/>
      <c r="R182" s="14"/>
      <c r="S182" s="14"/>
      <c r="T182" s="14"/>
      <c r="U182" s="14"/>
      <c r="V182" s="15"/>
      <c r="W182" s="14"/>
      <c r="X182" s="14"/>
      <c r="Y182" s="15"/>
      <c r="Z182" s="14"/>
      <c r="AA182" s="14"/>
      <c r="AB182" s="15"/>
      <c r="AC182" s="223"/>
      <c r="AD182" s="223"/>
      <c r="AE182" s="223"/>
      <c r="AF182" s="14"/>
      <c r="AG182" s="14"/>
      <c r="AH182" s="15"/>
      <c r="AI182" s="14"/>
      <c r="AJ182" s="14"/>
      <c r="AK182" s="15"/>
      <c r="AL182" s="14"/>
      <c r="AM182" s="14"/>
      <c r="AN182" s="15"/>
      <c r="AO182" s="14"/>
      <c r="AP182" s="14"/>
      <c r="AQ182" s="15"/>
      <c r="AR182" s="14"/>
      <c r="AS182" s="14"/>
      <c r="AT182" s="15"/>
      <c r="AU182" s="14"/>
      <c r="AV182" s="14"/>
      <c r="AW182" s="15"/>
      <c r="AX182" s="14"/>
      <c r="AY182" s="14"/>
      <c r="AZ182" s="14"/>
      <c r="BA182" s="14">
        <v>93.7</v>
      </c>
      <c r="BB182" s="172">
        <v>56.396370000000005</v>
      </c>
      <c r="BC182" s="14">
        <f t="shared" si="132"/>
        <v>60.188228388473853</v>
      </c>
      <c r="BD182" s="14"/>
      <c r="BE182" s="14"/>
      <c r="BF182" s="15"/>
      <c r="BG182" s="14"/>
      <c r="BH182" s="14"/>
      <c r="BI182" s="15"/>
      <c r="BJ182" s="14"/>
      <c r="BK182" s="14"/>
      <c r="BL182" s="15"/>
      <c r="BM182" s="14"/>
      <c r="BN182" s="14"/>
      <c r="BO182" s="15"/>
      <c r="BP182" s="14"/>
      <c r="BQ182" s="14"/>
      <c r="BR182" s="15"/>
      <c r="BS182" s="14"/>
      <c r="BT182" s="14"/>
      <c r="BU182" s="15"/>
    </row>
    <row r="183" spans="1:73" s="12" customFormat="1" x14ac:dyDescent="0.25">
      <c r="A183" s="133" t="s">
        <v>582</v>
      </c>
      <c r="B183" s="50">
        <f t="shared" si="101"/>
        <v>234.2</v>
      </c>
      <c r="C183" s="50">
        <f t="shared" si="102"/>
        <v>152.22980999999999</v>
      </c>
      <c r="D183" s="14">
        <f t="shared" si="131"/>
        <v>64.999918872758329</v>
      </c>
      <c r="E183" s="14"/>
      <c r="F183" s="14"/>
      <c r="G183" s="15"/>
      <c r="H183" s="14"/>
      <c r="I183" s="14"/>
      <c r="J183" s="15"/>
      <c r="K183" s="14"/>
      <c r="L183" s="14"/>
      <c r="M183" s="15"/>
      <c r="N183" s="14"/>
      <c r="O183" s="14"/>
      <c r="P183" s="15"/>
      <c r="Q183" s="14"/>
      <c r="R183" s="14"/>
      <c r="S183" s="14"/>
      <c r="T183" s="14"/>
      <c r="U183" s="14"/>
      <c r="V183" s="15"/>
      <c r="W183" s="14"/>
      <c r="X183" s="14"/>
      <c r="Y183" s="15"/>
      <c r="Z183" s="14"/>
      <c r="AA183" s="14"/>
      <c r="AB183" s="15"/>
      <c r="AC183" s="223"/>
      <c r="AD183" s="223"/>
      <c r="AE183" s="223"/>
      <c r="AF183" s="14"/>
      <c r="AG183" s="14"/>
      <c r="AH183" s="15"/>
      <c r="AI183" s="14"/>
      <c r="AJ183" s="14"/>
      <c r="AK183" s="15"/>
      <c r="AL183" s="14"/>
      <c r="AM183" s="14"/>
      <c r="AN183" s="15"/>
      <c r="AO183" s="14"/>
      <c r="AP183" s="14"/>
      <c r="AQ183" s="15"/>
      <c r="AR183" s="14"/>
      <c r="AS183" s="14"/>
      <c r="AT183" s="15"/>
      <c r="AU183" s="14"/>
      <c r="AV183" s="14"/>
      <c r="AW183" s="15"/>
      <c r="AX183" s="14"/>
      <c r="AY183" s="14"/>
      <c r="AZ183" s="14"/>
      <c r="BA183" s="14">
        <v>234.2</v>
      </c>
      <c r="BB183" s="172">
        <v>152.22980999999999</v>
      </c>
      <c r="BC183" s="14">
        <f t="shared" si="132"/>
        <v>64.999918872758329</v>
      </c>
      <c r="BD183" s="14"/>
      <c r="BE183" s="14"/>
      <c r="BF183" s="15"/>
      <c r="BG183" s="14"/>
      <c r="BH183" s="14"/>
      <c r="BI183" s="15"/>
      <c r="BJ183" s="14"/>
      <c r="BK183" s="14"/>
      <c r="BL183" s="15"/>
      <c r="BM183" s="14"/>
      <c r="BN183" s="14"/>
      <c r="BO183" s="15"/>
      <c r="BP183" s="14"/>
      <c r="BQ183" s="14"/>
      <c r="BR183" s="15"/>
      <c r="BS183" s="14"/>
      <c r="BT183" s="14"/>
      <c r="BU183" s="15"/>
    </row>
    <row r="184" spans="1:73" s="28" customFormat="1" ht="31.5" x14ac:dyDescent="0.25">
      <c r="A184" s="77" t="s">
        <v>403</v>
      </c>
      <c r="B184" s="80">
        <f t="shared" si="101"/>
        <v>353157.11999999994</v>
      </c>
      <c r="C184" s="80">
        <f t="shared" si="102"/>
        <v>233165.36244999999</v>
      </c>
      <c r="D184" s="83">
        <f t="shared" ref="D184" si="133">C184/B184*100</f>
        <v>66.023123772784203</v>
      </c>
      <c r="E184" s="81">
        <f>SUM(E185:E196)</f>
        <v>2460.3000000000002</v>
      </c>
      <c r="F184" s="81">
        <f t="shared" ref="F184:BQ184" si="134">SUM(F185:F196)</f>
        <v>637.47871999999995</v>
      </c>
      <c r="G184" s="83">
        <f t="shared" si="105"/>
        <v>25.91060927529163</v>
      </c>
      <c r="H184" s="81">
        <f t="shared" si="134"/>
        <v>311.39999999999998</v>
      </c>
      <c r="I184" s="81">
        <f t="shared" si="134"/>
        <v>144.76256000000001</v>
      </c>
      <c r="J184" s="83">
        <f t="shared" si="106"/>
        <v>46.487655748233792</v>
      </c>
      <c r="K184" s="81">
        <f t="shared" si="134"/>
        <v>5581.9</v>
      </c>
      <c r="L184" s="81">
        <f t="shared" si="134"/>
        <v>3414.2682799999998</v>
      </c>
      <c r="M184" s="83">
        <f t="shared" si="107"/>
        <v>61.166776187319726</v>
      </c>
      <c r="N184" s="81">
        <f t="shared" si="134"/>
        <v>81404.399999999994</v>
      </c>
      <c r="O184" s="81">
        <f t="shared" si="134"/>
        <v>55864.504289999997</v>
      </c>
      <c r="P184" s="83">
        <f t="shared" si="19"/>
        <v>68.625902641626254</v>
      </c>
      <c r="Q184" s="81">
        <f t="shared" si="134"/>
        <v>515.1</v>
      </c>
      <c r="R184" s="81">
        <f t="shared" si="134"/>
        <v>0</v>
      </c>
      <c r="S184" s="83">
        <f t="shared" si="39"/>
        <v>0</v>
      </c>
      <c r="T184" s="81">
        <f t="shared" si="134"/>
        <v>6043.5</v>
      </c>
      <c r="U184" s="81">
        <f t="shared" si="134"/>
        <v>2807.37039</v>
      </c>
      <c r="V184" s="83">
        <f t="shared" si="108"/>
        <v>46.452724249193352</v>
      </c>
      <c r="W184" s="81">
        <f t="shared" si="134"/>
        <v>215.5</v>
      </c>
      <c r="X184" s="81">
        <f t="shared" si="134"/>
        <v>106.49377</v>
      </c>
      <c r="Y184" s="83">
        <f t="shared" si="109"/>
        <v>49.417062645011598</v>
      </c>
      <c r="Z184" s="81">
        <f t="shared" si="134"/>
        <v>228502.39999999999</v>
      </c>
      <c r="AA184" s="81">
        <f t="shared" si="134"/>
        <v>151132.46563999998</v>
      </c>
      <c r="AB184" s="83">
        <f t="shared" si="110"/>
        <v>66.140428126794276</v>
      </c>
      <c r="AC184" s="221">
        <f t="shared" si="134"/>
        <v>930.8</v>
      </c>
      <c r="AD184" s="221">
        <f t="shared" si="134"/>
        <v>404.49394000000001</v>
      </c>
      <c r="AE184" s="221">
        <f t="shared" si="111"/>
        <v>43.456590030081657</v>
      </c>
      <c r="AF184" s="81">
        <f t="shared" si="134"/>
        <v>127.6</v>
      </c>
      <c r="AG184" s="81">
        <f t="shared" si="134"/>
        <v>0</v>
      </c>
      <c r="AH184" s="83">
        <f t="shared" si="129"/>
        <v>0</v>
      </c>
      <c r="AI184" s="81">
        <f t="shared" si="134"/>
        <v>310.3</v>
      </c>
      <c r="AJ184" s="81">
        <f t="shared" si="134"/>
        <v>191.24259000000001</v>
      </c>
      <c r="AK184" s="83">
        <f t="shared" si="112"/>
        <v>61.63151466322914</v>
      </c>
      <c r="AL184" s="81">
        <f t="shared" si="134"/>
        <v>3611.4</v>
      </c>
      <c r="AM184" s="81">
        <f t="shared" si="134"/>
        <v>1940.1392599999999</v>
      </c>
      <c r="AN184" s="83">
        <f t="shared" si="113"/>
        <v>53.722635543002703</v>
      </c>
      <c r="AO184" s="81">
        <f t="shared" si="134"/>
        <v>620.5</v>
      </c>
      <c r="AP184" s="81">
        <f t="shared" si="134"/>
        <v>459.85770000000002</v>
      </c>
      <c r="AQ184" s="83">
        <f t="shared" si="114"/>
        <v>74.110829975825951</v>
      </c>
      <c r="AR184" s="81">
        <f t="shared" si="134"/>
        <v>310.3</v>
      </c>
      <c r="AS184" s="81">
        <f t="shared" si="134"/>
        <v>213.77761999999998</v>
      </c>
      <c r="AT184" s="83">
        <f t="shared" si="115"/>
        <v>68.89385111182726</v>
      </c>
      <c r="AU184" s="81">
        <f t="shared" si="134"/>
        <v>1595.42</v>
      </c>
      <c r="AV184" s="81">
        <f t="shared" si="134"/>
        <v>1197</v>
      </c>
      <c r="AW184" s="83">
        <f t="shared" si="116"/>
        <v>75.02726554763008</v>
      </c>
      <c r="AX184" s="81">
        <f t="shared" si="134"/>
        <v>0</v>
      </c>
      <c r="AY184" s="81">
        <f t="shared" si="134"/>
        <v>0</v>
      </c>
      <c r="AZ184" s="81">
        <f t="shared" si="134"/>
        <v>0</v>
      </c>
      <c r="BA184" s="81">
        <f t="shared" si="134"/>
        <v>1171.2000000000003</v>
      </c>
      <c r="BB184" s="81">
        <f t="shared" si="134"/>
        <v>637.49729000000002</v>
      </c>
      <c r="BC184" s="81">
        <f t="shared" ref="BC184:BC197" si="135">BB184/BA184*100</f>
        <v>54.431121072404366</v>
      </c>
      <c r="BD184" s="81">
        <f t="shared" si="134"/>
        <v>310.3</v>
      </c>
      <c r="BE184" s="81">
        <f t="shared" si="134"/>
        <v>227.20534000000001</v>
      </c>
      <c r="BF184" s="83">
        <f t="shared" si="118"/>
        <v>73.22118594908153</v>
      </c>
      <c r="BG184" s="81">
        <f t="shared" si="134"/>
        <v>310.3</v>
      </c>
      <c r="BH184" s="81">
        <f t="shared" si="134"/>
        <v>220.71396999999999</v>
      </c>
      <c r="BI184" s="83">
        <f t="shared" si="119"/>
        <v>71.129220109571378</v>
      </c>
      <c r="BJ184" s="81">
        <f t="shared" si="134"/>
        <v>18709.8</v>
      </c>
      <c r="BK184" s="81">
        <f t="shared" si="134"/>
        <v>13522.399089999999</v>
      </c>
      <c r="BL184" s="83">
        <f t="shared" si="31"/>
        <v>72.274418165880988</v>
      </c>
      <c r="BM184" s="81">
        <f t="shared" si="134"/>
        <v>109</v>
      </c>
      <c r="BN184" s="81">
        <f t="shared" si="134"/>
        <v>37.991999999999997</v>
      </c>
      <c r="BO184" s="83">
        <f t="shared" si="121"/>
        <v>34.855045871559632</v>
      </c>
      <c r="BP184" s="81">
        <f t="shared" si="134"/>
        <v>5.7</v>
      </c>
      <c r="BQ184" s="81">
        <f t="shared" si="134"/>
        <v>5.7</v>
      </c>
      <c r="BR184" s="83">
        <f t="shared" si="120"/>
        <v>100</v>
      </c>
      <c r="BS184" s="81"/>
      <c r="BT184" s="81"/>
      <c r="BU184" s="83"/>
    </row>
    <row r="185" spans="1:73" s="12" customFormat="1" ht="31.5" customHeight="1" x14ac:dyDescent="0.25">
      <c r="A185" s="132" t="s">
        <v>377</v>
      </c>
      <c r="B185" s="50">
        <f t="shared" si="101"/>
        <v>351985.91999999993</v>
      </c>
      <c r="C185" s="50">
        <f t="shared" si="102"/>
        <v>232527.86515999999</v>
      </c>
      <c r="D185" s="15">
        <f t="shared" si="0"/>
        <v>66.061695070075544</v>
      </c>
      <c r="E185" s="15">
        <v>2460.3000000000002</v>
      </c>
      <c r="F185" s="172">
        <v>637.47871999999995</v>
      </c>
      <c r="G185" s="15">
        <f t="shared" si="105"/>
        <v>25.91060927529163</v>
      </c>
      <c r="H185" s="15">
        <v>311.39999999999998</v>
      </c>
      <c r="I185" s="172">
        <v>144.76256000000001</v>
      </c>
      <c r="J185" s="15">
        <f t="shared" si="106"/>
        <v>46.487655748233792</v>
      </c>
      <c r="K185" s="15">
        <v>5581.9</v>
      </c>
      <c r="L185" s="228">
        <v>3414.2682799999998</v>
      </c>
      <c r="M185" s="15">
        <f t="shared" si="107"/>
        <v>61.166776187319726</v>
      </c>
      <c r="N185" s="15">
        <v>81404.399999999994</v>
      </c>
      <c r="O185" s="172">
        <v>55864.504289999997</v>
      </c>
      <c r="P185" s="15">
        <f t="shared" si="19"/>
        <v>68.625902641626254</v>
      </c>
      <c r="Q185" s="15">
        <v>515.1</v>
      </c>
      <c r="R185" s="15"/>
      <c r="S185" s="15">
        <f t="shared" si="39"/>
        <v>0</v>
      </c>
      <c r="T185" s="15">
        <v>6043.5</v>
      </c>
      <c r="U185" s="172">
        <v>2807.37039</v>
      </c>
      <c r="V185" s="15">
        <f t="shared" si="108"/>
        <v>46.452724249193352</v>
      </c>
      <c r="W185" s="15">
        <v>215.5</v>
      </c>
      <c r="X185" s="172">
        <v>106.49377</v>
      </c>
      <c r="Y185" s="15">
        <f t="shared" si="109"/>
        <v>49.417062645011598</v>
      </c>
      <c r="Z185" s="227">
        <v>228502.39999999999</v>
      </c>
      <c r="AA185" s="172">
        <v>151132.46563999998</v>
      </c>
      <c r="AB185" s="15">
        <f t="shared" si="110"/>
        <v>66.140428126794276</v>
      </c>
      <c r="AC185" s="222">
        <v>930.8</v>
      </c>
      <c r="AD185" s="226">
        <v>404.49394000000001</v>
      </c>
      <c r="AE185" s="223">
        <f t="shared" si="111"/>
        <v>43.456590030081657</v>
      </c>
      <c r="AF185" s="14">
        <v>127.6</v>
      </c>
      <c r="AG185" s="15"/>
      <c r="AH185" s="15">
        <f t="shared" si="129"/>
        <v>0</v>
      </c>
      <c r="AI185" s="15">
        <v>310.3</v>
      </c>
      <c r="AJ185" s="172">
        <v>191.24259000000001</v>
      </c>
      <c r="AK185" s="15">
        <f t="shared" si="112"/>
        <v>61.63151466322914</v>
      </c>
      <c r="AL185" s="15">
        <v>3611.4</v>
      </c>
      <c r="AM185" s="172">
        <v>1940.1392599999999</v>
      </c>
      <c r="AN185" s="15">
        <f t="shared" si="113"/>
        <v>53.722635543002703</v>
      </c>
      <c r="AO185" s="15">
        <v>620.5</v>
      </c>
      <c r="AP185" s="172">
        <v>459.85770000000002</v>
      </c>
      <c r="AQ185" s="15">
        <f t="shared" si="114"/>
        <v>74.110829975825951</v>
      </c>
      <c r="AR185" s="15">
        <v>310.3</v>
      </c>
      <c r="AS185" s="172">
        <v>213.77761999999998</v>
      </c>
      <c r="AT185" s="15">
        <f t="shared" si="115"/>
        <v>68.89385111182726</v>
      </c>
      <c r="AU185" s="15">
        <v>1595.42</v>
      </c>
      <c r="AV185" s="172">
        <v>1197</v>
      </c>
      <c r="AW185" s="15">
        <f t="shared" si="116"/>
        <v>75.02726554763008</v>
      </c>
      <c r="AX185" s="15"/>
      <c r="AY185" s="15"/>
      <c r="AZ185" s="15"/>
      <c r="BA185" s="15"/>
      <c r="BB185" s="15"/>
      <c r="BC185" s="14"/>
      <c r="BD185" s="15">
        <v>310.3</v>
      </c>
      <c r="BE185" s="172">
        <v>227.20534000000001</v>
      </c>
      <c r="BF185" s="15">
        <f t="shared" si="118"/>
        <v>73.22118594908153</v>
      </c>
      <c r="BG185" s="15">
        <v>310.3</v>
      </c>
      <c r="BH185" s="172">
        <v>220.71396999999999</v>
      </c>
      <c r="BI185" s="15">
        <f t="shared" si="119"/>
        <v>71.129220109571378</v>
      </c>
      <c r="BJ185" s="15">
        <v>18709.8</v>
      </c>
      <c r="BK185" s="172">
        <v>13522.399089999999</v>
      </c>
      <c r="BL185" s="15">
        <f t="shared" si="31"/>
        <v>72.274418165880988</v>
      </c>
      <c r="BM185" s="15">
        <v>109</v>
      </c>
      <c r="BN185" s="15">
        <v>37.991999999999997</v>
      </c>
      <c r="BO185" s="15">
        <f t="shared" si="121"/>
        <v>34.855045871559632</v>
      </c>
      <c r="BP185" s="172">
        <v>5.7</v>
      </c>
      <c r="BQ185" s="172">
        <v>5.7</v>
      </c>
      <c r="BR185" s="15">
        <f t="shared" si="120"/>
        <v>100</v>
      </c>
      <c r="BS185" s="15"/>
      <c r="BT185" s="15"/>
      <c r="BU185" s="15"/>
    </row>
    <row r="186" spans="1:73" s="12" customFormat="1" ht="15.75" customHeight="1" x14ac:dyDescent="0.25">
      <c r="A186" s="133" t="s">
        <v>584</v>
      </c>
      <c r="B186" s="50">
        <f t="shared" si="101"/>
        <v>93.7</v>
      </c>
      <c r="C186" s="50">
        <f t="shared" si="102"/>
        <v>44.728000000000002</v>
      </c>
      <c r="D186" s="14">
        <f t="shared" ref="D186:D196" si="136">C186/B186*100</f>
        <v>47.735325506937031</v>
      </c>
      <c r="E186" s="14"/>
      <c r="F186" s="14"/>
      <c r="G186" s="15"/>
      <c r="H186" s="14"/>
      <c r="I186" s="15"/>
      <c r="J186" s="15"/>
      <c r="K186" s="14"/>
      <c r="L186" s="15"/>
      <c r="M186" s="15"/>
      <c r="N186" s="15"/>
      <c r="O186" s="15"/>
      <c r="P186" s="15"/>
      <c r="Q186" s="14"/>
      <c r="R186" s="14"/>
      <c r="S186" s="15"/>
      <c r="T186" s="14"/>
      <c r="U186" s="14"/>
      <c r="V186" s="15"/>
      <c r="W186" s="14"/>
      <c r="X186" s="14"/>
      <c r="Y186" s="15"/>
      <c r="Z186" s="15"/>
      <c r="AA186" s="15"/>
      <c r="AB186" s="15"/>
      <c r="AC186" s="223"/>
      <c r="AD186" s="223"/>
      <c r="AE186" s="223"/>
      <c r="AF186" s="14"/>
      <c r="AG186" s="14"/>
      <c r="AH186" s="15"/>
      <c r="AI186" s="14"/>
      <c r="AJ186" s="14"/>
      <c r="AK186" s="15"/>
      <c r="AL186" s="14"/>
      <c r="AM186" s="14"/>
      <c r="AN186" s="15"/>
      <c r="AO186" s="14"/>
      <c r="AP186" s="14"/>
      <c r="AQ186" s="15"/>
      <c r="AR186" s="14"/>
      <c r="AS186" s="14"/>
      <c r="AT186" s="15"/>
      <c r="AU186" s="14"/>
      <c r="AV186" s="14"/>
      <c r="AW186" s="15"/>
      <c r="AX186" s="14"/>
      <c r="AY186" s="14"/>
      <c r="AZ186" s="14"/>
      <c r="BA186" s="14">
        <v>93.7</v>
      </c>
      <c r="BB186" s="172">
        <v>44.728000000000002</v>
      </c>
      <c r="BC186" s="14">
        <f t="shared" si="135"/>
        <v>47.735325506937031</v>
      </c>
      <c r="BD186" s="14"/>
      <c r="BE186" s="14"/>
      <c r="BF186" s="15"/>
      <c r="BG186" s="14"/>
      <c r="BH186" s="15"/>
      <c r="BI186" s="15"/>
      <c r="BJ186" s="14"/>
      <c r="BK186" s="14"/>
      <c r="BL186" s="14"/>
      <c r="BM186" s="14"/>
      <c r="BN186" s="14"/>
      <c r="BO186" s="15"/>
      <c r="BP186" s="14"/>
      <c r="BQ186" s="14"/>
      <c r="BR186" s="15"/>
      <c r="BS186" s="14"/>
      <c r="BT186" s="14"/>
      <c r="BU186" s="15"/>
    </row>
    <row r="187" spans="1:73" s="12" customFormat="1" ht="15.75" customHeight="1" x14ac:dyDescent="0.25">
      <c r="A187" s="133" t="s">
        <v>585</v>
      </c>
      <c r="B187" s="50">
        <f t="shared" si="101"/>
        <v>93.7</v>
      </c>
      <c r="C187" s="50">
        <f t="shared" si="102"/>
        <v>59.296559999999999</v>
      </c>
      <c r="D187" s="14">
        <f t="shared" si="136"/>
        <v>63.2834151547492</v>
      </c>
      <c r="E187" s="14"/>
      <c r="F187" s="14"/>
      <c r="G187" s="15"/>
      <c r="H187" s="14"/>
      <c r="I187" s="15"/>
      <c r="J187" s="15"/>
      <c r="K187" s="14"/>
      <c r="L187" s="15"/>
      <c r="M187" s="15"/>
      <c r="N187" s="15"/>
      <c r="O187" s="15"/>
      <c r="P187" s="15"/>
      <c r="Q187" s="14"/>
      <c r="R187" s="14"/>
      <c r="S187" s="15"/>
      <c r="T187" s="14"/>
      <c r="U187" s="14"/>
      <c r="V187" s="15"/>
      <c r="W187" s="14"/>
      <c r="X187" s="14"/>
      <c r="Y187" s="15"/>
      <c r="Z187" s="15"/>
      <c r="AA187" s="15"/>
      <c r="AB187" s="15"/>
      <c r="AC187" s="223"/>
      <c r="AD187" s="223"/>
      <c r="AE187" s="223"/>
      <c r="AF187" s="14"/>
      <c r="AG187" s="14"/>
      <c r="AH187" s="15"/>
      <c r="AI187" s="14"/>
      <c r="AJ187" s="14"/>
      <c r="AK187" s="15"/>
      <c r="AL187" s="14"/>
      <c r="AM187" s="14"/>
      <c r="AN187" s="15"/>
      <c r="AO187" s="14"/>
      <c r="AP187" s="14"/>
      <c r="AQ187" s="15"/>
      <c r="AR187" s="14"/>
      <c r="AS187" s="14"/>
      <c r="AT187" s="15"/>
      <c r="AU187" s="14"/>
      <c r="AV187" s="14"/>
      <c r="AW187" s="15"/>
      <c r="AX187" s="14"/>
      <c r="AY187" s="14"/>
      <c r="AZ187" s="14"/>
      <c r="BA187" s="14">
        <v>93.7</v>
      </c>
      <c r="BB187" s="172">
        <v>59.296559999999999</v>
      </c>
      <c r="BC187" s="14">
        <f t="shared" si="135"/>
        <v>63.2834151547492</v>
      </c>
      <c r="BD187" s="14"/>
      <c r="BE187" s="14"/>
      <c r="BF187" s="15"/>
      <c r="BG187" s="14"/>
      <c r="BH187" s="14"/>
      <c r="BI187" s="15"/>
      <c r="BJ187" s="14"/>
      <c r="BK187" s="14"/>
      <c r="BL187" s="14"/>
      <c r="BM187" s="14"/>
      <c r="BN187" s="14"/>
      <c r="BO187" s="15"/>
      <c r="BP187" s="14"/>
      <c r="BQ187" s="14"/>
      <c r="BR187" s="15"/>
      <c r="BS187" s="14"/>
      <c r="BT187" s="14"/>
      <c r="BU187" s="15"/>
    </row>
    <row r="188" spans="1:73" s="12" customFormat="1" ht="15.75" customHeight="1" x14ac:dyDescent="0.25">
      <c r="A188" s="133" t="s">
        <v>586</v>
      </c>
      <c r="B188" s="50">
        <f t="shared" si="101"/>
        <v>93.7</v>
      </c>
      <c r="C188" s="50">
        <f t="shared" si="102"/>
        <v>58.670230000000004</v>
      </c>
      <c r="D188" s="14">
        <f t="shared" si="136"/>
        <v>62.614973319103527</v>
      </c>
      <c r="E188" s="14"/>
      <c r="F188" s="14"/>
      <c r="G188" s="15"/>
      <c r="H188" s="14"/>
      <c r="I188" s="15"/>
      <c r="J188" s="15"/>
      <c r="K188" s="14"/>
      <c r="L188" s="15"/>
      <c r="M188" s="15"/>
      <c r="N188" s="15"/>
      <c r="O188" s="15"/>
      <c r="P188" s="15"/>
      <c r="Q188" s="14"/>
      <c r="R188" s="14"/>
      <c r="S188" s="15"/>
      <c r="T188" s="14"/>
      <c r="U188" s="14"/>
      <c r="V188" s="15"/>
      <c r="W188" s="14"/>
      <c r="X188" s="14"/>
      <c r="Y188" s="15"/>
      <c r="Z188" s="15"/>
      <c r="AA188" s="15"/>
      <c r="AB188" s="15"/>
      <c r="AC188" s="223"/>
      <c r="AD188" s="223"/>
      <c r="AE188" s="223"/>
      <c r="AF188" s="14"/>
      <c r="AG188" s="14"/>
      <c r="AH188" s="15"/>
      <c r="AI188" s="14"/>
      <c r="AJ188" s="14"/>
      <c r="AK188" s="15"/>
      <c r="AL188" s="14"/>
      <c r="AM188" s="14"/>
      <c r="AN188" s="15"/>
      <c r="AO188" s="14"/>
      <c r="AP188" s="14"/>
      <c r="AQ188" s="15"/>
      <c r="AR188" s="14"/>
      <c r="AS188" s="14"/>
      <c r="AT188" s="15"/>
      <c r="AU188" s="14"/>
      <c r="AV188" s="14"/>
      <c r="AW188" s="15"/>
      <c r="AX188" s="14"/>
      <c r="AY188" s="14"/>
      <c r="AZ188" s="14"/>
      <c r="BA188" s="14">
        <v>93.7</v>
      </c>
      <c r="BB188" s="172">
        <v>58.670230000000004</v>
      </c>
      <c r="BC188" s="14">
        <f t="shared" si="135"/>
        <v>62.614973319103527</v>
      </c>
      <c r="BD188" s="14"/>
      <c r="BE188" s="14"/>
      <c r="BF188" s="15"/>
      <c r="BG188" s="14"/>
      <c r="BH188" s="14"/>
      <c r="BI188" s="15"/>
      <c r="BJ188" s="14"/>
      <c r="BK188" s="14"/>
      <c r="BL188" s="14"/>
      <c r="BM188" s="14"/>
      <c r="BN188" s="14"/>
      <c r="BO188" s="15"/>
      <c r="BP188" s="14"/>
      <c r="BQ188" s="14"/>
      <c r="BR188" s="15"/>
      <c r="BS188" s="14"/>
      <c r="BT188" s="14"/>
      <c r="BU188" s="15"/>
    </row>
    <row r="189" spans="1:73" s="12" customFormat="1" ht="15.75" customHeight="1" x14ac:dyDescent="0.25">
      <c r="A189" s="133" t="s">
        <v>587</v>
      </c>
      <c r="B189" s="50">
        <f t="shared" si="101"/>
        <v>93.7</v>
      </c>
      <c r="C189" s="50">
        <f t="shared" si="102"/>
        <v>60.098190000000002</v>
      </c>
      <c r="D189" s="14">
        <f t="shared" si="136"/>
        <v>64.13894343649946</v>
      </c>
      <c r="E189" s="14"/>
      <c r="F189" s="14"/>
      <c r="G189" s="15"/>
      <c r="H189" s="14"/>
      <c r="I189" s="15"/>
      <c r="J189" s="15"/>
      <c r="K189" s="14"/>
      <c r="L189" s="15"/>
      <c r="M189" s="15"/>
      <c r="N189" s="15"/>
      <c r="O189" s="15"/>
      <c r="P189" s="15"/>
      <c r="Q189" s="14"/>
      <c r="R189" s="14"/>
      <c r="S189" s="15"/>
      <c r="T189" s="14"/>
      <c r="U189" s="14"/>
      <c r="V189" s="15"/>
      <c r="W189" s="14"/>
      <c r="X189" s="14"/>
      <c r="Y189" s="15"/>
      <c r="Z189" s="15"/>
      <c r="AA189" s="15"/>
      <c r="AB189" s="15"/>
      <c r="AC189" s="223"/>
      <c r="AD189" s="223"/>
      <c r="AE189" s="223"/>
      <c r="AF189" s="14"/>
      <c r="AG189" s="14"/>
      <c r="AH189" s="15"/>
      <c r="AI189" s="14"/>
      <c r="AJ189" s="14"/>
      <c r="AK189" s="15"/>
      <c r="AL189" s="14"/>
      <c r="AM189" s="14"/>
      <c r="AN189" s="15"/>
      <c r="AO189" s="14"/>
      <c r="AP189" s="14"/>
      <c r="AQ189" s="15"/>
      <c r="AR189" s="14"/>
      <c r="AS189" s="14"/>
      <c r="AT189" s="15"/>
      <c r="AU189" s="14"/>
      <c r="AV189" s="14"/>
      <c r="AW189" s="15"/>
      <c r="AX189" s="14"/>
      <c r="AY189" s="14"/>
      <c r="AZ189" s="14"/>
      <c r="BA189" s="14">
        <v>93.7</v>
      </c>
      <c r="BB189" s="172">
        <v>60.098190000000002</v>
      </c>
      <c r="BC189" s="14">
        <f t="shared" si="135"/>
        <v>64.13894343649946</v>
      </c>
      <c r="BD189" s="14"/>
      <c r="BE189" s="14"/>
      <c r="BF189" s="15"/>
      <c r="BG189" s="14"/>
      <c r="BH189" s="14"/>
      <c r="BI189" s="15"/>
      <c r="BJ189" s="14"/>
      <c r="BK189" s="14"/>
      <c r="BL189" s="14"/>
      <c r="BM189" s="14"/>
      <c r="BN189" s="14"/>
      <c r="BO189" s="15"/>
      <c r="BP189" s="14"/>
      <c r="BQ189" s="14"/>
      <c r="BR189" s="15"/>
      <c r="BS189" s="14"/>
      <c r="BT189" s="14"/>
      <c r="BU189" s="15"/>
    </row>
    <row r="190" spans="1:73" s="12" customFormat="1" ht="15.75" customHeight="1" x14ac:dyDescent="0.25">
      <c r="A190" s="133" t="s">
        <v>588</v>
      </c>
      <c r="B190" s="50">
        <f t="shared" si="101"/>
        <v>93.7</v>
      </c>
      <c r="C190" s="50">
        <f t="shared" si="102"/>
        <v>63.008180000000003</v>
      </c>
      <c r="D190" s="14">
        <f t="shared" si="136"/>
        <v>67.244589114194241</v>
      </c>
      <c r="E190" s="14"/>
      <c r="F190" s="14"/>
      <c r="G190" s="15"/>
      <c r="H190" s="14"/>
      <c r="I190" s="15"/>
      <c r="J190" s="15"/>
      <c r="K190" s="14"/>
      <c r="L190" s="15"/>
      <c r="M190" s="15"/>
      <c r="N190" s="15"/>
      <c r="O190" s="15"/>
      <c r="P190" s="15"/>
      <c r="Q190" s="14"/>
      <c r="R190" s="14"/>
      <c r="S190" s="15"/>
      <c r="T190" s="14"/>
      <c r="U190" s="14"/>
      <c r="V190" s="15"/>
      <c r="W190" s="14"/>
      <c r="X190" s="14"/>
      <c r="Y190" s="15"/>
      <c r="Z190" s="15"/>
      <c r="AA190" s="15"/>
      <c r="AB190" s="15"/>
      <c r="AC190" s="223"/>
      <c r="AD190" s="223"/>
      <c r="AE190" s="223"/>
      <c r="AF190" s="14"/>
      <c r="AG190" s="14"/>
      <c r="AH190" s="15"/>
      <c r="AI190" s="14"/>
      <c r="AJ190" s="14"/>
      <c r="AK190" s="15"/>
      <c r="AL190" s="14"/>
      <c r="AM190" s="14"/>
      <c r="AN190" s="15"/>
      <c r="AO190" s="14"/>
      <c r="AP190" s="14"/>
      <c r="AQ190" s="15"/>
      <c r="AR190" s="14"/>
      <c r="AS190" s="14"/>
      <c r="AT190" s="15"/>
      <c r="AU190" s="14"/>
      <c r="AV190" s="14"/>
      <c r="AW190" s="15"/>
      <c r="AX190" s="14"/>
      <c r="AY190" s="14"/>
      <c r="AZ190" s="14"/>
      <c r="BA190" s="14">
        <v>93.7</v>
      </c>
      <c r="BB190" s="172">
        <v>63.008180000000003</v>
      </c>
      <c r="BC190" s="14">
        <f t="shared" si="135"/>
        <v>67.244589114194241</v>
      </c>
      <c r="BD190" s="14"/>
      <c r="BE190" s="14"/>
      <c r="BF190" s="15"/>
      <c r="BG190" s="14"/>
      <c r="BH190" s="14"/>
      <c r="BI190" s="15"/>
      <c r="BJ190" s="14"/>
      <c r="BK190" s="14"/>
      <c r="BL190" s="14"/>
      <c r="BM190" s="14"/>
      <c r="BN190" s="14"/>
      <c r="BO190" s="15"/>
      <c r="BP190" s="14"/>
      <c r="BQ190" s="14"/>
      <c r="BR190" s="15"/>
      <c r="BS190" s="14"/>
      <c r="BT190" s="14"/>
      <c r="BU190" s="15"/>
    </row>
    <row r="191" spans="1:73" s="12" customFormat="1" ht="15.75" customHeight="1" x14ac:dyDescent="0.25">
      <c r="A191" s="133" t="s">
        <v>589</v>
      </c>
      <c r="B191" s="50">
        <f t="shared" si="101"/>
        <v>93.7</v>
      </c>
      <c r="C191" s="50">
        <f t="shared" si="102"/>
        <v>55.441180000000003</v>
      </c>
      <c r="D191" s="14">
        <f t="shared" si="136"/>
        <v>59.16881536819637</v>
      </c>
      <c r="E191" s="14"/>
      <c r="F191" s="14"/>
      <c r="G191" s="15"/>
      <c r="H191" s="14"/>
      <c r="I191" s="15"/>
      <c r="J191" s="15"/>
      <c r="K191" s="14"/>
      <c r="L191" s="15"/>
      <c r="M191" s="15"/>
      <c r="N191" s="15"/>
      <c r="O191" s="15"/>
      <c r="P191" s="15"/>
      <c r="Q191" s="14"/>
      <c r="R191" s="14"/>
      <c r="S191" s="15"/>
      <c r="T191" s="14"/>
      <c r="U191" s="14"/>
      <c r="V191" s="15"/>
      <c r="W191" s="14"/>
      <c r="X191" s="14"/>
      <c r="Y191" s="15"/>
      <c r="Z191" s="15"/>
      <c r="AA191" s="15"/>
      <c r="AB191" s="15"/>
      <c r="AC191" s="223"/>
      <c r="AD191" s="223"/>
      <c r="AE191" s="223"/>
      <c r="AF191" s="14"/>
      <c r="AG191" s="14"/>
      <c r="AH191" s="15"/>
      <c r="AI191" s="14"/>
      <c r="AJ191" s="14"/>
      <c r="AK191" s="15"/>
      <c r="AL191" s="14"/>
      <c r="AM191" s="14"/>
      <c r="AN191" s="15"/>
      <c r="AO191" s="14"/>
      <c r="AP191" s="14"/>
      <c r="AQ191" s="15"/>
      <c r="AR191" s="14"/>
      <c r="AS191" s="14"/>
      <c r="AT191" s="15"/>
      <c r="AU191" s="14"/>
      <c r="AV191" s="14"/>
      <c r="AW191" s="15"/>
      <c r="AX191" s="14"/>
      <c r="AY191" s="14"/>
      <c r="AZ191" s="14"/>
      <c r="BA191" s="14">
        <v>93.7</v>
      </c>
      <c r="BB191" s="172">
        <v>55.441180000000003</v>
      </c>
      <c r="BC191" s="14">
        <f t="shared" si="135"/>
        <v>59.16881536819637</v>
      </c>
      <c r="BD191" s="14"/>
      <c r="BE191" s="14"/>
      <c r="BF191" s="15"/>
      <c r="BG191" s="14"/>
      <c r="BH191" s="14"/>
      <c r="BI191" s="15"/>
      <c r="BJ191" s="14"/>
      <c r="BK191" s="14"/>
      <c r="BL191" s="14"/>
      <c r="BM191" s="14"/>
      <c r="BN191" s="14"/>
      <c r="BO191" s="15"/>
      <c r="BP191" s="14"/>
      <c r="BQ191" s="14"/>
      <c r="BR191" s="15"/>
      <c r="BS191" s="14"/>
      <c r="BT191" s="14"/>
      <c r="BU191" s="15"/>
    </row>
    <row r="192" spans="1:73" s="12" customFormat="1" ht="15.75" customHeight="1" x14ac:dyDescent="0.25">
      <c r="A192" s="133" t="s">
        <v>590</v>
      </c>
      <c r="B192" s="50">
        <f t="shared" si="101"/>
        <v>93.7</v>
      </c>
      <c r="C192" s="50">
        <f t="shared" si="102"/>
        <v>59.761029999999998</v>
      </c>
      <c r="D192" s="14">
        <f t="shared" si="136"/>
        <v>63.779114194236918</v>
      </c>
      <c r="E192" s="14"/>
      <c r="F192" s="14"/>
      <c r="G192" s="15"/>
      <c r="H192" s="14"/>
      <c r="I192" s="15"/>
      <c r="J192" s="15"/>
      <c r="K192" s="14"/>
      <c r="L192" s="15"/>
      <c r="M192" s="15"/>
      <c r="N192" s="15"/>
      <c r="O192" s="15"/>
      <c r="P192" s="15"/>
      <c r="Q192" s="14"/>
      <c r="R192" s="14"/>
      <c r="S192" s="15"/>
      <c r="T192" s="14"/>
      <c r="U192" s="14"/>
      <c r="V192" s="15"/>
      <c r="W192" s="14"/>
      <c r="X192" s="14"/>
      <c r="Y192" s="15"/>
      <c r="Z192" s="15"/>
      <c r="AA192" s="15"/>
      <c r="AB192" s="15"/>
      <c r="AC192" s="223"/>
      <c r="AD192" s="223"/>
      <c r="AE192" s="223"/>
      <c r="AF192" s="14"/>
      <c r="AG192" s="14"/>
      <c r="AH192" s="15"/>
      <c r="AI192" s="14"/>
      <c r="AJ192" s="14"/>
      <c r="AK192" s="15"/>
      <c r="AL192" s="14"/>
      <c r="AM192" s="14"/>
      <c r="AN192" s="15"/>
      <c r="AO192" s="14"/>
      <c r="AP192" s="14"/>
      <c r="AQ192" s="15"/>
      <c r="AR192" s="14"/>
      <c r="AS192" s="14"/>
      <c r="AT192" s="15"/>
      <c r="AU192" s="14"/>
      <c r="AV192" s="14"/>
      <c r="AW192" s="15"/>
      <c r="AX192" s="14"/>
      <c r="AY192" s="14"/>
      <c r="AZ192" s="14"/>
      <c r="BA192" s="14">
        <v>93.7</v>
      </c>
      <c r="BB192" s="172">
        <v>59.761029999999998</v>
      </c>
      <c r="BC192" s="14">
        <f t="shared" si="135"/>
        <v>63.779114194236918</v>
      </c>
      <c r="BD192" s="14"/>
      <c r="BE192" s="14"/>
      <c r="BF192" s="15"/>
      <c r="BG192" s="14"/>
      <c r="BH192" s="14"/>
      <c r="BI192" s="15"/>
      <c r="BJ192" s="14"/>
      <c r="BK192" s="14"/>
      <c r="BL192" s="14"/>
      <c r="BM192" s="14"/>
      <c r="BN192" s="14"/>
      <c r="BO192" s="15"/>
      <c r="BP192" s="14"/>
      <c r="BQ192" s="14"/>
      <c r="BR192" s="15"/>
      <c r="BS192" s="14"/>
      <c r="BT192" s="14"/>
      <c r="BU192" s="15"/>
    </row>
    <row r="193" spans="1:73" s="12" customFormat="1" ht="15.75" customHeight="1" x14ac:dyDescent="0.25">
      <c r="A193" s="133" t="s">
        <v>591</v>
      </c>
      <c r="B193" s="50">
        <f t="shared" si="101"/>
        <v>93.7</v>
      </c>
      <c r="C193" s="50">
        <f t="shared" si="102"/>
        <v>55.296559999999999</v>
      </c>
      <c r="D193" s="14">
        <f t="shared" si="136"/>
        <v>59.01447171824973</v>
      </c>
      <c r="E193" s="14"/>
      <c r="F193" s="14"/>
      <c r="G193" s="15"/>
      <c r="H193" s="14"/>
      <c r="I193" s="15"/>
      <c r="J193" s="15"/>
      <c r="K193" s="14"/>
      <c r="L193" s="15"/>
      <c r="M193" s="15"/>
      <c r="N193" s="15"/>
      <c r="O193" s="15"/>
      <c r="P193" s="15"/>
      <c r="Q193" s="14"/>
      <c r="R193" s="14"/>
      <c r="S193" s="15"/>
      <c r="T193" s="14"/>
      <c r="U193" s="14"/>
      <c r="V193" s="15"/>
      <c r="W193" s="14"/>
      <c r="X193" s="14"/>
      <c r="Y193" s="15"/>
      <c r="Z193" s="15"/>
      <c r="AA193" s="15"/>
      <c r="AB193" s="15"/>
      <c r="AC193" s="223"/>
      <c r="AD193" s="223"/>
      <c r="AE193" s="223"/>
      <c r="AF193" s="14"/>
      <c r="AG193" s="14"/>
      <c r="AH193" s="15"/>
      <c r="AI193" s="14"/>
      <c r="AJ193" s="14"/>
      <c r="AK193" s="15"/>
      <c r="AL193" s="14"/>
      <c r="AM193" s="14"/>
      <c r="AN193" s="15"/>
      <c r="AO193" s="14"/>
      <c r="AP193" s="14"/>
      <c r="AQ193" s="15"/>
      <c r="AR193" s="14"/>
      <c r="AS193" s="14"/>
      <c r="AT193" s="15"/>
      <c r="AU193" s="14"/>
      <c r="AV193" s="14"/>
      <c r="AW193" s="15"/>
      <c r="AX193" s="14"/>
      <c r="AY193" s="14"/>
      <c r="AZ193" s="14"/>
      <c r="BA193" s="14">
        <v>93.7</v>
      </c>
      <c r="BB193" s="172">
        <v>55.296559999999999</v>
      </c>
      <c r="BC193" s="14">
        <f t="shared" si="135"/>
        <v>59.01447171824973</v>
      </c>
      <c r="BD193" s="14"/>
      <c r="BE193" s="14"/>
      <c r="BF193" s="15"/>
      <c r="BG193" s="14"/>
      <c r="BH193" s="14"/>
      <c r="BI193" s="15"/>
      <c r="BJ193" s="14"/>
      <c r="BK193" s="14"/>
      <c r="BL193" s="14"/>
      <c r="BM193" s="14"/>
      <c r="BN193" s="14"/>
      <c r="BO193" s="15"/>
      <c r="BP193" s="14"/>
      <c r="BQ193" s="14"/>
      <c r="BR193" s="15"/>
      <c r="BS193" s="14"/>
      <c r="BT193" s="14"/>
      <c r="BU193" s="15"/>
    </row>
    <row r="194" spans="1:73" s="12" customFormat="1" ht="15.75" customHeight="1" x14ac:dyDescent="0.25">
      <c r="A194" s="133" t="s">
        <v>429</v>
      </c>
      <c r="B194" s="50">
        <f t="shared" si="101"/>
        <v>234.2</v>
      </c>
      <c r="C194" s="50">
        <f t="shared" si="102"/>
        <v>53.175820000000002</v>
      </c>
      <c r="D194" s="14">
        <f t="shared" si="136"/>
        <v>22.705303159692573</v>
      </c>
      <c r="E194" s="14"/>
      <c r="F194" s="14"/>
      <c r="G194" s="15"/>
      <c r="H194" s="14"/>
      <c r="I194" s="15"/>
      <c r="J194" s="15"/>
      <c r="K194" s="14"/>
      <c r="L194" s="15"/>
      <c r="M194" s="15"/>
      <c r="N194" s="15"/>
      <c r="O194" s="15"/>
      <c r="P194" s="15"/>
      <c r="Q194" s="14"/>
      <c r="R194" s="14"/>
      <c r="S194" s="15"/>
      <c r="T194" s="14"/>
      <c r="U194" s="14"/>
      <c r="V194" s="15"/>
      <c r="W194" s="14"/>
      <c r="X194" s="14"/>
      <c r="Y194" s="15"/>
      <c r="Z194" s="15"/>
      <c r="AA194" s="15"/>
      <c r="AB194" s="15"/>
      <c r="AC194" s="223"/>
      <c r="AD194" s="223"/>
      <c r="AE194" s="223"/>
      <c r="AF194" s="14"/>
      <c r="AG194" s="14"/>
      <c r="AH194" s="15"/>
      <c r="AI194" s="14"/>
      <c r="AJ194" s="14"/>
      <c r="AK194" s="15"/>
      <c r="AL194" s="14"/>
      <c r="AM194" s="14"/>
      <c r="AN194" s="15"/>
      <c r="AO194" s="14"/>
      <c r="AP194" s="14"/>
      <c r="AQ194" s="15"/>
      <c r="AR194" s="14"/>
      <c r="AS194" s="14"/>
      <c r="AT194" s="15"/>
      <c r="AU194" s="14"/>
      <c r="AV194" s="14"/>
      <c r="AW194" s="15"/>
      <c r="AX194" s="14"/>
      <c r="AY194" s="14"/>
      <c r="AZ194" s="14"/>
      <c r="BA194" s="14">
        <v>234.2</v>
      </c>
      <c r="BB194" s="172">
        <v>53.175820000000002</v>
      </c>
      <c r="BC194" s="14">
        <f t="shared" si="135"/>
        <v>22.705303159692573</v>
      </c>
      <c r="BD194" s="14"/>
      <c r="BE194" s="14"/>
      <c r="BF194" s="15"/>
      <c r="BG194" s="14"/>
      <c r="BH194" s="14"/>
      <c r="BI194" s="15"/>
      <c r="BJ194" s="14"/>
      <c r="BK194" s="14"/>
      <c r="BL194" s="14"/>
      <c r="BM194" s="14"/>
      <c r="BN194" s="14"/>
      <c r="BO194" s="15"/>
      <c r="BP194" s="14"/>
      <c r="BQ194" s="14"/>
      <c r="BR194" s="15"/>
      <c r="BS194" s="14"/>
      <c r="BT194" s="14"/>
      <c r="BU194" s="15"/>
    </row>
    <row r="195" spans="1:73" s="12" customFormat="1" ht="15.75" customHeight="1" x14ac:dyDescent="0.25">
      <c r="A195" s="133" t="s">
        <v>592</v>
      </c>
      <c r="B195" s="50">
        <f t="shared" si="101"/>
        <v>93.7</v>
      </c>
      <c r="C195" s="50">
        <f t="shared" si="102"/>
        <v>62.653550000000003</v>
      </c>
      <c r="D195" s="14">
        <f t="shared" si="136"/>
        <v>66.866115261472785</v>
      </c>
      <c r="E195" s="14"/>
      <c r="F195" s="14"/>
      <c r="G195" s="15"/>
      <c r="H195" s="14"/>
      <c r="I195" s="15"/>
      <c r="J195" s="15"/>
      <c r="K195" s="14"/>
      <c r="L195" s="15"/>
      <c r="M195" s="15"/>
      <c r="N195" s="15"/>
      <c r="O195" s="15"/>
      <c r="P195" s="15"/>
      <c r="Q195" s="14"/>
      <c r="R195" s="14"/>
      <c r="S195" s="15"/>
      <c r="T195" s="14"/>
      <c r="U195" s="14"/>
      <c r="V195" s="15"/>
      <c r="W195" s="14"/>
      <c r="X195" s="14"/>
      <c r="Y195" s="15"/>
      <c r="Z195" s="15"/>
      <c r="AA195" s="15"/>
      <c r="AB195" s="15"/>
      <c r="AC195" s="223"/>
      <c r="AD195" s="223"/>
      <c r="AE195" s="223"/>
      <c r="AF195" s="14"/>
      <c r="AG195" s="14"/>
      <c r="AH195" s="15"/>
      <c r="AI195" s="14"/>
      <c r="AJ195" s="14"/>
      <c r="AK195" s="15"/>
      <c r="AL195" s="14"/>
      <c r="AM195" s="14"/>
      <c r="AN195" s="15"/>
      <c r="AO195" s="14"/>
      <c r="AP195" s="14"/>
      <c r="AQ195" s="15"/>
      <c r="AR195" s="14"/>
      <c r="AS195" s="14"/>
      <c r="AT195" s="15"/>
      <c r="AU195" s="14"/>
      <c r="AV195" s="14"/>
      <c r="AW195" s="15"/>
      <c r="AX195" s="14"/>
      <c r="AY195" s="14"/>
      <c r="AZ195" s="14"/>
      <c r="BA195" s="14">
        <v>93.7</v>
      </c>
      <c r="BB195" s="172">
        <v>62.653550000000003</v>
      </c>
      <c r="BC195" s="14">
        <f t="shared" si="135"/>
        <v>66.866115261472785</v>
      </c>
      <c r="BD195" s="14"/>
      <c r="BE195" s="14"/>
      <c r="BF195" s="15"/>
      <c r="BG195" s="14"/>
      <c r="BH195" s="14"/>
      <c r="BI195" s="15"/>
      <c r="BJ195" s="14"/>
      <c r="BK195" s="14"/>
      <c r="BL195" s="14"/>
      <c r="BM195" s="14"/>
      <c r="BN195" s="14"/>
      <c r="BO195" s="15"/>
      <c r="BP195" s="14"/>
      <c r="BQ195" s="14"/>
      <c r="BR195" s="15"/>
      <c r="BS195" s="14"/>
      <c r="BT195" s="14"/>
      <c r="BU195" s="15"/>
    </row>
    <row r="196" spans="1:73" s="12" customFormat="1" ht="15.75" customHeight="1" x14ac:dyDescent="0.25">
      <c r="A196" s="133" t="s">
        <v>593</v>
      </c>
      <c r="B196" s="50">
        <f t="shared" si="101"/>
        <v>93.7</v>
      </c>
      <c r="C196" s="50">
        <f t="shared" si="102"/>
        <v>65.367989999999992</v>
      </c>
      <c r="D196" s="14">
        <f t="shared" si="136"/>
        <v>69.763062966915683</v>
      </c>
      <c r="E196" s="14"/>
      <c r="F196" s="14"/>
      <c r="G196" s="15"/>
      <c r="H196" s="14"/>
      <c r="I196" s="15"/>
      <c r="J196" s="15"/>
      <c r="K196" s="14"/>
      <c r="L196" s="15"/>
      <c r="M196" s="15"/>
      <c r="N196" s="15"/>
      <c r="O196" s="15"/>
      <c r="P196" s="15"/>
      <c r="Q196" s="14"/>
      <c r="R196" s="14"/>
      <c r="S196" s="15"/>
      <c r="T196" s="14"/>
      <c r="U196" s="14"/>
      <c r="V196" s="15"/>
      <c r="W196" s="14"/>
      <c r="X196" s="14"/>
      <c r="Y196" s="15"/>
      <c r="Z196" s="15"/>
      <c r="AA196" s="15"/>
      <c r="AB196" s="15"/>
      <c r="AC196" s="223"/>
      <c r="AD196" s="223"/>
      <c r="AE196" s="223"/>
      <c r="AF196" s="14"/>
      <c r="AG196" s="14"/>
      <c r="AH196" s="15"/>
      <c r="AI196" s="14"/>
      <c r="AJ196" s="14"/>
      <c r="AK196" s="15"/>
      <c r="AL196" s="14"/>
      <c r="AM196" s="14"/>
      <c r="AN196" s="15"/>
      <c r="AO196" s="14"/>
      <c r="AP196" s="14"/>
      <c r="AQ196" s="15"/>
      <c r="AR196" s="14"/>
      <c r="AS196" s="14"/>
      <c r="AT196" s="15"/>
      <c r="AU196" s="14"/>
      <c r="AV196" s="14"/>
      <c r="AW196" s="15"/>
      <c r="AX196" s="14"/>
      <c r="AY196" s="14"/>
      <c r="AZ196" s="14"/>
      <c r="BA196" s="14">
        <v>93.7</v>
      </c>
      <c r="BB196" s="172">
        <v>65.367989999999992</v>
      </c>
      <c r="BC196" s="14">
        <f t="shared" si="135"/>
        <v>69.763062966915683</v>
      </c>
      <c r="BD196" s="14"/>
      <c r="BE196" s="14"/>
      <c r="BF196" s="15"/>
      <c r="BG196" s="14"/>
      <c r="BH196" s="14"/>
      <c r="BI196" s="15"/>
      <c r="BJ196" s="14"/>
      <c r="BK196" s="14"/>
      <c r="BL196" s="14"/>
      <c r="BM196" s="14"/>
      <c r="BN196" s="14"/>
      <c r="BO196" s="15"/>
      <c r="BP196" s="14"/>
      <c r="BQ196" s="14"/>
      <c r="BR196" s="15"/>
      <c r="BS196" s="14"/>
      <c r="BT196" s="14"/>
      <c r="BU196" s="15"/>
    </row>
    <row r="197" spans="1:73" s="28" customFormat="1" ht="30.75" customHeight="1" x14ac:dyDescent="0.25">
      <c r="A197" s="77" t="s">
        <v>405</v>
      </c>
      <c r="B197" s="80">
        <f t="shared" si="101"/>
        <v>134683.30000000005</v>
      </c>
      <c r="C197" s="80">
        <f t="shared" si="102"/>
        <v>90997.033529999986</v>
      </c>
      <c r="D197" s="83">
        <f t="shared" ref="D197" si="137">C197/B197*100</f>
        <v>67.563709479942915</v>
      </c>
      <c r="E197" s="83">
        <f>SUM(E198:E200)</f>
        <v>428.4</v>
      </c>
      <c r="F197" s="83">
        <f t="shared" ref="F197:BQ197" si="138">SUM(F198:F200)</f>
        <v>170.84700000000001</v>
      </c>
      <c r="G197" s="83">
        <f t="shared" si="105"/>
        <v>39.880252100840337</v>
      </c>
      <c r="H197" s="83">
        <f t="shared" si="138"/>
        <v>101.8</v>
      </c>
      <c r="I197" s="83">
        <f t="shared" si="138"/>
        <v>61.475360000000002</v>
      </c>
      <c r="J197" s="83">
        <f t="shared" si="106"/>
        <v>60.388369351669944</v>
      </c>
      <c r="K197" s="83">
        <f t="shared" si="138"/>
        <v>1357</v>
      </c>
      <c r="L197" s="83">
        <f t="shared" si="138"/>
        <v>636.93161999999995</v>
      </c>
      <c r="M197" s="83">
        <f t="shared" si="107"/>
        <v>46.936744288872511</v>
      </c>
      <c r="N197" s="83">
        <f t="shared" si="138"/>
        <v>19190.400000000001</v>
      </c>
      <c r="O197" s="83">
        <f t="shared" si="138"/>
        <v>13644.49905</v>
      </c>
      <c r="P197" s="83">
        <f t="shared" ref="P197:P254" si="139">O197/N197*100</f>
        <v>71.100649543521754</v>
      </c>
      <c r="Q197" s="83">
        <f t="shared" si="138"/>
        <v>162.9</v>
      </c>
      <c r="R197" s="83">
        <f t="shared" si="138"/>
        <v>23.26887</v>
      </c>
      <c r="S197" s="83">
        <f t="shared" si="39"/>
        <v>14.28414364640884</v>
      </c>
      <c r="T197" s="83">
        <f t="shared" si="138"/>
        <v>1678.1</v>
      </c>
      <c r="U197" s="83">
        <f t="shared" si="138"/>
        <v>1072.8211999999999</v>
      </c>
      <c r="V197" s="83">
        <f t="shared" si="108"/>
        <v>63.930707347595494</v>
      </c>
      <c r="W197" s="83">
        <f t="shared" si="138"/>
        <v>53.9</v>
      </c>
      <c r="X197" s="83">
        <f t="shared" si="138"/>
        <v>35.933999999999997</v>
      </c>
      <c r="Y197" s="83">
        <f t="shared" si="109"/>
        <v>66.667903525046384</v>
      </c>
      <c r="Z197" s="83">
        <f t="shared" si="138"/>
        <v>98087.6</v>
      </c>
      <c r="AA197" s="83">
        <f t="shared" si="138"/>
        <v>67374.352409999992</v>
      </c>
      <c r="AB197" s="83">
        <f t="shared" si="110"/>
        <v>68.687940585762092</v>
      </c>
      <c r="AC197" s="224">
        <f t="shared" si="138"/>
        <v>310.3</v>
      </c>
      <c r="AD197" s="224">
        <f t="shared" si="138"/>
        <v>194.97217999999998</v>
      </c>
      <c r="AE197" s="221">
        <f t="shared" si="111"/>
        <v>62.833445053174344</v>
      </c>
      <c r="AF197" s="83">
        <f t="shared" si="138"/>
        <v>0</v>
      </c>
      <c r="AG197" s="83">
        <f t="shared" si="138"/>
        <v>0</v>
      </c>
      <c r="AH197" s="83"/>
      <c r="AI197" s="83">
        <f t="shared" si="138"/>
        <v>310.3</v>
      </c>
      <c r="AJ197" s="83">
        <f t="shared" si="138"/>
        <v>199.09592999999998</v>
      </c>
      <c r="AK197" s="83">
        <f t="shared" si="112"/>
        <v>64.162400902352559</v>
      </c>
      <c r="AL197" s="83">
        <f t="shared" si="138"/>
        <v>1482.9</v>
      </c>
      <c r="AM197" s="83">
        <f t="shared" si="138"/>
        <v>1061.5778899999998</v>
      </c>
      <c r="AN197" s="83">
        <f t="shared" si="113"/>
        <v>71.587962101287999</v>
      </c>
      <c r="AO197" s="83">
        <f t="shared" si="138"/>
        <v>310.3</v>
      </c>
      <c r="AP197" s="83">
        <f t="shared" si="138"/>
        <v>164.15845999999999</v>
      </c>
      <c r="AQ197" s="83">
        <f t="shared" si="114"/>
        <v>52.903145343216238</v>
      </c>
      <c r="AR197" s="83">
        <f t="shared" si="138"/>
        <v>310.3</v>
      </c>
      <c r="AS197" s="83">
        <f t="shared" si="138"/>
        <v>84.533259999999999</v>
      </c>
      <c r="AT197" s="83">
        <f t="shared" si="115"/>
        <v>27.242429906542053</v>
      </c>
      <c r="AU197" s="83">
        <f t="shared" si="138"/>
        <v>544.1</v>
      </c>
      <c r="AV197" s="83">
        <f t="shared" si="138"/>
        <v>407.7</v>
      </c>
      <c r="AW197" s="83">
        <f t="shared" si="116"/>
        <v>74.9310788458004</v>
      </c>
      <c r="AX197" s="83">
        <f t="shared" si="138"/>
        <v>0</v>
      </c>
      <c r="AY197" s="83">
        <f t="shared" si="138"/>
        <v>0</v>
      </c>
      <c r="AZ197" s="83">
        <f t="shared" si="138"/>
        <v>0</v>
      </c>
      <c r="BA197" s="83">
        <f t="shared" si="138"/>
        <v>702.59999999999991</v>
      </c>
      <c r="BB197" s="83">
        <f t="shared" si="138"/>
        <v>441.37725999999998</v>
      </c>
      <c r="BC197" s="81">
        <f t="shared" si="135"/>
        <v>62.820560774267008</v>
      </c>
      <c r="BD197" s="83">
        <f t="shared" si="138"/>
        <v>310.3</v>
      </c>
      <c r="BE197" s="83">
        <f t="shared" si="138"/>
        <v>181.22795000000002</v>
      </c>
      <c r="BF197" s="83">
        <f t="shared" si="118"/>
        <v>58.404108926844991</v>
      </c>
      <c r="BG197" s="83">
        <f t="shared" si="138"/>
        <v>310.3</v>
      </c>
      <c r="BH197" s="83">
        <f t="shared" si="138"/>
        <v>180.60167999999999</v>
      </c>
      <c r="BI197" s="83">
        <f t="shared" si="119"/>
        <v>58.202281662906863</v>
      </c>
      <c r="BJ197" s="83">
        <f t="shared" si="138"/>
        <v>8965.1</v>
      </c>
      <c r="BK197" s="83">
        <f t="shared" si="138"/>
        <v>5060.4714100000001</v>
      </c>
      <c r="BL197" s="83">
        <f t="shared" si="31"/>
        <v>56.446346499202463</v>
      </c>
      <c r="BM197" s="83">
        <f t="shared" si="138"/>
        <v>64.099999999999994</v>
      </c>
      <c r="BN197" s="83">
        <f t="shared" si="138"/>
        <v>0</v>
      </c>
      <c r="BO197" s="83"/>
      <c r="BP197" s="83">
        <f t="shared" si="138"/>
        <v>2.6</v>
      </c>
      <c r="BQ197" s="83">
        <f t="shared" si="138"/>
        <v>1.1879999999999999</v>
      </c>
      <c r="BR197" s="83">
        <f t="shared" si="120"/>
        <v>45.692307692307686</v>
      </c>
      <c r="BS197" s="83"/>
      <c r="BT197" s="83"/>
      <c r="BU197" s="83"/>
    </row>
    <row r="198" spans="1:73" s="12" customFormat="1" ht="31.5" x14ac:dyDescent="0.25">
      <c r="A198" s="132" t="s">
        <v>378</v>
      </c>
      <c r="B198" s="50">
        <f t="shared" si="101"/>
        <v>133980.70000000004</v>
      </c>
      <c r="C198" s="50">
        <f t="shared" si="102"/>
        <v>90555.656269999992</v>
      </c>
      <c r="D198" s="15">
        <f t="shared" si="0"/>
        <v>67.588582736170196</v>
      </c>
      <c r="E198" s="15">
        <v>428.4</v>
      </c>
      <c r="F198" s="172">
        <v>170.84700000000001</v>
      </c>
      <c r="G198" s="15">
        <f t="shared" si="105"/>
        <v>39.880252100840337</v>
      </c>
      <c r="H198" s="15">
        <v>101.8</v>
      </c>
      <c r="I198" s="172">
        <v>61.475360000000002</v>
      </c>
      <c r="J198" s="15">
        <f t="shared" si="106"/>
        <v>60.388369351669944</v>
      </c>
      <c r="K198" s="15">
        <v>1357</v>
      </c>
      <c r="L198" s="228">
        <v>636.93161999999995</v>
      </c>
      <c r="M198" s="15">
        <f t="shared" si="107"/>
        <v>46.936744288872511</v>
      </c>
      <c r="N198" s="15">
        <v>19190.400000000001</v>
      </c>
      <c r="O198" s="172">
        <v>13644.49905</v>
      </c>
      <c r="P198" s="15">
        <f t="shared" si="139"/>
        <v>71.100649543521754</v>
      </c>
      <c r="Q198" s="15">
        <v>162.9</v>
      </c>
      <c r="R198" s="172">
        <v>23.26887</v>
      </c>
      <c r="S198" s="15">
        <f t="shared" si="39"/>
        <v>14.28414364640884</v>
      </c>
      <c r="T198" s="15">
        <v>1678.1</v>
      </c>
      <c r="U198" s="172">
        <v>1072.8211999999999</v>
      </c>
      <c r="V198" s="15">
        <f t="shared" si="108"/>
        <v>63.930707347595494</v>
      </c>
      <c r="W198" s="15">
        <v>53.9</v>
      </c>
      <c r="X198" s="172">
        <v>35.933999999999997</v>
      </c>
      <c r="Y198" s="15">
        <f t="shared" si="109"/>
        <v>66.667903525046384</v>
      </c>
      <c r="Z198" s="227">
        <v>98087.6</v>
      </c>
      <c r="AA198" s="172">
        <v>67374.352409999992</v>
      </c>
      <c r="AB198" s="15">
        <f t="shared" si="110"/>
        <v>68.687940585762092</v>
      </c>
      <c r="AC198" s="222">
        <v>310.3</v>
      </c>
      <c r="AD198" s="226">
        <v>194.97217999999998</v>
      </c>
      <c r="AE198" s="223">
        <f t="shared" si="111"/>
        <v>62.833445053174344</v>
      </c>
      <c r="AF198" s="15"/>
      <c r="AG198" s="15"/>
      <c r="AH198" s="15"/>
      <c r="AI198" s="15">
        <v>310.3</v>
      </c>
      <c r="AJ198" s="172">
        <v>199.09592999999998</v>
      </c>
      <c r="AK198" s="15">
        <f t="shared" si="112"/>
        <v>64.162400902352559</v>
      </c>
      <c r="AL198" s="15">
        <v>1482.9</v>
      </c>
      <c r="AM198" s="172">
        <v>1061.5778899999998</v>
      </c>
      <c r="AN198" s="15">
        <f t="shared" si="113"/>
        <v>71.587962101287999</v>
      </c>
      <c r="AO198" s="15">
        <v>310.3</v>
      </c>
      <c r="AP198" s="172">
        <v>164.15845999999999</v>
      </c>
      <c r="AQ198" s="15">
        <f t="shared" si="114"/>
        <v>52.903145343216238</v>
      </c>
      <c r="AR198" s="15">
        <v>310.3</v>
      </c>
      <c r="AS198" s="172">
        <v>84.533259999999999</v>
      </c>
      <c r="AT198" s="15">
        <f t="shared" si="115"/>
        <v>27.242429906542053</v>
      </c>
      <c r="AU198" s="15">
        <v>544.1</v>
      </c>
      <c r="AV198" s="172">
        <v>407.7</v>
      </c>
      <c r="AW198" s="15">
        <f t="shared" si="116"/>
        <v>74.9310788458004</v>
      </c>
      <c r="AX198" s="15"/>
      <c r="AY198" s="15"/>
      <c r="AZ198" s="15"/>
      <c r="BA198" s="15"/>
      <c r="BB198" s="15"/>
      <c r="BC198" s="14"/>
      <c r="BD198" s="15">
        <v>310.3</v>
      </c>
      <c r="BE198" s="172">
        <v>181.22795000000002</v>
      </c>
      <c r="BF198" s="15">
        <f t="shared" si="118"/>
        <v>58.404108926844991</v>
      </c>
      <c r="BG198" s="15">
        <v>310.3</v>
      </c>
      <c r="BH198" s="172">
        <v>180.60167999999999</v>
      </c>
      <c r="BI198" s="15">
        <f t="shared" si="119"/>
        <v>58.202281662906863</v>
      </c>
      <c r="BJ198" s="15">
        <v>8965.1</v>
      </c>
      <c r="BK198" s="172">
        <v>5060.4714100000001</v>
      </c>
      <c r="BL198" s="15">
        <f t="shared" si="31"/>
        <v>56.446346499202463</v>
      </c>
      <c r="BM198" s="15">
        <v>64.099999999999994</v>
      </c>
      <c r="BN198" s="15"/>
      <c r="BO198" s="15">
        <f t="shared" si="121"/>
        <v>0</v>
      </c>
      <c r="BP198" s="172">
        <v>2.6</v>
      </c>
      <c r="BQ198" s="172">
        <v>1.1879999999999999</v>
      </c>
      <c r="BR198" s="15">
        <f t="shared" si="120"/>
        <v>45.692307692307686</v>
      </c>
      <c r="BS198" s="15"/>
      <c r="BT198" s="15"/>
      <c r="BU198" s="15"/>
    </row>
    <row r="199" spans="1:73" s="12" customFormat="1" x14ac:dyDescent="0.25">
      <c r="A199" s="133" t="s">
        <v>404</v>
      </c>
      <c r="B199" s="50">
        <f t="shared" si="101"/>
        <v>468.4</v>
      </c>
      <c r="C199" s="50">
        <f t="shared" si="102"/>
        <v>294.81623999999999</v>
      </c>
      <c r="D199" s="14">
        <f>C199/B199*100</f>
        <v>62.94112724167379</v>
      </c>
      <c r="E199" s="14"/>
      <c r="F199" s="14"/>
      <c r="G199" s="15"/>
      <c r="H199" s="14"/>
      <c r="I199" s="14"/>
      <c r="J199" s="15"/>
      <c r="K199" s="14"/>
      <c r="L199" s="14"/>
      <c r="M199" s="15"/>
      <c r="N199" s="14"/>
      <c r="O199" s="14"/>
      <c r="P199" s="15"/>
      <c r="Q199" s="14"/>
      <c r="R199" s="14"/>
      <c r="S199" s="14"/>
      <c r="T199" s="14"/>
      <c r="U199" s="14"/>
      <c r="V199" s="15"/>
      <c r="W199" s="14"/>
      <c r="X199" s="14"/>
      <c r="Y199" s="15"/>
      <c r="Z199" s="14"/>
      <c r="AA199" s="14"/>
      <c r="AB199" s="15"/>
      <c r="AC199" s="223"/>
      <c r="AD199" s="223"/>
      <c r="AE199" s="223"/>
      <c r="AF199" s="14"/>
      <c r="AG199" s="14"/>
      <c r="AH199" s="15"/>
      <c r="AI199" s="14"/>
      <c r="AJ199" s="14"/>
      <c r="AK199" s="15"/>
      <c r="AL199" s="14"/>
      <c r="AM199" s="14"/>
      <c r="AN199" s="15"/>
      <c r="AO199" s="14"/>
      <c r="AP199" s="14"/>
      <c r="AQ199" s="15"/>
      <c r="AR199" s="14"/>
      <c r="AS199" s="14"/>
      <c r="AT199" s="15"/>
      <c r="AU199" s="14"/>
      <c r="AV199" s="14"/>
      <c r="AW199" s="15"/>
      <c r="AX199" s="14"/>
      <c r="AY199" s="14"/>
      <c r="AZ199" s="14"/>
      <c r="BA199" s="14">
        <v>468.4</v>
      </c>
      <c r="BB199" s="172">
        <v>294.81623999999999</v>
      </c>
      <c r="BC199" s="14">
        <f>BB199/BA199*100</f>
        <v>62.94112724167379</v>
      </c>
      <c r="BD199" s="14"/>
      <c r="BE199" s="14"/>
      <c r="BF199" s="15"/>
      <c r="BG199" s="14"/>
      <c r="BH199" s="14"/>
      <c r="BI199" s="15"/>
      <c r="BJ199" s="14"/>
      <c r="BK199" s="14"/>
      <c r="BL199" s="15"/>
      <c r="BM199" s="14"/>
      <c r="BN199" s="14"/>
      <c r="BO199" s="15"/>
      <c r="BP199" s="14"/>
      <c r="BQ199" s="14"/>
      <c r="BR199" s="15"/>
      <c r="BS199" s="14"/>
      <c r="BT199" s="14"/>
      <c r="BU199" s="15"/>
    </row>
    <row r="200" spans="1:73" s="12" customFormat="1" x14ac:dyDescent="0.25">
      <c r="A200" s="133" t="s">
        <v>594</v>
      </c>
      <c r="B200" s="50">
        <f t="shared" si="101"/>
        <v>234.2</v>
      </c>
      <c r="C200" s="50">
        <f t="shared" si="102"/>
        <v>146.56101999999998</v>
      </c>
      <c r="D200" s="14">
        <f>C200/B200*100</f>
        <v>62.579427839453452</v>
      </c>
      <c r="E200" s="14"/>
      <c r="F200" s="14"/>
      <c r="G200" s="15"/>
      <c r="H200" s="14"/>
      <c r="I200" s="14"/>
      <c r="J200" s="15"/>
      <c r="K200" s="14"/>
      <c r="L200" s="14"/>
      <c r="M200" s="15"/>
      <c r="N200" s="14"/>
      <c r="O200" s="14"/>
      <c r="P200" s="15"/>
      <c r="Q200" s="14"/>
      <c r="R200" s="14"/>
      <c r="S200" s="14"/>
      <c r="T200" s="14"/>
      <c r="U200" s="14"/>
      <c r="V200" s="15"/>
      <c r="W200" s="14"/>
      <c r="X200" s="14"/>
      <c r="Y200" s="15"/>
      <c r="Z200" s="14"/>
      <c r="AA200" s="14"/>
      <c r="AB200" s="15"/>
      <c r="AC200" s="223"/>
      <c r="AD200" s="223"/>
      <c r="AE200" s="223"/>
      <c r="AF200" s="14"/>
      <c r="AG200" s="14"/>
      <c r="AH200" s="15"/>
      <c r="AI200" s="14"/>
      <c r="AJ200" s="14"/>
      <c r="AK200" s="15"/>
      <c r="AL200" s="14"/>
      <c r="AM200" s="14"/>
      <c r="AN200" s="15"/>
      <c r="AO200" s="14"/>
      <c r="AP200" s="14"/>
      <c r="AQ200" s="15"/>
      <c r="AR200" s="14"/>
      <c r="AS200" s="14"/>
      <c r="AT200" s="15"/>
      <c r="AU200" s="14"/>
      <c r="AV200" s="14"/>
      <c r="AW200" s="15"/>
      <c r="AX200" s="14"/>
      <c r="AY200" s="14"/>
      <c r="AZ200" s="14"/>
      <c r="BA200" s="14">
        <v>234.2</v>
      </c>
      <c r="BB200" s="172">
        <v>146.56101999999998</v>
      </c>
      <c r="BC200" s="14">
        <f>BB200/BA200*100</f>
        <v>62.579427839453452</v>
      </c>
      <c r="BD200" s="14"/>
      <c r="BE200" s="14"/>
      <c r="BF200" s="15"/>
      <c r="BG200" s="14"/>
      <c r="BH200" s="14"/>
      <c r="BI200" s="15"/>
      <c r="BJ200" s="14"/>
      <c r="BK200" s="14"/>
      <c r="BL200" s="15"/>
      <c r="BM200" s="14"/>
      <c r="BN200" s="14"/>
      <c r="BO200" s="15"/>
      <c r="BP200" s="14"/>
      <c r="BQ200" s="14"/>
      <c r="BR200" s="15"/>
      <c r="BS200" s="14"/>
      <c r="BT200" s="14"/>
      <c r="BU200" s="15"/>
    </row>
    <row r="201" spans="1:73" s="28" customFormat="1" ht="31.5" x14ac:dyDescent="0.25">
      <c r="A201" s="77" t="s">
        <v>407</v>
      </c>
      <c r="B201" s="80">
        <f t="shared" si="101"/>
        <v>248222.99999999991</v>
      </c>
      <c r="C201" s="80">
        <f t="shared" si="102"/>
        <v>157745.75997999997</v>
      </c>
      <c r="D201" s="83">
        <f t="shared" ref="D201" si="140">C201/B201*100</f>
        <v>63.550017516507353</v>
      </c>
      <c r="E201" s="83">
        <f>SUM(E202:E212)</f>
        <v>631.29999999999995</v>
      </c>
      <c r="F201" s="83">
        <f t="shared" ref="F201:BQ201" si="141">SUM(F202:F212)</f>
        <v>472.358</v>
      </c>
      <c r="G201" s="83">
        <f t="shared" si="105"/>
        <v>74.823063519721217</v>
      </c>
      <c r="H201" s="83">
        <f t="shared" si="141"/>
        <v>136</v>
      </c>
      <c r="I201" s="83">
        <f t="shared" si="141"/>
        <v>55.777680000000004</v>
      </c>
      <c r="J201" s="83">
        <f t="shared" si="106"/>
        <v>41.013000000000005</v>
      </c>
      <c r="K201" s="83">
        <f t="shared" si="141"/>
        <v>1441</v>
      </c>
      <c r="L201" s="83">
        <f t="shared" si="141"/>
        <v>779.89072999999996</v>
      </c>
      <c r="M201" s="83">
        <f t="shared" si="107"/>
        <v>54.121494101318525</v>
      </c>
      <c r="N201" s="83">
        <f t="shared" si="141"/>
        <v>28665.1</v>
      </c>
      <c r="O201" s="83">
        <f t="shared" si="141"/>
        <v>20011.998309999999</v>
      </c>
      <c r="P201" s="83">
        <f t="shared" si="139"/>
        <v>69.81311179797035</v>
      </c>
      <c r="Q201" s="83">
        <f t="shared" si="141"/>
        <v>313.89999999999998</v>
      </c>
      <c r="R201" s="83">
        <f t="shared" si="141"/>
        <v>0</v>
      </c>
      <c r="S201" s="83">
        <f t="shared" si="39"/>
        <v>0</v>
      </c>
      <c r="T201" s="83">
        <f t="shared" si="141"/>
        <v>3168</v>
      </c>
      <c r="U201" s="83">
        <f t="shared" si="141"/>
        <v>1935.4312199999999</v>
      </c>
      <c r="V201" s="83">
        <f t="shared" si="108"/>
        <v>61.093157196969692</v>
      </c>
      <c r="W201" s="83">
        <f t="shared" si="141"/>
        <v>107.7</v>
      </c>
      <c r="X201" s="83">
        <f t="shared" si="141"/>
        <v>61.86168</v>
      </c>
      <c r="Y201" s="83">
        <f t="shared" si="109"/>
        <v>57.438885793871862</v>
      </c>
      <c r="Z201" s="83">
        <f t="shared" si="141"/>
        <v>191195.3</v>
      </c>
      <c r="AA201" s="83">
        <f t="shared" si="141"/>
        <v>121735.98706999999</v>
      </c>
      <c r="AB201" s="83">
        <f t="shared" si="110"/>
        <v>63.671014439162462</v>
      </c>
      <c r="AC201" s="224">
        <f t="shared" si="141"/>
        <v>310.3</v>
      </c>
      <c r="AD201" s="224">
        <f t="shared" si="141"/>
        <v>217.08073999999999</v>
      </c>
      <c r="AE201" s="221">
        <f t="shared" si="111"/>
        <v>69.958343538511116</v>
      </c>
      <c r="AF201" s="83">
        <f t="shared" si="141"/>
        <v>15.7</v>
      </c>
      <c r="AG201" s="83">
        <f t="shared" si="141"/>
        <v>0</v>
      </c>
      <c r="AH201" s="83">
        <f t="shared" si="129"/>
        <v>0</v>
      </c>
      <c r="AI201" s="83">
        <f t="shared" si="141"/>
        <v>310.3</v>
      </c>
      <c r="AJ201" s="83">
        <f t="shared" si="141"/>
        <v>203.10948000000002</v>
      </c>
      <c r="AK201" s="83">
        <f t="shared" si="112"/>
        <v>65.455842732839187</v>
      </c>
      <c r="AL201" s="83">
        <f t="shared" si="141"/>
        <v>914.3</v>
      </c>
      <c r="AM201" s="83">
        <f t="shared" si="141"/>
        <v>487.58100999999999</v>
      </c>
      <c r="AN201" s="83">
        <f t="shared" si="113"/>
        <v>53.328339713441977</v>
      </c>
      <c r="AO201" s="83">
        <f t="shared" si="141"/>
        <v>310.3</v>
      </c>
      <c r="AP201" s="83">
        <f t="shared" si="141"/>
        <v>192.56662</v>
      </c>
      <c r="AQ201" s="83">
        <f t="shared" si="114"/>
        <v>62.058208185626803</v>
      </c>
      <c r="AR201" s="83">
        <f t="shared" si="141"/>
        <v>310.3</v>
      </c>
      <c r="AS201" s="83">
        <f t="shared" si="141"/>
        <v>219.58620999999999</v>
      </c>
      <c r="AT201" s="83">
        <f t="shared" si="115"/>
        <v>70.765778279084756</v>
      </c>
      <c r="AU201" s="83">
        <f t="shared" si="141"/>
        <v>979</v>
      </c>
      <c r="AV201" s="83">
        <f t="shared" si="141"/>
        <v>734.4</v>
      </c>
      <c r="AW201" s="83">
        <f t="shared" si="116"/>
        <v>75.015321756894792</v>
      </c>
      <c r="AX201" s="83">
        <f t="shared" si="141"/>
        <v>0</v>
      </c>
      <c r="AY201" s="83">
        <f t="shared" si="141"/>
        <v>0</v>
      </c>
      <c r="AZ201" s="83">
        <f t="shared" si="141"/>
        <v>0</v>
      </c>
      <c r="BA201" s="83">
        <f t="shared" si="141"/>
        <v>1218.0000000000002</v>
      </c>
      <c r="BB201" s="83">
        <f t="shared" si="141"/>
        <v>807.26726000000008</v>
      </c>
      <c r="BC201" s="81">
        <f t="shared" ref="BC201:BC212" si="142">BB201/BA201*100</f>
        <v>66.278100164203607</v>
      </c>
      <c r="BD201" s="83">
        <f t="shared" si="141"/>
        <v>310.3</v>
      </c>
      <c r="BE201" s="83">
        <f t="shared" si="141"/>
        <v>189.57715999999999</v>
      </c>
      <c r="BF201" s="83">
        <f t="shared" si="118"/>
        <v>61.094798582017397</v>
      </c>
      <c r="BG201" s="83">
        <f t="shared" si="141"/>
        <v>310.3</v>
      </c>
      <c r="BH201" s="83">
        <f t="shared" si="141"/>
        <v>215.21803</v>
      </c>
      <c r="BI201" s="83">
        <f t="shared" si="119"/>
        <v>69.358050273928455</v>
      </c>
      <c r="BJ201" s="83">
        <f t="shared" si="141"/>
        <v>17540.400000000001</v>
      </c>
      <c r="BK201" s="83">
        <f t="shared" si="141"/>
        <v>9422.5687799999996</v>
      </c>
      <c r="BL201" s="83">
        <f t="shared" si="31"/>
        <v>53.719235479236495</v>
      </c>
      <c r="BM201" s="83">
        <f t="shared" si="141"/>
        <v>32</v>
      </c>
      <c r="BN201" s="83">
        <f t="shared" si="141"/>
        <v>0</v>
      </c>
      <c r="BO201" s="83"/>
      <c r="BP201" s="83">
        <f t="shared" si="141"/>
        <v>3.5</v>
      </c>
      <c r="BQ201" s="83">
        <f t="shared" si="141"/>
        <v>3.5</v>
      </c>
      <c r="BR201" s="83">
        <f t="shared" si="120"/>
        <v>100</v>
      </c>
      <c r="BS201" s="83"/>
      <c r="BT201" s="83"/>
      <c r="BU201" s="83"/>
    </row>
    <row r="202" spans="1:73" s="12" customFormat="1" ht="31.5" customHeight="1" x14ac:dyDescent="0.25">
      <c r="A202" s="132" t="s">
        <v>379</v>
      </c>
      <c r="B202" s="50">
        <f t="shared" si="101"/>
        <v>247004.99999999991</v>
      </c>
      <c r="C202" s="50">
        <f t="shared" si="102"/>
        <v>156938.49271999998</v>
      </c>
      <c r="D202" s="15">
        <f t="shared" si="0"/>
        <v>63.536565138357538</v>
      </c>
      <c r="E202" s="15">
        <v>631.29999999999995</v>
      </c>
      <c r="F202" s="172">
        <v>472.358</v>
      </c>
      <c r="G202" s="15">
        <f t="shared" si="105"/>
        <v>74.823063519721217</v>
      </c>
      <c r="H202" s="15">
        <v>136</v>
      </c>
      <c r="I202" s="172">
        <v>55.777680000000004</v>
      </c>
      <c r="J202" s="15">
        <f t="shared" si="106"/>
        <v>41.013000000000005</v>
      </c>
      <c r="K202" s="15">
        <v>1441</v>
      </c>
      <c r="L202" s="228">
        <v>779.89072999999996</v>
      </c>
      <c r="M202" s="15">
        <f t="shared" si="107"/>
        <v>54.121494101318525</v>
      </c>
      <c r="N202" s="15">
        <v>28665.1</v>
      </c>
      <c r="O202" s="172">
        <v>20011.998309999999</v>
      </c>
      <c r="P202" s="15">
        <f t="shared" si="139"/>
        <v>69.81311179797035</v>
      </c>
      <c r="Q202" s="15">
        <v>313.89999999999998</v>
      </c>
      <c r="R202" s="15"/>
      <c r="S202" s="15">
        <f t="shared" si="39"/>
        <v>0</v>
      </c>
      <c r="T202" s="15">
        <v>3168</v>
      </c>
      <c r="U202" s="172">
        <v>1935.4312199999999</v>
      </c>
      <c r="V202" s="15">
        <f t="shared" si="108"/>
        <v>61.093157196969692</v>
      </c>
      <c r="W202" s="15">
        <v>107.7</v>
      </c>
      <c r="X202" s="172">
        <v>61.86168</v>
      </c>
      <c r="Y202" s="15">
        <f t="shared" si="109"/>
        <v>57.438885793871862</v>
      </c>
      <c r="Z202" s="227">
        <v>191195.3</v>
      </c>
      <c r="AA202" s="172">
        <v>121735.98706999999</v>
      </c>
      <c r="AB202" s="15">
        <f t="shared" si="110"/>
        <v>63.671014439162462</v>
      </c>
      <c r="AC202" s="222">
        <v>310.3</v>
      </c>
      <c r="AD202" s="226">
        <v>217.08073999999999</v>
      </c>
      <c r="AE202" s="223">
        <f t="shared" si="111"/>
        <v>69.958343538511116</v>
      </c>
      <c r="AF202" s="15">
        <v>15.7</v>
      </c>
      <c r="AG202" s="15"/>
      <c r="AH202" s="15">
        <f t="shared" si="129"/>
        <v>0</v>
      </c>
      <c r="AI202" s="15">
        <v>310.3</v>
      </c>
      <c r="AJ202" s="172">
        <v>203.10948000000002</v>
      </c>
      <c r="AK202" s="15">
        <f t="shared" si="112"/>
        <v>65.455842732839187</v>
      </c>
      <c r="AL202" s="15">
        <v>914.3</v>
      </c>
      <c r="AM202" s="172">
        <v>487.58100999999999</v>
      </c>
      <c r="AN202" s="15">
        <f t="shared" si="113"/>
        <v>53.328339713441977</v>
      </c>
      <c r="AO202" s="15">
        <v>310.3</v>
      </c>
      <c r="AP202" s="172">
        <v>192.56662</v>
      </c>
      <c r="AQ202" s="15">
        <f t="shared" si="114"/>
        <v>62.058208185626803</v>
      </c>
      <c r="AR202" s="15">
        <v>310.3</v>
      </c>
      <c r="AS202" s="172">
        <v>219.58620999999999</v>
      </c>
      <c r="AT202" s="15">
        <f t="shared" si="115"/>
        <v>70.765778279084756</v>
      </c>
      <c r="AU202" s="15">
        <v>979</v>
      </c>
      <c r="AV202" s="172">
        <v>734.4</v>
      </c>
      <c r="AW202" s="15">
        <f t="shared" si="116"/>
        <v>75.015321756894792</v>
      </c>
      <c r="AX202" s="15"/>
      <c r="AY202" s="15"/>
      <c r="AZ202" s="15"/>
      <c r="BA202" s="15"/>
      <c r="BB202" s="15"/>
      <c r="BC202" s="14"/>
      <c r="BD202" s="15">
        <v>310.3</v>
      </c>
      <c r="BE202" s="172">
        <v>189.57715999999999</v>
      </c>
      <c r="BF202" s="15">
        <f t="shared" si="118"/>
        <v>61.094798582017397</v>
      </c>
      <c r="BG202" s="15">
        <v>310.3</v>
      </c>
      <c r="BH202" s="172">
        <v>215.21803</v>
      </c>
      <c r="BI202" s="15">
        <f t="shared" si="119"/>
        <v>69.358050273928455</v>
      </c>
      <c r="BJ202" s="15">
        <v>17540.400000000001</v>
      </c>
      <c r="BK202" s="172">
        <v>9422.5687799999996</v>
      </c>
      <c r="BL202" s="15">
        <f t="shared" si="31"/>
        <v>53.719235479236495</v>
      </c>
      <c r="BM202" s="15">
        <v>32</v>
      </c>
      <c r="BN202" s="15"/>
      <c r="BO202" s="15">
        <f t="shared" si="121"/>
        <v>0</v>
      </c>
      <c r="BP202" s="172">
        <v>3.5</v>
      </c>
      <c r="BQ202" s="172">
        <v>3.5</v>
      </c>
      <c r="BR202" s="15">
        <f t="shared" si="120"/>
        <v>100</v>
      </c>
      <c r="BS202" s="15"/>
      <c r="BT202" s="15"/>
      <c r="BU202" s="15"/>
    </row>
    <row r="203" spans="1:73" s="12" customFormat="1" x14ac:dyDescent="0.25">
      <c r="A203" s="133" t="s">
        <v>595</v>
      </c>
      <c r="B203" s="50">
        <f t="shared" si="101"/>
        <v>93.7</v>
      </c>
      <c r="C203" s="50">
        <f t="shared" si="102"/>
        <v>69.125199999999992</v>
      </c>
      <c r="D203" s="14">
        <f t="shared" ref="D203:D212" si="143">C203/B203*100</f>
        <v>73.772892209178224</v>
      </c>
      <c r="E203" s="14"/>
      <c r="F203" s="14"/>
      <c r="G203" s="15"/>
      <c r="H203" s="14"/>
      <c r="I203" s="15"/>
      <c r="J203" s="15"/>
      <c r="K203" s="14"/>
      <c r="L203" s="15"/>
      <c r="M203" s="15"/>
      <c r="N203" s="15"/>
      <c r="O203" s="15"/>
      <c r="P203" s="15"/>
      <c r="Q203" s="14"/>
      <c r="R203" s="14"/>
      <c r="S203" s="15"/>
      <c r="T203" s="14"/>
      <c r="U203" s="14"/>
      <c r="V203" s="15"/>
      <c r="W203" s="14"/>
      <c r="X203" s="14"/>
      <c r="Y203" s="15"/>
      <c r="Z203" s="15"/>
      <c r="AA203" s="15"/>
      <c r="AB203" s="15"/>
      <c r="AC203" s="223"/>
      <c r="AD203" s="223"/>
      <c r="AE203" s="223"/>
      <c r="AF203" s="14"/>
      <c r="AG203" s="14"/>
      <c r="AH203" s="15"/>
      <c r="AI203" s="14"/>
      <c r="AJ203" s="14"/>
      <c r="AK203" s="15"/>
      <c r="AL203" s="14"/>
      <c r="AM203" s="14"/>
      <c r="AN203" s="15"/>
      <c r="AO203" s="14"/>
      <c r="AP203" s="14"/>
      <c r="AQ203" s="15"/>
      <c r="AR203" s="14"/>
      <c r="AS203" s="14"/>
      <c r="AT203" s="15"/>
      <c r="AU203" s="14"/>
      <c r="AV203" s="14"/>
      <c r="AW203" s="15"/>
      <c r="AX203" s="14"/>
      <c r="AY203" s="14"/>
      <c r="AZ203" s="14"/>
      <c r="BA203" s="14">
        <v>93.7</v>
      </c>
      <c r="BB203" s="172">
        <v>69.125199999999992</v>
      </c>
      <c r="BC203" s="14">
        <f t="shared" si="142"/>
        <v>73.772892209178224</v>
      </c>
      <c r="BD203" s="14"/>
      <c r="BE203" s="14"/>
      <c r="BF203" s="15"/>
      <c r="BG203" s="14"/>
      <c r="BH203" s="14"/>
      <c r="BI203" s="15"/>
      <c r="BJ203" s="14"/>
      <c r="BK203" s="14"/>
      <c r="BL203" s="14"/>
      <c r="BM203" s="14"/>
      <c r="BN203" s="14"/>
      <c r="BO203" s="15"/>
      <c r="BP203" s="14"/>
      <c r="BQ203" s="14"/>
      <c r="BR203" s="15"/>
      <c r="BS203" s="14"/>
      <c r="BT203" s="14"/>
      <c r="BU203" s="15"/>
    </row>
    <row r="204" spans="1:73" s="12" customFormat="1" x14ac:dyDescent="0.25">
      <c r="A204" s="133" t="s">
        <v>596</v>
      </c>
      <c r="B204" s="50">
        <f t="shared" si="101"/>
        <v>93.7</v>
      </c>
      <c r="C204" s="50">
        <f t="shared" si="102"/>
        <v>66.656890000000004</v>
      </c>
      <c r="D204" s="14">
        <f t="shared" si="143"/>
        <v>71.138623265741728</v>
      </c>
      <c r="E204" s="14"/>
      <c r="F204" s="14"/>
      <c r="G204" s="15"/>
      <c r="H204" s="14"/>
      <c r="I204" s="15"/>
      <c r="J204" s="15"/>
      <c r="K204" s="14"/>
      <c r="L204" s="15"/>
      <c r="M204" s="15"/>
      <c r="N204" s="15"/>
      <c r="O204" s="15"/>
      <c r="P204" s="15"/>
      <c r="Q204" s="14"/>
      <c r="R204" s="14"/>
      <c r="S204" s="15"/>
      <c r="T204" s="14"/>
      <c r="U204" s="14"/>
      <c r="V204" s="15"/>
      <c r="W204" s="14"/>
      <c r="X204" s="14"/>
      <c r="Y204" s="15"/>
      <c r="Z204" s="15"/>
      <c r="AA204" s="15"/>
      <c r="AB204" s="15"/>
      <c r="AC204" s="223"/>
      <c r="AD204" s="223"/>
      <c r="AE204" s="223"/>
      <c r="AF204" s="14"/>
      <c r="AG204" s="14"/>
      <c r="AH204" s="15"/>
      <c r="AI204" s="14"/>
      <c r="AJ204" s="14"/>
      <c r="AK204" s="15"/>
      <c r="AL204" s="14"/>
      <c r="AM204" s="14"/>
      <c r="AN204" s="15"/>
      <c r="AO204" s="14"/>
      <c r="AP204" s="14"/>
      <c r="AQ204" s="15"/>
      <c r="AR204" s="14"/>
      <c r="AS204" s="14"/>
      <c r="AT204" s="15"/>
      <c r="AU204" s="14"/>
      <c r="AV204" s="14"/>
      <c r="AW204" s="15"/>
      <c r="AX204" s="14"/>
      <c r="AY204" s="14"/>
      <c r="AZ204" s="14"/>
      <c r="BA204" s="14">
        <v>93.7</v>
      </c>
      <c r="BB204" s="172">
        <v>66.656890000000004</v>
      </c>
      <c r="BC204" s="14">
        <f t="shared" si="142"/>
        <v>71.138623265741728</v>
      </c>
      <c r="BD204" s="14"/>
      <c r="BE204" s="14"/>
      <c r="BF204" s="15"/>
      <c r="BG204" s="14"/>
      <c r="BH204" s="14"/>
      <c r="BI204" s="15"/>
      <c r="BJ204" s="14"/>
      <c r="BK204" s="14"/>
      <c r="BL204" s="14"/>
      <c r="BM204" s="14"/>
      <c r="BN204" s="14"/>
      <c r="BO204" s="15"/>
      <c r="BP204" s="14"/>
      <c r="BQ204" s="14"/>
      <c r="BR204" s="15"/>
      <c r="BS204" s="14"/>
      <c r="BT204" s="14"/>
      <c r="BU204" s="15"/>
    </row>
    <row r="205" spans="1:73" s="12" customFormat="1" x14ac:dyDescent="0.25">
      <c r="A205" s="133" t="s">
        <v>597</v>
      </c>
      <c r="B205" s="50">
        <f t="shared" si="101"/>
        <v>93.7</v>
      </c>
      <c r="C205" s="50">
        <f t="shared" si="102"/>
        <v>56.41639</v>
      </c>
      <c r="D205" s="14">
        <f t="shared" si="143"/>
        <v>60.20959445037353</v>
      </c>
      <c r="E205" s="14"/>
      <c r="F205" s="14"/>
      <c r="G205" s="15"/>
      <c r="H205" s="14"/>
      <c r="I205" s="15"/>
      <c r="J205" s="15"/>
      <c r="K205" s="14"/>
      <c r="L205" s="15"/>
      <c r="M205" s="15"/>
      <c r="N205" s="15"/>
      <c r="O205" s="15"/>
      <c r="P205" s="15"/>
      <c r="Q205" s="14"/>
      <c r="R205" s="14"/>
      <c r="S205" s="15"/>
      <c r="T205" s="14"/>
      <c r="U205" s="14"/>
      <c r="V205" s="15"/>
      <c r="W205" s="14"/>
      <c r="X205" s="14"/>
      <c r="Y205" s="15"/>
      <c r="Z205" s="15"/>
      <c r="AA205" s="15"/>
      <c r="AB205" s="15"/>
      <c r="AC205" s="223"/>
      <c r="AD205" s="223"/>
      <c r="AE205" s="223"/>
      <c r="AF205" s="14"/>
      <c r="AG205" s="14"/>
      <c r="AH205" s="15"/>
      <c r="AI205" s="14"/>
      <c r="AJ205" s="14"/>
      <c r="AK205" s="15"/>
      <c r="AL205" s="14"/>
      <c r="AM205" s="14"/>
      <c r="AN205" s="15"/>
      <c r="AO205" s="14"/>
      <c r="AP205" s="14"/>
      <c r="AQ205" s="15"/>
      <c r="AR205" s="14"/>
      <c r="AS205" s="14"/>
      <c r="AT205" s="15"/>
      <c r="AU205" s="14"/>
      <c r="AV205" s="14"/>
      <c r="AW205" s="15"/>
      <c r="AX205" s="14"/>
      <c r="AY205" s="14"/>
      <c r="AZ205" s="14"/>
      <c r="BA205" s="14">
        <v>93.7</v>
      </c>
      <c r="BB205" s="172">
        <v>56.41639</v>
      </c>
      <c r="BC205" s="14">
        <f t="shared" si="142"/>
        <v>60.20959445037353</v>
      </c>
      <c r="BD205" s="14"/>
      <c r="BE205" s="14"/>
      <c r="BF205" s="15"/>
      <c r="BG205" s="14"/>
      <c r="BH205" s="14"/>
      <c r="BI205" s="15"/>
      <c r="BJ205" s="14"/>
      <c r="BK205" s="14"/>
      <c r="BL205" s="14"/>
      <c r="BM205" s="14"/>
      <c r="BN205" s="14"/>
      <c r="BO205" s="15"/>
      <c r="BP205" s="14"/>
      <c r="BQ205" s="14"/>
      <c r="BR205" s="15"/>
      <c r="BS205" s="14"/>
      <c r="BT205" s="14"/>
      <c r="BU205" s="15"/>
    </row>
    <row r="206" spans="1:73" s="12" customFormat="1" x14ac:dyDescent="0.25">
      <c r="A206" s="133" t="s">
        <v>598</v>
      </c>
      <c r="B206" s="50">
        <f t="shared" si="101"/>
        <v>93.7</v>
      </c>
      <c r="C206" s="50">
        <f t="shared" si="102"/>
        <v>60.478919999999995</v>
      </c>
      <c r="D206" s="14">
        <f t="shared" si="143"/>
        <v>64.545272145144068</v>
      </c>
      <c r="E206" s="14"/>
      <c r="F206" s="14"/>
      <c r="G206" s="15"/>
      <c r="H206" s="14"/>
      <c r="I206" s="15"/>
      <c r="J206" s="15"/>
      <c r="K206" s="14"/>
      <c r="L206" s="15"/>
      <c r="M206" s="15"/>
      <c r="N206" s="15"/>
      <c r="O206" s="15"/>
      <c r="P206" s="15"/>
      <c r="Q206" s="14"/>
      <c r="R206" s="14"/>
      <c r="S206" s="15"/>
      <c r="T206" s="14"/>
      <c r="U206" s="14"/>
      <c r="V206" s="15"/>
      <c r="W206" s="14"/>
      <c r="X206" s="14"/>
      <c r="Y206" s="15"/>
      <c r="Z206" s="15"/>
      <c r="AA206" s="15"/>
      <c r="AB206" s="15"/>
      <c r="AC206" s="223"/>
      <c r="AD206" s="223"/>
      <c r="AE206" s="223"/>
      <c r="AF206" s="14"/>
      <c r="AG206" s="14"/>
      <c r="AH206" s="15"/>
      <c r="AI206" s="14"/>
      <c r="AJ206" s="14"/>
      <c r="AK206" s="15"/>
      <c r="AL206" s="14"/>
      <c r="AM206" s="14"/>
      <c r="AN206" s="15"/>
      <c r="AO206" s="14"/>
      <c r="AP206" s="14"/>
      <c r="AQ206" s="15"/>
      <c r="AR206" s="14"/>
      <c r="AS206" s="14"/>
      <c r="AT206" s="15"/>
      <c r="AU206" s="14"/>
      <c r="AV206" s="14"/>
      <c r="AW206" s="15"/>
      <c r="AX206" s="14"/>
      <c r="AY206" s="14"/>
      <c r="AZ206" s="14"/>
      <c r="BA206" s="14">
        <v>93.7</v>
      </c>
      <c r="BB206" s="172">
        <v>60.478919999999995</v>
      </c>
      <c r="BC206" s="14">
        <f t="shared" si="142"/>
        <v>64.545272145144068</v>
      </c>
      <c r="BD206" s="14"/>
      <c r="BE206" s="14"/>
      <c r="BF206" s="15"/>
      <c r="BG206" s="14"/>
      <c r="BH206" s="14"/>
      <c r="BI206" s="15"/>
      <c r="BJ206" s="14"/>
      <c r="BK206" s="14"/>
      <c r="BL206" s="14"/>
      <c r="BM206" s="14"/>
      <c r="BN206" s="14"/>
      <c r="BO206" s="15"/>
      <c r="BP206" s="14"/>
      <c r="BQ206" s="14"/>
      <c r="BR206" s="15"/>
      <c r="BS206" s="14"/>
      <c r="BT206" s="14"/>
      <c r="BU206" s="15"/>
    </row>
    <row r="207" spans="1:73" s="12" customFormat="1" x14ac:dyDescent="0.25">
      <c r="A207" s="133" t="s">
        <v>599</v>
      </c>
      <c r="B207" s="50">
        <f t="shared" ref="B207:B270" si="144">E207+H207+K207+N207+Q207+T207+W207+Z207+AC207+AF207+AI207+AL207+AO207+AR207+AU207+AX207+BA207+BD207+BG207+BJ207+BM207+BP207+BS207</f>
        <v>93.7</v>
      </c>
      <c r="C207" s="50">
        <f t="shared" ref="C207:C270" si="145">F207+I207+L207+O207+R207+U207+X207+AA207+AD207+AG207+AJ207+AM207+AP207+AS207+AV207+AY207+BB207+BE207+BH207+BK207+BN207+BQ207+BT207</f>
        <v>66.868210000000005</v>
      </c>
      <c r="D207" s="14">
        <f t="shared" si="143"/>
        <v>71.364151547492</v>
      </c>
      <c r="E207" s="14"/>
      <c r="F207" s="14"/>
      <c r="G207" s="15"/>
      <c r="H207" s="14"/>
      <c r="I207" s="15"/>
      <c r="J207" s="15"/>
      <c r="K207" s="14"/>
      <c r="L207" s="15"/>
      <c r="M207" s="15"/>
      <c r="N207" s="15"/>
      <c r="O207" s="15"/>
      <c r="P207" s="15"/>
      <c r="Q207" s="14"/>
      <c r="R207" s="14"/>
      <c r="S207" s="15"/>
      <c r="T207" s="14"/>
      <c r="U207" s="14"/>
      <c r="V207" s="15"/>
      <c r="W207" s="14"/>
      <c r="X207" s="14"/>
      <c r="Y207" s="15"/>
      <c r="Z207" s="15"/>
      <c r="AA207" s="15"/>
      <c r="AB207" s="15"/>
      <c r="AC207" s="223"/>
      <c r="AD207" s="223"/>
      <c r="AE207" s="223"/>
      <c r="AF207" s="14"/>
      <c r="AG207" s="14"/>
      <c r="AH207" s="15"/>
      <c r="AI207" s="14"/>
      <c r="AJ207" s="14"/>
      <c r="AK207" s="15"/>
      <c r="AL207" s="14"/>
      <c r="AM207" s="14"/>
      <c r="AN207" s="15"/>
      <c r="AO207" s="14"/>
      <c r="AP207" s="14"/>
      <c r="AQ207" s="15"/>
      <c r="AR207" s="14"/>
      <c r="AS207" s="14"/>
      <c r="AT207" s="15"/>
      <c r="AU207" s="14"/>
      <c r="AV207" s="14"/>
      <c r="AW207" s="15"/>
      <c r="AX207" s="14"/>
      <c r="AY207" s="14"/>
      <c r="AZ207" s="14"/>
      <c r="BA207" s="14">
        <v>93.7</v>
      </c>
      <c r="BB207" s="172">
        <v>66.868210000000005</v>
      </c>
      <c r="BC207" s="14">
        <f t="shared" si="142"/>
        <v>71.364151547492</v>
      </c>
      <c r="BD207" s="14"/>
      <c r="BE207" s="14"/>
      <c r="BF207" s="15"/>
      <c r="BG207" s="14"/>
      <c r="BH207" s="14"/>
      <c r="BI207" s="15"/>
      <c r="BJ207" s="14"/>
      <c r="BK207" s="14"/>
      <c r="BL207" s="14"/>
      <c r="BM207" s="14"/>
      <c r="BN207" s="14"/>
      <c r="BO207" s="15"/>
      <c r="BP207" s="14"/>
      <c r="BQ207" s="14"/>
      <c r="BR207" s="15"/>
      <c r="BS207" s="14"/>
      <c r="BT207" s="14"/>
      <c r="BU207" s="15"/>
    </row>
    <row r="208" spans="1:73" s="12" customFormat="1" x14ac:dyDescent="0.25">
      <c r="A208" s="133" t="s">
        <v>406</v>
      </c>
      <c r="B208" s="50">
        <f t="shared" si="144"/>
        <v>234.2</v>
      </c>
      <c r="C208" s="50">
        <f t="shared" si="145"/>
        <v>149.80045999999999</v>
      </c>
      <c r="D208" s="14">
        <f t="shared" si="143"/>
        <v>63.962621690862505</v>
      </c>
      <c r="E208" s="14"/>
      <c r="F208" s="14"/>
      <c r="G208" s="15"/>
      <c r="H208" s="14"/>
      <c r="I208" s="15"/>
      <c r="J208" s="15"/>
      <c r="K208" s="14"/>
      <c r="L208" s="15"/>
      <c r="M208" s="15"/>
      <c r="N208" s="15"/>
      <c r="O208" s="15"/>
      <c r="P208" s="15"/>
      <c r="Q208" s="14"/>
      <c r="R208" s="14"/>
      <c r="S208" s="15"/>
      <c r="T208" s="14"/>
      <c r="U208" s="14"/>
      <c r="V208" s="15"/>
      <c r="W208" s="14"/>
      <c r="X208" s="14"/>
      <c r="Y208" s="15"/>
      <c r="Z208" s="15"/>
      <c r="AA208" s="15"/>
      <c r="AB208" s="15"/>
      <c r="AC208" s="223"/>
      <c r="AD208" s="223"/>
      <c r="AE208" s="223"/>
      <c r="AF208" s="14"/>
      <c r="AG208" s="14"/>
      <c r="AH208" s="15"/>
      <c r="AI208" s="14"/>
      <c r="AJ208" s="14"/>
      <c r="AK208" s="15"/>
      <c r="AL208" s="14"/>
      <c r="AM208" s="14"/>
      <c r="AN208" s="15"/>
      <c r="AO208" s="14"/>
      <c r="AP208" s="14"/>
      <c r="AQ208" s="15"/>
      <c r="AR208" s="14"/>
      <c r="AS208" s="14"/>
      <c r="AT208" s="15"/>
      <c r="AU208" s="14"/>
      <c r="AV208" s="14"/>
      <c r="AW208" s="15"/>
      <c r="AX208" s="14"/>
      <c r="AY208" s="14"/>
      <c r="AZ208" s="14"/>
      <c r="BA208" s="14">
        <v>234.2</v>
      </c>
      <c r="BB208" s="172">
        <v>149.80045999999999</v>
      </c>
      <c r="BC208" s="14">
        <f t="shared" si="142"/>
        <v>63.962621690862505</v>
      </c>
      <c r="BD208" s="14"/>
      <c r="BE208" s="14"/>
      <c r="BF208" s="15"/>
      <c r="BG208" s="14"/>
      <c r="BH208" s="14"/>
      <c r="BI208" s="15"/>
      <c r="BJ208" s="14"/>
      <c r="BK208" s="14"/>
      <c r="BL208" s="14"/>
      <c r="BM208" s="14"/>
      <c r="BN208" s="14"/>
      <c r="BO208" s="15"/>
      <c r="BP208" s="14"/>
      <c r="BQ208" s="14"/>
      <c r="BR208" s="15"/>
      <c r="BS208" s="14"/>
      <c r="BT208" s="14"/>
      <c r="BU208" s="15"/>
    </row>
    <row r="209" spans="1:73" s="12" customFormat="1" x14ac:dyDescent="0.25">
      <c r="A209" s="133" t="s">
        <v>600</v>
      </c>
      <c r="B209" s="50">
        <f t="shared" si="144"/>
        <v>93.7</v>
      </c>
      <c r="C209" s="50">
        <f t="shared" si="145"/>
        <v>64.790469999999999</v>
      </c>
      <c r="D209" s="14">
        <f t="shared" si="143"/>
        <v>69.146712913553884</v>
      </c>
      <c r="E209" s="14"/>
      <c r="F209" s="14"/>
      <c r="G209" s="15"/>
      <c r="H209" s="14"/>
      <c r="I209" s="15"/>
      <c r="J209" s="15"/>
      <c r="K209" s="14"/>
      <c r="L209" s="15"/>
      <c r="M209" s="15"/>
      <c r="N209" s="15"/>
      <c r="O209" s="15"/>
      <c r="P209" s="15"/>
      <c r="Q209" s="14"/>
      <c r="R209" s="14"/>
      <c r="S209" s="15"/>
      <c r="T209" s="14"/>
      <c r="U209" s="14"/>
      <c r="V209" s="15"/>
      <c r="W209" s="14"/>
      <c r="X209" s="14"/>
      <c r="Y209" s="15"/>
      <c r="Z209" s="15"/>
      <c r="AA209" s="15"/>
      <c r="AB209" s="15"/>
      <c r="AC209" s="223"/>
      <c r="AD209" s="223"/>
      <c r="AE209" s="223"/>
      <c r="AF209" s="14"/>
      <c r="AG209" s="14"/>
      <c r="AH209" s="15"/>
      <c r="AI209" s="14"/>
      <c r="AJ209" s="14"/>
      <c r="AK209" s="15"/>
      <c r="AL209" s="14"/>
      <c r="AM209" s="14"/>
      <c r="AN209" s="15"/>
      <c r="AO209" s="14"/>
      <c r="AP209" s="14"/>
      <c r="AQ209" s="15"/>
      <c r="AR209" s="14"/>
      <c r="AS209" s="14"/>
      <c r="AT209" s="15"/>
      <c r="AU209" s="14"/>
      <c r="AV209" s="14"/>
      <c r="AW209" s="15"/>
      <c r="AX209" s="14"/>
      <c r="AY209" s="14"/>
      <c r="AZ209" s="14"/>
      <c r="BA209" s="14">
        <v>93.7</v>
      </c>
      <c r="BB209" s="172">
        <v>64.790469999999999</v>
      </c>
      <c r="BC209" s="14">
        <f t="shared" si="142"/>
        <v>69.146712913553884</v>
      </c>
      <c r="BD209" s="14"/>
      <c r="BE209" s="14"/>
      <c r="BF209" s="15"/>
      <c r="BG209" s="14"/>
      <c r="BH209" s="14"/>
      <c r="BI209" s="15"/>
      <c r="BJ209" s="14"/>
      <c r="BK209" s="14"/>
      <c r="BL209" s="14"/>
      <c r="BM209" s="14"/>
      <c r="BN209" s="14"/>
      <c r="BO209" s="15"/>
      <c r="BP209" s="14"/>
      <c r="BQ209" s="14"/>
      <c r="BR209" s="15"/>
      <c r="BS209" s="14"/>
      <c r="BT209" s="14"/>
      <c r="BU209" s="15"/>
    </row>
    <row r="210" spans="1:73" s="12" customFormat="1" x14ac:dyDescent="0.25">
      <c r="A210" s="133" t="s">
        <v>331</v>
      </c>
      <c r="B210" s="50">
        <f t="shared" si="144"/>
        <v>93.7</v>
      </c>
      <c r="C210" s="50">
        <f t="shared" si="145"/>
        <v>62.481400000000001</v>
      </c>
      <c r="D210" s="14">
        <f t="shared" si="143"/>
        <v>66.68239060832444</v>
      </c>
      <c r="E210" s="14"/>
      <c r="F210" s="14"/>
      <c r="G210" s="15"/>
      <c r="H210" s="14"/>
      <c r="I210" s="15"/>
      <c r="J210" s="15"/>
      <c r="K210" s="14"/>
      <c r="L210" s="15"/>
      <c r="M210" s="15"/>
      <c r="N210" s="15"/>
      <c r="O210" s="15"/>
      <c r="P210" s="15"/>
      <c r="Q210" s="14"/>
      <c r="R210" s="14"/>
      <c r="S210" s="15"/>
      <c r="T210" s="14"/>
      <c r="U210" s="14"/>
      <c r="V210" s="15"/>
      <c r="W210" s="14"/>
      <c r="X210" s="14"/>
      <c r="Y210" s="15"/>
      <c r="Z210" s="15"/>
      <c r="AA210" s="15"/>
      <c r="AB210" s="15"/>
      <c r="AC210" s="223"/>
      <c r="AD210" s="223"/>
      <c r="AE210" s="223"/>
      <c r="AF210" s="14"/>
      <c r="AG210" s="14"/>
      <c r="AH210" s="15"/>
      <c r="AI210" s="14"/>
      <c r="AJ210" s="14"/>
      <c r="AK210" s="15"/>
      <c r="AL210" s="14"/>
      <c r="AM210" s="14"/>
      <c r="AN210" s="15"/>
      <c r="AO210" s="14"/>
      <c r="AP210" s="14"/>
      <c r="AQ210" s="15"/>
      <c r="AR210" s="14"/>
      <c r="AS210" s="14"/>
      <c r="AT210" s="15"/>
      <c r="AU210" s="14"/>
      <c r="AV210" s="14"/>
      <c r="AW210" s="15"/>
      <c r="AX210" s="14"/>
      <c r="AY210" s="14"/>
      <c r="AZ210" s="14"/>
      <c r="BA210" s="14">
        <v>93.7</v>
      </c>
      <c r="BB210" s="172">
        <v>62.481400000000001</v>
      </c>
      <c r="BC210" s="14">
        <f t="shared" si="142"/>
        <v>66.68239060832444</v>
      </c>
      <c r="BD210" s="14"/>
      <c r="BE210" s="14"/>
      <c r="BF210" s="15"/>
      <c r="BG210" s="14"/>
      <c r="BH210" s="14"/>
      <c r="BI210" s="15"/>
      <c r="BJ210" s="14"/>
      <c r="BK210" s="14"/>
      <c r="BL210" s="14"/>
      <c r="BM210" s="14"/>
      <c r="BN210" s="14"/>
      <c r="BO210" s="15"/>
      <c r="BP210" s="14"/>
      <c r="BQ210" s="14"/>
      <c r="BR210" s="15"/>
      <c r="BS210" s="14"/>
      <c r="BT210" s="14"/>
      <c r="BU210" s="15"/>
    </row>
    <row r="211" spans="1:73" s="12" customFormat="1" x14ac:dyDescent="0.25">
      <c r="A211" s="133" t="s">
        <v>601</v>
      </c>
      <c r="B211" s="50">
        <f t="shared" si="144"/>
        <v>93.7</v>
      </c>
      <c r="C211" s="50">
        <f t="shared" si="145"/>
        <v>57.053249999999998</v>
      </c>
      <c r="D211" s="14">
        <f t="shared" si="143"/>
        <v>60.88927427961579</v>
      </c>
      <c r="E211" s="14"/>
      <c r="F211" s="14"/>
      <c r="G211" s="15"/>
      <c r="H211" s="14"/>
      <c r="I211" s="15"/>
      <c r="J211" s="15"/>
      <c r="K211" s="14"/>
      <c r="L211" s="15"/>
      <c r="M211" s="15"/>
      <c r="N211" s="15"/>
      <c r="O211" s="15"/>
      <c r="P211" s="15"/>
      <c r="Q211" s="14"/>
      <c r="R211" s="14"/>
      <c r="S211" s="15"/>
      <c r="T211" s="14"/>
      <c r="U211" s="14"/>
      <c r="V211" s="15"/>
      <c r="W211" s="14"/>
      <c r="X211" s="14"/>
      <c r="Y211" s="15"/>
      <c r="Z211" s="15"/>
      <c r="AA211" s="15"/>
      <c r="AB211" s="15"/>
      <c r="AC211" s="223"/>
      <c r="AD211" s="223"/>
      <c r="AE211" s="223"/>
      <c r="AF211" s="14"/>
      <c r="AG211" s="14"/>
      <c r="AH211" s="15"/>
      <c r="AI211" s="14"/>
      <c r="AJ211" s="14"/>
      <c r="AK211" s="15"/>
      <c r="AL211" s="14"/>
      <c r="AM211" s="14"/>
      <c r="AN211" s="15"/>
      <c r="AO211" s="14"/>
      <c r="AP211" s="14"/>
      <c r="AQ211" s="15"/>
      <c r="AR211" s="14"/>
      <c r="AS211" s="14"/>
      <c r="AT211" s="15"/>
      <c r="AU211" s="14"/>
      <c r="AV211" s="14"/>
      <c r="AW211" s="15"/>
      <c r="AX211" s="14"/>
      <c r="AY211" s="14"/>
      <c r="AZ211" s="14"/>
      <c r="BA211" s="14">
        <v>93.7</v>
      </c>
      <c r="BB211" s="172">
        <v>57.053249999999998</v>
      </c>
      <c r="BC211" s="14">
        <f t="shared" si="142"/>
        <v>60.88927427961579</v>
      </c>
      <c r="BD211" s="14"/>
      <c r="BE211" s="14"/>
      <c r="BF211" s="15"/>
      <c r="BG211" s="14"/>
      <c r="BH211" s="14"/>
      <c r="BI211" s="15"/>
      <c r="BJ211" s="14"/>
      <c r="BK211" s="14"/>
      <c r="BL211" s="14"/>
      <c r="BM211" s="14"/>
      <c r="BN211" s="14"/>
      <c r="BO211" s="15"/>
      <c r="BP211" s="14"/>
      <c r="BQ211" s="14"/>
      <c r="BR211" s="15"/>
      <c r="BS211" s="14"/>
      <c r="BT211" s="14"/>
      <c r="BU211" s="15"/>
    </row>
    <row r="212" spans="1:73" s="12" customFormat="1" x14ac:dyDescent="0.25">
      <c r="A212" s="133" t="s">
        <v>704</v>
      </c>
      <c r="B212" s="50">
        <f t="shared" si="144"/>
        <v>234.2</v>
      </c>
      <c r="C212" s="50">
        <f t="shared" si="145"/>
        <v>153.59607</v>
      </c>
      <c r="D212" s="14">
        <f t="shared" si="143"/>
        <v>65.583292058070029</v>
      </c>
      <c r="E212" s="14"/>
      <c r="F212" s="14"/>
      <c r="G212" s="15"/>
      <c r="H212" s="14"/>
      <c r="I212" s="15"/>
      <c r="J212" s="15"/>
      <c r="K212" s="14"/>
      <c r="L212" s="15"/>
      <c r="M212" s="15"/>
      <c r="N212" s="15"/>
      <c r="O212" s="15"/>
      <c r="P212" s="15"/>
      <c r="Q212" s="14"/>
      <c r="R212" s="14"/>
      <c r="S212" s="15"/>
      <c r="T212" s="14"/>
      <c r="U212" s="14"/>
      <c r="V212" s="15"/>
      <c r="W212" s="14"/>
      <c r="X212" s="14"/>
      <c r="Y212" s="15"/>
      <c r="Z212" s="15"/>
      <c r="AA212" s="15"/>
      <c r="AB212" s="15"/>
      <c r="AC212" s="223"/>
      <c r="AD212" s="223"/>
      <c r="AE212" s="223"/>
      <c r="AF212" s="14"/>
      <c r="AG212" s="14"/>
      <c r="AH212" s="15"/>
      <c r="AI212" s="14"/>
      <c r="AJ212" s="14"/>
      <c r="AK212" s="15"/>
      <c r="AL212" s="14"/>
      <c r="AM212" s="14"/>
      <c r="AN212" s="15"/>
      <c r="AO212" s="14"/>
      <c r="AP212" s="14"/>
      <c r="AQ212" s="15"/>
      <c r="AR212" s="14"/>
      <c r="AS212" s="14"/>
      <c r="AT212" s="15"/>
      <c r="AU212" s="14"/>
      <c r="AV212" s="14"/>
      <c r="AW212" s="15"/>
      <c r="AX212" s="14"/>
      <c r="AY212" s="14"/>
      <c r="AZ212" s="14"/>
      <c r="BA212" s="14">
        <v>234.2</v>
      </c>
      <c r="BB212" s="172">
        <v>153.59607</v>
      </c>
      <c r="BC212" s="14">
        <f t="shared" si="142"/>
        <v>65.583292058070029</v>
      </c>
      <c r="BD212" s="14"/>
      <c r="BE212" s="14"/>
      <c r="BF212" s="15"/>
      <c r="BG212" s="14"/>
      <c r="BH212" s="14"/>
      <c r="BI212" s="15"/>
      <c r="BJ212" s="14"/>
      <c r="BK212" s="14"/>
      <c r="BL212" s="14"/>
      <c r="BM212" s="14"/>
      <c r="BN212" s="14"/>
      <c r="BO212" s="15"/>
      <c r="BP212" s="14"/>
      <c r="BQ212" s="14"/>
      <c r="BR212" s="15"/>
      <c r="BS212" s="14"/>
      <c r="BT212" s="14"/>
      <c r="BU212" s="15"/>
    </row>
    <row r="213" spans="1:73" s="28" customFormat="1" ht="31.5" x14ac:dyDescent="0.25">
      <c r="A213" s="77" t="s">
        <v>414</v>
      </c>
      <c r="B213" s="80">
        <f t="shared" si="144"/>
        <v>663087.30000000005</v>
      </c>
      <c r="C213" s="80">
        <f t="shared" si="145"/>
        <v>464084.33218000003</v>
      </c>
      <c r="D213" s="83">
        <f t="shared" ref="D213" si="146">C213/B213*100</f>
        <v>69.988421159627094</v>
      </c>
      <c r="E213" s="83">
        <f>SUM(E214:E220)</f>
        <v>2891.8</v>
      </c>
      <c r="F213" s="83">
        <f t="shared" ref="F213:BQ213" si="147">SUM(F214:F220)</f>
        <v>2313.44</v>
      </c>
      <c r="G213" s="83">
        <f t="shared" ref="G213:G268" si="148">F213/E213*100</f>
        <v>80</v>
      </c>
      <c r="H213" s="83">
        <f t="shared" si="147"/>
        <v>391.5</v>
      </c>
      <c r="I213" s="83">
        <f t="shared" si="147"/>
        <v>236.75057000000001</v>
      </c>
      <c r="J213" s="83">
        <f t="shared" ref="J213:J268" si="149">I213/H213*100</f>
        <v>60.472687100893992</v>
      </c>
      <c r="K213" s="83">
        <f t="shared" si="147"/>
        <v>11514.9</v>
      </c>
      <c r="L213" s="83">
        <f t="shared" si="147"/>
        <v>8709.5750000000007</v>
      </c>
      <c r="M213" s="83">
        <f t="shared" ref="M213:M268" si="150">L213/K213*100</f>
        <v>75.637434975553418</v>
      </c>
      <c r="N213" s="83">
        <f t="shared" si="147"/>
        <v>87594.5</v>
      </c>
      <c r="O213" s="83">
        <f t="shared" si="147"/>
        <v>65027.9</v>
      </c>
      <c r="P213" s="83">
        <f t="shared" si="139"/>
        <v>74.237423582530866</v>
      </c>
      <c r="Q213" s="83">
        <f t="shared" si="147"/>
        <v>917.6</v>
      </c>
      <c r="R213" s="83">
        <f t="shared" si="147"/>
        <v>0</v>
      </c>
      <c r="S213" s="83">
        <f t="shared" si="39"/>
        <v>0</v>
      </c>
      <c r="T213" s="83">
        <f t="shared" si="147"/>
        <v>8869.4</v>
      </c>
      <c r="U213" s="83">
        <f t="shared" si="147"/>
        <v>4517.3500000000004</v>
      </c>
      <c r="V213" s="83">
        <f t="shared" ref="V213:V268" si="151">U213/T213*100</f>
        <v>50.931855593388505</v>
      </c>
      <c r="W213" s="83">
        <f t="shared" si="147"/>
        <v>431</v>
      </c>
      <c r="X213" s="83">
        <f t="shared" si="147"/>
        <v>289.64034000000004</v>
      </c>
      <c r="Y213" s="83">
        <f t="shared" ref="Y213:Y268" si="152">X213/W213*100</f>
        <v>67.201935034802801</v>
      </c>
      <c r="Z213" s="83">
        <f t="shared" si="147"/>
        <v>498430.8</v>
      </c>
      <c r="AA213" s="83">
        <f t="shared" si="147"/>
        <v>346888.32500000001</v>
      </c>
      <c r="AB213" s="83">
        <f t="shared" ref="AB213:AB268" si="153">AA213/Z213*100</f>
        <v>69.596085354275857</v>
      </c>
      <c r="AC213" s="224">
        <f t="shared" si="147"/>
        <v>1972</v>
      </c>
      <c r="AD213" s="224">
        <f t="shared" si="147"/>
        <v>1336.2649299999998</v>
      </c>
      <c r="AE213" s="221">
        <f t="shared" ref="AE213:AE268" si="154">AD213/AC213*100</f>
        <v>67.761913286004045</v>
      </c>
      <c r="AF213" s="83">
        <f t="shared" si="147"/>
        <v>107.9</v>
      </c>
      <c r="AG213" s="83">
        <f t="shared" si="147"/>
        <v>35.050760000000004</v>
      </c>
      <c r="AH213" s="83">
        <f t="shared" ref="AH213:AH241" si="155">AG213/AF213*100</f>
        <v>32.484485634847083</v>
      </c>
      <c r="AI213" s="83">
        <f t="shared" si="147"/>
        <v>1643.4</v>
      </c>
      <c r="AJ213" s="83">
        <f t="shared" si="147"/>
        <v>1219.1688000000001</v>
      </c>
      <c r="AK213" s="83">
        <f t="shared" ref="AK213:AK268" si="156">AJ213/AI213*100</f>
        <v>74.185761226725091</v>
      </c>
      <c r="AL213" s="83">
        <f t="shared" si="147"/>
        <v>8781.1</v>
      </c>
      <c r="AM213" s="83">
        <f t="shared" si="147"/>
        <v>6239.3469999999998</v>
      </c>
      <c r="AN213" s="83">
        <f t="shared" ref="AN213:AN268" si="157">AM213/AL213*100</f>
        <v>71.054275660224803</v>
      </c>
      <c r="AO213" s="83">
        <f t="shared" si="147"/>
        <v>986</v>
      </c>
      <c r="AP213" s="83">
        <f t="shared" si="147"/>
        <v>662.26631000000009</v>
      </c>
      <c r="AQ213" s="83">
        <f t="shared" ref="AQ213:AQ268" si="158">AP213/AO213*100</f>
        <v>67.166968559837741</v>
      </c>
      <c r="AR213" s="83">
        <f t="shared" si="147"/>
        <v>328.7</v>
      </c>
      <c r="AS213" s="83">
        <f t="shared" si="147"/>
        <v>168.43448000000001</v>
      </c>
      <c r="AT213" s="83">
        <f t="shared" ref="AT213:AT268" si="159">AS213/AR213*100</f>
        <v>51.242616367508376</v>
      </c>
      <c r="AU213" s="83">
        <f t="shared" si="147"/>
        <v>3205.6</v>
      </c>
      <c r="AV213" s="83">
        <f t="shared" si="147"/>
        <v>2403.9</v>
      </c>
      <c r="AW213" s="83">
        <f t="shared" ref="AW213:AW268" si="160">AV213/AU213*100</f>
        <v>74.990641377589228</v>
      </c>
      <c r="AX213" s="83">
        <f t="shared" si="147"/>
        <v>0</v>
      </c>
      <c r="AY213" s="83">
        <f t="shared" si="147"/>
        <v>0</v>
      </c>
      <c r="AZ213" s="83">
        <f t="shared" si="147"/>
        <v>0</v>
      </c>
      <c r="BA213" s="83">
        <f t="shared" si="147"/>
        <v>1639.3999999999999</v>
      </c>
      <c r="BB213" s="83">
        <f t="shared" si="147"/>
        <v>1018.38683</v>
      </c>
      <c r="BC213" s="81">
        <f t="shared" ref="BC213:BC221" si="161">BB213/BA213*100</f>
        <v>62.119484567524708</v>
      </c>
      <c r="BD213" s="83">
        <f t="shared" si="147"/>
        <v>328.7</v>
      </c>
      <c r="BE213" s="83">
        <f t="shared" si="147"/>
        <v>150.92018999999999</v>
      </c>
      <c r="BF213" s="83">
        <f t="shared" ref="BF213:BF268" si="162">BE213/BD213*100</f>
        <v>45.9142652874962</v>
      </c>
      <c r="BG213" s="83">
        <f t="shared" si="147"/>
        <v>657.3</v>
      </c>
      <c r="BH213" s="83">
        <f t="shared" si="147"/>
        <v>393.52796999999998</v>
      </c>
      <c r="BI213" s="83">
        <f t="shared" ref="BI213:BI268" si="163">BH213/BG213*100</f>
        <v>59.870374258329527</v>
      </c>
      <c r="BJ213" s="83">
        <f t="shared" si="147"/>
        <v>32352.3</v>
      </c>
      <c r="BK213" s="83">
        <f t="shared" si="147"/>
        <v>22462.684000000001</v>
      </c>
      <c r="BL213" s="83">
        <f t="shared" si="31"/>
        <v>69.431490187714644</v>
      </c>
      <c r="BM213" s="83">
        <f t="shared" si="147"/>
        <v>32</v>
      </c>
      <c r="BN213" s="83">
        <f t="shared" si="147"/>
        <v>0</v>
      </c>
      <c r="BO213" s="83"/>
      <c r="BP213" s="83">
        <f t="shared" si="147"/>
        <v>11.4</v>
      </c>
      <c r="BQ213" s="83">
        <f t="shared" si="147"/>
        <v>11.4</v>
      </c>
      <c r="BR213" s="83">
        <f t="shared" ref="BR213:BR268" si="164">BQ213/BP213*100</f>
        <v>100</v>
      </c>
      <c r="BS213" s="83"/>
      <c r="BT213" s="83"/>
      <c r="BU213" s="83"/>
    </row>
    <row r="214" spans="1:73" s="12" customFormat="1" ht="29.25" customHeight="1" x14ac:dyDescent="0.25">
      <c r="A214" s="132" t="s">
        <v>380</v>
      </c>
      <c r="B214" s="50">
        <f t="shared" si="144"/>
        <v>661447.9</v>
      </c>
      <c r="C214" s="50">
        <f t="shared" si="145"/>
        <v>463065.94535000005</v>
      </c>
      <c r="D214" s="15">
        <f t="shared" si="0"/>
        <v>70.007924335386065</v>
      </c>
      <c r="E214" s="15">
        <v>2891.8</v>
      </c>
      <c r="F214" s="172">
        <v>2313.44</v>
      </c>
      <c r="G214" s="15">
        <f t="shared" si="148"/>
        <v>80</v>
      </c>
      <c r="H214" s="15">
        <v>391.5</v>
      </c>
      <c r="I214" s="172">
        <v>236.75057000000001</v>
      </c>
      <c r="J214" s="15">
        <f t="shared" si="149"/>
        <v>60.472687100893992</v>
      </c>
      <c r="K214" s="15">
        <v>11514.9</v>
      </c>
      <c r="L214" s="228">
        <v>8709.5750000000007</v>
      </c>
      <c r="M214" s="15">
        <f t="shared" si="150"/>
        <v>75.637434975553418</v>
      </c>
      <c r="N214" s="15">
        <v>87594.5</v>
      </c>
      <c r="O214" s="172">
        <v>65027.9</v>
      </c>
      <c r="P214" s="15">
        <f t="shared" si="139"/>
        <v>74.237423582530866</v>
      </c>
      <c r="Q214" s="15">
        <v>917.6</v>
      </c>
      <c r="R214" s="15"/>
      <c r="S214" s="15">
        <f t="shared" si="39"/>
        <v>0</v>
      </c>
      <c r="T214" s="15">
        <v>8869.4</v>
      </c>
      <c r="U214" s="172">
        <v>4517.3500000000004</v>
      </c>
      <c r="V214" s="15">
        <f t="shared" si="151"/>
        <v>50.931855593388505</v>
      </c>
      <c r="W214" s="15">
        <v>431</v>
      </c>
      <c r="X214" s="172">
        <v>289.64034000000004</v>
      </c>
      <c r="Y214" s="15">
        <f t="shared" si="152"/>
        <v>67.201935034802801</v>
      </c>
      <c r="Z214" s="227">
        <v>498430.8</v>
      </c>
      <c r="AA214" s="172">
        <v>346888.32500000001</v>
      </c>
      <c r="AB214" s="15">
        <f t="shared" si="153"/>
        <v>69.596085354275857</v>
      </c>
      <c r="AC214" s="222">
        <v>1972</v>
      </c>
      <c r="AD214" s="226">
        <v>1336.2649299999998</v>
      </c>
      <c r="AE214" s="223">
        <f t="shared" si="154"/>
        <v>67.761913286004045</v>
      </c>
      <c r="AF214" s="14">
        <v>107.9</v>
      </c>
      <c r="AG214" s="172">
        <v>35.050760000000004</v>
      </c>
      <c r="AH214" s="15">
        <f t="shared" si="155"/>
        <v>32.484485634847083</v>
      </c>
      <c r="AI214" s="15">
        <v>1643.4</v>
      </c>
      <c r="AJ214" s="172">
        <v>1219.1688000000001</v>
      </c>
      <c r="AK214" s="15">
        <f t="shared" si="156"/>
        <v>74.185761226725091</v>
      </c>
      <c r="AL214" s="15">
        <v>8781.1</v>
      </c>
      <c r="AM214" s="172">
        <v>6239.3469999999998</v>
      </c>
      <c r="AN214" s="15">
        <f t="shared" si="157"/>
        <v>71.054275660224803</v>
      </c>
      <c r="AO214" s="15">
        <v>986</v>
      </c>
      <c r="AP214" s="172">
        <v>662.26631000000009</v>
      </c>
      <c r="AQ214" s="15">
        <f t="shared" si="158"/>
        <v>67.166968559837741</v>
      </c>
      <c r="AR214" s="15">
        <v>328.7</v>
      </c>
      <c r="AS214" s="172">
        <v>168.43448000000001</v>
      </c>
      <c r="AT214" s="15">
        <f t="shared" si="159"/>
        <v>51.242616367508376</v>
      </c>
      <c r="AU214" s="15">
        <v>3205.6</v>
      </c>
      <c r="AV214" s="172">
        <v>2403.9</v>
      </c>
      <c r="AW214" s="15">
        <f t="shared" si="160"/>
        <v>74.990641377589228</v>
      </c>
      <c r="AX214" s="15"/>
      <c r="AY214" s="15"/>
      <c r="AZ214" s="15"/>
      <c r="BA214" s="15"/>
      <c r="BB214" s="15"/>
      <c r="BC214" s="14"/>
      <c r="BD214" s="15">
        <v>328.7</v>
      </c>
      <c r="BE214" s="172">
        <v>150.92018999999999</v>
      </c>
      <c r="BF214" s="15">
        <f t="shared" si="162"/>
        <v>45.9142652874962</v>
      </c>
      <c r="BG214" s="15">
        <v>657.3</v>
      </c>
      <c r="BH214" s="172">
        <v>393.52796999999998</v>
      </c>
      <c r="BI214" s="15">
        <f t="shared" si="163"/>
        <v>59.870374258329527</v>
      </c>
      <c r="BJ214" s="15">
        <v>32352.3</v>
      </c>
      <c r="BK214" s="172">
        <v>22462.684000000001</v>
      </c>
      <c r="BL214" s="15">
        <f t="shared" si="31"/>
        <v>69.431490187714644</v>
      </c>
      <c r="BM214" s="15">
        <v>32</v>
      </c>
      <c r="BN214" s="15"/>
      <c r="BO214" s="15">
        <f t="shared" ref="BO214:BO268" si="165">BN214/BM214*100</f>
        <v>0</v>
      </c>
      <c r="BP214" s="172">
        <v>11.4</v>
      </c>
      <c r="BQ214" s="172">
        <v>11.4</v>
      </c>
      <c r="BR214" s="15">
        <f t="shared" si="164"/>
        <v>100</v>
      </c>
      <c r="BS214" s="15"/>
      <c r="BT214" s="15"/>
      <c r="BU214" s="15"/>
    </row>
    <row r="215" spans="1:73" s="12" customFormat="1" x14ac:dyDescent="0.25">
      <c r="A215" s="133" t="s">
        <v>409</v>
      </c>
      <c r="B215" s="50">
        <f t="shared" si="144"/>
        <v>234.2</v>
      </c>
      <c r="C215" s="50">
        <f t="shared" si="145"/>
        <v>154.68767000000003</v>
      </c>
      <c r="D215" s="14">
        <f t="shared" ref="D215:D220" si="166">C215/B215*100</f>
        <v>66.049389410760057</v>
      </c>
      <c r="E215" s="14"/>
      <c r="F215" s="14"/>
      <c r="G215" s="15"/>
      <c r="H215" s="14"/>
      <c r="I215" s="15"/>
      <c r="J215" s="15"/>
      <c r="K215" s="14"/>
      <c r="L215" s="14"/>
      <c r="M215" s="15"/>
      <c r="N215" s="14"/>
      <c r="O215" s="14"/>
      <c r="P215" s="15"/>
      <c r="Q215" s="14"/>
      <c r="R215" s="14"/>
      <c r="S215" s="14"/>
      <c r="T215" s="14"/>
      <c r="U215" s="14"/>
      <c r="V215" s="15"/>
      <c r="W215" s="14"/>
      <c r="X215" s="14"/>
      <c r="Y215" s="15"/>
      <c r="Z215" s="14"/>
      <c r="AA215" s="14"/>
      <c r="AB215" s="15"/>
      <c r="AC215" s="223"/>
      <c r="AD215" s="223"/>
      <c r="AE215" s="223"/>
      <c r="AF215" s="14"/>
      <c r="AG215" s="14"/>
      <c r="AH215" s="15"/>
      <c r="AI215" s="14"/>
      <c r="AJ215" s="14"/>
      <c r="AK215" s="15"/>
      <c r="AL215" s="14"/>
      <c r="AM215" s="14"/>
      <c r="AN215" s="15"/>
      <c r="AO215" s="14"/>
      <c r="AP215" s="14"/>
      <c r="AQ215" s="15"/>
      <c r="AR215" s="14"/>
      <c r="AS215" s="14"/>
      <c r="AT215" s="15"/>
      <c r="AU215" s="14"/>
      <c r="AV215" s="14"/>
      <c r="AW215" s="15"/>
      <c r="AX215" s="14"/>
      <c r="AY215" s="14"/>
      <c r="AZ215" s="14"/>
      <c r="BA215" s="14">
        <v>234.2</v>
      </c>
      <c r="BB215" s="172">
        <v>154.68767000000003</v>
      </c>
      <c r="BC215" s="14">
        <f t="shared" si="161"/>
        <v>66.049389410760057</v>
      </c>
      <c r="BD215" s="14"/>
      <c r="BE215" s="14"/>
      <c r="BF215" s="15"/>
      <c r="BG215" s="14"/>
      <c r="BH215" s="14"/>
      <c r="BI215" s="15"/>
      <c r="BJ215" s="14"/>
      <c r="BK215" s="14"/>
      <c r="BL215" s="15"/>
      <c r="BM215" s="14"/>
      <c r="BN215" s="14"/>
      <c r="BO215" s="15"/>
      <c r="BP215" s="14"/>
      <c r="BQ215" s="14"/>
      <c r="BR215" s="15"/>
      <c r="BS215" s="14"/>
      <c r="BT215" s="14"/>
      <c r="BU215" s="15"/>
    </row>
    <row r="216" spans="1:73" s="12" customFormat="1" x14ac:dyDescent="0.25">
      <c r="A216" s="133" t="s">
        <v>410</v>
      </c>
      <c r="B216" s="50">
        <f t="shared" si="144"/>
        <v>234.2</v>
      </c>
      <c r="C216" s="50">
        <f t="shared" si="145"/>
        <v>137.45794000000001</v>
      </c>
      <c r="D216" s="14">
        <f t="shared" si="166"/>
        <v>58.692544833475665</v>
      </c>
      <c r="E216" s="14"/>
      <c r="F216" s="14"/>
      <c r="G216" s="15"/>
      <c r="H216" s="14"/>
      <c r="I216" s="14"/>
      <c r="J216" s="15"/>
      <c r="K216" s="14"/>
      <c r="L216" s="14"/>
      <c r="M216" s="15"/>
      <c r="N216" s="14"/>
      <c r="O216" s="14"/>
      <c r="P216" s="15"/>
      <c r="Q216" s="14"/>
      <c r="R216" s="14"/>
      <c r="S216" s="14"/>
      <c r="T216" s="14"/>
      <c r="U216" s="14"/>
      <c r="V216" s="15"/>
      <c r="W216" s="14"/>
      <c r="X216" s="14"/>
      <c r="Y216" s="15"/>
      <c r="Z216" s="14"/>
      <c r="AA216" s="14"/>
      <c r="AB216" s="15"/>
      <c r="AC216" s="223"/>
      <c r="AD216" s="223"/>
      <c r="AE216" s="223"/>
      <c r="AF216" s="14"/>
      <c r="AG216" s="14"/>
      <c r="AH216" s="15"/>
      <c r="AI216" s="14"/>
      <c r="AJ216" s="14"/>
      <c r="AK216" s="15"/>
      <c r="AL216" s="14"/>
      <c r="AM216" s="14"/>
      <c r="AN216" s="15"/>
      <c r="AO216" s="14"/>
      <c r="AP216" s="14"/>
      <c r="AQ216" s="15"/>
      <c r="AR216" s="14"/>
      <c r="AS216" s="14"/>
      <c r="AT216" s="15"/>
      <c r="AU216" s="14"/>
      <c r="AV216" s="14"/>
      <c r="AW216" s="15"/>
      <c r="AX216" s="14"/>
      <c r="AY216" s="14"/>
      <c r="AZ216" s="14"/>
      <c r="BA216" s="14">
        <v>234.2</v>
      </c>
      <c r="BB216" s="172">
        <v>137.45794000000001</v>
      </c>
      <c r="BC216" s="14">
        <f t="shared" si="161"/>
        <v>58.692544833475665</v>
      </c>
      <c r="BD216" s="14"/>
      <c r="BE216" s="14"/>
      <c r="BF216" s="15"/>
      <c r="BG216" s="14"/>
      <c r="BH216" s="14"/>
      <c r="BI216" s="15"/>
      <c r="BJ216" s="14"/>
      <c r="BK216" s="14"/>
      <c r="BL216" s="15"/>
      <c r="BM216" s="14"/>
      <c r="BN216" s="14"/>
      <c r="BO216" s="15"/>
      <c r="BP216" s="14"/>
      <c r="BQ216" s="14"/>
      <c r="BR216" s="15"/>
      <c r="BS216" s="14"/>
      <c r="BT216" s="14"/>
      <c r="BU216" s="15"/>
    </row>
    <row r="217" spans="1:73" s="12" customFormat="1" x14ac:dyDescent="0.25">
      <c r="A217" s="133" t="s">
        <v>411</v>
      </c>
      <c r="B217" s="50">
        <f t="shared" si="144"/>
        <v>234.2</v>
      </c>
      <c r="C217" s="50">
        <f t="shared" si="145"/>
        <v>140.61562000000001</v>
      </c>
      <c r="D217" s="14">
        <f t="shared" si="166"/>
        <v>60.040828351836041</v>
      </c>
      <c r="E217" s="14"/>
      <c r="F217" s="14"/>
      <c r="G217" s="15"/>
      <c r="H217" s="14"/>
      <c r="I217" s="14"/>
      <c r="J217" s="15"/>
      <c r="K217" s="14"/>
      <c r="L217" s="14"/>
      <c r="M217" s="15"/>
      <c r="N217" s="14"/>
      <c r="O217" s="14"/>
      <c r="P217" s="15"/>
      <c r="Q217" s="14"/>
      <c r="R217" s="14"/>
      <c r="S217" s="14"/>
      <c r="T217" s="14"/>
      <c r="U217" s="14"/>
      <c r="V217" s="15"/>
      <c r="W217" s="14"/>
      <c r="X217" s="14"/>
      <c r="Y217" s="15"/>
      <c r="Z217" s="14"/>
      <c r="AA217" s="14"/>
      <c r="AB217" s="15"/>
      <c r="AC217" s="223"/>
      <c r="AD217" s="223"/>
      <c r="AE217" s="223"/>
      <c r="AF217" s="14"/>
      <c r="AG217" s="14"/>
      <c r="AH217" s="15"/>
      <c r="AI217" s="14"/>
      <c r="AJ217" s="14"/>
      <c r="AK217" s="15"/>
      <c r="AL217" s="14"/>
      <c r="AM217" s="14"/>
      <c r="AN217" s="15"/>
      <c r="AO217" s="14"/>
      <c r="AP217" s="14"/>
      <c r="AQ217" s="15"/>
      <c r="AR217" s="14"/>
      <c r="AS217" s="14"/>
      <c r="AT217" s="15"/>
      <c r="AU217" s="14"/>
      <c r="AV217" s="14"/>
      <c r="AW217" s="15"/>
      <c r="AX217" s="14"/>
      <c r="AY217" s="14"/>
      <c r="AZ217" s="14"/>
      <c r="BA217" s="14">
        <v>234.2</v>
      </c>
      <c r="BB217" s="172">
        <v>140.61562000000001</v>
      </c>
      <c r="BC217" s="14">
        <f t="shared" si="161"/>
        <v>60.040828351836041</v>
      </c>
      <c r="BD217" s="14"/>
      <c r="BE217" s="14"/>
      <c r="BF217" s="15"/>
      <c r="BG217" s="14"/>
      <c r="BH217" s="14"/>
      <c r="BI217" s="15"/>
      <c r="BJ217" s="14"/>
      <c r="BK217" s="14"/>
      <c r="BL217" s="15"/>
      <c r="BM217" s="14"/>
      <c r="BN217" s="14"/>
      <c r="BO217" s="15"/>
      <c r="BP217" s="14"/>
      <c r="BQ217" s="14"/>
      <c r="BR217" s="15"/>
      <c r="BS217" s="14"/>
      <c r="BT217" s="14"/>
      <c r="BU217" s="15"/>
    </row>
    <row r="218" spans="1:73" s="12" customFormat="1" x14ac:dyDescent="0.25">
      <c r="A218" s="133" t="s">
        <v>604</v>
      </c>
      <c r="B218" s="50">
        <f t="shared" si="144"/>
        <v>234.2</v>
      </c>
      <c r="C218" s="50">
        <f t="shared" si="145"/>
        <v>150.46616</v>
      </c>
      <c r="D218" s="14">
        <f t="shared" si="166"/>
        <v>64.246865926558499</v>
      </c>
      <c r="E218" s="14"/>
      <c r="F218" s="14"/>
      <c r="G218" s="15"/>
      <c r="H218" s="14"/>
      <c r="I218" s="14"/>
      <c r="J218" s="15"/>
      <c r="K218" s="14"/>
      <c r="L218" s="14"/>
      <c r="M218" s="15"/>
      <c r="N218" s="14"/>
      <c r="O218" s="14"/>
      <c r="P218" s="15"/>
      <c r="Q218" s="14"/>
      <c r="R218" s="14"/>
      <c r="S218" s="14"/>
      <c r="T218" s="14"/>
      <c r="U218" s="14"/>
      <c r="V218" s="15"/>
      <c r="W218" s="14"/>
      <c r="X218" s="14"/>
      <c r="Y218" s="15"/>
      <c r="Z218" s="14"/>
      <c r="AA218" s="14"/>
      <c r="AB218" s="15"/>
      <c r="AC218" s="223"/>
      <c r="AD218" s="223"/>
      <c r="AE218" s="223"/>
      <c r="AF218" s="14"/>
      <c r="AG218" s="14"/>
      <c r="AH218" s="15"/>
      <c r="AI218" s="14"/>
      <c r="AJ218" s="14"/>
      <c r="AK218" s="15"/>
      <c r="AL218" s="14"/>
      <c r="AM218" s="14"/>
      <c r="AN218" s="15"/>
      <c r="AO218" s="14"/>
      <c r="AP218" s="14"/>
      <c r="AQ218" s="15"/>
      <c r="AR218" s="14"/>
      <c r="AS218" s="14"/>
      <c r="AT218" s="15"/>
      <c r="AU218" s="14"/>
      <c r="AV218" s="14"/>
      <c r="AW218" s="15"/>
      <c r="AX218" s="14"/>
      <c r="AY218" s="14"/>
      <c r="AZ218" s="14"/>
      <c r="BA218" s="14">
        <v>234.2</v>
      </c>
      <c r="BB218" s="172">
        <v>150.46616</v>
      </c>
      <c r="BC218" s="14">
        <f t="shared" si="161"/>
        <v>64.246865926558499</v>
      </c>
      <c r="BD218" s="14"/>
      <c r="BE218" s="14"/>
      <c r="BF218" s="15"/>
      <c r="BG218" s="14"/>
      <c r="BH218" s="14"/>
      <c r="BI218" s="15"/>
      <c r="BJ218" s="14"/>
      <c r="BK218" s="14"/>
      <c r="BL218" s="15"/>
      <c r="BM218" s="14"/>
      <c r="BN218" s="14"/>
      <c r="BO218" s="15"/>
      <c r="BP218" s="14"/>
      <c r="BQ218" s="14"/>
      <c r="BR218" s="15"/>
      <c r="BS218" s="14"/>
      <c r="BT218" s="14"/>
      <c r="BU218" s="15"/>
    </row>
    <row r="219" spans="1:73" s="12" customFormat="1" x14ac:dyDescent="0.25">
      <c r="A219" s="133" t="s">
        <v>412</v>
      </c>
      <c r="B219" s="50">
        <f t="shared" si="144"/>
        <v>468.4</v>
      </c>
      <c r="C219" s="50">
        <f t="shared" si="145"/>
        <v>284.12801999999999</v>
      </c>
      <c r="D219" s="14">
        <f t="shared" si="166"/>
        <v>60.659269854824934</v>
      </c>
      <c r="E219" s="14"/>
      <c r="F219" s="14"/>
      <c r="G219" s="15"/>
      <c r="H219" s="14"/>
      <c r="I219" s="14"/>
      <c r="J219" s="15"/>
      <c r="K219" s="14"/>
      <c r="L219" s="14"/>
      <c r="M219" s="15"/>
      <c r="N219" s="14"/>
      <c r="O219" s="14"/>
      <c r="P219" s="15"/>
      <c r="Q219" s="14"/>
      <c r="R219" s="14"/>
      <c r="S219" s="14"/>
      <c r="T219" s="14"/>
      <c r="U219" s="14"/>
      <c r="V219" s="15"/>
      <c r="W219" s="14"/>
      <c r="X219" s="14"/>
      <c r="Y219" s="15"/>
      <c r="Z219" s="14"/>
      <c r="AA219" s="14"/>
      <c r="AB219" s="15"/>
      <c r="AC219" s="223"/>
      <c r="AD219" s="223"/>
      <c r="AE219" s="223"/>
      <c r="AF219" s="14"/>
      <c r="AG219" s="14"/>
      <c r="AH219" s="15"/>
      <c r="AI219" s="14"/>
      <c r="AJ219" s="14"/>
      <c r="AK219" s="15"/>
      <c r="AL219" s="14"/>
      <c r="AM219" s="14"/>
      <c r="AN219" s="15"/>
      <c r="AO219" s="14"/>
      <c r="AP219" s="14"/>
      <c r="AQ219" s="15"/>
      <c r="AR219" s="14"/>
      <c r="AS219" s="14"/>
      <c r="AT219" s="15"/>
      <c r="AU219" s="14"/>
      <c r="AV219" s="14"/>
      <c r="AW219" s="15"/>
      <c r="AX219" s="14"/>
      <c r="AY219" s="14"/>
      <c r="AZ219" s="14"/>
      <c r="BA219" s="14">
        <v>468.4</v>
      </c>
      <c r="BB219" s="172">
        <v>284.12801999999999</v>
      </c>
      <c r="BC219" s="14">
        <f t="shared" si="161"/>
        <v>60.659269854824934</v>
      </c>
      <c r="BD219" s="14"/>
      <c r="BE219" s="14"/>
      <c r="BF219" s="15"/>
      <c r="BG219" s="14"/>
      <c r="BH219" s="14"/>
      <c r="BI219" s="15"/>
      <c r="BJ219" s="14"/>
      <c r="BK219" s="14"/>
      <c r="BL219" s="15"/>
      <c r="BM219" s="14"/>
      <c r="BN219" s="14"/>
      <c r="BO219" s="15"/>
      <c r="BP219" s="14"/>
      <c r="BQ219" s="14"/>
      <c r="BR219" s="15"/>
      <c r="BS219" s="14"/>
      <c r="BT219" s="14"/>
      <c r="BU219" s="15"/>
    </row>
    <row r="220" spans="1:73" s="12" customFormat="1" x14ac:dyDescent="0.25">
      <c r="A220" s="133" t="s">
        <v>413</v>
      </c>
      <c r="B220" s="50">
        <f t="shared" si="144"/>
        <v>234.2</v>
      </c>
      <c r="C220" s="50">
        <f t="shared" si="145"/>
        <v>151.03142000000003</v>
      </c>
      <c r="D220" s="14">
        <f t="shared" si="166"/>
        <v>64.48822374039284</v>
      </c>
      <c r="E220" s="14"/>
      <c r="F220" s="14"/>
      <c r="G220" s="15"/>
      <c r="H220" s="14"/>
      <c r="I220" s="14"/>
      <c r="J220" s="15"/>
      <c r="K220" s="14"/>
      <c r="L220" s="14"/>
      <c r="M220" s="15"/>
      <c r="N220" s="14"/>
      <c r="O220" s="14"/>
      <c r="P220" s="15"/>
      <c r="Q220" s="14"/>
      <c r="R220" s="14"/>
      <c r="S220" s="14"/>
      <c r="T220" s="14"/>
      <c r="U220" s="14"/>
      <c r="V220" s="15"/>
      <c r="W220" s="14"/>
      <c r="X220" s="14"/>
      <c r="Y220" s="15"/>
      <c r="Z220" s="14"/>
      <c r="AA220" s="14"/>
      <c r="AB220" s="15"/>
      <c r="AC220" s="223"/>
      <c r="AD220" s="223"/>
      <c r="AE220" s="223"/>
      <c r="AF220" s="14"/>
      <c r="AG220" s="14"/>
      <c r="AH220" s="15"/>
      <c r="AI220" s="14"/>
      <c r="AJ220" s="14"/>
      <c r="AK220" s="15"/>
      <c r="AL220" s="14"/>
      <c r="AM220" s="14"/>
      <c r="AN220" s="15"/>
      <c r="AO220" s="14"/>
      <c r="AP220" s="14"/>
      <c r="AQ220" s="15"/>
      <c r="AR220" s="14"/>
      <c r="AS220" s="14"/>
      <c r="AT220" s="15"/>
      <c r="AU220" s="14"/>
      <c r="AV220" s="14"/>
      <c r="AW220" s="15"/>
      <c r="AX220" s="14"/>
      <c r="AY220" s="14"/>
      <c r="AZ220" s="14"/>
      <c r="BA220" s="14">
        <v>234.2</v>
      </c>
      <c r="BB220" s="172">
        <v>151.03142000000003</v>
      </c>
      <c r="BC220" s="14">
        <f t="shared" si="161"/>
        <v>64.48822374039284</v>
      </c>
      <c r="BD220" s="14"/>
      <c r="BE220" s="14"/>
      <c r="BF220" s="15"/>
      <c r="BG220" s="14"/>
      <c r="BH220" s="14"/>
      <c r="BI220" s="15"/>
      <c r="BJ220" s="14"/>
      <c r="BK220" s="14"/>
      <c r="BL220" s="15"/>
      <c r="BM220" s="14"/>
      <c r="BN220" s="14"/>
      <c r="BO220" s="15"/>
      <c r="BP220" s="14"/>
      <c r="BQ220" s="14"/>
      <c r="BR220" s="15"/>
      <c r="BS220" s="14"/>
      <c r="BT220" s="14"/>
      <c r="BU220" s="15"/>
    </row>
    <row r="221" spans="1:73" s="28" customFormat="1" ht="31.5" x14ac:dyDescent="0.25">
      <c r="A221" s="77" t="s">
        <v>416</v>
      </c>
      <c r="B221" s="80">
        <f t="shared" si="144"/>
        <v>193481.89999999991</v>
      </c>
      <c r="C221" s="80">
        <f t="shared" si="145"/>
        <v>128761.86744999999</v>
      </c>
      <c r="D221" s="83">
        <f t="shared" ref="D221" si="167">C221/B221*100</f>
        <v>66.549825823500825</v>
      </c>
      <c r="E221" s="83">
        <f>SUM(E222:E227)</f>
        <v>1004.5</v>
      </c>
      <c r="F221" s="83">
        <f t="shared" ref="F221:BQ221" si="168">SUM(F222:F227)</f>
        <v>549.42375000000004</v>
      </c>
      <c r="G221" s="83">
        <f t="shared" si="148"/>
        <v>54.696241911398715</v>
      </c>
      <c r="H221" s="83">
        <f t="shared" si="168"/>
        <v>120.7</v>
      </c>
      <c r="I221" s="83">
        <f t="shared" si="168"/>
        <v>83.887550000000005</v>
      </c>
      <c r="J221" s="83">
        <f t="shared" si="149"/>
        <v>69.500869925434955</v>
      </c>
      <c r="K221" s="83">
        <f t="shared" si="168"/>
        <v>1928.5</v>
      </c>
      <c r="L221" s="83">
        <f t="shared" si="168"/>
        <v>1128.9892600000001</v>
      </c>
      <c r="M221" s="83">
        <f t="shared" si="150"/>
        <v>58.542352087114338</v>
      </c>
      <c r="N221" s="83">
        <f t="shared" si="168"/>
        <v>30571.7</v>
      </c>
      <c r="O221" s="83">
        <f t="shared" si="168"/>
        <v>21992.20218</v>
      </c>
      <c r="P221" s="83">
        <f t="shared" si="139"/>
        <v>71.936471246283332</v>
      </c>
      <c r="Q221" s="83">
        <f t="shared" si="168"/>
        <v>263.60000000000002</v>
      </c>
      <c r="R221" s="83">
        <f t="shared" si="168"/>
        <v>0</v>
      </c>
      <c r="S221" s="83">
        <f t="shared" si="39"/>
        <v>0</v>
      </c>
      <c r="T221" s="83">
        <f t="shared" si="168"/>
        <v>3399.2</v>
      </c>
      <c r="U221" s="83">
        <f t="shared" si="168"/>
        <v>1307.0718999999999</v>
      </c>
      <c r="V221" s="83">
        <f t="shared" si="151"/>
        <v>38.452338785596609</v>
      </c>
      <c r="W221" s="83">
        <f t="shared" si="168"/>
        <v>107.7</v>
      </c>
      <c r="X221" s="83">
        <f t="shared" si="168"/>
        <v>83.662970000000001</v>
      </c>
      <c r="Y221" s="83">
        <f t="shared" si="152"/>
        <v>77.68149489322191</v>
      </c>
      <c r="Z221" s="83">
        <f t="shared" si="168"/>
        <v>137725.79999999999</v>
      </c>
      <c r="AA221" s="83">
        <f t="shared" si="168"/>
        <v>91830.352319999991</v>
      </c>
      <c r="AB221" s="83">
        <f t="shared" si="153"/>
        <v>66.676216308055572</v>
      </c>
      <c r="AC221" s="224">
        <f t="shared" si="168"/>
        <v>310.3</v>
      </c>
      <c r="AD221" s="224">
        <f t="shared" si="168"/>
        <v>220.7</v>
      </c>
      <c r="AE221" s="221">
        <f t="shared" si="154"/>
        <v>71.124718014824367</v>
      </c>
      <c r="AF221" s="83">
        <f t="shared" si="168"/>
        <v>0</v>
      </c>
      <c r="AG221" s="83">
        <f t="shared" si="168"/>
        <v>0</v>
      </c>
      <c r="AH221" s="83"/>
      <c r="AI221" s="83">
        <f t="shared" si="168"/>
        <v>310.3</v>
      </c>
      <c r="AJ221" s="83">
        <f t="shared" si="168"/>
        <v>222.88911999999999</v>
      </c>
      <c r="AK221" s="83">
        <f t="shared" si="156"/>
        <v>71.830203029326455</v>
      </c>
      <c r="AL221" s="83">
        <f t="shared" si="168"/>
        <v>3698.7</v>
      </c>
      <c r="AM221" s="83">
        <f t="shared" si="168"/>
        <v>1725.22495</v>
      </c>
      <c r="AN221" s="83">
        <f t="shared" si="157"/>
        <v>46.644089815340529</v>
      </c>
      <c r="AO221" s="83">
        <f t="shared" si="168"/>
        <v>310.3</v>
      </c>
      <c r="AP221" s="83">
        <f t="shared" si="168"/>
        <v>211.20139</v>
      </c>
      <c r="AQ221" s="83">
        <f t="shared" si="158"/>
        <v>68.063612632935872</v>
      </c>
      <c r="AR221" s="83">
        <f t="shared" si="168"/>
        <v>310.3</v>
      </c>
      <c r="AS221" s="83">
        <f t="shared" si="168"/>
        <v>0</v>
      </c>
      <c r="AT221" s="83">
        <f t="shared" si="159"/>
        <v>0</v>
      </c>
      <c r="AU221" s="83">
        <f t="shared" si="168"/>
        <v>816.5</v>
      </c>
      <c r="AV221" s="83">
        <f t="shared" si="168"/>
        <v>612</v>
      </c>
      <c r="AW221" s="83">
        <f t="shared" si="160"/>
        <v>74.954072259644818</v>
      </c>
      <c r="AX221" s="83">
        <f t="shared" si="168"/>
        <v>0</v>
      </c>
      <c r="AY221" s="83">
        <f t="shared" si="168"/>
        <v>0</v>
      </c>
      <c r="AZ221" s="83">
        <f t="shared" si="168"/>
        <v>0</v>
      </c>
      <c r="BA221" s="83">
        <f t="shared" si="168"/>
        <v>936.8</v>
      </c>
      <c r="BB221" s="83">
        <f t="shared" si="168"/>
        <v>585.93052999999998</v>
      </c>
      <c r="BC221" s="81">
        <f t="shared" si="161"/>
        <v>62.545957514944497</v>
      </c>
      <c r="BD221" s="83">
        <f t="shared" si="168"/>
        <v>310.3</v>
      </c>
      <c r="BE221" s="83">
        <f t="shared" si="168"/>
        <v>196.82128</v>
      </c>
      <c r="BF221" s="83">
        <f t="shared" si="162"/>
        <v>63.429352239767965</v>
      </c>
      <c r="BG221" s="83">
        <f t="shared" si="168"/>
        <v>310.3</v>
      </c>
      <c r="BH221" s="83">
        <f t="shared" si="168"/>
        <v>159.64025000000001</v>
      </c>
      <c r="BI221" s="83">
        <f t="shared" si="163"/>
        <v>51.447067354173385</v>
      </c>
      <c r="BJ221" s="83">
        <f t="shared" si="168"/>
        <v>10992</v>
      </c>
      <c r="BK221" s="83">
        <f t="shared" si="168"/>
        <v>7851.87</v>
      </c>
      <c r="BL221" s="83">
        <f t="shared" si="31"/>
        <v>71.432587336244538</v>
      </c>
      <c r="BM221" s="83">
        <f t="shared" si="168"/>
        <v>51.3</v>
      </c>
      <c r="BN221" s="83">
        <f t="shared" si="168"/>
        <v>0</v>
      </c>
      <c r="BO221" s="83"/>
      <c r="BP221" s="83">
        <f t="shared" si="168"/>
        <v>3.1</v>
      </c>
      <c r="BQ221" s="83">
        <f t="shared" si="168"/>
        <v>0</v>
      </c>
      <c r="BR221" s="83">
        <f t="shared" si="164"/>
        <v>0</v>
      </c>
      <c r="BS221" s="83"/>
      <c r="BT221" s="83"/>
      <c r="BU221" s="83"/>
    </row>
    <row r="222" spans="1:73" s="12" customFormat="1" ht="31.5" x14ac:dyDescent="0.25">
      <c r="A222" s="132" t="s">
        <v>381</v>
      </c>
      <c r="B222" s="50">
        <f t="shared" si="144"/>
        <v>192545.09999999992</v>
      </c>
      <c r="C222" s="50">
        <f t="shared" si="145"/>
        <v>128175.93691999999</v>
      </c>
      <c r="D222" s="15">
        <f t="shared" si="0"/>
        <v>66.569306058684447</v>
      </c>
      <c r="E222" s="15">
        <v>1004.5</v>
      </c>
      <c r="F222" s="172">
        <v>549.42375000000004</v>
      </c>
      <c r="G222" s="15">
        <f t="shared" si="148"/>
        <v>54.696241911398715</v>
      </c>
      <c r="H222" s="15">
        <v>120.7</v>
      </c>
      <c r="I222" s="172">
        <v>83.887550000000005</v>
      </c>
      <c r="J222" s="15">
        <f t="shared" si="149"/>
        <v>69.500869925434955</v>
      </c>
      <c r="K222" s="15">
        <v>1928.5</v>
      </c>
      <c r="L222" s="228">
        <v>1128.9892600000001</v>
      </c>
      <c r="M222" s="15">
        <f t="shared" si="150"/>
        <v>58.542352087114338</v>
      </c>
      <c r="N222" s="15">
        <v>30571.7</v>
      </c>
      <c r="O222" s="172">
        <v>21992.20218</v>
      </c>
      <c r="P222" s="15">
        <f t="shared" si="139"/>
        <v>71.936471246283332</v>
      </c>
      <c r="Q222" s="15">
        <v>263.60000000000002</v>
      </c>
      <c r="R222" s="15"/>
      <c r="S222" s="15">
        <f t="shared" si="39"/>
        <v>0</v>
      </c>
      <c r="T222" s="15">
        <v>3399.2</v>
      </c>
      <c r="U222" s="172">
        <v>1307.0718999999999</v>
      </c>
      <c r="V222" s="15">
        <f t="shared" si="151"/>
        <v>38.452338785596609</v>
      </c>
      <c r="W222" s="15">
        <v>107.7</v>
      </c>
      <c r="X222" s="172">
        <v>83.662970000000001</v>
      </c>
      <c r="Y222" s="15">
        <f t="shared" si="152"/>
        <v>77.68149489322191</v>
      </c>
      <c r="Z222" s="227">
        <v>137725.79999999999</v>
      </c>
      <c r="AA222" s="172">
        <v>91830.352319999991</v>
      </c>
      <c r="AB222" s="15">
        <f t="shared" si="153"/>
        <v>66.676216308055572</v>
      </c>
      <c r="AC222" s="222">
        <v>310.3</v>
      </c>
      <c r="AD222" s="226">
        <v>220.7</v>
      </c>
      <c r="AE222" s="223">
        <f t="shared" si="154"/>
        <v>71.124718014824367</v>
      </c>
      <c r="AF222" s="15"/>
      <c r="AG222" s="15"/>
      <c r="AH222" s="15"/>
      <c r="AI222" s="15">
        <v>310.3</v>
      </c>
      <c r="AJ222" s="172">
        <v>222.88911999999999</v>
      </c>
      <c r="AK222" s="15">
        <f t="shared" si="156"/>
        <v>71.830203029326455</v>
      </c>
      <c r="AL222" s="15">
        <v>3698.7</v>
      </c>
      <c r="AM222" s="172">
        <v>1725.22495</v>
      </c>
      <c r="AN222" s="15">
        <f t="shared" si="157"/>
        <v>46.644089815340529</v>
      </c>
      <c r="AO222" s="15">
        <v>310.3</v>
      </c>
      <c r="AP222" s="172">
        <v>211.20139</v>
      </c>
      <c r="AQ222" s="15">
        <f t="shared" si="158"/>
        <v>68.063612632935872</v>
      </c>
      <c r="AR222" s="15">
        <v>310.3</v>
      </c>
      <c r="AS222" s="15"/>
      <c r="AT222" s="15">
        <f t="shared" si="159"/>
        <v>0</v>
      </c>
      <c r="AU222" s="15">
        <v>816.5</v>
      </c>
      <c r="AV222" s="172">
        <v>612</v>
      </c>
      <c r="AW222" s="15">
        <f t="shared" si="160"/>
        <v>74.954072259644818</v>
      </c>
      <c r="AX222" s="15"/>
      <c r="AY222" s="15"/>
      <c r="AZ222" s="15"/>
      <c r="BA222" s="15"/>
      <c r="BB222" s="15"/>
      <c r="BC222" s="14"/>
      <c r="BD222" s="15">
        <v>310.3</v>
      </c>
      <c r="BE222" s="172">
        <v>196.82128</v>
      </c>
      <c r="BF222" s="15">
        <f t="shared" si="162"/>
        <v>63.429352239767965</v>
      </c>
      <c r="BG222" s="15">
        <v>310.3</v>
      </c>
      <c r="BH222" s="172">
        <v>159.64025000000001</v>
      </c>
      <c r="BI222" s="15">
        <f t="shared" si="163"/>
        <v>51.447067354173385</v>
      </c>
      <c r="BJ222" s="15">
        <v>10992</v>
      </c>
      <c r="BK222" s="172">
        <v>7851.87</v>
      </c>
      <c r="BL222" s="15">
        <f t="shared" si="31"/>
        <v>71.432587336244538</v>
      </c>
      <c r="BM222" s="15">
        <v>51.3</v>
      </c>
      <c r="BN222" s="15"/>
      <c r="BO222" s="15">
        <f t="shared" si="165"/>
        <v>0</v>
      </c>
      <c r="BP222" s="172">
        <v>3.1</v>
      </c>
      <c r="BQ222" s="172">
        <v>0</v>
      </c>
      <c r="BR222" s="15">
        <f t="shared" si="164"/>
        <v>0</v>
      </c>
      <c r="BS222" s="15"/>
      <c r="BT222" s="15"/>
      <c r="BU222" s="15"/>
    </row>
    <row r="223" spans="1:73" s="12" customFormat="1" x14ac:dyDescent="0.25">
      <c r="A223" s="133" t="s">
        <v>605</v>
      </c>
      <c r="B223" s="50">
        <f t="shared" si="144"/>
        <v>234.2</v>
      </c>
      <c r="C223" s="50">
        <f t="shared" si="145"/>
        <v>139.19432999999998</v>
      </c>
      <c r="D223" s="14">
        <f>C223/B223*100</f>
        <v>59.433958155422708</v>
      </c>
      <c r="E223" s="14"/>
      <c r="F223" s="14"/>
      <c r="G223" s="15"/>
      <c r="H223" s="14"/>
      <c r="I223" s="15"/>
      <c r="J223" s="15"/>
      <c r="K223" s="14"/>
      <c r="L223" s="14"/>
      <c r="M223" s="15"/>
      <c r="N223" s="15"/>
      <c r="O223" s="15"/>
      <c r="P223" s="15"/>
      <c r="Q223" s="14"/>
      <c r="R223" s="14"/>
      <c r="S223" s="15"/>
      <c r="T223" s="14"/>
      <c r="U223" s="14"/>
      <c r="V223" s="15"/>
      <c r="W223" s="14"/>
      <c r="X223" s="14"/>
      <c r="Y223" s="15"/>
      <c r="Z223" s="15"/>
      <c r="AA223" s="15"/>
      <c r="AB223" s="15"/>
      <c r="AC223" s="223"/>
      <c r="AD223" s="223"/>
      <c r="AE223" s="223"/>
      <c r="AF223" s="14"/>
      <c r="AG223" s="14"/>
      <c r="AH223" s="15"/>
      <c r="AI223" s="14"/>
      <c r="AJ223" s="14"/>
      <c r="AK223" s="15"/>
      <c r="AL223" s="14"/>
      <c r="AM223" s="14"/>
      <c r="AN223" s="15"/>
      <c r="AO223" s="14"/>
      <c r="AP223" s="14"/>
      <c r="AQ223" s="15"/>
      <c r="AR223" s="14"/>
      <c r="AS223" s="14"/>
      <c r="AT223" s="15"/>
      <c r="AU223" s="14"/>
      <c r="AV223" s="14"/>
      <c r="AW223" s="15"/>
      <c r="AX223" s="14"/>
      <c r="AY223" s="14"/>
      <c r="AZ223" s="14"/>
      <c r="BA223" s="14">
        <v>234.2</v>
      </c>
      <c r="BB223" s="172">
        <v>139.19432999999998</v>
      </c>
      <c r="BC223" s="14">
        <f>BB223/BA223*100</f>
        <v>59.433958155422708</v>
      </c>
      <c r="BD223" s="14"/>
      <c r="BE223" s="14"/>
      <c r="BF223" s="15"/>
      <c r="BG223" s="14"/>
      <c r="BH223" s="14"/>
      <c r="BI223" s="15"/>
      <c r="BJ223" s="14"/>
      <c r="BK223" s="14"/>
      <c r="BL223" s="14"/>
      <c r="BM223" s="14"/>
      <c r="BN223" s="14"/>
      <c r="BO223" s="15"/>
      <c r="BP223" s="14"/>
      <c r="BQ223" s="14"/>
      <c r="BR223" s="15"/>
      <c r="BS223" s="14"/>
      <c r="BT223" s="14"/>
      <c r="BU223" s="15"/>
    </row>
    <row r="224" spans="1:73" s="12" customFormat="1" x14ac:dyDescent="0.25">
      <c r="A224" s="133" t="s">
        <v>529</v>
      </c>
      <c r="B224" s="50">
        <f t="shared" si="144"/>
        <v>0</v>
      </c>
      <c r="C224" s="50">
        <f t="shared" si="145"/>
        <v>0</v>
      </c>
      <c r="D224" s="14"/>
      <c r="E224" s="14"/>
      <c r="F224" s="14"/>
      <c r="G224" s="15"/>
      <c r="H224" s="14"/>
      <c r="I224" s="15"/>
      <c r="J224" s="15"/>
      <c r="K224" s="14"/>
      <c r="L224" s="14"/>
      <c r="M224" s="15"/>
      <c r="N224" s="15"/>
      <c r="O224" s="15"/>
      <c r="P224" s="15"/>
      <c r="Q224" s="14"/>
      <c r="R224" s="14"/>
      <c r="S224" s="15"/>
      <c r="T224" s="14"/>
      <c r="U224" s="14"/>
      <c r="V224" s="15"/>
      <c r="W224" s="14"/>
      <c r="X224" s="14"/>
      <c r="Y224" s="15"/>
      <c r="Z224" s="15"/>
      <c r="AA224" s="15"/>
      <c r="AB224" s="15"/>
      <c r="AC224" s="223"/>
      <c r="AD224" s="223"/>
      <c r="AE224" s="223"/>
      <c r="AF224" s="14"/>
      <c r="AG224" s="14"/>
      <c r="AH224" s="15"/>
      <c r="AI224" s="14"/>
      <c r="AJ224" s="14"/>
      <c r="AK224" s="15"/>
      <c r="AL224" s="14"/>
      <c r="AM224" s="14"/>
      <c r="AN224" s="15"/>
      <c r="AO224" s="14"/>
      <c r="AP224" s="14"/>
      <c r="AQ224" s="15"/>
      <c r="AR224" s="14"/>
      <c r="AS224" s="14"/>
      <c r="AT224" s="15"/>
      <c r="AU224" s="14"/>
      <c r="AV224" s="14"/>
      <c r="AW224" s="15"/>
      <c r="AX224" s="14"/>
      <c r="AY224" s="14"/>
      <c r="AZ224" s="14"/>
      <c r="BA224" s="14"/>
      <c r="BB224" s="14"/>
      <c r="BC224" s="14"/>
      <c r="BD224" s="14"/>
      <c r="BE224" s="14"/>
      <c r="BF224" s="15"/>
      <c r="BG224" s="14"/>
      <c r="BH224" s="14"/>
      <c r="BI224" s="15"/>
      <c r="BJ224" s="14"/>
      <c r="BK224" s="14"/>
      <c r="BL224" s="14"/>
      <c r="BM224" s="14"/>
      <c r="BN224" s="14"/>
      <c r="BO224" s="15"/>
      <c r="BP224" s="14"/>
      <c r="BQ224" s="14"/>
      <c r="BR224" s="15"/>
      <c r="BS224" s="14"/>
      <c r="BT224" s="14"/>
      <c r="BU224" s="15"/>
    </row>
    <row r="225" spans="1:73" s="12" customFormat="1" x14ac:dyDescent="0.25">
      <c r="A225" s="133" t="s">
        <v>606</v>
      </c>
      <c r="B225" s="50">
        <f t="shared" si="144"/>
        <v>0</v>
      </c>
      <c r="C225" s="50">
        <f t="shared" si="145"/>
        <v>0</v>
      </c>
      <c r="D225" s="14"/>
      <c r="E225" s="14"/>
      <c r="F225" s="14"/>
      <c r="G225" s="15"/>
      <c r="H225" s="14"/>
      <c r="I225" s="15"/>
      <c r="J225" s="15"/>
      <c r="K225" s="14"/>
      <c r="L225" s="14"/>
      <c r="M225" s="15"/>
      <c r="N225" s="15"/>
      <c r="O225" s="15"/>
      <c r="P225" s="15"/>
      <c r="Q225" s="14"/>
      <c r="R225" s="14"/>
      <c r="S225" s="15"/>
      <c r="T225" s="14"/>
      <c r="U225" s="14"/>
      <c r="V225" s="15"/>
      <c r="W225" s="14"/>
      <c r="X225" s="14"/>
      <c r="Y225" s="15"/>
      <c r="Z225" s="15"/>
      <c r="AA225" s="15"/>
      <c r="AB225" s="15"/>
      <c r="AC225" s="223"/>
      <c r="AD225" s="223"/>
      <c r="AE225" s="223"/>
      <c r="AF225" s="14"/>
      <c r="AG225" s="14"/>
      <c r="AH225" s="15"/>
      <c r="AI225" s="14"/>
      <c r="AJ225" s="14"/>
      <c r="AK225" s="15"/>
      <c r="AL225" s="14"/>
      <c r="AM225" s="14"/>
      <c r="AN225" s="15"/>
      <c r="AO225" s="14"/>
      <c r="AP225" s="14"/>
      <c r="AQ225" s="15"/>
      <c r="AR225" s="14"/>
      <c r="AS225" s="14"/>
      <c r="AT225" s="15"/>
      <c r="AU225" s="14"/>
      <c r="AV225" s="14"/>
      <c r="AW225" s="15"/>
      <c r="AX225" s="14"/>
      <c r="AY225" s="14"/>
      <c r="AZ225" s="14"/>
      <c r="BA225" s="14"/>
      <c r="BB225" s="14"/>
      <c r="BC225" s="14"/>
      <c r="BD225" s="14"/>
      <c r="BE225" s="14"/>
      <c r="BF225" s="15"/>
      <c r="BG225" s="14"/>
      <c r="BH225" s="14"/>
      <c r="BI225" s="15"/>
      <c r="BJ225" s="14"/>
      <c r="BK225" s="14"/>
      <c r="BL225" s="14"/>
      <c r="BM225" s="14"/>
      <c r="BN225" s="14"/>
      <c r="BO225" s="15"/>
      <c r="BP225" s="14"/>
      <c r="BQ225" s="14"/>
      <c r="BR225" s="15"/>
      <c r="BS225" s="14"/>
      <c r="BT225" s="14"/>
      <c r="BU225" s="15"/>
    </row>
    <row r="226" spans="1:73" s="12" customFormat="1" x14ac:dyDescent="0.25">
      <c r="A226" s="133" t="s">
        <v>415</v>
      </c>
      <c r="B226" s="50">
        <f t="shared" si="144"/>
        <v>468.4</v>
      </c>
      <c r="C226" s="50">
        <f t="shared" si="145"/>
        <v>300.55685</v>
      </c>
      <c r="D226" s="14">
        <f>C226/B226*100</f>
        <v>64.166705807002572</v>
      </c>
      <c r="E226" s="14"/>
      <c r="F226" s="14"/>
      <c r="G226" s="15"/>
      <c r="H226" s="14"/>
      <c r="I226" s="15"/>
      <c r="J226" s="15"/>
      <c r="K226" s="14"/>
      <c r="L226" s="14"/>
      <c r="M226" s="15"/>
      <c r="N226" s="15"/>
      <c r="O226" s="15"/>
      <c r="P226" s="15"/>
      <c r="Q226" s="14"/>
      <c r="R226" s="14"/>
      <c r="S226" s="15"/>
      <c r="T226" s="14"/>
      <c r="U226" s="14"/>
      <c r="V226" s="15"/>
      <c r="W226" s="14"/>
      <c r="X226" s="14"/>
      <c r="Y226" s="15"/>
      <c r="Z226" s="15"/>
      <c r="AA226" s="15"/>
      <c r="AB226" s="15"/>
      <c r="AC226" s="223"/>
      <c r="AD226" s="223"/>
      <c r="AE226" s="223"/>
      <c r="AF226" s="14"/>
      <c r="AG226" s="14"/>
      <c r="AH226" s="15"/>
      <c r="AI226" s="14"/>
      <c r="AJ226" s="14"/>
      <c r="AK226" s="15"/>
      <c r="AL226" s="14"/>
      <c r="AM226" s="14"/>
      <c r="AN226" s="15"/>
      <c r="AO226" s="14"/>
      <c r="AP226" s="14"/>
      <c r="AQ226" s="15"/>
      <c r="AR226" s="14"/>
      <c r="AS226" s="14"/>
      <c r="AT226" s="15"/>
      <c r="AU226" s="14"/>
      <c r="AV226" s="14"/>
      <c r="AW226" s="15"/>
      <c r="AX226" s="14"/>
      <c r="AY226" s="14"/>
      <c r="AZ226" s="14"/>
      <c r="BA226" s="14">
        <v>468.4</v>
      </c>
      <c r="BB226" s="172">
        <v>300.55685</v>
      </c>
      <c r="BC226" s="14">
        <f>BB226/BA226*100</f>
        <v>64.166705807002572</v>
      </c>
      <c r="BD226" s="14"/>
      <c r="BE226" s="14"/>
      <c r="BF226" s="15"/>
      <c r="BG226" s="14"/>
      <c r="BH226" s="14"/>
      <c r="BI226" s="15"/>
      <c r="BJ226" s="14"/>
      <c r="BK226" s="14"/>
      <c r="BL226" s="14"/>
      <c r="BM226" s="14"/>
      <c r="BN226" s="14"/>
      <c r="BO226" s="15"/>
      <c r="BP226" s="14"/>
      <c r="BQ226" s="14"/>
      <c r="BR226" s="15"/>
      <c r="BS226" s="14"/>
      <c r="BT226" s="14"/>
      <c r="BU226" s="15"/>
    </row>
    <row r="227" spans="1:73" s="12" customFormat="1" x14ac:dyDescent="0.25">
      <c r="A227" s="133" t="s">
        <v>432</v>
      </c>
      <c r="B227" s="50">
        <f t="shared" si="144"/>
        <v>234.2</v>
      </c>
      <c r="C227" s="50">
        <f t="shared" si="145"/>
        <v>146.17935</v>
      </c>
      <c r="D227" s="14">
        <f>C227/B227*100</f>
        <v>62.41646029035013</v>
      </c>
      <c r="E227" s="14"/>
      <c r="F227" s="14"/>
      <c r="G227" s="15"/>
      <c r="H227" s="14"/>
      <c r="I227" s="15"/>
      <c r="J227" s="15"/>
      <c r="K227" s="14"/>
      <c r="L227" s="14"/>
      <c r="M227" s="15"/>
      <c r="N227" s="15"/>
      <c r="O227" s="15"/>
      <c r="P227" s="15"/>
      <c r="Q227" s="14"/>
      <c r="R227" s="14"/>
      <c r="S227" s="15"/>
      <c r="T227" s="14"/>
      <c r="U227" s="14"/>
      <c r="V227" s="15"/>
      <c r="W227" s="14"/>
      <c r="X227" s="14"/>
      <c r="Y227" s="15"/>
      <c r="Z227" s="15"/>
      <c r="AA227" s="15"/>
      <c r="AB227" s="15"/>
      <c r="AC227" s="223"/>
      <c r="AD227" s="223"/>
      <c r="AE227" s="223"/>
      <c r="AF227" s="14"/>
      <c r="AG227" s="14"/>
      <c r="AH227" s="15"/>
      <c r="AI227" s="14"/>
      <c r="AJ227" s="14"/>
      <c r="AK227" s="15"/>
      <c r="AL227" s="14"/>
      <c r="AM227" s="14"/>
      <c r="AN227" s="15"/>
      <c r="AO227" s="14"/>
      <c r="AP227" s="14"/>
      <c r="AQ227" s="15"/>
      <c r="AR227" s="14"/>
      <c r="AS227" s="14"/>
      <c r="AT227" s="15"/>
      <c r="AU227" s="14"/>
      <c r="AV227" s="14"/>
      <c r="AW227" s="15"/>
      <c r="AX227" s="14"/>
      <c r="AY227" s="14"/>
      <c r="AZ227" s="15"/>
      <c r="BA227" s="14">
        <v>234.2</v>
      </c>
      <c r="BB227" s="172">
        <v>146.17935</v>
      </c>
      <c r="BC227" s="14">
        <f>BB227/BA227*100</f>
        <v>62.41646029035013</v>
      </c>
      <c r="BD227" s="14"/>
      <c r="BE227" s="14"/>
      <c r="BF227" s="15"/>
      <c r="BG227" s="14"/>
      <c r="BH227" s="14"/>
      <c r="BI227" s="15"/>
      <c r="BJ227" s="14"/>
      <c r="BK227" s="14"/>
      <c r="BL227" s="14"/>
      <c r="BM227" s="14"/>
      <c r="BN227" s="14"/>
      <c r="BO227" s="15"/>
      <c r="BP227" s="14"/>
      <c r="BQ227" s="14"/>
      <c r="BR227" s="15"/>
      <c r="BS227" s="14"/>
      <c r="BT227" s="14"/>
      <c r="BU227" s="15"/>
    </row>
    <row r="228" spans="1:73" s="28" customFormat="1" ht="31.5" x14ac:dyDescent="0.25">
      <c r="A228" s="77" t="s">
        <v>420</v>
      </c>
      <c r="B228" s="80">
        <f t="shared" si="144"/>
        <v>319159.99999999994</v>
      </c>
      <c r="C228" s="80">
        <f t="shared" si="145"/>
        <v>227672.32893999995</v>
      </c>
      <c r="D228" s="83">
        <f t="shared" ref="D228" si="169">C228/B228*100</f>
        <v>71.334856792831175</v>
      </c>
      <c r="E228" s="83">
        <f>SUM(E229:E239)</f>
        <v>864.6</v>
      </c>
      <c r="F228" s="83">
        <f t="shared" ref="F228:BQ228" si="170">SUM(F229:F239)</f>
        <v>691.68</v>
      </c>
      <c r="G228" s="83">
        <f t="shared" si="148"/>
        <v>80</v>
      </c>
      <c r="H228" s="83">
        <f t="shared" si="170"/>
        <v>284.60000000000002</v>
      </c>
      <c r="I228" s="83">
        <f t="shared" si="170"/>
        <v>170.19200000000001</v>
      </c>
      <c r="J228" s="83">
        <f t="shared" si="149"/>
        <v>59.800421644413206</v>
      </c>
      <c r="K228" s="83">
        <f t="shared" si="170"/>
        <v>3656.5</v>
      </c>
      <c r="L228" s="83">
        <f t="shared" si="170"/>
        <v>2678.0259999999998</v>
      </c>
      <c r="M228" s="83">
        <f t="shared" si="150"/>
        <v>73.240147682209752</v>
      </c>
      <c r="N228" s="83">
        <f t="shared" si="170"/>
        <v>72123.100000000006</v>
      </c>
      <c r="O228" s="83">
        <f t="shared" si="170"/>
        <v>53040</v>
      </c>
      <c r="P228" s="83">
        <f t="shared" si="139"/>
        <v>73.540932100810977</v>
      </c>
      <c r="Q228" s="83">
        <f t="shared" si="170"/>
        <v>464.8</v>
      </c>
      <c r="R228" s="83">
        <f t="shared" si="170"/>
        <v>0</v>
      </c>
      <c r="S228" s="83">
        <f t="shared" si="39"/>
        <v>0</v>
      </c>
      <c r="T228" s="83">
        <f t="shared" si="170"/>
        <v>4857.3999999999996</v>
      </c>
      <c r="U228" s="83">
        <f t="shared" si="170"/>
        <v>2879.9279999999999</v>
      </c>
      <c r="V228" s="83">
        <f t="shared" si="151"/>
        <v>59.289496438423853</v>
      </c>
      <c r="W228" s="83">
        <f t="shared" si="170"/>
        <v>215.5</v>
      </c>
      <c r="X228" s="83">
        <f t="shared" si="170"/>
        <v>149.304</v>
      </c>
      <c r="Y228" s="83">
        <f t="shared" si="152"/>
        <v>69.28259860788863</v>
      </c>
      <c r="Z228" s="83">
        <f t="shared" si="170"/>
        <v>209219.8</v>
      </c>
      <c r="AA228" s="83">
        <f t="shared" si="170"/>
        <v>149455.065</v>
      </c>
      <c r="AB228" s="83">
        <f t="shared" si="153"/>
        <v>71.434474652972625</v>
      </c>
      <c r="AC228" s="224">
        <f t="shared" si="170"/>
        <v>930.8</v>
      </c>
      <c r="AD228" s="224">
        <f t="shared" si="170"/>
        <v>617.16813000000002</v>
      </c>
      <c r="AE228" s="221">
        <f t="shared" si="154"/>
        <v>66.305127847013324</v>
      </c>
      <c r="AF228" s="83">
        <f t="shared" si="170"/>
        <v>40.200000000000003</v>
      </c>
      <c r="AG228" s="83">
        <f t="shared" si="170"/>
        <v>8.3347999999999995</v>
      </c>
      <c r="AH228" s="83">
        <f t="shared" si="155"/>
        <v>20.733333333333331</v>
      </c>
      <c r="AI228" s="83">
        <f t="shared" si="170"/>
        <v>310.3</v>
      </c>
      <c r="AJ228" s="83">
        <f t="shared" si="170"/>
        <v>232.72499999999999</v>
      </c>
      <c r="AK228" s="83">
        <f t="shared" si="156"/>
        <v>75</v>
      </c>
      <c r="AL228" s="83">
        <f t="shared" si="170"/>
        <v>3452.3</v>
      </c>
      <c r="AM228" s="83">
        <f t="shared" si="170"/>
        <v>2157.83635</v>
      </c>
      <c r="AN228" s="83">
        <f t="shared" si="157"/>
        <v>62.50431161834139</v>
      </c>
      <c r="AO228" s="83">
        <f t="shared" si="170"/>
        <v>620.5</v>
      </c>
      <c r="AP228" s="83">
        <f t="shared" si="170"/>
        <v>464.67020000000002</v>
      </c>
      <c r="AQ228" s="83">
        <f t="shared" si="158"/>
        <v>74.88641418211121</v>
      </c>
      <c r="AR228" s="83">
        <f t="shared" si="170"/>
        <v>310.3</v>
      </c>
      <c r="AS228" s="83">
        <f t="shared" si="170"/>
        <v>174.78671</v>
      </c>
      <c r="AT228" s="83">
        <f t="shared" si="159"/>
        <v>56.328298420883016</v>
      </c>
      <c r="AU228" s="83">
        <f t="shared" si="170"/>
        <v>1490</v>
      </c>
      <c r="AV228" s="83">
        <f t="shared" si="170"/>
        <v>1117.8</v>
      </c>
      <c r="AW228" s="83">
        <f t="shared" si="160"/>
        <v>75.020134228187914</v>
      </c>
      <c r="AX228" s="83">
        <f t="shared" si="170"/>
        <v>1241.2</v>
      </c>
      <c r="AY228" s="83">
        <f t="shared" si="170"/>
        <v>675.21244999999999</v>
      </c>
      <c r="AZ228" s="83">
        <f>AY228/AX228*100</f>
        <v>54.399971801482437</v>
      </c>
      <c r="BA228" s="83">
        <f t="shared" si="170"/>
        <v>1358.5000000000002</v>
      </c>
      <c r="BB228" s="83">
        <f t="shared" si="170"/>
        <v>849.06501000000003</v>
      </c>
      <c r="BC228" s="81">
        <f t="shared" ref="BC228:BC239" si="171">BB228/BA228*100</f>
        <v>62.500184762605805</v>
      </c>
      <c r="BD228" s="83">
        <f t="shared" si="170"/>
        <v>310.3</v>
      </c>
      <c r="BE228" s="83">
        <f t="shared" si="170"/>
        <v>210.62297000000001</v>
      </c>
      <c r="BF228" s="83">
        <f t="shared" si="162"/>
        <v>67.877205929745415</v>
      </c>
      <c r="BG228" s="83">
        <f t="shared" si="170"/>
        <v>310.3</v>
      </c>
      <c r="BH228" s="83">
        <f t="shared" si="170"/>
        <v>216.63632000000001</v>
      </c>
      <c r="BI228" s="83">
        <f t="shared" si="163"/>
        <v>69.815120850789555</v>
      </c>
      <c r="BJ228" s="83">
        <f t="shared" si="170"/>
        <v>16760.900000000001</v>
      </c>
      <c r="BK228" s="83">
        <f t="shared" si="170"/>
        <v>11878.476000000001</v>
      </c>
      <c r="BL228" s="83">
        <f t="shared" si="31"/>
        <v>70.870156137200269</v>
      </c>
      <c r="BM228" s="83">
        <f t="shared" si="170"/>
        <v>333.3</v>
      </c>
      <c r="BN228" s="83">
        <f t="shared" si="170"/>
        <v>0</v>
      </c>
      <c r="BO228" s="83"/>
      <c r="BP228" s="83">
        <f t="shared" si="170"/>
        <v>4.8</v>
      </c>
      <c r="BQ228" s="83">
        <f t="shared" si="170"/>
        <v>4.8</v>
      </c>
      <c r="BR228" s="83">
        <f t="shared" si="164"/>
        <v>100</v>
      </c>
      <c r="BS228" s="83"/>
      <c r="BT228" s="83"/>
      <c r="BU228" s="83"/>
    </row>
    <row r="229" spans="1:73" s="12" customFormat="1" ht="31.5" x14ac:dyDescent="0.25">
      <c r="A229" s="132" t="s">
        <v>400</v>
      </c>
      <c r="B229" s="50">
        <f t="shared" si="144"/>
        <v>317801.49999999994</v>
      </c>
      <c r="C229" s="50">
        <f t="shared" si="145"/>
        <v>226823.26392999996</v>
      </c>
      <c r="D229" s="15">
        <f t="shared" si="0"/>
        <v>71.372622196559803</v>
      </c>
      <c r="E229" s="15">
        <v>864.6</v>
      </c>
      <c r="F229" s="172">
        <v>691.68</v>
      </c>
      <c r="G229" s="15">
        <f t="shared" si="148"/>
        <v>80</v>
      </c>
      <c r="H229" s="15">
        <v>284.60000000000002</v>
      </c>
      <c r="I229" s="172">
        <v>170.19200000000001</v>
      </c>
      <c r="J229" s="15">
        <f t="shared" si="149"/>
        <v>59.800421644413206</v>
      </c>
      <c r="K229" s="15">
        <v>3656.5</v>
      </c>
      <c r="L229" s="228">
        <v>2678.0259999999998</v>
      </c>
      <c r="M229" s="15">
        <f t="shared" si="150"/>
        <v>73.240147682209752</v>
      </c>
      <c r="N229" s="15">
        <v>72123.100000000006</v>
      </c>
      <c r="O229" s="172">
        <v>53040</v>
      </c>
      <c r="P229" s="15">
        <f t="shared" si="139"/>
        <v>73.540932100810977</v>
      </c>
      <c r="Q229" s="15">
        <v>464.8</v>
      </c>
      <c r="R229" s="15"/>
      <c r="S229" s="15">
        <f t="shared" si="39"/>
        <v>0</v>
      </c>
      <c r="T229" s="15">
        <v>4857.3999999999996</v>
      </c>
      <c r="U229" s="172">
        <v>2879.9279999999999</v>
      </c>
      <c r="V229" s="15">
        <f t="shared" si="151"/>
        <v>59.289496438423853</v>
      </c>
      <c r="W229" s="15">
        <v>215.5</v>
      </c>
      <c r="X229" s="172">
        <v>149.304</v>
      </c>
      <c r="Y229" s="15">
        <f t="shared" si="152"/>
        <v>69.28259860788863</v>
      </c>
      <c r="Z229" s="227">
        <v>209219.8</v>
      </c>
      <c r="AA229" s="172">
        <v>149455.065</v>
      </c>
      <c r="AB229" s="15">
        <f t="shared" si="153"/>
        <v>71.434474652972625</v>
      </c>
      <c r="AC229" s="222">
        <v>930.8</v>
      </c>
      <c r="AD229" s="226">
        <v>617.16813000000002</v>
      </c>
      <c r="AE229" s="221">
        <f t="shared" si="154"/>
        <v>66.305127847013324</v>
      </c>
      <c r="AF229" s="14">
        <v>40.200000000000003</v>
      </c>
      <c r="AG229" s="172">
        <v>8.3347999999999995</v>
      </c>
      <c r="AH229" s="15">
        <f t="shared" si="155"/>
        <v>20.733333333333331</v>
      </c>
      <c r="AI229" s="15">
        <v>310.3</v>
      </c>
      <c r="AJ229" s="172">
        <v>232.72499999999999</v>
      </c>
      <c r="AK229" s="15">
        <f t="shared" si="156"/>
        <v>75</v>
      </c>
      <c r="AL229" s="15">
        <v>3452.3</v>
      </c>
      <c r="AM229" s="172">
        <v>2157.83635</v>
      </c>
      <c r="AN229" s="15">
        <f t="shared" si="157"/>
        <v>62.50431161834139</v>
      </c>
      <c r="AO229" s="15">
        <v>620.5</v>
      </c>
      <c r="AP229" s="172">
        <v>464.67020000000002</v>
      </c>
      <c r="AQ229" s="15">
        <f t="shared" si="158"/>
        <v>74.88641418211121</v>
      </c>
      <c r="AR229" s="15">
        <v>310.3</v>
      </c>
      <c r="AS229" s="172">
        <v>174.78671</v>
      </c>
      <c r="AT229" s="15">
        <f t="shared" si="159"/>
        <v>56.328298420883016</v>
      </c>
      <c r="AU229" s="15">
        <v>1490</v>
      </c>
      <c r="AV229" s="172">
        <v>1117.8</v>
      </c>
      <c r="AW229" s="15">
        <f t="shared" si="160"/>
        <v>75.020134228187914</v>
      </c>
      <c r="AX229" s="15">
        <v>1241.2</v>
      </c>
      <c r="AY229" s="172">
        <v>675.21244999999999</v>
      </c>
      <c r="AZ229" s="15">
        <f>AY229/AX229*100</f>
        <v>54.399971801482437</v>
      </c>
      <c r="BA229" s="15"/>
      <c r="BB229" s="15"/>
      <c r="BC229" s="14"/>
      <c r="BD229" s="15">
        <v>310.3</v>
      </c>
      <c r="BE229" s="172">
        <v>210.62297000000001</v>
      </c>
      <c r="BF229" s="15">
        <f t="shared" si="162"/>
        <v>67.877205929745415</v>
      </c>
      <c r="BG229" s="15">
        <v>310.3</v>
      </c>
      <c r="BH229" s="172">
        <v>216.63632000000001</v>
      </c>
      <c r="BI229" s="15">
        <f t="shared" si="163"/>
        <v>69.815120850789555</v>
      </c>
      <c r="BJ229" s="15">
        <v>16760.900000000001</v>
      </c>
      <c r="BK229" s="172">
        <v>11878.476000000001</v>
      </c>
      <c r="BL229" s="15">
        <f t="shared" si="31"/>
        <v>70.870156137200269</v>
      </c>
      <c r="BM229" s="15">
        <v>333.3</v>
      </c>
      <c r="BN229" s="15"/>
      <c r="BO229" s="15">
        <f t="shared" si="165"/>
        <v>0</v>
      </c>
      <c r="BP229" s="172">
        <v>4.8</v>
      </c>
      <c r="BQ229" s="172">
        <v>4.8</v>
      </c>
      <c r="BR229" s="15">
        <f t="shared" si="164"/>
        <v>100</v>
      </c>
      <c r="BS229" s="15"/>
      <c r="BT229" s="15"/>
      <c r="BU229" s="15"/>
    </row>
    <row r="230" spans="1:73" s="12" customFormat="1" x14ac:dyDescent="0.25">
      <c r="A230" s="133" t="s">
        <v>607</v>
      </c>
      <c r="B230" s="50">
        <f t="shared" si="144"/>
        <v>234.2</v>
      </c>
      <c r="C230" s="50">
        <f t="shared" si="145"/>
        <v>152.57426999999998</v>
      </c>
      <c r="D230" s="14">
        <f t="shared" ref="D230:D239" si="172">C230/B230*100</f>
        <v>65.146998292058072</v>
      </c>
      <c r="E230" s="14"/>
      <c r="F230" s="14"/>
      <c r="G230" s="15"/>
      <c r="H230" s="14"/>
      <c r="I230" s="14"/>
      <c r="J230" s="15"/>
      <c r="K230" s="14"/>
      <c r="L230" s="14"/>
      <c r="M230" s="15"/>
      <c r="N230" s="14"/>
      <c r="O230" s="14"/>
      <c r="P230" s="15"/>
      <c r="Q230" s="14"/>
      <c r="R230" s="14"/>
      <c r="S230" s="14"/>
      <c r="T230" s="14"/>
      <c r="U230" s="14"/>
      <c r="V230" s="15"/>
      <c r="W230" s="14"/>
      <c r="X230" s="14"/>
      <c r="Y230" s="15"/>
      <c r="Z230" s="14"/>
      <c r="AA230" s="14"/>
      <c r="AB230" s="15"/>
      <c r="AC230" s="223"/>
      <c r="AD230" s="223"/>
      <c r="AE230" s="223"/>
      <c r="AF230" s="14"/>
      <c r="AG230" s="14"/>
      <c r="AH230" s="15"/>
      <c r="AI230" s="14"/>
      <c r="AJ230" s="14"/>
      <c r="AK230" s="15"/>
      <c r="AL230" s="14"/>
      <c r="AM230" s="14"/>
      <c r="AN230" s="15"/>
      <c r="AO230" s="14"/>
      <c r="AP230" s="14"/>
      <c r="AQ230" s="15"/>
      <c r="AR230" s="14"/>
      <c r="AS230" s="14"/>
      <c r="AT230" s="15"/>
      <c r="AU230" s="14"/>
      <c r="AV230" s="14"/>
      <c r="AW230" s="15"/>
      <c r="AX230" s="14"/>
      <c r="AY230" s="14"/>
      <c r="AZ230" s="14"/>
      <c r="BA230" s="14">
        <v>234.2</v>
      </c>
      <c r="BB230" s="172">
        <v>152.57426999999998</v>
      </c>
      <c r="BC230" s="14">
        <f t="shared" si="171"/>
        <v>65.146998292058072</v>
      </c>
      <c r="BD230" s="14"/>
      <c r="BE230" s="14"/>
      <c r="BF230" s="15"/>
      <c r="BG230" s="14"/>
      <c r="BH230" s="14"/>
      <c r="BI230" s="15"/>
      <c r="BJ230" s="14"/>
      <c r="BK230" s="14"/>
      <c r="BL230" s="15"/>
      <c r="BM230" s="14"/>
      <c r="BN230" s="14"/>
      <c r="BO230" s="15"/>
      <c r="BP230" s="14"/>
      <c r="BQ230" s="14"/>
      <c r="BR230" s="15"/>
      <c r="BS230" s="14"/>
      <c r="BT230" s="14"/>
      <c r="BU230" s="15"/>
    </row>
    <row r="231" spans="1:73" s="12" customFormat="1" x14ac:dyDescent="0.25">
      <c r="A231" s="133" t="s">
        <v>608</v>
      </c>
      <c r="B231" s="50">
        <f t="shared" si="144"/>
        <v>93.7</v>
      </c>
      <c r="C231" s="50">
        <f t="shared" si="145"/>
        <v>59.298449999999995</v>
      </c>
      <c r="D231" s="14">
        <f t="shared" si="172"/>
        <v>63.285432230522943</v>
      </c>
      <c r="E231" s="14"/>
      <c r="F231" s="14"/>
      <c r="G231" s="15"/>
      <c r="H231" s="14"/>
      <c r="I231" s="14"/>
      <c r="J231" s="15"/>
      <c r="K231" s="14"/>
      <c r="L231" s="14"/>
      <c r="M231" s="15"/>
      <c r="N231" s="14"/>
      <c r="O231" s="14"/>
      <c r="P231" s="15"/>
      <c r="Q231" s="14"/>
      <c r="R231" s="14"/>
      <c r="S231" s="14"/>
      <c r="T231" s="14"/>
      <c r="U231" s="14"/>
      <c r="V231" s="15"/>
      <c r="W231" s="14"/>
      <c r="X231" s="14"/>
      <c r="Y231" s="15"/>
      <c r="Z231" s="14"/>
      <c r="AA231" s="14"/>
      <c r="AB231" s="15"/>
      <c r="AC231" s="223"/>
      <c r="AD231" s="223"/>
      <c r="AE231" s="223"/>
      <c r="AF231" s="14"/>
      <c r="AG231" s="14"/>
      <c r="AH231" s="15"/>
      <c r="AI231" s="14"/>
      <c r="AJ231" s="14"/>
      <c r="AK231" s="15"/>
      <c r="AL231" s="14"/>
      <c r="AM231" s="14"/>
      <c r="AN231" s="15"/>
      <c r="AO231" s="14"/>
      <c r="AP231" s="14"/>
      <c r="AQ231" s="15"/>
      <c r="AR231" s="14"/>
      <c r="AS231" s="14"/>
      <c r="AT231" s="15"/>
      <c r="AU231" s="14"/>
      <c r="AV231" s="14"/>
      <c r="AW231" s="15"/>
      <c r="AX231" s="14"/>
      <c r="AY231" s="14"/>
      <c r="AZ231" s="14"/>
      <c r="BA231" s="14">
        <v>93.7</v>
      </c>
      <c r="BB231" s="172">
        <v>59.298449999999995</v>
      </c>
      <c r="BC231" s="14">
        <f t="shared" si="171"/>
        <v>63.285432230522943</v>
      </c>
      <c r="BD231" s="14"/>
      <c r="BE231" s="14"/>
      <c r="BF231" s="15"/>
      <c r="BG231" s="14"/>
      <c r="BH231" s="14"/>
      <c r="BI231" s="15"/>
      <c r="BJ231" s="14"/>
      <c r="BK231" s="14"/>
      <c r="BL231" s="15"/>
      <c r="BM231" s="14"/>
      <c r="BN231" s="14"/>
      <c r="BO231" s="15"/>
      <c r="BP231" s="14"/>
      <c r="BQ231" s="14"/>
      <c r="BR231" s="15"/>
      <c r="BS231" s="14"/>
      <c r="BT231" s="14"/>
      <c r="BU231" s="15"/>
    </row>
    <row r="232" spans="1:73" s="12" customFormat="1" x14ac:dyDescent="0.25">
      <c r="A232" s="133" t="s">
        <v>609</v>
      </c>
      <c r="B232" s="50">
        <f t="shared" si="144"/>
        <v>93.7</v>
      </c>
      <c r="C232" s="50">
        <f t="shared" si="145"/>
        <v>59.982990000000001</v>
      </c>
      <c r="D232" s="14">
        <f t="shared" si="172"/>
        <v>64.015997865528291</v>
      </c>
      <c r="E232" s="14"/>
      <c r="F232" s="14"/>
      <c r="G232" s="15"/>
      <c r="H232" s="14"/>
      <c r="I232" s="14"/>
      <c r="J232" s="15"/>
      <c r="K232" s="14"/>
      <c r="L232" s="14"/>
      <c r="M232" s="15"/>
      <c r="N232" s="14"/>
      <c r="O232" s="14"/>
      <c r="P232" s="15"/>
      <c r="Q232" s="14"/>
      <c r="R232" s="14"/>
      <c r="S232" s="14"/>
      <c r="T232" s="14"/>
      <c r="U232" s="14"/>
      <c r="V232" s="15"/>
      <c r="W232" s="14"/>
      <c r="X232" s="14"/>
      <c r="Y232" s="15"/>
      <c r="Z232" s="14"/>
      <c r="AA232" s="14"/>
      <c r="AB232" s="15"/>
      <c r="AC232" s="223"/>
      <c r="AD232" s="223"/>
      <c r="AE232" s="223"/>
      <c r="AF232" s="14"/>
      <c r="AG232" s="14"/>
      <c r="AH232" s="15"/>
      <c r="AI232" s="14"/>
      <c r="AJ232" s="14"/>
      <c r="AK232" s="15"/>
      <c r="AL232" s="14"/>
      <c r="AM232" s="14"/>
      <c r="AN232" s="15"/>
      <c r="AO232" s="14"/>
      <c r="AP232" s="14"/>
      <c r="AQ232" s="15"/>
      <c r="AR232" s="14"/>
      <c r="AS232" s="14"/>
      <c r="AT232" s="15"/>
      <c r="AU232" s="14"/>
      <c r="AV232" s="14"/>
      <c r="AW232" s="15"/>
      <c r="AX232" s="14"/>
      <c r="AY232" s="14"/>
      <c r="AZ232" s="14"/>
      <c r="BA232" s="14">
        <v>93.7</v>
      </c>
      <c r="BB232" s="172">
        <v>59.982990000000001</v>
      </c>
      <c r="BC232" s="14">
        <f t="shared" si="171"/>
        <v>64.015997865528291</v>
      </c>
      <c r="BD232" s="14"/>
      <c r="BE232" s="14"/>
      <c r="BF232" s="15"/>
      <c r="BG232" s="14"/>
      <c r="BH232" s="14"/>
      <c r="BI232" s="15"/>
      <c r="BJ232" s="14"/>
      <c r="BK232" s="14"/>
      <c r="BL232" s="15"/>
      <c r="BM232" s="14"/>
      <c r="BN232" s="14"/>
      <c r="BO232" s="15"/>
      <c r="BP232" s="14"/>
      <c r="BQ232" s="14"/>
      <c r="BR232" s="15"/>
      <c r="BS232" s="14"/>
      <c r="BT232" s="14"/>
      <c r="BU232" s="15"/>
    </row>
    <row r="233" spans="1:73" s="12" customFormat="1" x14ac:dyDescent="0.25">
      <c r="A233" s="133" t="s">
        <v>610</v>
      </c>
      <c r="B233" s="50">
        <f t="shared" si="144"/>
        <v>93.7</v>
      </c>
      <c r="C233" s="50">
        <f t="shared" si="145"/>
        <v>54.55386</v>
      </c>
      <c r="D233" s="14">
        <f t="shared" si="172"/>
        <v>58.221835645677686</v>
      </c>
      <c r="E233" s="14"/>
      <c r="F233" s="14"/>
      <c r="G233" s="15"/>
      <c r="H233" s="14"/>
      <c r="I233" s="14"/>
      <c r="J233" s="15"/>
      <c r="K233" s="14"/>
      <c r="L233" s="14"/>
      <c r="M233" s="15"/>
      <c r="N233" s="14"/>
      <c r="O233" s="14"/>
      <c r="P233" s="15"/>
      <c r="Q233" s="14"/>
      <c r="R233" s="14"/>
      <c r="S233" s="14"/>
      <c r="T233" s="14"/>
      <c r="U233" s="14"/>
      <c r="V233" s="15"/>
      <c r="W233" s="14"/>
      <c r="X233" s="14"/>
      <c r="Y233" s="15"/>
      <c r="Z233" s="14"/>
      <c r="AA233" s="14"/>
      <c r="AB233" s="15"/>
      <c r="AC233" s="223"/>
      <c r="AD233" s="223"/>
      <c r="AE233" s="223"/>
      <c r="AF233" s="14"/>
      <c r="AG233" s="14"/>
      <c r="AH233" s="15"/>
      <c r="AI233" s="14"/>
      <c r="AJ233" s="14"/>
      <c r="AK233" s="15"/>
      <c r="AL233" s="14"/>
      <c r="AM233" s="14"/>
      <c r="AN233" s="15"/>
      <c r="AO233" s="14"/>
      <c r="AP233" s="14"/>
      <c r="AQ233" s="15"/>
      <c r="AR233" s="14"/>
      <c r="AS233" s="14"/>
      <c r="AT233" s="15"/>
      <c r="AU233" s="14"/>
      <c r="AV233" s="14"/>
      <c r="AW233" s="15"/>
      <c r="AX233" s="14"/>
      <c r="AY233" s="14"/>
      <c r="AZ233" s="14"/>
      <c r="BA233" s="14">
        <v>93.7</v>
      </c>
      <c r="BB233" s="172">
        <v>54.55386</v>
      </c>
      <c r="BC233" s="14">
        <f t="shared" si="171"/>
        <v>58.221835645677686</v>
      </c>
      <c r="BD233" s="14"/>
      <c r="BE233" s="14"/>
      <c r="BF233" s="15"/>
      <c r="BG233" s="14"/>
      <c r="BH233" s="14"/>
      <c r="BI233" s="15"/>
      <c r="BJ233" s="14"/>
      <c r="BK233" s="14"/>
      <c r="BL233" s="15"/>
      <c r="BM233" s="14"/>
      <c r="BN233" s="14"/>
      <c r="BO233" s="15"/>
      <c r="BP233" s="14"/>
      <c r="BQ233" s="14"/>
      <c r="BR233" s="15"/>
      <c r="BS233" s="14"/>
      <c r="BT233" s="14"/>
      <c r="BU233" s="15"/>
    </row>
    <row r="234" spans="1:73" s="12" customFormat="1" x14ac:dyDescent="0.25">
      <c r="A234" s="133" t="s">
        <v>611</v>
      </c>
      <c r="B234" s="50">
        <f t="shared" si="144"/>
        <v>93.7</v>
      </c>
      <c r="C234" s="50">
        <f t="shared" si="145"/>
        <v>54.452419999999996</v>
      </c>
      <c r="D234" s="14">
        <f t="shared" si="172"/>
        <v>58.113575240128071</v>
      </c>
      <c r="E234" s="14"/>
      <c r="F234" s="14"/>
      <c r="G234" s="15"/>
      <c r="H234" s="14"/>
      <c r="I234" s="14"/>
      <c r="J234" s="15"/>
      <c r="K234" s="14"/>
      <c r="L234" s="14"/>
      <c r="M234" s="15"/>
      <c r="N234" s="14"/>
      <c r="O234" s="14"/>
      <c r="P234" s="15"/>
      <c r="Q234" s="14"/>
      <c r="R234" s="14"/>
      <c r="S234" s="14"/>
      <c r="T234" s="14"/>
      <c r="U234" s="14"/>
      <c r="V234" s="15"/>
      <c r="W234" s="14"/>
      <c r="X234" s="14"/>
      <c r="Y234" s="15"/>
      <c r="Z234" s="14"/>
      <c r="AA234" s="14"/>
      <c r="AB234" s="15"/>
      <c r="AC234" s="223"/>
      <c r="AD234" s="223"/>
      <c r="AE234" s="223"/>
      <c r="AF234" s="14"/>
      <c r="AG234" s="14"/>
      <c r="AH234" s="15"/>
      <c r="AI234" s="14"/>
      <c r="AJ234" s="14"/>
      <c r="AK234" s="15"/>
      <c r="AL234" s="14"/>
      <c r="AM234" s="14"/>
      <c r="AN234" s="15"/>
      <c r="AO234" s="14"/>
      <c r="AP234" s="14"/>
      <c r="AQ234" s="15"/>
      <c r="AR234" s="14"/>
      <c r="AS234" s="14"/>
      <c r="AT234" s="15"/>
      <c r="AU234" s="14"/>
      <c r="AV234" s="14"/>
      <c r="AW234" s="15"/>
      <c r="AX234" s="14"/>
      <c r="AY234" s="14"/>
      <c r="AZ234" s="14"/>
      <c r="BA234" s="14">
        <v>93.7</v>
      </c>
      <c r="BB234" s="172">
        <v>54.452419999999996</v>
      </c>
      <c r="BC234" s="14">
        <f t="shared" si="171"/>
        <v>58.113575240128071</v>
      </c>
      <c r="BD234" s="14"/>
      <c r="BE234" s="14"/>
      <c r="BF234" s="15"/>
      <c r="BG234" s="14"/>
      <c r="BH234" s="14"/>
      <c r="BI234" s="15"/>
      <c r="BJ234" s="14"/>
      <c r="BK234" s="14"/>
      <c r="BL234" s="15"/>
      <c r="BM234" s="14"/>
      <c r="BN234" s="14"/>
      <c r="BO234" s="15"/>
      <c r="BP234" s="14"/>
      <c r="BQ234" s="14"/>
      <c r="BR234" s="15"/>
      <c r="BS234" s="14"/>
      <c r="BT234" s="14"/>
      <c r="BU234" s="15"/>
    </row>
    <row r="235" spans="1:73" s="12" customFormat="1" x14ac:dyDescent="0.25">
      <c r="A235" s="133" t="s">
        <v>418</v>
      </c>
      <c r="B235" s="50">
        <f t="shared" si="144"/>
        <v>234.2</v>
      </c>
      <c r="C235" s="50">
        <f t="shared" si="145"/>
        <v>142.95319000000001</v>
      </c>
      <c r="D235" s="14">
        <f t="shared" si="172"/>
        <v>61.038936806148591</v>
      </c>
      <c r="E235" s="14"/>
      <c r="F235" s="14"/>
      <c r="G235" s="15"/>
      <c r="H235" s="14"/>
      <c r="I235" s="14"/>
      <c r="J235" s="15"/>
      <c r="K235" s="14"/>
      <c r="L235" s="14"/>
      <c r="M235" s="15"/>
      <c r="N235" s="14"/>
      <c r="O235" s="14"/>
      <c r="P235" s="15"/>
      <c r="Q235" s="14"/>
      <c r="R235" s="14"/>
      <c r="S235" s="14"/>
      <c r="T235" s="14"/>
      <c r="U235" s="14"/>
      <c r="V235" s="15"/>
      <c r="W235" s="14"/>
      <c r="X235" s="14"/>
      <c r="Y235" s="15"/>
      <c r="Z235" s="14"/>
      <c r="AA235" s="14"/>
      <c r="AB235" s="15"/>
      <c r="AC235" s="223"/>
      <c r="AD235" s="223"/>
      <c r="AE235" s="223"/>
      <c r="AF235" s="14"/>
      <c r="AG235" s="14"/>
      <c r="AH235" s="15"/>
      <c r="AI235" s="14"/>
      <c r="AJ235" s="14"/>
      <c r="AK235" s="15"/>
      <c r="AL235" s="14"/>
      <c r="AM235" s="14"/>
      <c r="AN235" s="15"/>
      <c r="AO235" s="14"/>
      <c r="AP235" s="14"/>
      <c r="AQ235" s="15"/>
      <c r="AR235" s="14"/>
      <c r="AS235" s="14"/>
      <c r="AT235" s="15"/>
      <c r="AU235" s="14"/>
      <c r="AV235" s="14"/>
      <c r="AW235" s="15"/>
      <c r="AX235" s="14"/>
      <c r="AY235" s="14"/>
      <c r="AZ235" s="14"/>
      <c r="BA235" s="14">
        <v>234.2</v>
      </c>
      <c r="BB235" s="172">
        <v>142.95319000000001</v>
      </c>
      <c r="BC235" s="14">
        <f t="shared" si="171"/>
        <v>61.038936806148591</v>
      </c>
      <c r="BD235" s="14"/>
      <c r="BE235" s="14"/>
      <c r="BF235" s="15"/>
      <c r="BG235" s="14"/>
      <c r="BH235" s="14"/>
      <c r="BI235" s="15"/>
      <c r="BJ235" s="14"/>
      <c r="BK235" s="14"/>
      <c r="BL235" s="15"/>
      <c r="BM235" s="14"/>
      <c r="BN235" s="14"/>
      <c r="BO235" s="15"/>
      <c r="BP235" s="14"/>
      <c r="BQ235" s="14"/>
      <c r="BR235" s="15"/>
      <c r="BS235" s="14"/>
      <c r="BT235" s="14"/>
      <c r="BU235" s="15"/>
    </row>
    <row r="236" spans="1:73" s="12" customFormat="1" x14ac:dyDescent="0.25">
      <c r="A236" s="133" t="s">
        <v>612</v>
      </c>
      <c r="B236" s="50">
        <f t="shared" si="144"/>
        <v>93.7</v>
      </c>
      <c r="C236" s="50">
        <f t="shared" si="145"/>
        <v>51.0762</v>
      </c>
      <c r="D236" s="14">
        <f t="shared" si="172"/>
        <v>54.510352187833512</v>
      </c>
      <c r="E236" s="14"/>
      <c r="F236" s="14"/>
      <c r="G236" s="15"/>
      <c r="H236" s="14"/>
      <c r="I236" s="14"/>
      <c r="J236" s="15"/>
      <c r="K236" s="14"/>
      <c r="L236" s="14"/>
      <c r="M236" s="15"/>
      <c r="N236" s="14"/>
      <c r="O236" s="14"/>
      <c r="P236" s="15"/>
      <c r="Q236" s="14"/>
      <c r="R236" s="14"/>
      <c r="S236" s="14"/>
      <c r="T236" s="14"/>
      <c r="U236" s="14"/>
      <c r="V236" s="15"/>
      <c r="W236" s="14"/>
      <c r="X236" s="14"/>
      <c r="Y236" s="15"/>
      <c r="Z236" s="14"/>
      <c r="AA236" s="14"/>
      <c r="AB236" s="15"/>
      <c r="AC236" s="223"/>
      <c r="AD236" s="223"/>
      <c r="AE236" s="223"/>
      <c r="AF236" s="14"/>
      <c r="AG236" s="14"/>
      <c r="AH236" s="15"/>
      <c r="AI236" s="14"/>
      <c r="AJ236" s="14"/>
      <c r="AK236" s="15"/>
      <c r="AL236" s="14"/>
      <c r="AM236" s="14"/>
      <c r="AN236" s="15"/>
      <c r="AO236" s="14"/>
      <c r="AP236" s="14"/>
      <c r="AQ236" s="15"/>
      <c r="AR236" s="14"/>
      <c r="AS236" s="14"/>
      <c r="AT236" s="15"/>
      <c r="AU236" s="14"/>
      <c r="AV236" s="14"/>
      <c r="AW236" s="15"/>
      <c r="AX236" s="14"/>
      <c r="AY236" s="14"/>
      <c r="AZ236" s="14"/>
      <c r="BA236" s="14">
        <v>93.7</v>
      </c>
      <c r="BB236" s="172">
        <v>51.0762</v>
      </c>
      <c r="BC236" s="14">
        <f t="shared" si="171"/>
        <v>54.510352187833512</v>
      </c>
      <c r="BD236" s="14"/>
      <c r="BE236" s="14"/>
      <c r="BF236" s="15"/>
      <c r="BG236" s="14"/>
      <c r="BH236" s="14"/>
      <c r="BI236" s="15"/>
      <c r="BJ236" s="14"/>
      <c r="BK236" s="14"/>
      <c r="BL236" s="15"/>
      <c r="BM236" s="14"/>
      <c r="BN236" s="14"/>
      <c r="BO236" s="15"/>
      <c r="BP236" s="14"/>
      <c r="BQ236" s="14"/>
      <c r="BR236" s="15"/>
      <c r="BS236" s="14"/>
      <c r="BT236" s="14"/>
      <c r="BU236" s="15"/>
    </row>
    <row r="237" spans="1:73" s="12" customFormat="1" x14ac:dyDescent="0.25">
      <c r="A237" s="133" t="s">
        <v>419</v>
      </c>
      <c r="B237" s="50">
        <f t="shared" si="144"/>
        <v>93.7</v>
      </c>
      <c r="C237" s="50">
        <f t="shared" si="145"/>
        <v>61.157150000000001</v>
      </c>
      <c r="D237" s="14">
        <f t="shared" si="172"/>
        <v>65.269103521878336</v>
      </c>
      <c r="E237" s="14"/>
      <c r="F237" s="14"/>
      <c r="G237" s="15"/>
      <c r="H237" s="14"/>
      <c r="I237" s="14"/>
      <c r="J237" s="15"/>
      <c r="K237" s="14"/>
      <c r="L237" s="14"/>
      <c r="M237" s="15"/>
      <c r="N237" s="14"/>
      <c r="O237" s="14"/>
      <c r="P237" s="15"/>
      <c r="Q237" s="14"/>
      <c r="R237" s="14"/>
      <c r="S237" s="14"/>
      <c r="T237" s="14"/>
      <c r="U237" s="14"/>
      <c r="V237" s="15"/>
      <c r="W237" s="14"/>
      <c r="X237" s="14"/>
      <c r="Y237" s="15"/>
      <c r="Z237" s="14"/>
      <c r="AA237" s="14"/>
      <c r="AB237" s="15"/>
      <c r="AC237" s="223"/>
      <c r="AD237" s="223"/>
      <c r="AE237" s="223"/>
      <c r="AF237" s="14"/>
      <c r="AG237" s="14"/>
      <c r="AH237" s="15"/>
      <c r="AI237" s="14"/>
      <c r="AJ237" s="14"/>
      <c r="AK237" s="15"/>
      <c r="AL237" s="14"/>
      <c r="AM237" s="14"/>
      <c r="AN237" s="15"/>
      <c r="AO237" s="14"/>
      <c r="AP237" s="14"/>
      <c r="AQ237" s="15"/>
      <c r="AR237" s="14"/>
      <c r="AS237" s="14"/>
      <c r="AT237" s="15"/>
      <c r="AU237" s="14"/>
      <c r="AV237" s="14"/>
      <c r="AW237" s="15"/>
      <c r="AX237" s="14"/>
      <c r="AY237" s="14"/>
      <c r="AZ237" s="14"/>
      <c r="BA237" s="14">
        <v>93.7</v>
      </c>
      <c r="BB237" s="172">
        <v>61.157150000000001</v>
      </c>
      <c r="BC237" s="14">
        <f t="shared" si="171"/>
        <v>65.269103521878336</v>
      </c>
      <c r="BD237" s="14"/>
      <c r="BE237" s="14"/>
      <c r="BF237" s="15"/>
      <c r="BG237" s="14"/>
      <c r="BH237" s="14"/>
      <c r="BI237" s="15"/>
      <c r="BJ237" s="14"/>
      <c r="BK237" s="14"/>
      <c r="BL237" s="15"/>
      <c r="BM237" s="14"/>
      <c r="BN237" s="14"/>
      <c r="BO237" s="15"/>
      <c r="BP237" s="14"/>
      <c r="BQ237" s="14"/>
      <c r="BR237" s="15"/>
      <c r="BS237" s="14"/>
      <c r="BT237" s="14"/>
      <c r="BU237" s="15"/>
    </row>
    <row r="238" spans="1:73" s="12" customFormat="1" x14ac:dyDescent="0.25">
      <c r="A238" s="133" t="s">
        <v>615</v>
      </c>
      <c r="B238" s="50">
        <f t="shared" si="144"/>
        <v>93.7</v>
      </c>
      <c r="C238" s="50">
        <f t="shared" si="145"/>
        <v>55.296639999999996</v>
      </c>
      <c r="D238" s="14">
        <f t="shared" si="172"/>
        <v>59.014557097118455</v>
      </c>
      <c r="E238" s="14"/>
      <c r="F238" s="14"/>
      <c r="G238" s="15"/>
      <c r="H238" s="14"/>
      <c r="I238" s="14"/>
      <c r="J238" s="15"/>
      <c r="K238" s="14"/>
      <c r="L238" s="14"/>
      <c r="M238" s="15"/>
      <c r="N238" s="14"/>
      <c r="O238" s="14"/>
      <c r="P238" s="15"/>
      <c r="Q238" s="14"/>
      <c r="R238" s="14"/>
      <c r="S238" s="14"/>
      <c r="T238" s="14"/>
      <c r="U238" s="14"/>
      <c r="V238" s="15"/>
      <c r="W238" s="14"/>
      <c r="X238" s="14"/>
      <c r="Y238" s="15"/>
      <c r="Z238" s="14"/>
      <c r="AA238" s="14"/>
      <c r="AB238" s="15"/>
      <c r="AC238" s="223"/>
      <c r="AD238" s="223"/>
      <c r="AE238" s="223"/>
      <c r="AF238" s="14"/>
      <c r="AG238" s="14"/>
      <c r="AH238" s="15"/>
      <c r="AI238" s="14"/>
      <c r="AJ238" s="14"/>
      <c r="AK238" s="15"/>
      <c r="AL238" s="14"/>
      <c r="AM238" s="14"/>
      <c r="AN238" s="15"/>
      <c r="AO238" s="14"/>
      <c r="AP238" s="14"/>
      <c r="AQ238" s="15"/>
      <c r="AR238" s="14"/>
      <c r="AS238" s="14"/>
      <c r="AT238" s="15"/>
      <c r="AU238" s="14"/>
      <c r="AV238" s="14"/>
      <c r="AW238" s="15"/>
      <c r="AX238" s="14"/>
      <c r="AY238" s="14"/>
      <c r="AZ238" s="14"/>
      <c r="BA238" s="14">
        <v>93.7</v>
      </c>
      <c r="BB238" s="172">
        <v>55.296639999999996</v>
      </c>
      <c r="BC238" s="14">
        <f t="shared" si="171"/>
        <v>59.014557097118455</v>
      </c>
      <c r="BD238" s="14"/>
      <c r="BE238" s="14"/>
      <c r="BF238" s="15"/>
      <c r="BG238" s="14"/>
      <c r="BH238" s="14"/>
      <c r="BI238" s="15"/>
      <c r="BJ238" s="14"/>
      <c r="BK238" s="14"/>
      <c r="BL238" s="15"/>
      <c r="BM238" s="14"/>
      <c r="BN238" s="14"/>
      <c r="BO238" s="15"/>
      <c r="BP238" s="14"/>
      <c r="BQ238" s="14"/>
      <c r="BR238" s="15"/>
      <c r="BS238" s="14"/>
      <c r="BT238" s="14"/>
      <c r="BU238" s="15"/>
    </row>
    <row r="239" spans="1:73" s="12" customFormat="1" x14ac:dyDescent="0.25">
      <c r="A239" s="133" t="s">
        <v>614</v>
      </c>
      <c r="B239" s="50">
        <f t="shared" si="144"/>
        <v>234.2</v>
      </c>
      <c r="C239" s="50">
        <f t="shared" si="145"/>
        <v>157.71984</v>
      </c>
      <c r="D239" s="14">
        <f t="shared" si="172"/>
        <v>67.344081981212639</v>
      </c>
      <c r="E239" s="14"/>
      <c r="F239" s="14"/>
      <c r="G239" s="15"/>
      <c r="H239" s="14"/>
      <c r="I239" s="14"/>
      <c r="J239" s="15"/>
      <c r="K239" s="14"/>
      <c r="L239" s="14"/>
      <c r="M239" s="15"/>
      <c r="N239" s="14"/>
      <c r="O239" s="14"/>
      <c r="P239" s="15"/>
      <c r="Q239" s="14"/>
      <c r="R239" s="14"/>
      <c r="S239" s="14"/>
      <c r="T239" s="14"/>
      <c r="U239" s="14"/>
      <c r="V239" s="15"/>
      <c r="W239" s="14"/>
      <c r="X239" s="14"/>
      <c r="Y239" s="15"/>
      <c r="Z239" s="14"/>
      <c r="AA239" s="14"/>
      <c r="AB239" s="15"/>
      <c r="AC239" s="223"/>
      <c r="AD239" s="223"/>
      <c r="AE239" s="223"/>
      <c r="AF239" s="14"/>
      <c r="AG239" s="14"/>
      <c r="AH239" s="15"/>
      <c r="AI239" s="14"/>
      <c r="AJ239" s="14"/>
      <c r="AK239" s="15"/>
      <c r="AL239" s="14"/>
      <c r="AM239" s="14"/>
      <c r="AN239" s="15"/>
      <c r="AO239" s="14"/>
      <c r="AP239" s="14"/>
      <c r="AQ239" s="15"/>
      <c r="AR239" s="14"/>
      <c r="AS239" s="14"/>
      <c r="AT239" s="15"/>
      <c r="AU239" s="14"/>
      <c r="AV239" s="14"/>
      <c r="AW239" s="15"/>
      <c r="AX239" s="14"/>
      <c r="AY239" s="14"/>
      <c r="AZ239" s="14"/>
      <c r="BA239" s="14">
        <v>234.2</v>
      </c>
      <c r="BB239" s="172">
        <v>157.71984</v>
      </c>
      <c r="BC239" s="14">
        <f t="shared" si="171"/>
        <v>67.344081981212639</v>
      </c>
      <c r="BD239" s="14"/>
      <c r="BE239" s="14"/>
      <c r="BF239" s="15"/>
      <c r="BG239" s="14"/>
      <c r="BH239" s="14"/>
      <c r="BI239" s="15"/>
      <c r="BJ239" s="14"/>
      <c r="BK239" s="14"/>
      <c r="BL239" s="15"/>
      <c r="BM239" s="14"/>
      <c r="BN239" s="14"/>
      <c r="BO239" s="15"/>
      <c r="BP239" s="14"/>
      <c r="BQ239" s="14"/>
      <c r="BR239" s="15"/>
      <c r="BS239" s="14"/>
      <c r="BT239" s="14"/>
      <c r="BU239" s="15"/>
    </row>
    <row r="240" spans="1:73" s="28" customFormat="1" ht="31.5" x14ac:dyDescent="0.25">
      <c r="A240" s="77" t="s">
        <v>401</v>
      </c>
      <c r="B240" s="80">
        <f t="shared" si="144"/>
        <v>244130.09999999992</v>
      </c>
      <c r="C240" s="80">
        <f t="shared" si="145"/>
        <v>163802.71450999996</v>
      </c>
      <c r="D240" s="83">
        <f t="shared" ref="D240" si="173">C240/B240*100</f>
        <v>67.096484419577934</v>
      </c>
      <c r="E240" s="83">
        <f>SUM(E241:E252)</f>
        <v>1034.3</v>
      </c>
      <c r="F240" s="83">
        <f t="shared" ref="F240:BQ240" si="174">SUM(F241:F252)</f>
        <v>308.11799999999999</v>
      </c>
      <c r="G240" s="83">
        <f t="shared" si="148"/>
        <v>29.790002900512423</v>
      </c>
      <c r="H240" s="83">
        <f t="shared" si="174"/>
        <v>178.8</v>
      </c>
      <c r="I240" s="83">
        <f t="shared" si="174"/>
        <v>87.914109999999994</v>
      </c>
      <c r="J240" s="83">
        <f t="shared" si="149"/>
        <v>49.168965324384786</v>
      </c>
      <c r="K240" s="83">
        <f t="shared" si="174"/>
        <v>4352</v>
      </c>
      <c r="L240" s="83">
        <f t="shared" si="174"/>
        <v>1949.8581999999999</v>
      </c>
      <c r="M240" s="83">
        <f t="shared" si="150"/>
        <v>44.803727022058823</v>
      </c>
      <c r="N240" s="83">
        <f t="shared" si="174"/>
        <v>35561.800000000003</v>
      </c>
      <c r="O240" s="83">
        <f t="shared" si="174"/>
        <v>26086.350449999998</v>
      </c>
      <c r="P240" s="83">
        <f t="shared" si="139"/>
        <v>73.354977672671225</v>
      </c>
      <c r="Q240" s="83">
        <f t="shared" si="174"/>
        <v>263.60000000000002</v>
      </c>
      <c r="R240" s="83">
        <f t="shared" si="174"/>
        <v>0</v>
      </c>
      <c r="S240" s="83">
        <f t="shared" si="39"/>
        <v>0</v>
      </c>
      <c r="T240" s="83">
        <f t="shared" si="174"/>
        <v>3799.7</v>
      </c>
      <c r="U240" s="83">
        <f t="shared" si="174"/>
        <v>1842.3610000000001</v>
      </c>
      <c r="V240" s="83">
        <f t="shared" si="151"/>
        <v>48.487012132536783</v>
      </c>
      <c r="W240" s="83">
        <f t="shared" si="174"/>
        <v>161.6</v>
      </c>
      <c r="X240" s="83">
        <f t="shared" si="174"/>
        <v>110.02074</v>
      </c>
      <c r="Y240" s="83">
        <f t="shared" si="152"/>
        <v>68.082141089108916</v>
      </c>
      <c r="Z240" s="83">
        <f t="shared" si="174"/>
        <v>178071.9</v>
      </c>
      <c r="AA240" s="83">
        <f t="shared" si="174"/>
        <v>119918.75996</v>
      </c>
      <c r="AB240" s="83">
        <f t="shared" si="153"/>
        <v>67.342887878435619</v>
      </c>
      <c r="AC240" s="224">
        <f t="shared" si="174"/>
        <v>620.5</v>
      </c>
      <c r="AD240" s="224">
        <f t="shared" si="174"/>
        <v>428.92705999999998</v>
      </c>
      <c r="AE240" s="221">
        <f t="shared" si="154"/>
        <v>69.126037066881537</v>
      </c>
      <c r="AF240" s="83">
        <f t="shared" si="174"/>
        <v>36</v>
      </c>
      <c r="AG240" s="83">
        <f t="shared" si="174"/>
        <v>4.5609200000000003</v>
      </c>
      <c r="AH240" s="83">
        <f t="shared" si="155"/>
        <v>12.669222222222224</v>
      </c>
      <c r="AI240" s="83">
        <f t="shared" si="174"/>
        <v>310.3</v>
      </c>
      <c r="AJ240" s="83">
        <f t="shared" si="174"/>
        <v>208.87370999999999</v>
      </c>
      <c r="AK240" s="83">
        <f t="shared" si="156"/>
        <v>67.313474057363834</v>
      </c>
      <c r="AL240" s="83">
        <f t="shared" si="174"/>
        <v>1651.8</v>
      </c>
      <c r="AM240" s="83">
        <f t="shared" si="174"/>
        <v>885.36861999999996</v>
      </c>
      <c r="AN240" s="83">
        <f t="shared" si="157"/>
        <v>53.600231262864753</v>
      </c>
      <c r="AO240" s="83">
        <f t="shared" si="174"/>
        <v>310.3</v>
      </c>
      <c r="AP240" s="83">
        <f t="shared" si="174"/>
        <v>189.53139000000002</v>
      </c>
      <c r="AQ240" s="83">
        <f t="shared" si="158"/>
        <v>61.080048340315827</v>
      </c>
      <c r="AR240" s="83">
        <f t="shared" si="174"/>
        <v>310.3</v>
      </c>
      <c r="AS240" s="83">
        <f t="shared" si="174"/>
        <v>206.05507999999998</v>
      </c>
      <c r="AT240" s="83">
        <f t="shared" si="159"/>
        <v>66.405117628101834</v>
      </c>
      <c r="AU240" s="83">
        <f t="shared" si="174"/>
        <v>862.4</v>
      </c>
      <c r="AV240" s="83">
        <f t="shared" si="174"/>
        <v>647.1</v>
      </c>
      <c r="AW240" s="83">
        <f t="shared" si="160"/>
        <v>75.034786641929514</v>
      </c>
      <c r="AX240" s="83">
        <f t="shared" si="174"/>
        <v>0</v>
      </c>
      <c r="AY240" s="83">
        <f t="shared" si="174"/>
        <v>0</v>
      </c>
      <c r="AZ240" s="83">
        <f t="shared" si="174"/>
        <v>0</v>
      </c>
      <c r="BA240" s="83">
        <f t="shared" si="174"/>
        <v>1405.4</v>
      </c>
      <c r="BB240" s="83">
        <f t="shared" si="174"/>
        <v>830.92440000000011</v>
      </c>
      <c r="BC240" s="81">
        <f t="shared" ref="BC240:BC252" si="175">BB240/BA240*100</f>
        <v>59.12369432190124</v>
      </c>
      <c r="BD240" s="83">
        <f t="shared" si="174"/>
        <v>310.3</v>
      </c>
      <c r="BE240" s="83">
        <f t="shared" si="174"/>
        <v>195.11214000000001</v>
      </c>
      <c r="BF240" s="83">
        <f t="shared" si="162"/>
        <v>62.878549790525298</v>
      </c>
      <c r="BG240" s="83">
        <f t="shared" si="174"/>
        <v>310.3</v>
      </c>
      <c r="BH240" s="83">
        <f t="shared" si="174"/>
        <v>175.73976000000002</v>
      </c>
      <c r="BI240" s="83">
        <f t="shared" si="163"/>
        <v>56.63543667418628</v>
      </c>
      <c r="BJ240" s="83">
        <f t="shared" si="174"/>
        <v>14344.2</v>
      </c>
      <c r="BK240" s="83">
        <f t="shared" si="174"/>
        <v>9727.13897</v>
      </c>
      <c r="BL240" s="83">
        <f t="shared" si="31"/>
        <v>67.812349033058652</v>
      </c>
      <c r="BM240" s="83">
        <f t="shared" si="174"/>
        <v>230.7</v>
      </c>
      <c r="BN240" s="83">
        <f t="shared" si="174"/>
        <v>0</v>
      </c>
      <c r="BO240" s="83"/>
      <c r="BP240" s="83">
        <f t="shared" si="174"/>
        <v>3.9</v>
      </c>
      <c r="BQ240" s="83">
        <f t="shared" si="174"/>
        <v>0</v>
      </c>
      <c r="BR240" s="83">
        <f t="shared" si="164"/>
        <v>0</v>
      </c>
      <c r="BS240" s="83"/>
      <c r="BT240" s="83"/>
      <c r="BU240" s="83"/>
    </row>
    <row r="241" spans="1:73" s="12" customFormat="1" x14ac:dyDescent="0.25">
      <c r="A241" s="132" t="s">
        <v>399</v>
      </c>
      <c r="B241" s="50">
        <f t="shared" si="144"/>
        <v>242724.69999999992</v>
      </c>
      <c r="C241" s="50">
        <f t="shared" si="145"/>
        <v>162971.79010999997</v>
      </c>
      <c r="D241" s="15">
        <f t="shared" si="0"/>
        <v>67.142647662145635</v>
      </c>
      <c r="E241" s="15">
        <v>1034.3</v>
      </c>
      <c r="F241" s="172">
        <v>308.11799999999999</v>
      </c>
      <c r="G241" s="15">
        <f t="shared" si="148"/>
        <v>29.790002900512423</v>
      </c>
      <c r="H241" s="15">
        <v>178.8</v>
      </c>
      <c r="I241" s="172">
        <v>87.914109999999994</v>
      </c>
      <c r="J241" s="15">
        <f t="shared" si="149"/>
        <v>49.168965324384786</v>
      </c>
      <c r="K241" s="15">
        <v>4352</v>
      </c>
      <c r="L241" s="228">
        <v>1949.8581999999999</v>
      </c>
      <c r="M241" s="15">
        <f t="shared" si="150"/>
        <v>44.803727022058823</v>
      </c>
      <c r="N241" s="15">
        <v>35561.800000000003</v>
      </c>
      <c r="O241" s="172">
        <v>26086.350449999998</v>
      </c>
      <c r="P241" s="15">
        <f t="shared" si="139"/>
        <v>73.354977672671225</v>
      </c>
      <c r="Q241" s="15">
        <v>263.60000000000002</v>
      </c>
      <c r="R241" s="15"/>
      <c r="S241" s="15">
        <f t="shared" si="39"/>
        <v>0</v>
      </c>
      <c r="T241" s="15">
        <v>3799.7</v>
      </c>
      <c r="U241" s="172">
        <v>1842.3610000000001</v>
      </c>
      <c r="V241" s="15">
        <f t="shared" si="151"/>
        <v>48.487012132536783</v>
      </c>
      <c r="W241" s="15">
        <v>161.6</v>
      </c>
      <c r="X241" s="172">
        <v>110.02074</v>
      </c>
      <c r="Y241" s="15">
        <f t="shared" si="152"/>
        <v>68.082141089108916</v>
      </c>
      <c r="Z241" s="227">
        <v>178071.9</v>
      </c>
      <c r="AA241" s="172">
        <v>119918.75996</v>
      </c>
      <c r="AB241" s="15">
        <f t="shared" si="153"/>
        <v>67.342887878435619</v>
      </c>
      <c r="AC241" s="222">
        <v>620.5</v>
      </c>
      <c r="AD241" s="226">
        <v>428.92705999999998</v>
      </c>
      <c r="AE241" s="223">
        <f t="shared" si="154"/>
        <v>69.126037066881537</v>
      </c>
      <c r="AF241" s="14">
        <v>36</v>
      </c>
      <c r="AG241" s="172">
        <v>4.5609200000000003</v>
      </c>
      <c r="AH241" s="15">
        <f t="shared" si="155"/>
        <v>12.669222222222224</v>
      </c>
      <c r="AI241" s="15">
        <v>310.3</v>
      </c>
      <c r="AJ241" s="172">
        <v>208.87370999999999</v>
      </c>
      <c r="AK241" s="15">
        <f t="shared" si="156"/>
        <v>67.313474057363834</v>
      </c>
      <c r="AL241" s="15">
        <v>1651.8</v>
      </c>
      <c r="AM241" s="172">
        <v>885.36861999999996</v>
      </c>
      <c r="AN241" s="15">
        <f t="shared" si="157"/>
        <v>53.600231262864753</v>
      </c>
      <c r="AO241" s="15">
        <v>310.3</v>
      </c>
      <c r="AP241" s="172">
        <v>189.53139000000002</v>
      </c>
      <c r="AQ241" s="15">
        <f t="shared" si="158"/>
        <v>61.080048340315827</v>
      </c>
      <c r="AR241" s="15">
        <v>310.3</v>
      </c>
      <c r="AS241" s="172">
        <v>206.05507999999998</v>
      </c>
      <c r="AT241" s="15">
        <f t="shared" si="159"/>
        <v>66.405117628101834</v>
      </c>
      <c r="AU241" s="15">
        <v>862.4</v>
      </c>
      <c r="AV241" s="172">
        <v>647.1</v>
      </c>
      <c r="AW241" s="15">
        <f t="shared" si="160"/>
        <v>75.034786641929514</v>
      </c>
      <c r="AX241" s="15"/>
      <c r="AY241" s="15"/>
      <c r="AZ241" s="15"/>
      <c r="BA241" s="15"/>
      <c r="BB241" s="15"/>
      <c r="BC241" s="14"/>
      <c r="BD241" s="15">
        <v>310.3</v>
      </c>
      <c r="BE241" s="172">
        <v>195.11214000000001</v>
      </c>
      <c r="BF241" s="15">
        <f t="shared" si="162"/>
        <v>62.878549790525298</v>
      </c>
      <c r="BG241" s="15">
        <v>310.3</v>
      </c>
      <c r="BH241" s="172">
        <v>175.73976000000002</v>
      </c>
      <c r="BI241" s="15">
        <f t="shared" si="163"/>
        <v>56.63543667418628</v>
      </c>
      <c r="BJ241" s="15">
        <v>14344.2</v>
      </c>
      <c r="BK241" s="172">
        <v>9727.13897</v>
      </c>
      <c r="BL241" s="15">
        <f t="shared" si="31"/>
        <v>67.812349033058652</v>
      </c>
      <c r="BM241" s="15">
        <v>230.7</v>
      </c>
      <c r="BN241" s="15"/>
      <c r="BO241" s="15">
        <f t="shared" si="165"/>
        <v>0</v>
      </c>
      <c r="BP241" s="172">
        <v>3.9</v>
      </c>
      <c r="BQ241" s="15"/>
      <c r="BR241" s="15">
        <f t="shared" si="164"/>
        <v>0</v>
      </c>
      <c r="BS241" s="15"/>
      <c r="BT241" s="15"/>
      <c r="BU241" s="15"/>
    </row>
    <row r="242" spans="1:73" s="12" customFormat="1" x14ac:dyDescent="0.25">
      <c r="A242" s="133" t="s">
        <v>616</v>
      </c>
      <c r="B242" s="50">
        <f t="shared" si="144"/>
        <v>93.7</v>
      </c>
      <c r="C242" s="50">
        <f t="shared" si="145"/>
        <v>54.797199999999997</v>
      </c>
      <c r="D242" s="14">
        <f t="shared" ref="D242:D252" si="176">C242/B242*100</f>
        <v>58.481536819637135</v>
      </c>
      <c r="E242" s="14"/>
      <c r="F242" s="14"/>
      <c r="G242" s="15"/>
      <c r="H242" s="14"/>
      <c r="I242" s="15"/>
      <c r="J242" s="15"/>
      <c r="K242" s="14"/>
      <c r="L242" s="15"/>
      <c r="M242" s="15"/>
      <c r="N242" s="15"/>
      <c r="O242" s="15"/>
      <c r="P242" s="15"/>
      <c r="Q242" s="14"/>
      <c r="R242" s="14"/>
      <c r="S242" s="15"/>
      <c r="T242" s="14"/>
      <c r="U242" s="14"/>
      <c r="V242" s="15"/>
      <c r="W242" s="14"/>
      <c r="X242" s="14"/>
      <c r="Y242" s="15"/>
      <c r="Z242" s="15"/>
      <c r="AA242" s="15"/>
      <c r="AB242" s="15"/>
      <c r="AC242" s="223"/>
      <c r="AD242" s="223"/>
      <c r="AE242" s="223"/>
      <c r="AF242" s="14"/>
      <c r="AG242" s="14"/>
      <c r="AH242" s="15"/>
      <c r="AI242" s="14"/>
      <c r="AJ242" s="14"/>
      <c r="AK242" s="15"/>
      <c r="AL242" s="14"/>
      <c r="AM242" s="14"/>
      <c r="AN242" s="15"/>
      <c r="AO242" s="14"/>
      <c r="AP242" s="14"/>
      <c r="AQ242" s="15"/>
      <c r="AR242" s="14"/>
      <c r="AS242" s="14"/>
      <c r="AT242" s="15"/>
      <c r="AU242" s="14"/>
      <c r="AV242" s="14"/>
      <c r="AW242" s="15"/>
      <c r="AX242" s="14"/>
      <c r="AY242" s="14"/>
      <c r="AZ242" s="14"/>
      <c r="BA242" s="14">
        <v>93.7</v>
      </c>
      <c r="BB242" s="172">
        <v>54.797199999999997</v>
      </c>
      <c r="BC242" s="14">
        <f t="shared" si="175"/>
        <v>58.481536819637135</v>
      </c>
      <c r="BD242" s="14"/>
      <c r="BE242" s="14"/>
      <c r="BF242" s="15"/>
      <c r="BG242" s="14"/>
      <c r="BH242" s="14"/>
      <c r="BI242" s="15"/>
      <c r="BJ242" s="14"/>
      <c r="BK242" s="14"/>
      <c r="BL242" s="14"/>
      <c r="BM242" s="14"/>
      <c r="BN242" s="14"/>
      <c r="BO242" s="15"/>
      <c r="BP242" s="14"/>
      <c r="BQ242" s="14"/>
      <c r="BR242" s="15"/>
      <c r="BS242" s="14"/>
      <c r="BT242" s="14"/>
      <c r="BU242" s="15"/>
    </row>
    <row r="243" spans="1:73" s="12" customFormat="1" x14ac:dyDescent="0.25">
      <c r="A243" s="133" t="s">
        <v>447</v>
      </c>
      <c r="B243" s="50">
        <f t="shared" si="144"/>
        <v>93.7</v>
      </c>
      <c r="C243" s="50">
        <f t="shared" si="145"/>
        <v>53.64264</v>
      </c>
      <c r="D243" s="14">
        <f t="shared" si="176"/>
        <v>57.249348986125938</v>
      </c>
      <c r="E243" s="14"/>
      <c r="F243" s="14"/>
      <c r="G243" s="15"/>
      <c r="H243" s="14"/>
      <c r="I243" s="15"/>
      <c r="J243" s="15"/>
      <c r="K243" s="14"/>
      <c r="L243" s="15"/>
      <c r="M243" s="15"/>
      <c r="N243" s="15"/>
      <c r="O243" s="15"/>
      <c r="P243" s="15"/>
      <c r="Q243" s="14"/>
      <c r="R243" s="14"/>
      <c r="S243" s="15"/>
      <c r="T243" s="14"/>
      <c r="U243" s="14"/>
      <c r="V243" s="15"/>
      <c r="W243" s="14"/>
      <c r="X243" s="14"/>
      <c r="Y243" s="15"/>
      <c r="Z243" s="15"/>
      <c r="AA243" s="15"/>
      <c r="AB243" s="15"/>
      <c r="AC243" s="223"/>
      <c r="AD243" s="223"/>
      <c r="AE243" s="223"/>
      <c r="AF243" s="14"/>
      <c r="AG243" s="14"/>
      <c r="AH243" s="15"/>
      <c r="AI243" s="14"/>
      <c r="AJ243" s="14"/>
      <c r="AK243" s="15"/>
      <c r="AL243" s="14"/>
      <c r="AM243" s="14"/>
      <c r="AN243" s="15"/>
      <c r="AO243" s="14"/>
      <c r="AP243" s="14"/>
      <c r="AQ243" s="15"/>
      <c r="AR243" s="14"/>
      <c r="AS243" s="14"/>
      <c r="AT243" s="15"/>
      <c r="AU243" s="14"/>
      <c r="AV243" s="14"/>
      <c r="AW243" s="15"/>
      <c r="AX243" s="14"/>
      <c r="AY243" s="14"/>
      <c r="AZ243" s="14"/>
      <c r="BA243" s="14">
        <v>93.7</v>
      </c>
      <c r="BB243" s="172">
        <v>53.64264</v>
      </c>
      <c r="BC243" s="14">
        <f t="shared" si="175"/>
        <v>57.249348986125938</v>
      </c>
      <c r="BD243" s="14"/>
      <c r="BE243" s="14"/>
      <c r="BF243" s="15"/>
      <c r="BG243" s="14"/>
      <c r="BH243" s="14"/>
      <c r="BI243" s="15"/>
      <c r="BJ243" s="14"/>
      <c r="BK243" s="14"/>
      <c r="BL243" s="14"/>
      <c r="BM243" s="14"/>
      <c r="BN243" s="14"/>
      <c r="BO243" s="15"/>
      <c r="BP243" s="14"/>
      <c r="BQ243" s="14"/>
      <c r="BR243" s="15"/>
      <c r="BS243" s="14"/>
      <c r="BT243" s="14"/>
      <c r="BU243" s="15"/>
    </row>
    <row r="244" spans="1:73" s="12" customFormat="1" x14ac:dyDescent="0.25">
      <c r="A244" s="133" t="s">
        <v>617</v>
      </c>
      <c r="B244" s="50">
        <f t="shared" si="144"/>
        <v>93.7</v>
      </c>
      <c r="C244" s="50">
        <f t="shared" si="145"/>
        <v>54.294400000000003</v>
      </c>
      <c r="D244" s="14">
        <f t="shared" si="176"/>
        <v>57.944930629669159</v>
      </c>
      <c r="E244" s="14"/>
      <c r="F244" s="14"/>
      <c r="G244" s="15"/>
      <c r="H244" s="14"/>
      <c r="I244" s="15"/>
      <c r="J244" s="15"/>
      <c r="K244" s="14"/>
      <c r="L244" s="15"/>
      <c r="M244" s="15"/>
      <c r="N244" s="15"/>
      <c r="O244" s="15"/>
      <c r="P244" s="15"/>
      <c r="Q244" s="14"/>
      <c r="R244" s="14"/>
      <c r="S244" s="15"/>
      <c r="T244" s="14"/>
      <c r="U244" s="14"/>
      <c r="V244" s="15"/>
      <c r="W244" s="14"/>
      <c r="X244" s="14"/>
      <c r="Y244" s="15"/>
      <c r="Z244" s="15"/>
      <c r="AA244" s="15"/>
      <c r="AB244" s="15"/>
      <c r="AC244" s="223"/>
      <c r="AD244" s="223"/>
      <c r="AE244" s="223"/>
      <c r="AF244" s="14"/>
      <c r="AG244" s="14"/>
      <c r="AH244" s="15"/>
      <c r="AI244" s="14"/>
      <c r="AJ244" s="14"/>
      <c r="AK244" s="15"/>
      <c r="AL244" s="14"/>
      <c r="AM244" s="14"/>
      <c r="AN244" s="15"/>
      <c r="AO244" s="14"/>
      <c r="AP244" s="14"/>
      <c r="AQ244" s="15"/>
      <c r="AR244" s="14"/>
      <c r="AS244" s="14"/>
      <c r="AT244" s="15"/>
      <c r="AU244" s="14"/>
      <c r="AV244" s="14"/>
      <c r="AW244" s="15"/>
      <c r="AX244" s="14"/>
      <c r="AY244" s="14"/>
      <c r="AZ244" s="14"/>
      <c r="BA244" s="14">
        <v>93.7</v>
      </c>
      <c r="BB244" s="172">
        <v>54.294400000000003</v>
      </c>
      <c r="BC244" s="14">
        <f t="shared" si="175"/>
        <v>57.944930629669159</v>
      </c>
      <c r="BD244" s="14"/>
      <c r="BE244" s="14"/>
      <c r="BF244" s="15"/>
      <c r="BG244" s="14"/>
      <c r="BH244" s="14"/>
      <c r="BI244" s="15"/>
      <c r="BJ244" s="14"/>
      <c r="BK244" s="14"/>
      <c r="BL244" s="14"/>
      <c r="BM244" s="14"/>
      <c r="BN244" s="14"/>
      <c r="BO244" s="15"/>
      <c r="BP244" s="14"/>
      <c r="BQ244" s="14"/>
      <c r="BR244" s="15"/>
      <c r="BS244" s="14"/>
      <c r="BT244" s="14"/>
      <c r="BU244" s="15"/>
    </row>
    <row r="245" spans="1:73" s="12" customFormat="1" x14ac:dyDescent="0.25">
      <c r="A245" s="133" t="s">
        <v>411</v>
      </c>
      <c r="B245" s="50">
        <f t="shared" si="144"/>
        <v>93.7</v>
      </c>
      <c r="C245" s="50">
        <f t="shared" si="145"/>
        <v>55.668959999999998</v>
      </c>
      <c r="D245" s="14">
        <f t="shared" si="176"/>
        <v>59.411910352187839</v>
      </c>
      <c r="E245" s="14"/>
      <c r="F245" s="14"/>
      <c r="G245" s="15"/>
      <c r="H245" s="14"/>
      <c r="I245" s="15"/>
      <c r="J245" s="15"/>
      <c r="K245" s="14"/>
      <c r="L245" s="15"/>
      <c r="M245" s="15"/>
      <c r="N245" s="15"/>
      <c r="O245" s="15"/>
      <c r="P245" s="15"/>
      <c r="Q245" s="14"/>
      <c r="R245" s="14"/>
      <c r="S245" s="15"/>
      <c r="T245" s="14"/>
      <c r="U245" s="14"/>
      <c r="V245" s="15"/>
      <c r="W245" s="14"/>
      <c r="X245" s="14"/>
      <c r="Y245" s="15"/>
      <c r="Z245" s="15"/>
      <c r="AA245" s="15"/>
      <c r="AB245" s="15"/>
      <c r="AC245" s="223"/>
      <c r="AD245" s="223"/>
      <c r="AE245" s="223"/>
      <c r="AF245" s="14"/>
      <c r="AG245" s="14"/>
      <c r="AH245" s="15"/>
      <c r="AI245" s="14"/>
      <c r="AJ245" s="14"/>
      <c r="AK245" s="15"/>
      <c r="AL245" s="14"/>
      <c r="AM245" s="14"/>
      <c r="AN245" s="15"/>
      <c r="AO245" s="14"/>
      <c r="AP245" s="14"/>
      <c r="AQ245" s="15"/>
      <c r="AR245" s="14"/>
      <c r="AS245" s="14"/>
      <c r="AT245" s="15"/>
      <c r="AU245" s="14"/>
      <c r="AV245" s="14"/>
      <c r="AW245" s="15"/>
      <c r="AX245" s="14"/>
      <c r="AY245" s="14"/>
      <c r="AZ245" s="14"/>
      <c r="BA245" s="14">
        <v>93.7</v>
      </c>
      <c r="BB245" s="172">
        <v>55.668959999999998</v>
      </c>
      <c r="BC245" s="14">
        <f t="shared" si="175"/>
        <v>59.411910352187839</v>
      </c>
      <c r="BD245" s="14"/>
      <c r="BE245" s="14"/>
      <c r="BF245" s="15"/>
      <c r="BG245" s="14"/>
      <c r="BH245" s="14"/>
      <c r="BI245" s="15"/>
      <c r="BJ245" s="14"/>
      <c r="BK245" s="14"/>
      <c r="BL245" s="14"/>
      <c r="BM245" s="14"/>
      <c r="BN245" s="14"/>
      <c r="BO245" s="15"/>
      <c r="BP245" s="14"/>
      <c r="BQ245" s="14"/>
      <c r="BR245" s="15"/>
      <c r="BS245" s="14"/>
      <c r="BT245" s="14"/>
      <c r="BU245" s="15"/>
    </row>
    <row r="246" spans="1:73" s="12" customFormat="1" x14ac:dyDescent="0.25">
      <c r="A246" s="133" t="s">
        <v>570</v>
      </c>
      <c r="B246" s="50">
        <f t="shared" si="144"/>
        <v>93.7</v>
      </c>
      <c r="C246" s="50">
        <f t="shared" si="145"/>
        <v>55.41592</v>
      </c>
      <c r="D246" s="14">
        <f t="shared" si="176"/>
        <v>59.141856990394871</v>
      </c>
      <c r="E246" s="14"/>
      <c r="F246" s="14"/>
      <c r="G246" s="15"/>
      <c r="H246" s="14"/>
      <c r="I246" s="15"/>
      <c r="J246" s="15"/>
      <c r="K246" s="14"/>
      <c r="L246" s="15"/>
      <c r="M246" s="15"/>
      <c r="N246" s="15"/>
      <c r="O246" s="15"/>
      <c r="P246" s="15"/>
      <c r="Q246" s="14"/>
      <c r="R246" s="14"/>
      <c r="S246" s="15"/>
      <c r="T246" s="14"/>
      <c r="U246" s="14"/>
      <c r="V246" s="15"/>
      <c r="W246" s="14"/>
      <c r="X246" s="14"/>
      <c r="Y246" s="15"/>
      <c r="Z246" s="15"/>
      <c r="AA246" s="15"/>
      <c r="AB246" s="15"/>
      <c r="AC246" s="223"/>
      <c r="AD246" s="223"/>
      <c r="AE246" s="223"/>
      <c r="AF246" s="14"/>
      <c r="AG246" s="14"/>
      <c r="AH246" s="15"/>
      <c r="AI246" s="14"/>
      <c r="AJ246" s="14"/>
      <c r="AK246" s="15"/>
      <c r="AL246" s="14"/>
      <c r="AM246" s="14"/>
      <c r="AN246" s="15"/>
      <c r="AO246" s="14"/>
      <c r="AP246" s="14"/>
      <c r="AQ246" s="15"/>
      <c r="AR246" s="14"/>
      <c r="AS246" s="14"/>
      <c r="AT246" s="15"/>
      <c r="AU246" s="14"/>
      <c r="AV246" s="14"/>
      <c r="AW246" s="15"/>
      <c r="AX246" s="14"/>
      <c r="AY246" s="14"/>
      <c r="AZ246" s="14"/>
      <c r="BA246" s="14">
        <v>93.7</v>
      </c>
      <c r="BB246" s="172">
        <v>55.41592</v>
      </c>
      <c r="BC246" s="14">
        <f t="shared" si="175"/>
        <v>59.141856990394871</v>
      </c>
      <c r="BD246" s="14"/>
      <c r="BE246" s="14"/>
      <c r="BF246" s="15"/>
      <c r="BG246" s="14"/>
      <c r="BH246" s="14"/>
      <c r="BI246" s="15"/>
      <c r="BJ246" s="14"/>
      <c r="BK246" s="14"/>
      <c r="BL246" s="14"/>
      <c r="BM246" s="14"/>
      <c r="BN246" s="14"/>
      <c r="BO246" s="15"/>
      <c r="BP246" s="14"/>
      <c r="BQ246" s="14"/>
      <c r="BR246" s="15"/>
      <c r="BS246" s="14"/>
      <c r="BT246" s="14"/>
      <c r="BU246" s="15"/>
    </row>
    <row r="247" spans="1:73" s="12" customFormat="1" x14ac:dyDescent="0.25">
      <c r="A247" s="133" t="s">
        <v>397</v>
      </c>
      <c r="B247" s="50">
        <f t="shared" si="144"/>
        <v>468.4</v>
      </c>
      <c r="C247" s="50">
        <f t="shared" si="145"/>
        <v>270.08152000000001</v>
      </c>
      <c r="D247" s="14">
        <f t="shared" si="176"/>
        <v>57.660444064901796</v>
      </c>
      <c r="E247" s="14"/>
      <c r="F247" s="14"/>
      <c r="G247" s="15"/>
      <c r="H247" s="14"/>
      <c r="I247" s="15"/>
      <c r="J247" s="15"/>
      <c r="K247" s="14"/>
      <c r="L247" s="15"/>
      <c r="M247" s="15"/>
      <c r="N247" s="15"/>
      <c r="O247" s="15"/>
      <c r="P247" s="15"/>
      <c r="Q247" s="14"/>
      <c r="R247" s="14"/>
      <c r="S247" s="15"/>
      <c r="T247" s="14"/>
      <c r="U247" s="14"/>
      <c r="V247" s="15"/>
      <c r="W247" s="14"/>
      <c r="X247" s="14"/>
      <c r="Y247" s="15"/>
      <c r="Z247" s="15"/>
      <c r="AA247" s="15"/>
      <c r="AB247" s="15"/>
      <c r="AC247" s="223"/>
      <c r="AD247" s="223"/>
      <c r="AE247" s="223"/>
      <c r="AF247" s="14"/>
      <c r="AG247" s="14"/>
      <c r="AH247" s="15"/>
      <c r="AI247" s="14"/>
      <c r="AJ247" s="14"/>
      <c r="AK247" s="15"/>
      <c r="AL247" s="14"/>
      <c r="AM247" s="14"/>
      <c r="AN247" s="15"/>
      <c r="AO247" s="14"/>
      <c r="AP247" s="14"/>
      <c r="AQ247" s="15"/>
      <c r="AR247" s="14"/>
      <c r="AS247" s="14"/>
      <c r="AT247" s="15"/>
      <c r="AU247" s="14"/>
      <c r="AV247" s="14"/>
      <c r="AW247" s="15"/>
      <c r="AX247" s="14"/>
      <c r="AY247" s="14"/>
      <c r="AZ247" s="14"/>
      <c r="BA247" s="14">
        <v>468.4</v>
      </c>
      <c r="BB247" s="172">
        <v>270.08152000000001</v>
      </c>
      <c r="BC247" s="14">
        <f t="shared" si="175"/>
        <v>57.660444064901796</v>
      </c>
      <c r="BD247" s="14"/>
      <c r="BE247" s="14"/>
      <c r="BF247" s="15"/>
      <c r="BG247" s="14"/>
      <c r="BH247" s="14"/>
      <c r="BI247" s="15"/>
      <c r="BJ247" s="14"/>
      <c r="BK247" s="14"/>
      <c r="BL247" s="14"/>
      <c r="BM247" s="14"/>
      <c r="BN247" s="14"/>
      <c r="BO247" s="15"/>
      <c r="BP247" s="14"/>
      <c r="BQ247" s="14"/>
      <c r="BR247" s="15"/>
      <c r="BS247" s="14"/>
      <c r="BT247" s="14"/>
      <c r="BU247" s="15"/>
    </row>
    <row r="248" spans="1:73" s="12" customFormat="1" x14ac:dyDescent="0.25">
      <c r="A248" s="133" t="s">
        <v>618</v>
      </c>
      <c r="B248" s="50">
        <f t="shared" si="144"/>
        <v>93.7</v>
      </c>
      <c r="C248" s="50">
        <f t="shared" si="145"/>
        <v>55.752499999999998</v>
      </c>
      <c r="D248" s="14">
        <f t="shared" si="176"/>
        <v>59.501067235859118</v>
      </c>
      <c r="E248" s="14"/>
      <c r="F248" s="14"/>
      <c r="G248" s="15"/>
      <c r="H248" s="14"/>
      <c r="I248" s="15"/>
      <c r="J248" s="15"/>
      <c r="K248" s="14"/>
      <c r="L248" s="15"/>
      <c r="M248" s="15"/>
      <c r="N248" s="15"/>
      <c r="O248" s="15"/>
      <c r="P248" s="15"/>
      <c r="Q248" s="14"/>
      <c r="R248" s="14"/>
      <c r="S248" s="15"/>
      <c r="T248" s="14"/>
      <c r="U248" s="14"/>
      <c r="V248" s="15"/>
      <c r="W248" s="14"/>
      <c r="X248" s="14"/>
      <c r="Y248" s="15"/>
      <c r="Z248" s="15"/>
      <c r="AA248" s="15"/>
      <c r="AB248" s="15"/>
      <c r="AC248" s="223"/>
      <c r="AD248" s="223"/>
      <c r="AE248" s="223"/>
      <c r="AF248" s="14"/>
      <c r="AG248" s="14"/>
      <c r="AH248" s="15"/>
      <c r="AI248" s="14"/>
      <c r="AJ248" s="14"/>
      <c r="AK248" s="15"/>
      <c r="AL248" s="14"/>
      <c r="AM248" s="14"/>
      <c r="AN248" s="15"/>
      <c r="AO248" s="14"/>
      <c r="AP248" s="14"/>
      <c r="AQ248" s="15"/>
      <c r="AR248" s="14"/>
      <c r="AS248" s="14"/>
      <c r="AT248" s="15"/>
      <c r="AU248" s="14"/>
      <c r="AV248" s="14"/>
      <c r="AW248" s="15"/>
      <c r="AX248" s="14"/>
      <c r="AY248" s="14"/>
      <c r="AZ248" s="14"/>
      <c r="BA248" s="14">
        <v>93.7</v>
      </c>
      <c r="BB248" s="172">
        <v>55.752499999999998</v>
      </c>
      <c r="BC248" s="14">
        <f t="shared" si="175"/>
        <v>59.501067235859118</v>
      </c>
      <c r="BD248" s="14"/>
      <c r="BE248" s="14"/>
      <c r="BF248" s="15"/>
      <c r="BG248" s="14"/>
      <c r="BH248" s="14"/>
      <c r="BI248" s="15"/>
      <c r="BJ248" s="14"/>
      <c r="BK248" s="14"/>
      <c r="BL248" s="14"/>
      <c r="BM248" s="14"/>
      <c r="BN248" s="14"/>
      <c r="BO248" s="15"/>
      <c r="BP248" s="14"/>
      <c r="BQ248" s="14"/>
      <c r="BR248" s="15"/>
      <c r="BS248" s="14"/>
      <c r="BT248" s="14"/>
      <c r="BU248" s="15"/>
    </row>
    <row r="249" spans="1:73" s="12" customFormat="1" x14ac:dyDescent="0.25">
      <c r="A249" s="133" t="s">
        <v>619</v>
      </c>
      <c r="B249" s="50">
        <f t="shared" si="144"/>
        <v>93.7</v>
      </c>
      <c r="C249" s="50">
        <f t="shared" si="145"/>
        <v>56.045089999999995</v>
      </c>
      <c r="D249" s="14">
        <f t="shared" si="176"/>
        <v>59.813329775880462</v>
      </c>
      <c r="E249" s="14"/>
      <c r="F249" s="14"/>
      <c r="G249" s="15"/>
      <c r="H249" s="14"/>
      <c r="I249" s="15"/>
      <c r="J249" s="15"/>
      <c r="K249" s="14"/>
      <c r="L249" s="15"/>
      <c r="M249" s="15"/>
      <c r="N249" s="15"/>
      <c r="O249" s="15"/>
      <c r="P249" s="15"/>
      <c r="Q249" s="14"/>
      <c r="R249" s="14"/>
      <c r="S249" s="15"/>
      <c r="T249" s="14"/>
      <c r="U249" s="14"/>
      <c r="V249" s="15"/>
      <c r="W249" s="14"/>
      <c r="X249" s="14"/>
      <c r="Y249" s="15"/>
      <c r="Z249" s="15"/>
      <c r="AA249" s="15"/>
      <c r="AB249" s="15"/>
      <c r="AC249" s="223"/>
      <c r="AD249" s="223"/>
      <c r="AE249" s="223"/>
      <c r="AF249" s="14"/>
      <c r="AG249" s="14"/>
      <c r="AH249" s="15"/>
      <c r="AI249" s="14"/>
      <c r="AJ249" s="14"/>
      <c r="AK249" s="15"/>
      <c r="AL249" s="14"/>
      <c r="AM249" s="14"/>
      <c r="AN249" s="15"/>
      <c r="AO249" s="14"/>
      <c r="AP249" s="14"/>
      <c r="AQ249" s="15"/>
      <c r="AR249" s="14"/>
      <c r="AS249" s="14"/>
      <c r="AT249" s="15"/>
      <c r="AU249" s="14"/>
      <c r="AV249" s="14"/>
      <c r="AW249" s="15"/>
      <c r="AX249" s="14"/>
      <c r="AY249" s="14"/>
      <c r="AZ249" s="14"/>
      <c r="BA249" s="14">
        <v>93.7</v>
      </c>
      <c r="BB249" s="172">
        <v>56.045089999999995</v>
      </c>
      <c r="BC249" s="14">
        <f t="shared" si="175"/>
        <v>59.813329775880462</v>
      </c>
      <c r="BD249" s="14"/>
      <c r="BE249" s="14"/>
      <c r="BF249" s="15"/>
      <c r="BG249" s="14"/>
      <c r="BH249" s="14"/>
      <c r="BI249" s="15"/>
      <c r="BJ249" s="14"/>
      <c r="BK249" s="14"/>
      <c r="BL249" s="14"/>
      <c r="BM249" s="14"/>
      <c r="BN249" s="14"/>
      <c r="BO249" s="15"/>
      <c r="BP249" s="14"/>
      <c r="BQ249" s="14"/>
      <c r="BR249" s="15"/>
      <c r="BS249" s="14"/>
      <c r="BT249" s="14"/>
      <c r="BU249" s="15"/>
    </row>
    <row r="250" spans="1:73" s="12" customFormat="1" x14ac:dyDescent="0.25">
      <c r="A250" s="133" t="s">
        <v>396</v>
      </c>
      <c r="B250" s="50">
        <f t="shared" si="144"/>
        <v>93.7</v>
      </c>
      <c r="C250" s="50">
        <f t="shared" si="145"/>
        <v>56.603079999999999</v>
      </c>
      <c r="D250" s="14">
        <f t="shared" si="176"/>
        <v>60.408836712913548</v>
      </c>
      <c r="E250" s="14"/>
      <c r="F250" s="14"/>
      <c r="G250" s="15"/>
      <c r="H250" s="14"/>
      <c r="I250" s="15"/>
      <c r="J250" s="15"/>
      <c r="K250" s="14"/>
      <c r="L250" s="15"/>
      <c r="M250" s="15"/>
      <c r="N250" s="15"/>
      <c r="O250" s="15"/>
      <c r="P250" s="15"/>
      <c r="Q250" s="14"/>
      <c r="R250" s="14"/>
      <c r="S250" s="15"/>
      <c r="T250" s="14"/>
      <c r="U250" s="14"/>
      <c r="V250" s="15"/>
      <c r="W250" s="14"/>
      <c r="X250" s="14"/>
      <c r="Y250" s="15"/>
      <c r="Z250" s="15"/>
      <c r="AA250" s="15"/>
      <c r="AB250" s="15"/>
      <c r="AC250" s="223"/>
      <c r="AD250" s="223"/>
      <c r="AE250" s="223"/>
      <c r="AF250" s="14"/>
      <c r="AG250" s="14"/>
      <c r="AH250" s="15"/>
      <c r="AI250" s="14"/>
      <c r="AJ250" s="14"/>
      <c r="AK250" s="15"/>
      <c r="AL250" s="14"/>
      <c r="AM250" s="14"/>
      <c r="AN250" s="15"/>
      <c r="AO250" s="14"/>
      <c r="AP250" s="14"/>
      <c r="AQ250" s="15"/>
      <c r="AR250" s="14"/>
      <c r="AS250" s="14"/>
      <c r="AT250" s="15"/>
      <c r="AU250" s="14"/>
      <c r="AV250" s="14"/>
      <c r="AW250" s="15"/>
      <c r="AX250" s="14"/>
      <c r="AY250" s="14"/>
      <c r="AZ250" s="14"/>
      <c r="BA250" s="14">
        <v>93.7</v>
      </c>
      <c r="BB250" s="172">
        <v>56.603079999999999</v>
      </c>
      <c r="BC250" s="14">
        <f t="shared" si="175"/>
        <v>60.408836712913548</v>
      </c>
      <c r="BD250" s="14"/>
      <c r="BE250" s="14"/>
      <c r="BF250" s="15"/>
      <c r="BG250" s="14"/>
      <c r="BH250" s="14"/>
      <c r="BI250" s="15"/>
      <c r="BJ250" s="14"/>
      <c r="BK250" s="14"/>
      <c r="BL250" s="14"/>
      <c r="BM250" s="14"/>
      <c r="BN250" s="14"/>
      <c r="BO250" s="15"/>
      <c r="BP250" s="14"/>
      <c r="BQ250" s="14"/>
      <c r="BR250" s="15"/>
      <c r="BS250" s="14"/>
      <c r="BT250" s="14"/>
      <c r="BU250" s="15"/>
    </row>
    <row r="251" spans="1:73" s="12" customFormat="1" x14ac:dyDescent="0.25">
      <c r="A251" s="133" t="s">
        <v>620</v>
      </c>
      <c r="B251" s="50">
        <f t="shared" si="144"/>
        <v>93.7</v>
      </c>
      <c r="C251" s="50">
        <f t="shared" si="145"/>
        <v>62.62462</v>
      </c>
      <c r="D251" s="14">
        <f t="shared" si="176"/>
        <v>66.835240128068293</v>
      </c>
      <c r="E251" s="14"/>
      <c r="F251" s="14"/>
      <c r="G251" s="15"/>
      <c r="H251" s="14"/>
      <c r="I251" s="15"/>
      <c r="J251" s="15"/>
      <c r="K251" s="14"/>
      <c r="L251" s="15"/>
      <c r="M251" s="15"/>
      <c r="N251" s="15"/>
      <c r="O251" s="15"/>
      <c r="P251" s="15"/>
      <c r="Q251" s="14"/>
      <c r="R251" s="14"/>
      <c r="S251" s="15"/>
      <c r="T251" s="14"/>
      <c r="U251" s="14"/>
      <c r="V251" s="15"/>
      <c r="W251" s="14"/>
      <c r="X251" s="14"/>
      <c r="Y251" s="15"/>
      <c r="Z251" s="15"/>
      <c r="AA251" s="15"/>
      <c r="AB251" s="15"/>
      <c r="AC251" s="223"/>
      <c r="AD251" s="223"/>
      <c r="AE251" s="223"/>
      <c r="AF251" s="14"/>
      <c r="AG251" s="14"/>
      <c r="AH251" s="15"/>
      <c r="AI251" s="14"/>
      <c r="AJ251" s="14"/>
      <c r="AK251" s="15"/>
      <c r="AL251" s="14"/>
      <c r="AM251" s="14"/>
      <c r="AN251" s="15"/>
      <c r="AO251" s="14"/>
      <c r="AP251" s="14"/>
      <c r="AQ251" s="15"/>
      <c r="AR251" s="14"/>
      <c r="AS251" s="14"/>
      <c r="AT251" s="15"/>
      <c r="AU251" s="14"/>
      <c r="AV251" s="14"/>
      <c r="AW251" s="15"/>
      <c r="AX251" s="14"/>
      <c r="AY251" s="14"/>
      <c r="AZ251" s="14"/>
      <c r="BA251" s="14">
        <v>93.7</v>
      </c>
      <c r="BB251" s="172">
        <v>62.62462</v>
      </c>
      <c r="BC251" s="14">
        <f t="shared" si="175"/>
        <v>66.835240128068293</v>
      </c>
      <c r="BD251" s="14"/>
      <c r="BE251" s="14"/>
      <c r="BF251" s="15"/>
      <c r="BG251" s="14"/>
      <c r="BH251" s="14"/>
      <c r="BI251" s="15"/>
      <c r="BJ251" s="14"/>
      <c r="BK251" s="14"/>
      <c r="BL251" s="14"/>
      <c r="BM251" s="14"/>
      <c r="BN251" s="14"/>
      <c r="BO251" s="15"/>
      <c r="BP251" s="14"/>
      <c r="BQ251" s="14"/>
      <c r="BR251" s="15"/>
      <c r="BS251" s="14"/>
      <c r="BT251" s="14"/>
      <c r="BU251" s="15"/>
    </row>
    <row r="252" spans="1:73" s="12" customFormat="1" x14ac:dyDescent="0.25">
      <c r="A252" s="133" t="s">
        <v>621</v>
      </c>
      <c r="B252" s="50">
        <f t="shared" si="144"/>
        <v>93.7</v>
      </c>
      <c r="C252" s="50">
        <f t="shared" si="145"/>
        <v>55.998470000000005</v>
      </c>
      <c r="D252" s="14">
        <f t="shared" si="176"/>
        <v>59.763575240128077</v>
      </c>
      <c r="E252" s="14"/>
      <c r="F252" s="14"/>
      <c r="G252" s="15"/>
      <c r="H252" s="14"/>
      <c r="I252" s="15"/>
      <c r="J252" s="15"/>
      <c r="K252" s="14"/>
      <c r="L252" s="15"/>
      <c r="M252" s="15"/>
      <c r="N252" s="15"/>
      <c r="O252" s="15"/>
      <c r="P252" s="15"/>
      <c r="Q252" s="14"/>
      <c r="R252" s="14"/>
      <c r="S252" s="15"/>
      <c r="T252" s="14"/>
      <c r="U252" s="14"/>
      <c r="V252" s="15"/>
      <c r="W252" s="14"/>
      <c r="X252" s="14"/>
      <c r="Y252" s="15"/>
      <c r="Z252" s="15"/>
      <c r="AA252" s="15"/>
      <c r="AB252" s="15"/>
      <c r="AC252" s="223"/>
      <c r="AD252" s="223"/>
      <c r="AE252" s="223"/>
      <c r="AF252" s="14"/>
      <c r="AG252" s="14"/>
      <c r="AH252" s="15"/>
      <c r="AI252" s="14"/>
      <c r="AJ252" s="14"/>
      <c r="AK252" s="15"/>
      <c r="AL252" s="14"/>
      <c r="AM252" s="14"/>
      <c r="AN252" s="15"/>
      <c r="AO252" s="14"/>
      <c r="AP252" s="14"/>
      <c r="AQ252" s="15"/>
      <c r="AR252" s="14"/>
      <c r="AS252" s="14"/>
      <c r="AT252" s="15"/>
      <c r="AU252" s="14"/>
      <c r="AV252" s="14"/>
      <c r="AW252" s="15"/>
      <c r="AX252" s="14"/>
      <c r="AY252" s="14"/>
      <c r="AZ252" s="14"/>
      <c r="BA252" s="14">
        <v>93.7</v>
      </c>
      <c r="BB252" s="172">
        <v>55.998470000000005</v>
      </c>
      <c r="BC252" s="14">
        <f t="shared" si="175"/>
        <v>59.763575240128077</v>
      </c>
      <c r="BD252" s="14"/>
      <c r="BE252" s="14"/>
      <c r="BF252" s="15"/>
      <c r="BG252" s="14"/>
      <c r="BH252" s="14"/>
      <c r="BI252" s="15"/>
      <c r="BJ252" s="14"/>
      <c r="BK252" s="14"/>
      <c r="BL252" s="14"/>
      <c r="BM252" s="14"/>
      <c r="BN252" s="14"/>
      <c r="BO252" s="15"/>
      <c r="BP252" s="14"/>
      <c r="BQ252" s="14"/>
      <c r="BR252" s="15"/>
      <c r="BS252" s="14"/>
      <c r="BT252" s="14"/>
      <c r="BU252" s="15"/>
    </row>
    <row r="253" spans="1:73" s="28" customFormat="1" ht="31.5" x14ac:dyDescent="0.25">
      <c r="A253" s="77" t="s">
        <v>434</v>
      </c>
      <c r="B253" s="80">
        <f t="shared" si="144"/>
        <v>236644.69999999992</v>
      </c>
      <c r="C253" s="80">
        <f t="shared" si="145"/>
        <v>156526.60441999996</v>
      </c>
      <c r="D253" s="83">
        <f t="shared" ref="D253" si="177">C253/B253*100</f>
        <v>66.144141161834597</v>
      </c>
      <c r="E253" s="81">
        <f>SUM(E254:E266)</f>
        <v>993.6</v>
      </c>
      <c r="F253" s="81">
        <f t="shared" ref="F253:BQ253" si="178">SUM(F254:F266)</f>
        <v>576.07090000000005</v>
      </c>
      <c r="G253" s="83">
        <f t="shared" si="148"/>
        <v>57.978150161030598</v>
      </c>
      <c r="H253" s="81">
        <f t="shared" si="178"/>
        <v>143.69999999999999</v>
      </c>
      <c r="I253" s="83">
        <f t="shared" si="178"/>
        <v>80.3125</v>
      </c>
      <c r="J253" s="83">
        <f t="shared" si="149"/>
        <v>55.889004871259573</v>
      </c>
      <c r="K253" s="81">
        <f t="shared" si="178"/>
        <v>3371.4</v>
      </c>
      <c r="L253" s="83">
        <f t="shared" si="178"/>
        <v>1791.2895000000001</v>
      </c>
      <c r="M253" s="83">
        <f t="shared" si="150"/>
        <v>53.131918490834671</v>
      </c>
      <c r="N253" s="83">
        <f t="shared" si="178"/>
        <v>36254.9</v>
      </c>
      <c r="O253" s="83">
        <f t="shared" si="178"/>
        <v>25332.414479999999</v>
      </c>
      <c r="P253" s="83">
        <f t="shared" si="139"/>
        <v>69.87307779086413</v>
      </c>
      <c r="Q253" s="81">
        <f t="shared" si="178"/>
        <v>263.60000000000002</v>
      </c>
      <c r="R253" s="81">
        <f t="shared" si="178"/>
        <v>0</v>
      </c>
      <c r="S253" s="83">
        <f t="shared" si="39"/>
        <v>0</v>
      </c>
      <c r="T253" s="81">
        <f t="shared" si="178"/>
        <v>4302.3999999999996</v>
      </c>
      <c r="U253" s="81">
        <f t="shared" si="178"/>
        <v>1707.7293400000001</v>
      </c>
      <c r="V253" s="83">
        <f t="shared" si="151"/>
        <v>39.692481870583869</v>
      </c>
      <c r="W253" s="81">
        <f t="shared" si="178"/>
        <v>107.7</v>
      </c>
      <c r="X253" s="81">
        <f t="shared" si="178"/>
        <v>71.12209</v>
      </c>
      <c r="Y253" s="83">
        <f t="shared" si="152"/>
        <v>66.03722376973073</v>
      </c>
      <c r="Z253" s="83">
        <f t="shared" si="178"/>
        <v>172642.7</v>
      </c>
      <c r="AA253" s="83">
        <f t="shared" si="178"/>
        <v>115137.6887</v>
      </c>
      <c r="AB253" s="83">
        <f t="shared" si="153"/>
        <v>66.691316053328634</v>
      </c>
      <c r="AC253" s="221">
        <f t="shared" si="178"/>
        <v>310.3</v>
      </c>
      <c r="AD253" s="221">
        <f t="shared" si="178"/>
        <v>171.0821</v>
      </c>
      <c r="AE253" s="221">
        <f t="shared" si="154"/>
        <v>55.134418304866252</v>
      </c>
      <c r="AF253" s="81">
        <f t="shared" si="178"/>
        <v>0</v>
      </c>
      <c r="AG253" s="81">
        <f t="shared" si="178"/>
        <v>0</v>
      </c>
      <c r="AH253" s="83"/>
      <c r="AI253" s="81">
        <f t="shared" si="178"/>
        <v>310.3</v>
      </c>
      <c r="AJ253" s="81">
        <f t="shared" si="178"/>
        <v>203.58788000000001</v>
      </c>
      <c r="AK253" s="83">
        <f t="shared" si="156"/>
        <v>65.610016113438604</v>
      </c>
      <c r="AL253" s="81">
        <f t="shared" si="178"/>
        <v>557.4</v>
      </c>
      <c r="AM253" s="81">
        <f t="shared" si="178"/>
        <v>190.5283</v>
      </c>
      <c r="AN253" s="83">
        <f t="shared" si="157"/>
        <v>34.181611051309652</v>
      </c>
      <c r="AO253" s="81">
        <f t="shared" si="178"/>
        <v>310.3</v>
      </c>
      <c r="AP253" s="81">
        <f t="shared" si="178"/>
        <v>198.00682</v>
      </c>
      <c r="AQ253" s="83">
        <f t="shared" si="158"/>
        <v>63.811414759909766</v>
      </c>
      <c r="AR253" s="81">
        <f t="shared" si="178"/>
        <v>310.3</v>
      </c>
      <c r="AS253" s="81">
        <f t="shared" si="178"/>
        <v>154.22003000000001</v>
      </c>
      <c r="AT253" s="83">
        <f t="shared" si="159"/>
        <v>49.700299709958109</v>
      </c>
      <c r="AU253" s="81">
        <f t="shared" si="178"/>
        <v>494.8</v>
      </c>
      <c r="AV253" s="81">
        <f t="shared" si="178"/>
        <v>370.8</v>
      </c>
      <c r="AW253" s="83">
        <f t="shared" si="160"/>
        <v>74.939369442198867</v>
      </c>
      <c r="AX253" s="81">
        <f t="shared" si="178"/>
        <v>0</v>
      </c>
      <c r="AY253" s="81">
        <f t="shared" si="178"/>
        <v>0</v>
      </c>
      <c r="AZ253" s="81">
        <f t="shared" si="178"/>
        <v>0</v>
      </c>
      <c r="BA253" s="81">
        <f t="shared" si="178"/>
        <v>1264.9000000000003</v>
      </c>
      <c r="BB253" s="81">
        <f t="shared" si="178"/>
        <v>791.08967000000007</v>
      </c>
      <c r="BC253" s="81">
        <f t="shared" ref="BC253:BC255" si="179">BB253/BA253*100</f>
        <v>62.541676812396233</v>
      </c>
      <c r="BD253" s="81">
        <f t="shared" si="178"/>
        <v>310.3</v>
      </c>
      <c r="BE253" s="81">
        <f t="shared" si="178"/>
        <v>116.76502000000001</v>
      </c>
      <c r="BF253" s="83">
        <f t="shared" si="162"/>
        <v>37.629719626168225</v>
      </c>
      <c r="BG253" s="81">
        <f t="shared" si="178"/>
        <v>310.3</v>
      </c>
      <c r="BH253" s="81">
        <f t="shared" si="178"/>
        <v>200.90708999999998</v>
      </c>
      <c r="BI253" s="83">
        <f t="shared" si="163"/>
        <v>64.746081211730584</v>
      </c>
      <c r="BJ253" s="81">
        <f t="shared" si="178"/>
        <v>14344.2</v>
      </c>
      <c r="BK253" s="81">
        <f t="shared" si="178"/>
        <v>9432.99</v>
      </c>
      <c r="BL253" s="83">
        <f t="shared" si="31"/>
        <v>65.761701593675497</v>
      </c>
      <c r="BM253" s="81">
        <f t="shared" si="178"/>
        <v>38.5</v>
      </c>
      <c r="BN253" s="81">
        <f t="shared" si="178"/>
        <v>0</v>
      </c>
      <c r="BO253" s="81"/>
      <c r="BP253" s="81">
        <f t="shared" si="178"/>
        <v>3.1</v>
      </c>
      <c r="BQ253" s="81">
        <f t="shared" si="178"/>
        <v>0</v>
      </c>
      <c r="BR253" s="83">
        <f t="shared" si="164"/>
        <v>0</v>
      </c>
      <c r="BS253" s="81"/>
      <c r="BT253" s="81"/>
      <c r="BU253" s="83"/>
    </row>
    <row r="254" spans="1:73" s="12" customFormat="1" ht="18" customHeight="1" x14ac:dyDescent="0.25">
      <c r="A254" s="132" t="s">
        <v>395</v>
      </c>
      <c r="B254" s="50">
        <f t="shared" si="144"/>
        <v>235379.79999999993</v>
      </c>
      <c r="C254" s="50">
        <f t="shared" si="145"/>
        <v>155735.51474999997</v>
      </c>
      <c r="D254" s="15">
        <f t="shared" si="0"/>
        <v>66.163500330104796</v>
      </c>
      <c r="E254" s="15">
        <v>993.6</v>
      </c>
      <c r="F254" s="172">
        <v>576.07090000000005</v>
      </c>
      <c r="G254" s="15">
        <f t="shared" si="148"/>
        <v>57.978150161030598</v>
      </c>
      <c r="H254" s="15">
        <v>143.69999999999999</v>
      </c>
      <c r="I254" s="172">
        <v>80.3125</v>
      </c>
      <c r="J254" s="15">
        <f t="shared" si="149"/>
        <v>55.889004871259573</v>
      </c>
      <c r="K254" s="15">
        <v>3371.4</v>
      </c>
      <c r="L254" s="228">
        <v>1791.2895000000001</v>
      </c>
      <c r="M254" s="15">
        <f t="shared" si="150"/>
        <v>53.131918490834671</v>
      </c>
      <c r="N254" s="15">
        <v>36254.9</v>
      </c>
      <c r="O254" s="172">
        <v>25332.414479999999</v>
      </c>
      <c r="P254" s="15">
        <f t="shared" si="139"/>
        <v>69.87307779086413</v>
      </c>
      <c r="Q254" s="15">
        <v>263.60000000000002</v>
      </c>
      <c r="R254" s="15"/>
      <c r="S254" s="15">
        <f t="shared" si="39"/>
        <v>0</v>
      </c>
      <c r="T254" s="15">
        <v>4302.3999999999996</v>
      </c>
      <c r="U254" s="172">
        <v>1707.7293400000001</v>
      </c>
      <c r="V254" s="15">
        <f t="shared" si="151"/>
        <v>39.692481870583869</v>
      </c>
      <c r="W254" s="15">
        <v>107.7</v>
      </c>
      <c r="X254" s="172">
        <v>71.12209</v>
      </c>
      <c r="Y254" s="15">
        <f t="shared" si="152"/>
        <v>66.03722376973073</v>
      </c>
      <c r="Z254" s="227">
        <v>172642.7</v>
      </c>
      <c r="AA254" s="172">
        <v>115137.6887</v>
      </c>
      <c r="AB254" s="15">
        <f t="shared" si="153"/>
        <v>66.691316053328634</v>
      </c>
      <c r="AC254" s="222">
        <v>310.3</v>
      </c>
      <c r="AD254" s="226">
        <v>171.0821</v>
      </c>
      <c r="AE254" s="223">
        <f t="shared" si="154"/>
        <v>55.134418304866252</v>
      </c>
      <c r="AF254" s="14"/>
      <c r="AG254" s="15"/>
      <c r="AH254" s="15"/>
      <c r="AI254" s="15">
        <v>310.3</v>
      </c>
      <c r="AJ254" s="172">
        <v>203.58788000000001</v>
      </c>
      <c r="AK254" s="15">
        <f t="shared" si="156"/>
        <v>65.610016113438604</v>
      </c>
      <c r="AL254" s="15">
        <v>557.4</v>
      </c>
      <c r="AM254" s="172">
        <v>190.5283</v>
      </c>
      <c r="AN254" s="15">
        <f t="shared" si="157"/>
        <v>34.181611051309652</v>
      </c>
      <c r="AO254" s="15">
        <v>310.3</v>
      </c>
      <c r="AP254" s="172">
        <v>198.00682</v>
      </c>
      <c r="AQ254" s="15">
        <f t="shared" si="158"/>
        <v>63.811414759909766</v>
      </c>
      <c r="AR254" s="15">
        <v>310.3</v>
      </c>
      <c r="AS254" s="172">
        <v>154.22003000000001</v>
      </c>
      <c r="AT254" s="15">
        <f t="shared" si="159"/>
        <v>49.700299709958109</v>
      </c>
      <c r="AU254" s="15">
        <v>494.8</v>
      </c>
      <c r="AV254" s="172">
        <v>370.8</v>
      </c>
      <c r="AW254" s="15">
        <f t="shared" si="160"/>
        <v>74.939369442198867</v>
      </c>
      <c r="AX254" s="15"/>
      <c r="AY254" s="15"/>
      <c r="AZ254" s="15"/>
      <c r="BA254" s="15"/>
      <c r="BB254" s="15"/>
      <c r="BC254" s="14"/>
      <c r="BD254" s="15">
        <v>310.3</v>
      </c>
      <c r="BE254" s="172">
        <v>116.76502000000001</v>
      </c>
      <c r="BF254" s="15">
        <f t="shared" si="162"/>
        <v>37.629719626168225</v>
      </c>
      <c r="BG254" s="15">
        <v>310.3</v>
      </c>
      <c r="BH254" s="172">
        <v>200.90708999999998</v>
      </c>
      <c r="BI254" s="15">
        <f t="shared" si="163"/>
        <v>64.746081211730584</v>
      </c>
      <c r="BJ254" s="15">
        <v>14344.2</v>
      </c>
      <c r="BK254" s="172">
        <v>9432.99</v>
      </c>
      <c r="BL254" s="15">
        <f t="shared" si="31"/>
        <v>65.761701593675497</v>
      </c>
      <c r="BM254" s="15">
        <v>38.5</v>
      </c>
      <c r="BN254" s="15"/>
      <c r="BO254" s="15">
        <f t="shared" si="165"/>
        <v>0</v>
      </c>
      <c r="BP254" s="172">
        <v>3.1</v>
      </c>
      <c r="BQ254" s="15"/>
      <c r="BR254" s="15">
        <f t="shared" si="164"/>
        <v>0</v>
      </c>
      <c r="BS254" s="15"/>
      <c r="BT254" s="15"/>
      <c r="BU254" s="15"/>
    </row>
    <row r="255" spans="1:73" s="12" customFormat="1" x14ac:dyDescent="0.25">
      <c r="A255" s="133" t="s">
        <v>423</v>
      </c>
      <c r="B255" s="50">
        <f t="shared" si="144"/>
        <v>93.7</v>
      </c>
      <c r="C255" s="50">
        <f t="shared" si="145"/>
        <v>52.968660000000007</v>
      </c>
      <c r="D255" s="14">
        <f t="shared" ref="D255:D266" si="180">C255/B255*100</f>
        <v>56.530053361792966</v>
      </c>
      <c r="E255" s="14"/>
      <c r="F255" s="14"/>
      <c r="G255" s="15"/>
      <c r="H255" s="14"/>
      <c r="I255" s="14"/>
      <c r="J255" s="15"/>
      <c r="K255" s="14"/>
      <c r="L255" s="14"/>
      <c r="M255" s="15"/>
      <c r="N255" s="14"/>
      <c r="O255" s="14"/>
      <c r="P255" s="15"/>
      <c r="Q255" s="14"/>
      <c r="R255" s="14"/>
      <c r="S255" s="14"/>
      <c r="T255" s="14"/>
      <c r="U255" s="14"/>
      <c r="V255" s="15"/>
      <c r="W255" s="14"/>
      <c r="X255" s="14"/>
      <c r="Y255" s="15"/>
      <c r="Z255" s="14"/>
      <c r="AA255" s="14"/>
      <c r="AB255" s="15"/>
      <c r="AC255" s="223"/>
      <c r="AD255" s="223"/>
      <c r="AE255" s="223"/>
      <c r="AF255" s="14"/>
      <c r="AG255" s="14"/>
      <c r="AH255" s="15"/>
      <c r="AI255" s="14"/>
      <c r="AJ255" s="14"/>
      <c r="AK255" s="15"/>
      <c r="AL255" s="14"/>
      <c r="AM255" s="14"/>
      <c r="AN255" s="15"/>
      <c r="AO255" s="14"/>
      <c r="AP255" s="14"/>
      <c r="AQ255" s="15"/>
      <c r="AR255" s="14"/>
      <c r="AS255" s="14"/>
      <c r="AT255" s="15"/>
      <c r="AU255" s="14"/>
      <c r="AV255" s="14"/>
      <c r="AW255" s="15"/>
      <c r="AX255" s="14"/>
      <c r="AY255" s="14"/>
      <c r="AZ255" s="14"/>
      <c r="BA255" s="14">
        <v>93.7</v>
      </c>
      <c r="BB255" s="172">
        <v>52.968660000000007</v>
      </c>
      <c r="BC255" s="14">
        <f t="shared" si="179"/>
        <v>56.530053361792966</v>
      </c>
      <c r="BD255" s="14"/>
      <c r="BE255" s="14"/>
      <c r="BF255" s="15"/>
      <c r="BG255" s="14"/>
      <c r="BH255" s="14"/>
      <c r="BI255" s="15"/>
      <c r="BJ255" s="14"/>
      <c r="BK255" s="14"/>
      <c r="BL255" s="15"/>
      <c r="BM255" s="14"/>
      <c r="BN255" s="14"/>
      <c r="BO255" s="15"/>
      <c r="BP255" s="14"/>
      <c r="BQ255" s="14"/>
      <c r="BR255" s="15"/>
      <c r="BS255" s="14"/>
      <c r="BT255" s="14"/>
      <c r="BU255" s="15"/>
    </row>
    <row r="256" spans="1:73" s="12" customFormat="1" x14ac:dyDescent="0.25">
      <c r="A256" s="133" t="s">
        <v>424</v>
      </c>
      <c r="B256" s="50">
        <f t="shared" si="144"/>
        <v>93.7</v>
      </c>
      <c r="C256" s="50">
        <f t="shared" si="145"/>
        <v>57.50047</v>
      </c>
      <c r="D256" s="14">
        <f t="shared" si="180"/>
        <v>61.366563500533609</v>
      </c>
      <c r="E256" s="14"/>
      <c r="F256" s="14"/>
      <c r="G256" s="15"/>
      <c r="H256" s="14"/>
      <c r="I256" s="14"/>
      <c r="J256" s="15"/>
      <c r="K256" s="14"/>
      <c r="L256" s="14"/>
      <c r="M256" s="15"/>
      <c r="N256" s="14"/>
      <c r="O256" s="14"/>
      <c r="P256" s="15"/>
      <c r="Q256" s="14"/>
      <c r="R256" s="14"/>
      <c r="S256" s="14"/>
      <c r="T256" s="14"/>
      <c r="U256" s="14"/>
      <c r="V256" s="15"/>
      <c r="W256" s="14"/>
      <c r="X256" s="14"/>
      <c r="Y256" s="15"/>
      <c r="Z256" s="14"/>
      <c r="AA256" s="14"/>
      <c r="AB256" s="15"/>
      <c r="AC256" s="223"/>
      <c r="AD256" s="223"/>
      <c r="AE256" s="223"/>
      <c r="AF256" s="14"/>
      <c r="AG256" s="14"/>
      <c r="AH256" s="15"/>
      <c r="AI256" s="14"/>
      <c r="AJ256" s="14"/>
      <c r="AK256" s="15"/>
      <c r="AL256" s="14"/>
      <c r="AM256" s="14"/>
      <c r="AN256" s="15"/>
      <c r="AO256" s="14"/>
      <c r="AP256" s="14"/>
      <c r="AQ256" s="15"/>
      <c r="AR256" s="14"/>
      <c r="AS256" s="14"/>
      <c r="AT256" s="15"/>
      <c r="AU256" s="14"/>
      <c r="AV256" s="14"/>
      <c r="AW256" s="15"/>
      <c r="AX256" s="14"/>
      <c r="AY256" s="14"/>
      <c r="AZ256" s="14"/>
      <c r="BA256" s="14">
        <v>93.7</v>
      </c>
      <c r="BB256" s="172">
        <v>57.50047</v>
      </c>
      <c r="BC256" s="14">
        <f t="shared" ref="BC256:BC267" si="181">BB256/BA256*100</f>
        <v>61.366563500533609</v>
      </c>
      <c r="BD256" s="14"/>
      <c r="BE256" s="14"/>
      <c r="BF256" s="15"/>
      <c r="BG256" s="14"/>
      <c r="BH256" s="14"/>
      <c r="BI256" s="15"/>
      <c r="BJ256" s="14"/>
      <c r="BK256" s="14"/>
      <c r="BL256" s="15"/>
      <c r="BM256" s="14"/>
      <c r="BN256" s="14"/>
      <c r="BO256" s="15"/>
      <c r="BP256" s="14"/>
      <c r="BQ256" s="14"/>
      <c r="BR256" s="15"/>
      <c r="BS256" s="14"/>
      <c r="BT256" s="14"/>
      <c r="BU256" s="15"/>
    </row>
    <row r="257" spans="1:73" s="12" customFormat="1" x14ac:dyDescent="0.25">
      <c r="A257" s="133" t="s">
        <v>425</v>
      </c>
      <c r="B257" s="50">
        <f t="shared" si="144"/>
        <v>93.7</v>
      </c>
      <c r="C257" s="50">
        <f t="shared" si="145"/>
        <v>55.29813</v>
      </c>
      <c r="D257" s="14">
        <f t="shared" si="180"/>
        <v>59.016147278548559</v>
      </c>
      <c r="E257" s="14"/>
      <c r="F257" s="14"/>
      <c r="G257" s="15"/>
      <c r="H257" s="14"/>
      <c r="I257" s="14"/>
      <c r="J257" s="15"/>
      <c r="K257" s="14"/>
      <c r="L257" s="14"/>
      <c r="M257" s="15"/>
      <c r="N257" s="14"/>
      <c r="O257" s="14"/>
      <c r="P257" s="15"/>
      <c r="Q257" s="14"/>
      <c r="R257" s="14"/>
      <c r="S257" s="14"/>
      <c r="T257" s="14"/>
      <c r="U257" s="14"/>
      <c r="V257" s="15"/>
      <c r="W257" s="14"/>
      <c r="X257" s="14"/>
      <c r="Y257" s="15"/>
      <c r="Z257" s="14"/>
      <c r="AA257" s="14"/>
      <c r="AB257" s="15"/>
      <c r="AC257" s="223"/>
      <c r="AD257" s="223"/>
      <c r="AE257" s="223"/>
      <c r="AF257" s="14"/>
      <c r="AG257" s="14"/>
      <c r="AH257" s="15"/>
      <c r="AI257" s="14"/>
      <c r="AJ257" s="14"/>
      <c r="AK257" s="15"/>
      <c r="AL257" s="14"/>
      <c r="AM257" s="14"/>
      <c r="AN257" s="15"/>
      <c r="AO257" s="14"/>
      <c r="AP257" s="14"/>
      <c r="AQ257" s="15"/>
      <c r="AR257" s="14"/>
      <c r="AS257" s="14"/>
      <c r="AT257" s="15"/>
      <c r="AU257" s="14"/>
      <c r="AV257" s="14"/>
      <c r="AW257" s="15"/>
      <c r="AX257" s="14"/>
      <c r="AY257" s="14"/>
      <c r="AZ257" s="14"/>
      <c r="BA257" s="14">
        <v>93.7</v>
      </c>
      <c r="BB257" s="172">
        <v>55.29813</v>
      </c>
      <c r="BC257" s="14">
        <f t="shared" si="181"/>
        <v>59.016147278548559</v>
      </c>
      <c r="BD257" s="14"/>
      <c r="BE257" s="14"/>
      <c r="BF257" s="15"/>
      <c r="BG257" s="14"/>
      <c r="BH257" s="14"/>
      <c r="BI257" s="15"/>
      <c r="BJ257" s="14"/>
      <c r="BK257" s="14"/>
      <c r="BL257" s="15"/>
      <c r="BM257" s="14"/>
      <c r="BN257" s="14"/>
      <c r="BO257" s="15"/>
      <c r="BP257" s="14"/>
      <c r="BQ257" s="14"/>
      <c r="BR257" s="15"/>
      <c r="BS257" s="14"/>
      <c r="BT257" s="14"/>
      <c r="BU257" s="15"/>
    </row>
    <row r="258" spans="1:73" s="12" customFormat="1" x14ac:dyDescent="0.25">
      <c r="A258" s="133" t="s">
        <v>426</v>
      </c>
      <c r="B258" s="50">
        <f t="shared" si="144"/>
        <v>93.7</v>
      </c>
      <c r="C258" s="50">
        <f t="shared" si="145"/>
        <v>57.732250000000001</v>
      </c>
      <c r="D258" s="14">
        <f t="shared" si="180"/>
        <v>61.613927427961578</v>
      </c>
      <c r="E258" s="14"/>
      <c r="F258" s="14"/>
      <c r="G258" s="15"/>
      <c r="H258" s="14"/>
      <c r="I258" s="14"/>
      <c r="J258" s="15"/>
      <c r="K258" s="14"/>
      <c r="L258" s="14"/>
      <c r="M258" s="15"/>
      <c r="N258" s="14"/>
      <c r="O258" s="14"/>
      <c r="P258" s="15"/>
      <c r="Q258" s="14"/>
      <c r="R258" s="14"/>
      <c r="S258" s="14"/>
      <c r="T258" s="14"/>
      <c r="U258" s="14"/>
      <c r="V258" s="15"/>
      <c r="W258" s="14"/>
      <c r="X258" s="14"/>
      <c r="Y258" s="15"/>
      <c r="Z258" s="14"/>
      <c r="AA258" s="14"/>
      <c r="AB258" s="15"/>
      <c r="AC258" s="223"/>
      <c r="AD258" s="223"/>
      <c r="AE258" s="223"/>
      <c r="AF258" s="14"/>
      <c r="AG258" s="14"/>
      <c r="AH258" s="15"/>
      <c r="AI258" s="14"/>
      <c r="AJ258" s="14"/>
      <c r="AK258" s="15"/>
      <c r="AL258" s="14"/>
      <c r="AM258" s="14"/>
      <c r="AN258" s="15"/>
      <c r="AO258" s="14"/>
      <c r="AP258" s="14"/>
      <c r="AQ258" s="15"/>
      <c r="AR258" s="14"/>
      <c r="AS258" s="14"/>
      <c r="AT258" s="15"/>
      <c r="AU258" s="14"/>
      <c r="AV258" s="14"/>
      <c r="AW258" s="15"/>
      <c r="AX258" s="14"/>
      <c r="AY258" s="14"/>
      <c r="AZ258" s="14"/>
      <c r="BA258" s="14">
        <v>93.7</v>
      </c>
      <c r="BB258" s="172">
        <v>57.732250000000001</v>
      </c>
      <c r="BC258" s="14">
        <f t="shared" si="181"/>
        <v>61.613927427961578</v>
      </c>
      <c r="BD258" s="14"/>
      <c r="BE258" s="14"/>
      <c r="BF258" s="15"/>
      <c r="BG258" s="14"/>
      <c r="BH258" s="14"/>
      <c r="BI258" s="15"/>
      <c r="BJ258" s="14"/>
      <c r="BK258" s="14"/>
      <c r="BL258" s="15"/>
      <c r="BM258" s="14"/>
      <c r="BN258" s="14"/>
      <c r="BO258" s="15"/>
      <c r="BP258" s="14"/>
      <c r="BQ258" s="14"/>
      <c r="BR258" s="15"/>
      <c r="BS258" s="14"/>
      <c r="BT258" s="14"/>
      <c r="BU258" s="15"/>
    </row>
    <row r="259" spans="1:73" s="12" customFormat="1" x14ac:dyDescent="0.25">
      <c r="A259" s="133" t="s">
        <v>427</v>
      </c>
      <c r="B259" s="50">
        <f t="shared" si="144"/>
        <v>93.7</v>
      </c>
      <c r="C259" s="50">
        <f t="shared" si="145"/>
        <v>56.175800000000002</v>
      </c>
      <c r="D259" s="14">
        <f t="shared" si="180"/>
        <v>59.952828175026681</v>
      </c>
      <c r="E259" s="14"/>
      <c r="F259" s="14"/>
      <c r="G259" s="15"/>
      <c r="H259" s="14"/>
      <c r="I259" s="14"/>
      <c r="J259" s="15"/>
      <c r="K259" s="14"/>
      <c r="L259" s="14"/>
      <c r="M259" s="15"/>
      <c r="N259" s="14"/>
      <c r="O259" s="14"/>
      <c r="P259" s="15"/>
      <c r="Q259" s="14"/>
      <c r="R259" s="14"/>
      <c r="S259" s="14"/>
      <c r="T259" s="14"/>
      <c r="U259" s="14"/>
      <c r="V259" s="15"/>
      <c r="W259" s="14"/>
      <c r="X259" s="14"/>
      <c r="Y259" s="15"/>
      <c r="Z259" s="14"/>
      <c r="AA259" s="14"/>
      <c r="AB259" s="15"/>
      <c r="AC259" s="223"/>
      <c r="AD259" s="223"/>
      <c r="AE259" s="223"/>
      <c r="AF259" s="14"/>
      <c r="AG259" s="14"/>
      <c r="AH259" s="15"/>
      <c r="AI259" s="14"/>
      <c r="AJ259" s="14"/>
      <c r="AK259" s="15"/>
      <c r="AL259" s="14"/>
      <c r="AM259" s="14"/>
      <c r="AN259" s="15"/>
      <c r="AO259" s="14"/>
      <c r="AP259" s="14"/>
      <c r="AQ259" s="15"/>
      <c r="AR259" s="14"/>
      <c r="AS259" s="14"/>
      <c r="AT259" s="15"/>
      <c r="AU259" s="14"/>
      <c r="AV259" s="14"/>
      <c r="AW259" s="15"/>
      <c r="AX259" s="14"/>
      <c r="AY259" s="14"/>
      <c r="AZ259" s="14"/>
      <c r="BA259" s="14">
        <v>93.7</v>
      </c>
      <c r="BB259" s="172">
        <v>56.175800000000002</v>
      </c>
      <c r="BC259" s="14">
        <f t="shared" si="181"/>
        <v>59.952828175026681</v>
      </c>
      <c r="BD259" s="14"/>
      <c r="BE259" s="14"/>
      <c r="BF259" s="15"/>
      <c r="BG259" s="14"/>
      <c r="BH259" s="14"/>
      <c r="BI259" s="15"/>
      <c r="BJ259" s="14"/>
      <c r="BK259" s="14"/>
      <c r="BL259" s="15"/>
      <c r="BM259" s="14"/>
      <c r="BN259" s="14"/>
      <c r="BO259" s="15"/>
      <c r="BP259" s="14"/>
      <c r="BQ259" s="14"/>
      <c r="BR259" s="15"/>
      <c r="BS259" s="14"/>
      <c r="BT259" s="14"/>
      <c r="BU259" s="15"/>
    </row>
    <row r="260" spans="1:73" s="12" customFormat="1" x14ac:dyDescent="0.25">
      <c r="A260" s="133" t="s">
        <v>428</v>
      </c>
      <c r="B260" s="50">
        <f t="shared" si="144"/>
        <v>93.7</v>
      </c>
      <c r="C260" s="50">
        <f t="shared" si="145"/>
        <v>57.614580000000004</v>
      </c>
      <c r="D260" s="14">
        <f t="shared" si="180"/>
        <v>61.488345784418364</v>
      </c>
      <c r="E260" s="14"/>
      <c r="F260" s="14"/>
      <c r="G260" s="15"/>
      <c r="H260" s="14"/>
      <c r="I260" s="14"/>
      <c r="J260" s="15"/>
      <c r="K260" s="14"/>
      <c r="L260" s="14"/>
      <c r="M260" s="15"/>
      <c r="N260" s="14"/>
      <c r="O260" s="14"/>
      <c r="P260" s="15"/>
      <c r="Q260" s="14"/>
      <c r="R260" s="14"/>
      <c r="S260" s="14"/>
      <c r="T260" s="14"/>
      <c r="U260" s="14"/>
      <c r="V260" s="15"/>
      <c r="W260" s="14"/>
      <c r="X260" s="14"/>
      <c r="Y260" s="15"/>
      <c r="Z260" s="14"/>
      <c r="AA260" s="14"/>
      <c r="AB260" s="15"/>
      <c r="AC260" s="223"/>
      <c r="AD260" s="223"/>
      <c r="AE260" s="223"/>
      <c r="AF260" s="14"/>
      <c r="AG260" s="14"/>
      <c r="AH260" s="15"/>
      <c r="AI260" s="14"/>
      <c r="AJ260" s="14"/>
      <c r="AK260" s="15"/>
      <c r="AL260" s="14"/>
      <c r="AM260" s="14"/>
      <c r="AN260" s="15"/>
      <c r="AO260" s="14"/>
      <c r="AP260" s="14"/>
      <c r="AQ260" s="15"/>
      <c r="AR260" s="14"/>
      <c r="AS260" s="14"/>
      <c r="AT260" s="15"/>
      <c r="AU260" s="14"/>
      <c r="AV260" s="14"/>
      <c r="AW260" s="15"/>
      <c r="AX260" s="14"/>
      <c r="AY260" s="14"/>
      <c r="AZ260" s="14"/>
      <c r="BA260" s="14">
        <v>93.7</v>
      </c>
      <c r="BB260" s="172">
        <v>57.614580000000004</v>
      </c>
      <c r="BC260" s="14">
        <f t="shared" si="181"/>
        <v>61.488345784418364</v>
      </c>
      <c r="BD260" s="14"/>
      <c r="BE260" s="14"/>
      <c r="BF260" s="15"/>
      <c r="BG260" s="14"/>
      <c r="BH260" s="14"/>
      <c r="BI260" s="15"/>
      <c r="BJ260" s="14"/>
      <c r="BK260" s="14"/>
      <c r="BL260" s="15"/>
      <c r="BM260" s="14"/>
      <c r="BN260" s="14"/>
      <c r="BO260" s="15"/>
      <c r="BP260" s="14"/>
      <c r="BQ260" s="14"/>
      <c r="BR260" s="15"/>
      <c r="BS260" s="14"/>
      <c r="BT260" s="14"/>
      <c r="BU260" s="15"/>
    </row>
    <row r="261" spans="1:73" s="12" customFormat="1" x14ac:dyDescent="0.25">
      <c r="A261" s="133" t="s">
        <v>331</v>
      </c>
      <c r="B261" s="50">
        <f t="shared" si="144"/>
        <v>93.7</v>
      </c>
      <c r="C261" s="50">
        <f t="shared" si="145"/>
        <v>60.460889999999999</v>
      </c>
      <c r="D261" s="14">
        <f t="shared" si="180"/>
        <v>64.52602988260405</v>
      </c>
      <c r="E261" s="14"/>
      <c r="F261" s="14"/>
      <c r="G261" s="15"/>
      <c r="H261" s="14"/>
      <c r="I261" s="14"/>
      <c r="J261" s="15"/>
      <c r="K261" s="14"/>
      <c r="L261" s="14"/>
      <c r="M261" s="15"/>
      <c r="N261" s="14"/>
      <c r="O261" s="14"/>
      <c r="P261" s="15"/>
      <c r="Q261" s="14"/>
      <c r="R261" s="14"/>
      <c r="S261" s="14"/>
      <c r="T261" s="14"/>
      <c r="U261" s="14"/>
      <c r="V261" s="15"/>
      <c r="W261" s="14"/>
      <c r="X261" s="14"/>
      <c r="Y261" s="15"/>
      <c r="Z261" s="14"/>
      <c r="AA261" s="14"/>
      <c r="AB261" s="15"/>
      <c r="AC261" s="223"/>
      <c r="AD261" s="223"/>
      <c r="AE261" s="223"/>
      <c r="AF261" s="14"/>
      <c r="AG261" s="14"/>
      <c r="AH261" s="15"/>
      <c r="AI261" s="14"/>
      <c r="AJ261" s="14"/>
      <c r="AK261" s="15"/>
      <c r="AL261" s="14"/>
      <c r="AM261" s="14"/>
      <c r="AN261" s="15"/>
      <c r="AO261" s="14"/>
      <c r="AP261" s="14"/>
      <c r="AQ261" s="15"/>
      <c r="AR261" s="14"/>
      <c r="AS261" s="14"/>
      <c r="AT261" s="15"/>
      <c r="AU261" s="14"/>
      <c r="AV261" s="14"/>
      <c r="AW261" s="15"/>
      <c r="AX261" s="14"/>
      <c r="AY261" s="14"/>
      <c r="AZ261" s="14"/>
      <c r="BA261" s="14">
        <v>93.7</v>
      </c>
      <c r="BB261" s="172">
        <v>60.460889999999999</v>
      </c>
      <c r="BC261" s="14">
        <f t="shared" si="181"/>
        <v>64.52602988260405</v>
      </c>
      <c r="BD261" s="14"/>
      <c r="BE261" s="14"/>
      <c r="BF261" s="15"/>
      <c r="BG261" s="14"/>
      <c r="BH261" s="14"/>
      <c r="BI261" s="15"/>
      <c r="BJ261" s="14"/>
      <c r="BK261" s="14"/>
      <c r="BL261" s="15"/>
      <c r="BM261" s="14"/>
      <c r="BN261" s="14"/>
      <c r="BO261" s="15"/>
      <c r="BP261" s="14"/>
      <c r="BQ261" s="14"/>
      <c r="BR261" s="15"/>
      <c r="BS261" s="14"/>
      <c r="BT261" s="14"/>
      <c r="BU261" s="15"/>
    </row>
    <row r="262" spans="1:73" s="12" customFormat="1" x14ac:dyDescent="0.25">
      <c r="A262" s="133" t="s">
        <v>429</v>
      </c>
      <c r="B262" s="50">
        <f t="shared" si="144"/>
        <v>93.7</v>
      </c>
      <c r="C262" s="50">
        <f t="shared" si="145"/>
        <v>57.476739999999999</v>
      </c>
      <c r="D262" s="14">
        <f t="shared" si="180"/>
        <v>61.341237993596586</v>
      </c>
      <c r="E262" s="14"/>
      <c r="F262" s="14"/>
      <c r="G262" s="15"/>
      <c r="H262" s="14"/>
      <c r="I262" s="14"/>
      <c r="J262" s="15"/>
      <c r="K262" s="14"/>
      <c r="L262" s="14"/>
      <c r="M262" s="15"/>
      <c r="N262" s="14"/>
      <c r="O262" s="14"/>
      <c r="P262" s="15"/>
      <c r="Q262" s="14"/>
      <c r="R262" s="14"/>
      <c r="S262" s="14"/>
      <c r="T262" s="14"/>
      <c r="U262" s="14"/>
      <c r="V262" s="15"/>
      <c r="W262" s="14"/>
      <c r="X262" s="14"/>
      <c r="Y262" s="15"/>
      <c r="Z262" s="14"/>
      <c r="AA262" s="14"/>
      <c r="AB262" s="15"/>
      <c r="AC262" s="223"/>
      <c r="AD262" s="223"/>
      <c r="AE262" s="223"/>
      <c r="AF262" s="14"/>
      <c r="AG262" s="14"/>
      <c r="AH262" s="15"/>
      <c r="AI262" s="14"/>
      <c r="AJ262" s="14"/>
      <c r="AK262" s="15"/>
      <c r="AL262" s="14"/>
      <c r="AM262" s="14"/>
      <c r="AN262" s="15"/>
      <c r="AO262" s="14"/>
      <c r="AP262" s="14"/>
      <c r="AQ262" s="15"/>
      <c r="AR262" s="14"/>
      <c r="AS262" s="14"/>
      <c r="AT262" s="15"/>
      <c r="AU262" s="14"/>
      <c r="AV262" s="14"/>
      <c r="AW262" s="15"/>
      <c r="AX262" s="14"/>
      <c r="AY262" s="14"/>
      <c r="AZ262" s="14"/>
      <c r="BA262" s="14">
        <v>93.7</v>
      </c>
      <c r="BB262" s="172">
        <v>57.476739999999999</v>
      </c>
      <c r="BC262" s="14">
        <f t="shared" si="181"/>
        <v>61.341237993596586</v>
      </c>
      <c r="BD262" s="14"/>
      <c r="BE262" s="14"/>
      <c r="BF262" s="15"/>
      <c r="BG262" s="14"/>
      <c r="BH262" s="14"/>
      <c r="BI262" s="15"/>
      <c r="BJ262" s="14"/>
      <c r="BK262" s="14"/>
      <c r="BL262" s="15"/>
      <c r="BM262" s="14"/>
      <c r="BN262" s="14"/>
      <c r="BO262" s="15"/>
      <c r="BP262" s="14"/>
      <c r="BQ262" s="14"/>
      <c r="BR262" s="15"/>
      <c r="BS262" s="14"/>
      <c r="BT262" s="14"/>
      <c r="BU262" s="15"/>
    </row>
    <row r="263" spans="1:73" s="12" customFormat="1" x14ac:dyDescent="0.25">
      <c r="A263" s="133" t="s">
        <v>430</v>
      </c>
      <c r="B263" s="50">
        <f t="shared" si="144"/>
        <v>234.2</v>
      </c>
      <c r="C263" s="50">
        <f t="shared" si="145"/>
        <v>164.61860000000001</v>
      </c>
      <c r="D263" s="14">
        <f t="shared" si="180"/>
        <v>70.289752348420166</v>
      </c>
      <c r="E263" s="14"/>
      <c r="F263" s="14"/>
      <c r="G263" s="15"/>
      <c r="H263" s="14"/>
      <c r="I263" s="14"/>
      <c r="J263" s="15"/>
      <c r="K263" s="14"/>
      <c r="L263" s="14"/>
      <c r="M263" s="15"/>
      <c r="N263" s="14"/>
      <c r="O263" s="14"/>
      <c r="P263" s="15"/>
      <c r="Q263" s="14"/>
      <c r="R263" s="14"/>
      <c r="S263" s="14"/>
      <c r="T263" s="14"/>
      <c r="U263" s="14"/>
      <c r="V263" s="15"/>
      <c r="W263" s="14"/>
      <c r="X263" s="14"/>
      <c r="Y263" s="15"/>
      <c r="Z263" s="14"/>
      <c r="AA263" s="14"/>
      <c r="AB263" s="15"/>
      <c r="AC263" s="223"/>
      <c r="AD263" s="223"/>
      <c r="AE263" s="223"/>
      <c r="AF263" s="14"/>
      <c r="AG263" s="14"/>
      <c r="AH263" s="15"/>
      <c r="AI263" s="14"/>
      <c r="AJ263" s="14"/>
      <c r="AK263" s="15"/>
      <c r="AL263" s="14"/>
      <c r="AM263" s="14"/>
      <c r="AN263" s="15"/>
      <c r="AO263" s="14"/>
      <c r="AP263" s="14"/>
      <c r="AQ263" s="15"/>
      <c r="AR263" s="14"/>
      <c r="AS263" s="14"/>
      <c r="AT263" s="15"/>
      <c r="AU263" s="14"/>
      <c r="AV263" s="14"/>
      <c r="AW263" s="15"/>
      <c r="AX263" s="14"/>
      <c r="AY263" s="14"/>
      <c r="AZ263" s="14"/>
      <c r="BA263" s="14">
        <v>234.2</v>
      </c>
      <c r="BB263" s="172">
        <v>164.61860000000001</v>
      </c>
      <c r="BC263" s="14">
        <f t="shared" si="181"/>
        <v>70.289752348420166</v>
      </c>
      <c r="BD263" s="14"/>
      <c r="BE263" s="14"/>
      <c r="BF263" s="15"/>
      <c r="BG263" s="14"/>
      <c r="BH263" s="14"/>
      <c r="BI263" s="15"/>
      <c r="BJ263" s="14"/>
      <c r="BK263" s="14"/>
      <c r="BL263" s="15"/>
      <c r="BM263" s="14"/>
      <c r="BN263" s="14"/>
      <c r="BO263" s="15"/>
      <c r="BP263" s="14"/>
      <c r="BQ263" s="14"/>
      <c r="BR263" s="15"/>
      <c r="BS263" s="14"/>
      <c r="BT263" s="14"/>
      <c r="BU263" s="15"/>
    </row>
    <row r="264" spans="1:73" s="12" customFormat="1" x14ac:dyDescent="0.25">
      <c r="A264" s="133" t="s">
        <v>431</v>
      </c>
      <c r="B264" s="50">
        <f t="shared" si="144"/>
        <v>93.7</v>
      </c>
      <c r="C264" s="50">
        <f t="shared" si="145"/>
        <v>56.468150000000001</v>
      </c>
      <c r="D264" s="14">
        <f t="shared" si="180"/>
        <v>60.264834578441842</v>
      </c>
      <c r="E264" s="14"/>
      <c r="F264" s="14"/>
      <c r="G264" s="15"/>
      <c r="H264" s="14"/>
      <c r="I264" s="14"/>
      <c r="J264" s="15"/>
      <c r="K264" s="14"/>
      <c r="L264" s="14"/>
      <c r="M264" s="15"/>
      <c r="N264" s="14"/>
      <c r="O264" s="14"/>
      <c r="P264" s="15"/>
      <c r="Q264" s="14"/>
      <c r="R264" s="14"/>
      <c r="S264" s="14"/>
      <c r="T264" s="14"/>
      <c r="U264" s="14"/>
      <c r="V264" s="15"/>
      <c r="W264" s="14"/>
      <c r="X264" s="14"/>
      <c r="Y264" s="15"/>
      <c r="Z264" s="14"/>
      <c r="AA264" s="14"/>
      <c r="AB264" s="15"/>
      <c r="AC264" s="223"/>
      <c r="AD264" s="223"/>
      <c r="AE264" s="223"/>
      <c r="AF264" s="14"/>
      <c r="AG264" s="14"/>
      <c r="AH264" s="15"/>
      <c r="AI264" s="14"/>
      <c r="AJ264" s="14"/>
      <c r="AK264" s="15"/>
      <c r="AL264" s="14"/>
      <c r="AM264" s="14"/>
      <c r="AN264" s="15"/>
      <c r="AO264" s="14"/>
      <c r="AP264" s="14"/>
      <c r="AQ264" s="15"/>
      <c r="AR264" s="14"/>
      <c r="AS264" s="14"/>
      <c r="AT264" s="15"/>
      <c r="AU264" s="14"/>
      <c r="AV264" s="14"/>
      <c r="AW264" s="15"/>
      <c r="AX264" s="14"/>
      <c r="AY264" s="14"/>
      <c r="AZ264" s="14"/>
      <c r="BA264" s="14">
        <v>93.7</v>
      </c>
      <c r="BB264" s="172">
        <v>56.468150000000001</v>
      </c>
      <c r="BC264" s="14">
        <f t="shared" si="181"/>
        <v>60.264834578441842</v>
      </c>
      <c r="BD264" s="14"/>
      <c r="BE264" s="14"/>
      <c r="BF264" s="15"/>
      <c r="BG264" s="14"/>
      <c r="BH264" s="14"/>
      <c r="BI264" s="15"/>
      <c r="BJ264" s="14"/>
      <c r="BK264" s="14"/>
      <c r="BL264" s="15"/>
      <c r="BM264" s="14"/>
      <c r="BN264" s="14"/>
      <c r="BO264" s="15"/>
      <c r="BP264" s="14"/>
      <c r="BQ264" s="14"/>
      <c r="BR264" s="15"/>
      <c r="BS264" s="14"/>
      <c r="BT264" s="14"/>
      <c r="BU264" s="15"/>
    </row>
    <row r="265" spans="1:73" s="12" customFormat="1" x14ac:dyDescent="0.25">
      <c r="A265" s="133" t="s">
        <v>432</v>
      </c>
      <c r="B265" s="50">
        <f t="shared" si="144"/>
        <v>93.7</v>
      </c>
      <c r="C265" s="50">
        <f t="shared" si="145"/>
        <v>57.854510000000005</v>
      </c>
      <c r="D265" s="14">
        <f t="shared" si="180"/>
        <v>61.744407684098192</v>
      </c>
      <c r="E265" s="14"/>
      <c r="F265" s="14"/>
      <c r="G265" s="15"/>
      <c r="H265" s="14"/>
      <c r="I265" s="14"/>
      <c r="J265" s="15"/>
      <c r="K265" s="14"/>
      <c r="L265" s="14"/>
      <c r="M265" s="15"/>
      <c r="N265" s="14"/>
      <c r="O265" s="14"/>
      <c r="P265" s="15"/>
      <c r="Q265" s="14"/>
      <c r="R265" s="14"/>
      <c r="S265" s="14"/>
      <c r="T265" s="14"/>
      <c r="U265" s="14"/>
      <c r="V265" s="15"/>
      <c r="W265" s="14"/>
      <c r="X265" s="14"/>
      <c r="Y265" s="15"/>
      <c r="Z265" s="14"/>
      <c r="AA265" s="14"/>
      <c r="AB265" s="15"/>
      <c r="AC265" s="223"/>
      <c r="AD265" s="223"/>
      <c r="AE265" s="223"/>
      <c r="AF265" s="14"/>
      <c r="AG265" s="14"/>
      <c r="AH265" s="15"/>
      <c r="AI265" s="14"/>
      <c r="AJ265" s="14"/>
      <c r="AK265" s="15"/>
      <c r="AL265" s="14"/>
      <c r="AM265" s="14"/>
      <c r="AN265" s="15"/>
      <c r="AO265" s="14"/>
      <c r="AP265" s="14"/>
      <c r="AQ265" s="15"/>
      <c r="AR265" s="14"/>
      <c r="AS265" s="14"/>
      <c r="AT265" s="15"/>
      <c r="AU265" s="14"/>
      <c r="AV265" s="14"/>
      <c r="AW265" s="15"/>
      <c r="AX265" s="14"/>
      <c r="AY265" s="14"/>
      <c r="AZ265" s="14"/>
      <c r="BA265" s="14">
        <v>93.7</v>
      </c>
      <c r="BB265" s="172">
        <v>57.854510000000005</v>
      </c>
      <c r="BC265" s="14">
        <f t="shared" si="181"/>
        <v>61.744407684098192</v>
      </c>
      <c r="BD265" s="14"/>
      <c r="BE265" s="14"/>
      <c r="BF265" s="15"/>
      <c r="BG265" s="14"/>
      <c r="BH265" s="14"/>
      <c r="BI265" s="15"/>
      <c r="BJ265" s="14"/>
      <c r="BK265" s="14"/>
      <c r="BL265" s="15"/>
      <c r="BM265" s="14"/>
      <c r="BN265" s="14"/>
      <c r="BO265" s="15"/>
      <c r="BP265" s="14"/>
      <c r="BQ265" s="14"/>
      <c r="BR265" s="15"/>
      <c r="BS265" s="14"/>
      <c r="BT265" s="14"/>
      <c r="BU265" s="15"/>
    </row>
    <row r="266" spans="1:73" s="12" customFormat="1" x14ac:dyDescent="0.25">
      <c r="A266" s="133" t="s">
        <v>433</v>
      </c>
      <c r="B266" s="50">
        <f t="shared" si="144"/>
        <v>93.7</v>
      </c>
      <c r="C266" s="50">
        <f t="shared" si="145"/>
        <v>56.92089</v>
      </c>
      <c r="D266" s="14">
        <f t="shared" si="180"/>
        <v>60.748014941302031</v>
      </c>
      <c r="E266" s="14"/>
      <c r="F266" s="14"/>
      <c r="G266" s="15"/>
      <c r="H266" s="14"/>
      <c r="I266" s="14"/>
      <c r="J266" s="15"/>
      <c r="K266" s="14"/>
      <c r="L266" s="14"/>
      <c r="M266" s="15"/>
      <c r="N266" s="14"/>
      <c r="O266" s="14"/>
      <c r="P266" s="15"/>
      <c r="Q266" s="14"/>
      <c r="R266" s="14"/>
      <c r="S266" s="14"/>
      <c r="T266" s="14"/>
      <c r="U266" s="14"/>
      <c r="V266" s="15"/>
      <c r="W266" s="14"/>
      <c r="X266" s="14"/>
      <c r="Y266" s="15"/>
      <c r="Z266" s="14"/>
      <c r="AA266" s="14"/>
      <c r="AB266" s="15"/>
      <c r="AC266" s="223"/>
      <c r="AD266" s="223"/>
      <c r="AE266" s="223"/>
      <c r="AF266" s="14"/>
      <c r="AG266" s="14"/>
      <c r="AH266" s="15"/>
      <c r="AI266" s="14"/>
      <c r="AJ266" s="14"/>
      <c r="AK266" s="15"/>
      <c r="AL266" s="14"/>
      <c r="AM266" s="14"/>
      <c r="AN266" s="15"/>
      <c r="AO266" s="14"/>
      <c r="AP266" s="14"/>
      <c r="AQ266" s="15"/>
      <c r="AR266" s="14"/>
      <c r="AS266" s="14"/>
      <c r="AT266" s="15"/>
      <c r="AU266" s="14"/>
      <c r="AV266" s="14"/>
      <c r="AW266" s="15"/>
      <c r="AX266" s="14"/>
      <c r="AY266" s="14"/>
      <c r="AZ266" s="14"/>
      <c r="BA266" s="14">
        <v>93.7</v>
      </c>
      <c r="BB266" s="172">
        <v>56.92089</v>
      </c>
      <c r="BC266" s="14">
        <f t="shared" si="181"/>
        <v>60.748014941302031</v>
      </c>
      <c r="BD266" s="14"/>
      <c r="BE266" s="14"/>
      <c r="BF266" s="15"/>
      <c r="BG266" s="14"/>
      <c r="BH266" s="14"/>
      <c r="BI266" s="15"/>
      <c r="BJ266" s="14"/>
      <c r="BK266" s="14"/>
      <c r="BL266" s="15"/>
      <c r="BM266" s="14"/>
      <c r="BN266" s="14"/>
      <c r="BO266" s="15"/>
      <c r="BP266" s="14"/>
      <c r="BQ266" s="14"/>
      <c r="BR266" s="15"/>
      <c r="BS266" s="14"/>
      <c r="BT266" s="14"/>
      <c r="BU266" s="15"/>
    </row>
    <row r="267" spans="1:73" s="28" customFormat="1" ht="31.5" x14ac:dyDescent="0.25">
      <c r="A267" s="77" t="s">
        <v>422</v>
      </c>
      <c r="B267" s="80">
        <f t="shared" si="144"/>
        <v>372952.59999999992</v>
      </c>
      <c r="C267" s="80">
        <f t="shared" si="145"/>
        <v>257207.77928000002</v>
      </c>
      <c r="D267" s="83">
        <f t="shared" ref="D267" si="182">C267/B267*100</f>
        <v>68.965273141948884</v>
      </c>
      <c r="E267" s="81">
        <f>SUM(E268:E273)</f>
        <v>1986.7</v>
      </c>
      <c r="F267" s="81">
        <f t="shared" ref="F267:BQ267" si="183">SUM(F268:F273)</f>
        <v>1117.3991799999999</v>
      </c>
      <c r="G267" s="83">
        <f t="shared" si="148"/>
        <v>56.243981476820849</v>
      </c>
      <c r="H267" s="81">
        <f t="shared" si="183"/>
        <v>367</v>
      </c>
      <c r="I267" s="81">
        <f t="shared" si="183"/>
        <v>154.20909</v>
      </c>
      <c r="J267" s="83">
        <f t="shared" si="149"/>
        <v>42.018825613079017</v>
      </c>
      <c r="K267" s="81">
        <f t="shared" si="183"/>
        <v>5117.8</v>
      </c>
      <c r="L267" s="81">
        <f t="shared" si="183"/>
        <v>3647.03</v>
      </c>
      <c r="M267" s="83">
        <f t="shared" si="150"/>
        <v>71.261674938450113</v>
      </c>
      <c r="N267" s="81">
        <f t="shared" si="183"/>
        <v>76074</v>
      </c>
      <c r="O267" s="81">
        <f t="shared" si="183"/>
        <v>56292.023329999996</v>
      </c>
      <c r="P267" s="83">
        <f t="shared" ref="P267:P314" si="184">O267/N267*100</f>
        <v>73.996402621132049</v>
      </c>
      <c r="Q267" s="81">
        <f t="shared" si="183"/>
        <v>615.70000000000005</v>
      </c>
      <c r="R267" s="81">
        <f t="shared" si="183"/>
        <v>0</v>
      </c>
      <c r="S267" s="83">
        <f t="shared" si="39"/>
        <v>0</v>
      </c>
      <c r="T267" s="81">
        <f t="shared" si="183"/>
        <v>5757.4</v>
      </c>
      <c r="U267" s="81">
        <f t="shared" si="183"/>
        <v>2310.5260400000002</v>
      </c>
      <c r="V267" s="83">
        <f t="shared" si="151"/>
        <v>40.131414180011816</v>
      </c>
      <c r="W267" s="81">
        <f t="shared" si="183"/>
        <v>215.5</v>
      </c>
      <c r="X267" s="83">
        <f t="shared" si="183"/>
        <v>142.92376000000002</v>
      </c>
      <c r="Y267" s="83">
        <f t="shared" si="152"/>
        <v>66.321930394431561</v>
      </c>
      <c r="Z267" s="81">
        <f t="shared" si="183"/>
        <v>246403.6</v>
      </c>
      <c r="AA267" s="81">
        <f t="shared" si="183"/>
        <v>168475.61881000001</v>
      </c>
      <c r="AB267" s="83">
        <f t="shared" si="153"/>
        <v>68.373846327732224</v>
      </c>
      <c r="AC267" s="221">
        <f t="shared" si="183"/>
        <v>930.8</v>
      </c>
      <c r="AD267" s="221">
        <f t="shared" si="183"/>
        <v>570.62241000000006</v>
      </c>
      <c r="AE267" s="221">
        <f t="shared" si="154"/>
        <v>61.304513321873664</v>
      </c>
      <c r="AF267" s="81">
        <f t="shared" si="183"/>
        <v>0</v>
      </c>
      <c r="AG267" s="81">
        <f t="shared" si="183"/>
        <v>0</v>
      </c>
      <c r="AH267" s="83"/>
      <c r="AI267" s="81">
        <f t="shared" si="183"/>
        <v>620.5</v>
      </c>
      <c r="AJ267" s="81">
        <f t="shared" si="183"/>
        <v>432.79551000000004</v>
      </c>
      <c r="AK267" s="83">
        <f t="shared" si="156"/>
        <v>69.749477840451263</v>
      </c>
      <c r="AL267" s="81">
        <f t="shared" si="183"/>
        <v>8428.7999999999993</v>
      </c>
      <c r="AM267" s="81">
        <f t="shared" si="183"/>
        <v>5291.4315900000001</v>
      </c>
      <c r="AN267" s="83">
        <f t="shared" si="157"/>
        <v>62.777994376423699</v>
      </c>
      <c r="AO267" s="81">
        <f t="shared" si="183"/>
        <v>620.5</v>
      </c>
      <c r="AP267" s="81">
        <f t="shared" si="183"/>
        <v>290.20393000000001</v>
      </c>
      <c r="AQ267" s="83">
        <f t="shared" si="158"/>
        <v>46.769368251410157</v>
      </c>
      <c r="AR267" s="81">
        <f t="shared" si="183"/>
        <v>310.3</v>
      </c>
      <c r="AS267" s="81">
        <f t="shared" si="183"/>
        <v>198.27698000000001</v>
      </c>
      <c r="AT267" s="83">
        <f t="shared" si="159"/>
        <v>63.898478891395428</v>
      </c>
      <c r="AU267" s="81">
        <f t="shared" si="183"/>
        <v>2117.1</v>
      </c>
      <c r="AV267" s="81">
        <f t="shared" si="183"/>
        <v>1587.6</v>
      </c>
      <c r="AW267" s="83">
        <f t="shared" si="160"/>
        <v>74.989372254499074</v>
      </c>
      <c r="AX267" s="81">
        <f t="shared" si="183"/>
        <v>1241.2</v>
      </c>
      <c r="AY267" s="81">
        <f t="shared" si="183"/>
        <v>839.52347999999995</v>
      </c>
      <c r="AZ267" s="83">
        <f>AY267/AX267*100</f>
        <v>67.638050273928457</v>
      </c>
      <c r="BA267" s="81">
        <f t="shared" si="183"/>
        <v>1171</v>
      </c>
      <c r="BB267" s="81">
        <f t="shared" si="183"/>
        <v>732.97041000000002</v>
      </c>
      <c r="BC267" s="81">
        <f t="shared" si="181"/>
        <v>62.593544833475669</v>
      </c>
      <c r="BD267" s="81">
        <f t="shared" si="183"/>
        <v>310.3</v>
      </c>
      <c r="BE267" s="81">
        <f t="shared" si="183"/>
        <v>221.19380999999998</v>
      </c>
      <c r="BF267" s="83">
        <f t="shared" si="162"/>
        <v>71.283857557202708</v>
      </c>
      <c r="BG267" s="81">
        <f t="shared" si="183"/>
        <v>310.3</v>
      </c>
      <c r="BH267" s="81">
        <f t="shared" si="183"/>
        <v>225.35638</v>
      </c>
      <c r="BI267" s="83">
        <f t="shared" si="163"/>
        <v>72.625323880116014</v>
      </c>
      <c r="BJ267" s="81">
        <f t="shared" si="183"/>
        <v>19957.099999999999</v>
      </c>
      <c r="BK267" s="81">
        <f t="shared" si="183"/>
        <v>14483.61757</v>
      </c>
      <c r="BL267" s="83">
        <f t="shared" si="31"/>
        <v>72.573758562115742</v>
      </c>
      <c r="BM267" s="81">
        <f t="shared" si="183"/>
        <v>391</v>
      </c>
      <c r="BN267" s="81">
        <f t="shared" si="183"/>
        <v>194.45699999999999</v>
      </c>
      <c r="BO267" s="83">
        <f t="shared" si="165"/>
        <v>49.733248081841431</v>
      </c>
      <c r="BP267" s="81">
        <f t="shared" si="183"/>
        <v>6</v>
      </c>
      <c r="BQ267" s="81">
        <f t="shared" si="183"/>
        <v>0</v>
      </c>
      <c r="BR267" s="83">
        <f t="shared" si="164"/>
        <v>0</v>
      </c>
      <c r="BS267" s="81"/>
      <c r="BT267" s="81"/>
      <c r="BU267" s="83"/>
    </row>
    <row r="268" spans="1:73" s="12" customFormat="1" x14ac:dyDescent="0.25">
      <c r="A268" s="132" t="s">
        <v>394</v>
      </c>
      <c r="B268" s="50">
        <f t="shared" si="144"/>
        <v>371781.59999999992</v>
      </c>
      <c r="C268" s="50">
        <f t="shared" si="145"/>
        <v>256474.80887000001</v>
      </c>
      <c r="D268" s="15">
        <f t="shared" si="0"/>
        <v>68.985342165938306</v>
      </c>
      <c r="E268" s="15">
        <v>1986.7</v>
      </c>
      <c r="F268" s="172">
        <v>1117.3991799999999</v>
      </c>
      <c r="G268" s="15">
        <f t="shared" si="148"/>
        <v>56.243981476820849</v>
      </c>
      <c r="H268" s="15">
        <v>367</v>
      </c>
      <c r="I268" s="172">
        <v>154.20909</v>
      </c>
      <c r="J268" s="15">
        <f t="shared" si="149"/>
        <v>42.018825613079017</v>
      </c>
      <c r="K268" s="15">
        <v>5117.8</v>
      </c>
      <c r="L268" s="228">
        <v>3647.03</v>
      </c>
      <c r="M268" s="15">
        <f t="shared" si="150"/>
        <v>71.261674938450113</v>
      </c>
      <c r="N268" s="15">
        <v>76074</v>
      </c>
      <c r="O268" s="172">
        <v>56292.023329999996</v>
      </c>
      <c r="P268" s="15">
        <f t="shared" si="184"/>
        <v>73.996402621132049</v>
      </c>
      <c r="Q268" s="15">
        <v>615.70000000000005</v>
      </c>
      <c r="R268" s="15"/>
      <c r="S268" s="15">
        <f t="shared" si="39"/>
        <v>0</v>
      </c>
      <c r="T268" s="15">
        <v>5757.4</v>
      </c>
      <c r="U268" s="172">
        <v>2310.5260400000002</v>
      </c>
      <c r="V268" s="15">
        <f t="shared" si="151"/>
        <v>40.131414180011816</v>
      </c>
      <c r="W268" s="15">
        <v>215.5</v>
      </c>
      <c r="X268" s="172">
        <v>142.92376000000002</v>
      </c>
      <c r="Y268" s="15">
        <f t="shared" si="152"/>
        <v>66.321930394431561</v>
      </c>
      <c r="Z268" s="227">
        <v>246403.6</v>
      </c>
      <c r="AA268" s="172">
        <v>168475.61881000001</v>
      </c>
      <c r="AB268" s="15">
        <f t="shared" si="153"/>
        <v>68.373846327732224</v>
      </c>
      <c r="AC268" s="222">
        <v>930.8</v>
      </c>
      <c r="AD268" s="226">
        <v>570.62241000000006</v>
      </c>
      <c r="AE268" s="223">
        <f t="shared" si="154"/>
        <v>61.304513321873664</v>
      </c>
      <c r="AF268" s="14"/>
      <c r="AG268" s="15"/>
      <c r="AH268" s="15"/>
      <c r="AI268" s="15">
        <v>620.5</v>
      </c>
      <c r="AJ268" s="172">
        <v>432.79551000000004</v>
      </c>
      <c r="AK268" s="15">
        <f t="shared" si="156"/>
        <v>69.749477840451263</v>
      </c>
      <c r="AL268" s="15">
        <v>8428.7999999999993</v>
      </c>
      <c r="AM268" s="172">
        <v>5291.4315900000001</v>
      </c>
      <c r="AN268" s="15">
        <f t="shared" si="157"/>
        <v>62.777994376423699</v>
      </c>
      <c r="AO268" s="15">
        <v>620.5</v>
      </c>
      <c r="AP268" s="172">
        <v>290.20393000000001</v>
      </c>
      <c r="AQ268" s="15">
        <f t="shared" si="158"/>
        <v>46.769368251410157</v>
      </c>
      <c r="AR268" s="15">
        <v>310.3</v>
      </c>
      <c r="AS268" s="172">
        <v>198.27698000000001</v>
      </c>
      <c r="AT268" s="15">
        <f t="shared" si="159"/>
        <v>63.898478891395428</v>
      </c>
      <c r="AU268" s="15">
        <v>2117.1</v>
      </c>
      <c r="AV268" s="172">
        <v>1587.6</v>
      </c>
      <c r="AW268" s="15">
        <f t="shared" si="160"/>
        <v>74.989372254499074</v>
      </c>
      <c r="AX268" s="15">
        <v>1241.2</v>
      </c>
      <c r="AY268" s="172">
        <v>839.52347999999995</v>
      </c>
      <c r="AZ268" s="15">
        <f>AY268/AX268*100</f>
        <v>67.638050273928457</v>
      </c>
      <c r="BA268" s="15"/>
      <c r="BB268" s="15"/>
      <c r="BC268" s="14"/>
      <c r="BD268" s="15">
        <v>310.3</v>
      </c>
      <c r="BE268" s="172">
        <v>221.19380999999998</v>
      </c>
      <c r="BF268" s="15">
        <f t="shared" si="162"/>
        <v>71.283857557202708</v>
      </c>
      <c r="BG268" s="15">
        <v>310.3</v>
      </c>
      <c r="BH268" s="172">
        <v>225.35638</v>
      </c>
      <c r="BI268" s="15">
        <f t="shared" si="163"/>
        <v>72.625323880116014</v>
      </c>
      <c r="BJ268" s="15">
        <v>19957.099999999999</v>
      </c>
      <c r="BK268" s="172">
        <v>14483.61757</v>
      </c>
      <c r="BL268" s="15">
        <f t="shared" si="31"/>
        <v>72.573758562115742</v>
      </c>
      <c r="BM268" s="15">
        <v>391</v>
      </c>
      <c r="BN268" s="15">
        <v>194.45699999999999</v>
      </c>
      <c r="BO268" s="15">
        <f t="shared" si="165"/>
        <v>49.733248081841431</v>
      </c>
      <c r="BP268" s="172">
        <v>6</v>
      </c>
      <c r="BQ268" s="15"/>
      <c r="BR268" s="15">
        <f t="shared" si="164"/>
        <v>0</v>
      </c>
      <c r="BS268" s="15"/>
      <c r="BT268" s="15"/>
      <c r="BU268" s="15"/>
    </row>
    <row r="269" spans="1:73" s="12" customFormat="1" x14ac:dyDescent="0.25">
      <c r="A269" s="133" t="s">
        <v>622</v>
      </c>
      <c r="B269" s="50">
        <f t="shared" si="144"/>
        <v>234.2</v>
      </c>
      <c r="C269" s="50">
        <f t="shared" si="145"/>
        <v>148.06129999999999</v>
      </c>
      <c r="D269" s="14">
        <f>C269/B269*100</f>
        <v>63.220025619128947</v>
      </c>
      <c r="E269" s="14"/>
      <c r="F269" s="14"/>
      <c r="G269" s="15"/>
      <c r="H269" s="14"/>
      <c r="I269" s="15"/>
      <c r="J269" s="15"/>
      <c r="K269" s="14"/>
      <c r="L269" s="15"/>
      <c r="M269" s="15"/>
      <c r="N269" s="15"/>
      <c r="O269" s="15"/>
      <c r="P269" s="15"/>
      <c r="Q269" s="14"/>
      <c r="R269" s="14"/>
      <c r="S269" s="15"/>
      <c r="T269" s="14"/>
      <c r="U269" s="14"/>
      <c r="V269" s="15"/>
      <c r="W269" s="14"/>
      <c r="X269" s="15"/>
      <c r="Y269" s="15"/>
      <c r="Z269" s="15"/>
      <c r="AA269" s="15"/>
      <c r="AB269" s="15"/>
      <c r="AC269" s="223"/>
      <c r="AD269" s="223"/>
      <c r="AE269" s="223"/>
      <c r="AF269" s="14"/>
      <c r="AG269" s="14"/>
      <c r="AH269" s="15"/>
      <c r="AI269" s="14"/>
      <c r="AJ269" s="14"/>
      <c r="AK269" s="15"/>
      <c r="AL269" s="14"/>
      <c r="AM269" s="14"/>
      <c r="AN269" s="15"/>
      <c r="AO269" s="14"/>
      <c r="AP269" s="14"/>
      <c r="AQ269" s="15"/>
      <c r="AR269" s="14"/>
      <c r="AS269" s="14"/>
      <c r="AT269" s="15"/>
      <c r="AU269" s="14"/>
      <c r="AV269" s="14"/>
      <c r="AW269" s="15"/>
      <c r="AX269" s="14"/>
      <c r="AY269" s="14"/>
      <c r="AZ269" s="14"/>
      <c r="BA269" s="14">
        <v>234.2</v>
      </c>
      <c r="BB269" s="172">
        <v>148.06129999999999</v>
      </c>
      <c r="BC269" s="14">
        <f>BB269/BA269*100</f>
        <v>63.220025619128947</v>
      </c>
      <c r="BD269" s="14"/>
      <c r="BE269" s="14"/>
      <c r="BF269" s="15"/>
      <c r="BG269" s="14"/>
      <c r="BH269" s="14"/>
      <c r="BI269" s="15"/>
      <c r="BJ269" s="14"/>
      <c r="BK269" s="14"/>
      <c r="BL269" s="14"/>
      <c r="BM269" s="14"/>
      <c r="BN269" s="14"/>
      <c r="BO269" s="15"/>
      <c r="BP269" s="14"/>
      <c r="BQ269" s="14"/>
      <c r="BR269" s="15"/>
      <c r="BS269" s="14"/>
      <c r="BT269" s="14"/>
      <c r="BU269" s="15"/>
    </row>
    <row r="270" spans="1:73" s="12" customFormat="1" x14ac:dyDescent="0.25">
      <c r="A270" s="133" t="s">
        <v>623</v>
      </c>
      <c r="B270" s="50">
        <f t="shared" si="144"/>
        <v>234.2</v>
      </c>
      <c r="C270" s="50">
        <f t="shared" si="145"/>
        <v>148.42697000000001</v>
      </c>
      <c r="D270" s="14">
        <f>C270/B270*100</f>
        <v>63.376161400512387</v>
      </c>
      <c r="E270" s="14"/>
      <c r="F270" s="14"/>
      <c r="G270" s="15"/>
      <c r="H270" s="14"/>
      <c r="I270" s="15"/>
      <c r="J270" s="15"/>
      <c r="K270" s="14"/>
      <c r="L270" s="15"/>
      <c r="M270" s="15"/>
      <c r="N270" s="15"/>
      <c r="O270" s="15"/>
      <c r="P270" s="15"/>
      <c r="Q270" s="14"/>
      <c r="R270" s="14"/>
      <c r="S270" s="15"/>
      <c r="T270" s="14"/>
      <c r="U270" s="14"/>
      <c r="V270" s="15"/>
      <c r="W270" s="14"/>
      <c r="X270" s="15"/>
      <c r="Y270" s="15"/>
      <c r="Z270" s="15"/>
      <c r="AA270" s="15"/>
      <c r="AB270" s="15"/>
      <c r="AC270" s="223"/>
      <c r="AD270" s="223"/>
      <c r="AE270" s="223"/>
      <c r="AF270" s="14"/>
      <c r="AG270" s="14"/>
      <c r="AH270" s="15"/>
      <c r="AI270" s="14"/>
      <c r="AJ270" s="14"/>
      <c r="AK270" s="15"/>
      <c r="AL270" s="14"/>
      <c r="AM270" s="14"/>
      <c r="AN270" s="15"/>
      <c r="AO270" s="14"/>
      <c r="AP270" s="14"/>
      <c r="AQ270" s="15"/>
      <c r="AR270" s="14"/>
      <c r="AS270" s="14"/>
      <c r="AT270" s="15"/>
      <c r="AU270" s="14"/>
      <c r="AV270" s="14"/>
      <c r="AW270" s="15"/>
      <c r="AX270" s="14"/>
      <c r="AY270" s="14"/>
      <c r="AZ270" s="14"/>
      <c r="BA270" s="14">
        <v>234.2</v>
      </c>
      <c r="BB270" s="172">
        <v>148.42697000000001</v>
      </c>
      <c r="BC270" s="14">
        <f>BB270/BA270*100</f>
        <v>63.376161400512387</v>
      </c>
      <c r="BD270" s="14"/>
      <c r="BE270" s="14"/>
      <c r="BF270" s="15"/>
      <c r="BG270" s="14"/>
      <c r="BH270" s="14"/>
      <c r="BI270" s="15"/>
      <c r="BJ270" s="14"/>
      <c r="BK270" s="14"/>
      <c r="BL270" s="14"/>
      <c r="BM270" s="14"/>
      <c r="BN270" s="14"/>
      <c r="BO270" s="15"/>
      <c r="BP270" s="14"/>
      <c r="BQ270" s="14"/>
      <c r="BR270" s="15"/>
      <c r="BS270" s="14"/>
      <c r="BT270" s="14"/>
      <c r="BU270" s="15"/>
    </row>
    <row r="271" spans="1:73" s="12" customFormat="1" x14ac:dyDescent="0.25">
      <c r="A271" s="133" t="s">
        <v>540</v>
      </c>
      <c r="B271" s="50">
        <f t="shared" ref="B271:B334" si="185">E271+H271+K271+N271+Q271+T271+W271+Z271+AC271+AF271+AI271+AL271+AO271+AR271+AU271+AX271+BA271+BD271+BG271+BJ271+BM271+BP271+BS271</f>
        <v>234.2</v>
      </c>
      <c r="C271" s="50">
        <f t="shared" ref="C271:C334" si="186">F271+I271+L271+O271+R271+U271+X271+AA271+AD271+AG271+AJ271+AM271+AP271+AS271+AV271+AY271+BB271+BE271+BH271+BK271+BN271+BQ271+BT271</f>
        <v>149.95823999999999</v>
      </c>
      <c r="D271" s="14">
        <f>C271/B271*100</f>
        <v>64.029991460290347</v>
      </c>
      <c r="E271" s="14"/>
      <c r="F271" s="14"/>
      <c r="G271" s="15"/>
      <c r="H271" s="14"/>
      <c r="I271" s="15"/>
      <c r="J271" s="15"/>
      <c r="K271" s="14"/>
      <c r="L271" s="15"/>
      <c r="M271" s="15"/>
      <c r="N271" s="15"/>
      <c r="O271" s="15"/>
      <c r="P271" s="15"/>
      <c r="Q271" s="14"/>
      <c r="R271" s="14"/>
      <c r="S271" s="15"/>
      <c r="T271" s="14"/>
      <c r="U271" s="14"/>
      <c r="V271" s="15"/>
      <c r="W271" s="14"/>
      <c r="X271" s="15"/>
      <c r="Y271" s="15"/>
      <c r="Z271" s="15"/>
      <c r="AA271" s="15"/>
      <c r="AB271" s="15"/>
      <c r="AC271" s="223"/>
      <c r="AD271" s="223"/>
      <c r="AE271" s="223"/>
      <c r="AF271" s="14"/>
      <c r="AG271" s="14"/>
      <c r="AH271" s="15"/>
      <c r="AI271" s="14"/>
      <c r="AJ271" s="14"/>
      <c r="AK271" s="15"/>
      <c r="AL271" s="14"/>
      <c r="AM271" s="14"/>
      <c r="AN271" s="15"/>
      <c r="AO271" s="14"/>
      <c r="AP271" s="14"/>
      <c r="AQ271" s="15"/>
      <c r="AR271" s="14"/>
      <c r="AS271" s="14"/>
      <c r="AT271" s="15"/>
      <c r="AU271" s="14"/>
      <c r="AV271" s="14"/>
      <c r="AW271" s="15"/>
      <c r="AX271" s="14"/>
      <c r="AY271" s="14"/>
      <c r="AZ271" s="14"/>
      <c r="BA271" s="14">
        <v>234.2</v>
      </c>
      <c r="BB271" s="172">
        <v>149.95823999999999</v>
      </c>
      <c r="BC271" s="14">
        <f>BB271/BA271*100</f>
        <v>64.029991460290347</v>
      </c>
      <c r="BD271" s="14"/>
      <c r="BE271" s="14"/>
      <c r="BF271" s="15"/>
      <c r="BG271" s="14"/>
      <c r="BH271" s="14"/>
      <c r="BI271" s="15"/>
      <c r="BJ271" s="14"/>
      <c r="BK271" s="14"/>
      <c r="BL271" s="14"/>
      <c r="BM271" s="14"/>
      <c r="BN271" s="14"/>
      <c r="BO271" s="15"/>
      <c r="BP271" s="14"/>
      <c r="BQ271" s="14"/>
      <c r="BR271" s="15"/>
      <c r="BS271" s="14"/>
      <c r="BT271" s="14"/>
      <c r="BU271" s="15"/>
    </row>
    <row r="272" spans="1:73" s="12" customFormat="1" x14ac:dyDescent="0.25">
      <c r="A272" s="133" t="s">
        <v>624</v>
      </c>
      <c r="B272" s="50">
        <f t="shared" si="185"/>
        <v>234.2</v>
      </c>
      <c r="C272" s="50">
        <f t="shared" si="186"/>
        <v>138.44144</v>
      </c>
      <c r="D272" s="14">
        <f>C272/B272*100</f>
        <v>59.11248505550811</v>
      </c>
      <c r="E272" s="14"/>
      <c r="F272" s="14"/>
      <c r="G272" s="15"/>
      <c r="H272" s="14"/>
      <c r="I272" s="15"/>
      <c r="J272" s="15"/>
      <c r="K272" s="14"/>
      <c r="L272" s="15"/>
      <c r="M272" s="15"/>
      <c r="N272" s="15"/>
      <c r="O272" s="15"/>
      <c r="P272" s="15"/>
      <c r="Q272" s="14"/>
      <c r="R272" s="14"/>
      <c r="S272" s="15"/>
      <c r="T272" s="14"/>
      <c r="U272" s="14"/>
      <c r="V272" s="15"/>
      <c r="W272" s="14"/>
      <c r="X272" s="15"/>
      <c r="Y272" s="15"/>
      <c r="Z272" s="15"/>
      <c r="AA272" s="15"/>
      <c r="AB272" s="15"/>
      <c r="AC272" s="223"/>
      <c r="AD272" s="223"/>
      <c r="AE272" s="223"/>
      <c r="AF272" s="14"/>
      <c r="AG272" s="14"/>
      <c r="AH272" s="15"/>
      <c r="AI272" s="14"/>
      <c r="AJ272" s="14"/>
      <c r="AK272" s="15"/>
      <c r="AL272" s="14"/>
      <c r="AM272" s="14"/>
      <c r="AN272" s="15"/>
      <c r="AO272" s="14"/>
      <c r="AP272" s="14"/>
      <c r="AQ272" s="15"/>
      <c r="AR272" s="14"/>
      <c r="AS272" s="14"/>
      <c r="AT272" s="15"/>
      <c r="AU272" s="14"/>
      <c r="AV272" s="14"/>
      <c r="AW272" s="15"/>
      <c r="AX272" s="14"/>
      <c r="AY272" s="14"/>
      <c r="AZ272" s="14"/>
      <c r="BA272" s="14">
        <v>234.2</v>
      </c>
      <c r="BB272" s="172">
        <v>138.44144</v>
      </c>
      <c r="BC272" s="14">
        <f>BB272/BA272*100</f>
        <v>59.11248505550811</v>
      </c>
      <c r="BD272" s="14"/>
      <c r="BE272" s="14"/>
      <c r="BF272" s="15"/>
      <c r="BG272" s="14"/>
      <c r="BH272" s="14"/>
      <c r="BI272" s="15"/>
      <c r="BJ272" s="14"/>
      <c r="BK272" s="14"/>
      <c r="BL272" s="14"/>
      <c r="BM272" s="14"/>
      <c r="BN272" s="14"/>
      <c r="BO272" s="15"/>
      <c r="BP272" s="14"/>
      <c r="BQ272" s="14"/>
      <c r="BR272" s="15"/>
      <c r="BS272" s="14"/>
      <c r="BT272" s="14"/>
      <c r="BU272" s="15"/>
    </row>
    <row r="273" spans="1:73" s="12" customFormat="1" x14ac:dyDescent="0.25">
      <c r="A273" s="133" t="s">
        <v>625</v>
      </c>
      <c r="B273" s="50">
        <f t="shared" si="185"/>
        <v>234.2</v>
      </c>
      <c r="C273" s="50">
        <f t="shared" si="186"/>
        <v>148.08246</v>
      </c>
      <c r="D273" s="14">
        <f>C273/B273*100</f>
        <v>63.229060631938516</v>
      </c>
      <c r="E273" s="14"/>
      <c r="F273" s="14"/>
      <c r="G273" s="15"/>
      <c r="H273" s="14"/>
      <c r="I273" s="15"/>
      <c r="J273" s="15"/>
      <c r="K273" s="14"/>
      <c r="L273" s="15"/>
      <c r="M273" s="15"/>
      <c r="N273" s="15"/>
      <c r="O273" s="15"/>
      <c r="P273" s="15"/>
      <c r="Q273" s="14"/>
      <c r="R273" s="14"/>
      <c r="S273" s="15"/>
      <c r="T273" s="14"/>
      <c r="U273" s="14"/>
      <c r="V273" s="15"/>
      <c r="W273" s="14"/>
      <c r="X273" s="15"/>
      <c r="Y273" s="15"/>
      <c r="Z273" s="15"/>
      <c r="AA273" s="15"/>
      <c r="AB273" s="15"/>
      <c r="AC273" s="223"/>
      <c r="AD273" s="223"/>
      <c r="AE273" s="223"/>
      <c r="AF273" s="14"/>
      <c r="AG273" s="14"/>
      <c r="AH273" s="15"/>
      <c r="AI273" s="14"/>
      <c r="AJ273" s="14"/>
      <c r="AK273" s="15"/>
      <c r="AL273" s="14"/>
      <c r="AM273" s="14"/>
      <c r="AN273" s="15"/>
      <c r="AO273" s="14"/>
      <c r="AP273" s="14"/>
      <c r="AQ273" s="15"/>
      <c r="AR273" s="14"/>
      <c r="AS273" s="14"/>
      <c r="AT273" s="15"/>
      <c r="AU273" s="14"/>
      <c r="AV273" s="14"/>
      <c r="AW273" s="15"/>
      <c r="AX273" s="14"/>
      <c r="AY273" s="14"/>
      <c r="AZ273" s="14"/>
      <c r="BA273" s="14">
        <v>234.2</v>
      </c>
      <c r="BB273" s="172">
        <v>148.08246</v>
      </c>
      <c r="BC273" s="14">
        <f>BB273/BA273*100</f>
        <v>63.229060631938516</v>
      </c>
      <c r="BD273" s="14"/>
      <c r="BE273" s="14"/>
      <c r="BF273" s="15"/>
      <c r="BG273" s="14"/>
      <c r="BH273" s="14"/>
      <c r="BI273" s="15"/>
      <c r="BJ273" s="14"/>
      <c r="BK273" s="14"/>
      <c r="BL273" s="14"/>
      <c r="BM273" s="14"/>
      <c r="BN273" s="14"/>
      <c r="BO273" s="15"/>
      <c r="BP273" s="14"/>
      <c r="BQ273" s="14"/>
      <c r="BR273" s="15"/>
      <c r="BS273" s="14"/>
      <c r="BT273" s="14"/>
      <c r="BU273" s="15"/>
    </row>
    <row r="274" spans="1:73" s="28" customFormat="1" ht="31.5" x14ac:dyDescent="0.25">
      <c r="A274" s="77" t="s">
        <v>462</v>
      </c>
      <c r="B274" s="80">
        <f t="shared" si="185"/>
        <v>206244.59999999992</v>
      </c>
      <c r="C274" s="80">
        <f t="shared" si="186"/>
        <v>131704.60473000002</v>
      </c>
      <c r="D274" s="83">
        <f t="shared" ref="D274" si="187">C274/B274*100</f>
        <v>63.858449981235907</v>
      </c>
      <c r="E274" s="83">
        <f>SUM(E275:E283)</f>
        <v>526.29999999999995</v>
      </c>
      <c r="F274" s="83">
        <f t="shared" ref="F274:BQ274" si="188">SUM(F275:F283)</f>
        <v>355.5247</v>
      </c>
      <c r="G274" s="83">
        <f t="shared" ref="G274:G332" si="189">F274/E274*100</f>
        <v>67.551719551586558</v>
      </c>
      <c r="H274" s="83">
        <f t="shared" si="188"/>
        <v>99.9</v>
      </c>
      <c r="I274" s="83">
        <f t="shared" si="188"/>
        <v>59.346040000000002</v>
      </c>
      <c r="J274" s="83">
        <f t="shared" ref="J274:J332" si="190">I274/H274*100</f>
        <v>59.405445445445451</v>
      </c>
      <c r="K274" s="83">
        <f t="shared" si="188"/>
        <v>1373.7</v>
      </c>
      <c r="L274" s="83">
        <f t="shared" si="188"/>
        <v>608.9686999999999</v>
      </c>
      <c r="M274" s="83">
        <f t="shared" ref="M274:M332" si="191">L274/K274*100</f>
        <v>44.330545242774974</v>
      </c>
      <c r="N274" s="83">
        <f t="shared" si="188"/>
        <v>41657</v>
      </c>
      <c r="O274" s="83">
        <f t="shared" si="188"/>
        <v>30173.704460000001</v>
      </c>
      <c r="P274" s="83">
        <f t="shared" si="184"/>
        <v>72.433695321314545</v>
      </c>
      <c r="Q274" s="83">
        <f t="shared" si="188"/>
        <v>263.60000000000002</v>
      </c>
      <c r="R274" s="83">
        <f t="shared" si="188"/>
        <v>0</v>
      </c>
      <c r="S274" s="83">
        <f t="shared" si="39"/>
        <v>0</v>
      </c>
      <c r="T274" s="83">
        <f t="shared" si="188"/>
        <v>2918.1</v>
      </c>
      <c r="U274" s="83">
        <f t="shared" si="188"/>
        <v>2030.4611599999998</v>
      </c>
      <c r="V274" s="83">
        <f t="shared" ref="V274:V332" si="192">U274/T274*100</f>
        <v>69.58161680545561</v>
      </c>
      <c r="W274" s="83">
        <f t="shared" si="188"/>
        <v>53.9</v>
      </c>
      <c r="X274" s="83">
        <f t="shared" si="188"/>
        <v>32.591680000000004</v>
      </c>
      <c r="Y274" s="83">
        <f t="shared" ref="Y274:Y332" si="193">X274/W274*100</f>
        <v>60.466938775510215</v>
      </c>
      <c r="Z274" s="83">
        <f t="shared" si="188"/>
        <v>143133.29999999999</v>
      </c>
      <c r="AA274" s="83">
        <f t="shared" si="188"/>
        <v>88568.189910000001</v>
      </c>
      <c r="AB274" s="83">
        <f t="shared" ref="AB274:AB332" si="194">AA274/Z274*100</f>
        <v>61.878116350283271</v>
      </c>
      <c r="AC274" s="224">
        <f t="shared" si="188"/>
        <v>310.3</v>
      </c>
      <c r="AD274" s="224">
        <f t="shared" si="188"/>
        <v>141.43269000000001</v>
      </c>
      <c r="AE274" s="221">
        <f t="shared" ref="AE274:AE332" si="195">AD274/AC274*100</f>
        <v>45.579339349017076</v>
      </c>
      <c r="AF274" s="83">
        <f t="shared" si="188"/>
        <v>0</v>
      </c>
      <c r="AG274" s="83">
        <f t="shared" si="188"/>
        <v>0</v>
      </c>
      <c r="AH274" s="83"/>
      <c r="AI274" s="83">
        <f t="shared" si="188"/>
        <v>310.3</v>
      </c>
      <c r="AJ274" s="83">
        <f t="shared" si="188"/>
        <v>220.54061999999999</v>
      </c>
      <c r="AK274" s="83">
        <f t="shared" ref="AK274:AK332" si="196">AJ274/AI274*100</f>
        <v>71.07335481791813</v>
      </c>
      <c r="AL274" s="83">
        <f t="shared" si="188"/>
        <v>1337.5</v>
      </c>
      <c r="AM274" s="83">
        <f t="shared" si="188"/>
        <v>592.64278000000002</v>
      </c>
      <c r="AN274" s="83">
        <f t="shared" ref="AN274:AN332" si="197">AM274/AL274*100</f>
        <v>44.309740560747663</v>
      </c>
      <c r="AO274" s="83">
        <f t="shared" si="188"/>
        <v>310.3</v>
      </c>
      <c r="AP274" s="83">
        <f t="shared" si="188"/>
        <v>169.59249</v>
      </c>
      <c r="AQ274" s="83">
        <f t="shared" ref="AQ274:AQ332" si="198">AP274/AO274*100</f>
        <v>54.654363519174986</v>
      </c>
      <c r="AR274" s="83">
        <f t="shared" si="188"/>
        <v>310.3</v>
      </c>
      <c r="AS274" s="83">
        <f t="shared" si="188"/>
        <v>125.50216</v>
      </c>
      <c r="AT274" s="83">
        <f t="shared" ref="AT274:AT332" si="199">AS274/AR274*100</f>
        <v>40.445427006123111</v>
      </c>
      <c r="AU274" s="83">
        <f t="shared" si="188"/>
        <v>821.3</v>
      </c>
      <c r="AV274" s="83">
        <f t="shared" si="188"/>
        <v>615.6</v>
      </c>
      <c r="AW274" s="83">
        <f t="shared" ref="AW274:AW332" si="200">AV274/AU274*100</f>
        <v>74.954340679410706</v>
      </c>
      <c r="AX274" s="83">
        <f t="shared" si="188"/>
        <v>0</v>
      </c>
      <c r="AY274" s="83">
        <f t="shared" si="188"/>
        <v>0</v>
      </c>
      <c r="AZ274" s="83">
        <f t="shared" si="188"/>
        <v>0</v>
      </c>
      <c r="BA274" s="83">
        <f t="shared" si="188"/>
        <v>1171.1000000000001</v>
      </c>
      <c r="BB274" s="83">
        <f>SUM(BB275:BB283)</f>
        <v>691.58205999999996</v>
      </c>
      <c r="BC274" s="81">
        <f t="shared" ref="BC274:BC283" si="201">BB274/BA274*100</f>
        <v>59.054056869609759</v>
      </c>
      <c r="BD274" s="83">
        <f t="shared" si="188"/>
        <v>310.3</v>
      </c>
      <c r="BE274" s="83">
        <f t="shared" si="188"/>
        <v>189.86049</v>
      </c>
      <c r="BF274" s="83">
        <f t="shared" ref="BF274:BF332" si="202">BE274/BD274*100</f>
        <v>61.18610699323235</v>
      </c>
      <c r="BG274" s="83">
        <f t="shared" si="188"/>
        <v>310.3</v>
      </c>
      <c r="BH274" s="83">
        <f t="shared" si="188"/>
        <v>191.78243000000001</v>
      </c>
      <c r="BI274" s="83">
        <f t="shared" ref="BI274:BI332" si="203">BH274/BG274*100</f>
        <v>61.80548823718982</v>
      </c>
      <c r="BJ274" s="83">
        <f t="shared" si="188"/>
        <v>10992</v>
      </c>
      <c r="BK274" s="83">
        <f t="shared" si="188"/>
        <v>6937.2823600000002</v>
      </c>
      <c r="BL274" s="83">
        <f t="shared" si="31"/>
        <v>63.112102983988358</v>
      </c>
      <c r="BM274" s="83">
        <f t="shared" si="188"/>
        <v>32</v>
      </c>
      <c r="BN274" s="83">
        <f t="shared" si="188"/>
        <v>0</v>
      </c>
      <c r="BO274" s="83"/>
      <c r="BP274" s="83">
        <f t="shared" si="188"/>
        <v>3.1</v>
      </c>
      <c r="BQ274" s="83">
        <f t="shared" si="188"/>
        <v>0</v>
      </c>
      <c r="BR274" s="83">
        <f t="shared" ref="BR274:BR332" si="204">BQ274/BP274*100</f>
        <v>0</v>
      </c>
      <c r="BS274" s="83"/>
      <c r="BT274" s="83"/>
      <c r="BU274" s="83"/>
    </row>
    <row r="275" spans="1:73" s="12" customFormat="1" x14ac:dyDescent="0.25">
      <c r="A275" s="132" t="s">
        <v>393</v>
      </c>
      <c r="B275" s="50">
        <f t="shared" si="185"/>
        <v>205073.49999999991</v>
      </c>
      <c r="C275" s="50">
        <f t="shared" si="186"/>
        <v>131013.02267000001</v>
      </c>
      <c r="D275" s="15">
        <f t="shared" si="0"/>
        <v>63.885886118879355</v>
      </c>
      <c r="E275" s="15">
        <v>526.29999999999995</v>
      </c>
      <c r="F275" s="172">
        <v>355.5247</v>
      </c>
      <c r="G275" s="15">
        <f t="shared" si="189"/>
        <v>67.551719551586558</v>
      </c>
      <c r="H275" s="15">
        <v>99.9</v>
      </c>
      <c r="I275" s="172">
        <v>59.346040000000002</v>
      </c>
      <c r="J275" s="15">
        <f t="shared" si="190"/>
        <v>59.405445445445451</v>
      </c>
      <c r="K275" s="15">
        <v>1373.7</v>
      </c>
      <c r="L275" s="228">
        <v>608.9686999999999</v>
      </c>
      <c r="M275" s="15">
        <f t="shared" si="191"/>
        <v>44.330545242774974</v>
      </c>
      <c r="N275" s="15">
        <v>41657</v>
      </c>
      <c r="O275" s="172">
        <v>30173.704460000001</v>
      </c>
      <c r="P275" s="15">
        <f t="shared" si="184"/>
        <v>72.433695321314545</v>
      </c>
      <c r="Q275" s="15">
        <v>263.60000000000002</v>
      </c>
      <c r="R275" s="15"/>
      <c r="S275" s="15">
        <f t="shared" si="39"/>
        <v>0</v>
      </c>
      <c r="T275" s="15">
        <v>2918.1</v>
      </c>
      <c r="U275" s="172">
        <v>2030.4611599999998</v>
      </c>
      <c r="V275" s="15">
        <f t="shared" si="192"/>
        <v>69.58161680545561</v>
      </c>
      <c r="W275" s="15">
        <v>53.9</v>
      </c>
      <c r="X275" s="172">
        <v>32.591680000000004</v>
      </c>
      <c r="Y275" s="15">
        <f t="shared" si="193"/>
        <v>60.466938775510215</v>
      </c>
      <c r="Z275" s="227">
        <v>143133.29999999999</v>
      </c>
      <c r="AA275" s="172">
        <v>88568.189910000001</v>
      </c>
      <c r="AB275" s="15">
        <f t="shared" si="194"/>
        <v>61.878116350283271</v>
      </c>
      <c r="AC275" s="222">
        <v>310.3</v>
      </c>
      <c r="AD275" s="226">
        <v>141.43269000000001</v>
      </c>
      <c r="AE275" s="223">
        <f t="shared" si="195"/>
        <v>45.579339349017076</v>
      </c>
      <c r="AF275" s="14"/>
      <c r="AG275" s="15"/>
      <c r="AH275" s="15"/>
      <c r="AI275" s="15">
        <v>310.3</v>
      </c>
      <c r="AJ275" s="172">
        <v>220.54061999999999</v>
      </c>
      <c r="AK275" s="15">
        <f t="shared" si="196"/>
        <v>71.07335481791813</v>
      </c>
      <c r="AL275" s="15">
        <v>1337.5</v>
      </c>
      <c r="AM275" s="172">
        <v>592.64278000000002</v>
      </c>
      <c r="AN275" s="15">
        <f t="shared" si="197"/>
        <v>44.309740560747663</v>
      </c>
      <c r="AO275" s="15">
        <v>310.3</v>
      </c>
      <c r="AP275" s="172">
        <v>169.59249</v>
      </c>
      <c r="AQ275" s="15">
        <f t="shared" si="198"/>
        <v>54.654363519174986</v>
      </c>
      <c r="AR275" s="15">
        <v>310.3</v>
      </c>
      <c r="AS275" s="172">
        <v>125.50216</v>
      </c>
      <c r="AT275" s="15">
        <f t="shared" si="199"/>
        <v>40.445427006123111</v>
      </c>
      <c r="AU275" s="15">
        <v>821.3</v>
      </c>
      <c r="AV275" s="172">
        <v>615.6</v>
      </c>
      <c r="AW275" s="15">
        <f t="shared" si="200"/>
        <v>74.954340679410706</v>
      </c>
      <c r="AX275" s="15"/>
      <c r="AY275" s="15"/>
      <c r="AZ275" s="15"/>
      <c r="BA275" s="15"/>
      <c r="BB275" s="15"/>
      <c r="BC275" s="14"/>
      <c r="BD275" s="15">
        <v>310.3</v>
      </c>
      <c r="BE275" s="172">
        <v>189.86049</v>
      </c>
      <c r="BF275" s="15">
        <f t="shared" si="202"/>
        <v>61.18610699323235</v>
      </c>
      <c r="BG275" s="15">
        <v>310.3</v>
      </c>
      <c r="BH275" s="172">
        <v>191.78243000000001</v>
      </c>
      <c r="BI275" s="15">
        <f t="shared" si="203"/>
        <v>61.80548823718982</v>
      </c>
      <c r="BJ275" s="15">
        <v>10992</v>
      </c>
      <c r="BK275" s="172">
        <v>6937.2823600000002</v>
      </c>
      <c r="BL275" s="15">
        <f t="shared" si="31"/>
        <v>63.112102983988358</v>
      </c>
      <c r="BM275" s="15">
        <v>32</v>
      </c>
      <c r="BN275" s="15"/>
      <c r="BO275" s="15">
        <f t="shared" ref="BO275:BO332" si="205">BN275/BM275*100</f>
        <v>0</v>
      </c>
      <c r="BP275" s="172">
        <v>3.1</v>
      </c>
      <c r="BQ275" s="15"/>
      <c r="BR275" s="15">
        <f t="shared" si="204"/>
        <v>0</v>
      </c>
      <c r="BS275" s="15"/>
      <c r="BT275" s="15"/>
      <c r="BU275" s="15"/>
    </row>
    <row r="276" spans="1:73" s="12" customFormat="1" x14ac:dyDescent="0.25">
      <c r="A276" s="133" t="s">
        <v>627</v>
      </c>
      <c r="B276" s="50">
        <f t="shared" si="185"/>
        <v>93.7</v>
      </c>
      <c r="C276" s="50">
        <f t="shared" si="186"/>
        <v>62.28595</v>
      </c>
      <c r="D276" s="14">
        <f t="shared" ref="D276:D283" si="206">C276/B276*100</f>
        <v>66.473799359658486</v>
      </c>
      <c r="E276" s="14"/>
      <c r="F276" s="14"/>
      <c r="G276" s="15"/>
      <c r="H276" s="14"/>
      <c r="I276" s="15"/>
      <c r="J276" s="15"/>
      <c r="K276" s="14"/>
      <c r="L276" s="14"/>
      <c r="M276" s="15"/>
      <c r="N276" s="14"/>
      <c r="O276" s="14"/>
      <c r="P276" s="15"/>
      <c r="Q276" s="14"/>
      <c r="R276" s="14"/>
      <c r="S276" s="14"/>
      <c r="T276" s="14"/>
      <c r="U276" s="14"/>
      <c r="V276" s="15"/>
      <c r="W276" s="14"/>
      <c r="X276" s="14"/>
      <c r="Y276" s="15"/>
      <c r="Z276" s="14"/>
      <c r="AA276" s="14"/>
      <c r="AB276" s="15"/>
      <c r="AC276" s="223"/>
      <c r="AD276" s="223"/>
      <c r="AE276" s="223"/>
      <c r="AF276" s="14"/>
      <c r="AG276" s="14"/>
      <c r="AH276" s="15"/>
      <c r="AI276" s="14"/>
      <c r="AJ276" s="14"/>
      <c r="AK276" s="15"/>
      <c r="AL276" s="14"/>
      <c r="AM276" s="14"/>
      <c r="AN276" s="15"/>
      <c r="AO276" s="14"/>
      <c r="AP276" s="14"/>
      <c r="AQ276" s="15"/>
      <c r="AR276" s="14"/>
      <c r="AS276" s="14"/>
      <c r="AT276" s="15"/>
      <c r="AU276" s="14"/>
      <c r="AV276" s="14"/>
      <c r="AW276" s="15"/>
      <c r="AX276" s="14"/>
      <c r="AY276" s="14"/>
      <c r="AZ276" s="14"/>
      <c r="BA276" s="14">
        <v>93.7</v>
      </c>
      <c r="BB276" s="172">
        <v>62.28595</v>
      </c>
      <c r="BC276" s="14">
        <f t="shared" si="201"/>
        <v>66.473799359658486</v>
      </c>
      <c r="BD276" s="14"/>
      <c r="BE276" s="14"/>
      <c r="BF276" s="15"/>
      <c r="BG276" s="14"/>
      <c r="BH276" s="14"/>
      <c r="BI276" s="15"/>
      <c r="BJ276" s="14"/>
      <c r="BK276" s="14"/>
      <c r="BL276" s="15"/>
      <c r="BM276" s="14"/>
      <c r="BN276" s="14"/>
      <c r="BO276" s="15"/>
      <c r="BP276" s="14"/>
      <c r="BQ276" s="14"/>
      <c r="BR276" s="15"/>
      <c r="BS276" s="14"/>
      <c r="BT276" s="14"/>
      <c r="BU276" s="15"/>
    </row>
    <row r="277" spans="1:73" s="12" customFormat="1" x14ac:dyDescent="0.25">
      <c r="A277" s="133" t="s">
        <v>705</v>
      </c>
      <c r="B277" s="50">
        <f t="shared" si="185"/>
        <v>93.7</v>
      </c>
      <c r="C277" s="50">
        <f t="shared" si="186"/>
        <v>53.299469999999999</v>
      </c>
      <c r="D277" s="14">
        <f t="shared" si="206"/>
        <v>56.883105656350054</v>
      </c>
      <c r="E277" s="14"/>
      <c r="F277" s="14"/>
      <c r="G277" s="15"/>
      <c r="H277" s="14"/>
      <c r="I277" s="15"/>
      <c r="J277" s="15"/>
      <c r="K277" s="14"/>
      <c r="L277" s="14"/>
      <c r="M277" s="15"/>
      <c r="N277" s="14"/>
      <c r="O277" s="14"/>
      <c r="P277" s="15"/>
      <c r="Q277" s="14"/>
      <c r="R277" s="14"/>
      <c r="S277" s="14"/>
      <c r="T277" s="14"/>
      <c r="U277" s="14"/>
      <c r="V277" s="15"/>
      <c r="W277" s="14"/>
      <c r="X277" s="14"/>
      <c r="Y277" s="15"/>
      <c r="Z277" s="14"/>
      <c r="AA277" s="14"/>
      <c r="AB277" s="15"/>
      <c r="AC277" s="223"/>
      <c r="AD277" s="223"/>
      <c r="AE277" s="223"/>
      <c r="AF277" s="14"/>
      <c r="AG277" s="14"/>
      <c r="AH277" s="15"/>
      <c r="AI277" s="14"/>
      <c r="AJ277" s="14"/>
      <c r="AK277" s="15"/>
      <c r="AL277" s="14"/>
      <c r="AM277" s="14"/>
      <c r="AN277" s="15"/>
      <c r="AO277" s="14"/>
      <c r="AP277" s="14"/>
      <c r="AQ277" s="15"/>
      <c r="AR277" s="14"/>
      <c r="AS277" s="14"/>
      <c r="AT277" s="15"/>
      <c r="AU277" s="14"/>
      <c r="AV277" s="14"/>
      <c r="AW277" s="15"/>
      <c r="AX277" s="14"/>
      <c r="AY277" s="14"/>
      <c r="AZ277" s="14"/>
      <c r="BA277" s="14">
        <v>93.7</v>
      </c>
      <c r="BB277" s="172">
        <v>53.299469999999999</v>
      </c>
      <c r="BC277" s="14">
        <f t="shared" si="201"/>
        <v>56.883105656350054</v>
      </c>
      <c r="BD277" s="14"/>
      <c r="BE277" s="14"/>
      <c r="BF277" s="15"/>
      <c r="BG277" s="14"/>
      <c r="BH277" s="14"/>
      <c r="BI277" s="15"/>
      <c r="BJ277" s="14"/>
      <c r="BK277" s="14"/>
      <c r="BL277" s="15"/>
      <c r="BM277" s="14"/>
      <c r="BN277" s="14"/>
      <c r="BO277" s="15"/>
      <c r="BP277" s="14"/>
      <c r="BQ277" s="14"/>
      <c r="BR277" s="15"/>
      <c r="BS277" s="14"/>
      <c r="BT277" s="14"/>
      <c r="BU277" s="15"/>
    </row>
    <row r="278" spans="1:73" s="12" customFormat="1" x14ac:dyDescent="0.25">
      <c r="A278" s="133" t="s">
        <v>630</v>
      </c>
      <c r="B278" s="50">
        <f t="shared" si="185"/>
        <v>93.7</v>
      </c>
      <c r="C278" s="50">
        <f t="shared" si="186"/>
        <v>55.542400000000001</v>
      </c>
      <c r="D278" s="14">
        <f t="shared" si="206"/>
        <v>59.276840981856992</v>
      </c>
      <c r="E278" s="14"/>
      <c r="F278" s="14"/>
      <c r="G278" s="15"/>
      <c r="H278" s="14"/>
      <c r="I278" s="15"/>
      <c r="J278" s="15"/>
      <c r="K278" s="14"/>
      <c r="L278" s="14"/>
      <c r="M278" s="15"/>
      <c r="N278" s="14"/>
      <c r="O278" s="14"/>
      <c r="P278" s="15"/>
      <c r="Q278" s="14"/>
      <c r="R278" s="14"/>
      <c r="S278" s="14"/>
      <c r="T278" s="14"/>
      <c r="U278" s="14"/>
      <c r="V278" s="15"/>
      <c r="W278" s="14"/>
      <c r="X278" s="14"/>
      <c r="Y278" s="15"/>
      <c r="Z278" s="14"/>
      <c r="AA278" s="14"/>
      <c r="AB278" s="15"/>
      <c r="AC278" s="223"/>
      <c r="AD278" s="223"/>
      <c r="AE278" s="223"/>
      <c r="AF278" s="14"/>
      <c r="AG278" s="14"/>
      <c r="AH278" s="15"/>
      <c r="AI278" s="14"/>
      <c r="AJ278" s="14"/>
      <c r="AK278" s="15"/>
      <c r="AL278" s="14"/>
      <c r="AM278" s="14"/>
      <c r="AN278" s="15"/>
      <c r="AO278" s="14"/>
      <c r="AP278" s="14"/>
      <c r="AQ278" s="15"/>
      <c r="AR278" s="14"/>
      <c r="AS278" s="14"/>
      <c r="AT278" s="15"/>
      <c r="AU278" s="14"/>
      <c r="AV278" s="14"/>
      <c r="AW278" s="15"/>
      <c r="AX278" s="14"/>
      <c r="AY278" s="14"/>
      <c r="AZ278" s="14"/>
      <c r="BA278" s="14">
        <v>93.7</v>
      </c>
      <c r="BB278" s="172">
        <v>55.542400000000001</v>
      </c>
      <c r="BC278" s="14">
        <f t="shared" si="201"/>
        <v>59.276840981856992</v>
      </c>
      <c r="BD278" s="14"/>
      <c r="BE278" s="14"/>
      <c r="BF278" s="15"/>
      <c r="BG278" s="14"/>
      <c r="BH278" s="14"/>
      <c r="BI278" s="15"/>
      <c r="BJ278" s="14"/>
      <c r="BK278" s="14"/>
      <c r="BL278" s="15"/>
      <c r="BM278" s="14"/>
      <c r="BN278" s="14"/>
      <c r="BO278" s="15"/>
      <c r="BP278" s="14"/>
      <c r="BQ278" s="14"/>
      <c r="BR278" s="15"/>
      <c r="BS278" s="14"/>
      <c r="BT278" s="14"/>
      <c r="BU278" s="15"/>
    </row>
    <row r="279" spans="1:73" s="12" customFormat="1" x14ac:dyDescent="0.25">
      <c r="A279" s="133" t="s">
        <v>461</v>
      </c>
      <c r="B279" s="50">
        <f t="shared" si="185"/>
        <v>234.2</v>
      </c>
      <c r="C279" s="50">
        <f t="shared" si="186"/>
        <v>133.24198000000001</v>
      </c>
      <c r="D279" s="14">
        <f t="shared" si="206"/>
        <v>56.892391118701966</v>
      </c>
      <c r="E279" s="14"/>
      <c r="F279" s="14"/>
      <c r="G279" s="15"/>
      <c r="H279" s="14"/>
      <c r="I279" s="15"/>
      <c r="J279" s="15"/>
      <c r="K279" s="14"/>
      <c r="L279" s="14"/>
      <c r="M279" s="15"/>
      <c r="N279" s="14"/>
      <c r="O279" s="14"/>
      <c r="P279" s="15"/>
      <c r="Q279" s="14"/>
      <c r="R279" s="14"/>
      <c r="S279" s="14"/>
      <c r="T279" s="14"/>
      <c r="U279" s="14"/>
      <c r="V279" s="15"/>
      <c r="W279" s="14"/>
      <c r="X279" s="14"/>
      <c r="Y279" s="15"/>
      <c r="Z279" s="14"/>
      <c r="AA279" s="14"/>
      <c r="AB279" s="15"/>
      <c r="AC279" s="223"/>
      <c r="AD279" s="223"/>
      <c r="AE279" s="223"/>
      <c r="AF279" s="14"/>
      <c r="AG279" s="14"/>
      <c r="AH279" s="15"/>
      <c r="AI279" s="14"/>
      <c r="AJ279" s="14"/>
      <c r="AK279" s="15"/>
      <c r="AL279" s="14"/>
      <c r="AM279" s="14"/>
      <c r="AN279" s="15"/>
      <c r="AO279" s="14"/>
      <c r="AP279" s="14"/>
      <c r="AQ279" s="15"/>
      <c r="AR279" s="14"/>
      <c r="AS279" s="14"/>
      <c r="AT279" s="15"/>
      <c r="AU279" s="14"/>
      <c r="AV279" s="14"/>
      <c r="AW279" s="15"/>
      <c r="AX279" s="14"/>
      <c r="AY279" s="14"/>
      <c r="AZ279" s="14"/>
      <c r="BA279" s="14">
        <v>234.2</v>
      </c>
      <c r="BB279" s="172">
        <v>133.24198000000001</v>
      </c>
      <c r="BC279" s="14">
        <f t="shared" si="201"/>
        <v>56.892391118701966</v>
      </c>
      <c r="BD279" s="14"/>
      <c r="BE279" s="14"/>
      <c r="BF279" s="15"/>
      <c r="BG279" s="14"/>
      <c r="BH279" s="14"/>
      <c r="BI279" s="15"/>
      <c r="BJ279" s="14"/>
      <c r="BK279" s="14"/>
      <c r="BL279" s="15"/>
      <c r="BM279" s="14"/>
      <c r="BN279" s="14"/>
      <c r="BO279" s="15"/>
      <c r="BP279" s="14"/>
      <c r="BQ279" s="14"/>
      <c r="BR279" s="15"/>
      <c r="BS279" s="14"/>
      <c r="BT279" s="14"/>
      <c r="BU279" s="15"/>
    </row>
    <row r="280" spans="1:73" s="12" customFormat="1" x14ac:dyDescent="0.25">
      <c r="A280" s="133" t="s">
        <v>706</v>
      </c>
      <c r="B280" s="50">
        <f t="shared" si="185"/>
        <v>93.7</v>
      </c>
      <c r="C280" s="50">
        <f t="shared" si="186"/>
        <v>53.905149999999999</v>
      </c>
      <c r="D280" s="14">
        <f t="shared" si="206"/>
        <v>57.529509071504805</v>
      </c>
      <c r="E280" s="14"/>
      <c r="F280" s="14"/>
      <c r="G280" s="15"/>
      <c r="H280" s="14"/>
      <c r="I280" s="15"/>
      <c r="J280" s="15"/>
      <c r="K280" s="14"/>
      <c r="L280" s="14"/>
      <c r="M280" s="15"/>
      <c r="N280" s="14"/>
      <c r="O280" s="14"/>
      <c r="P280" s="15"/>
      <c r="Q280" s="14"/>
      <c r="R280" s="14"/>
      <c r="S280" s="14"/>
      <c r="T280" s="14"/>
      <c r="U280" s="14"/>
      <c r="V280" s="15"/>
      <c r="W280" s="14"/>
      <c r="X280" s="14"/>
      <c r="Y280" s="15"/>
      <c r="Z280" s="14"/>
      <c r="AA280" s="14"/>
      <c r="AB280" s="15"/>
      <c r="AC280" s="223"/>
      <c r="AD280" s="223"/>
      <c r="AE280" s="223"/>
      <c r="AF280" s="14"/>
      <c r="AG280" s="14"/>
      <c r="AH280" s="15"/>
      <c r="AI280" s="14"/>
      <c r="AJ280" s="14"/>
      <c r="AK280" s="15"/>
      <c r="AL280" s="14"/>
      <c r="AM280" s="14"/>
      <c r="AN280" s="15"/>
      <c r="AO280" s="14"/>
      <c r="AP280" s="14"/>
      <c r="AQ280" s="15"/>
      <c r="AR280" s="14"/>
      <c r="AS280" s="14"/>
      <c r="AT280" s="15"/>
      <c r="AU280" s="14"/>
      <c r="AV280" s="14"/>
      <c r="AW280" s="15"/>
      <c r="AX280" s="14"/>
      <c r="AY280" s="14"/>
      <c r="AZ280" s="14"/>
      <c r="BA280" s="14">
        <v>93.7</v>
      </c>
      <c r="BB280" s="172">
        <v>53.905149999999999</v>
      </c>
      <c r="BC280" s="14">
        <f t="shared" si="201"/>
        <v>57.529509071504805</v>
      </c>
      <c r="BD280" s="14"/>
      <c r="BE280" s="14"/>
      <c r="BF280" s="15"/>
      <c r="BG280" s="14"/>
      <c r="BH280" s="14"/>
      <c r="BI280" s="15"/>
      <c r="BJ280" s="14"/>
      <c r="BK280" s="14"/>
      <c r="BL280" s="15"/>
      <c r="BM280" s="14"/>
      <c r="BN280" s="14"/>
      <c r="BO280" s="15"/>
      <c r="BP280" s="14"/>
      <c r="BQ280" s="14"/>
      <c r="BR280" s="15"/>
      <c r="BS280" s="14"/>
      <c r="BT280" s="14"/>
      <c r="BU280" s="15"/>
    </row>
    <row r="281" spans="1:73" s="12" customFormat="1" x14ac:dyDescent="0.25">
      <c r="A281" s="133" t="s">
        <v>628</v>
      </c>
      <c r="B281" s="50">
        <f t="shared" si="185"/>
        <v>234.2</v>
      </c>
      <c r="C281" s="50">
        <f t="shared" si="186"/>
        <v>146.07279</v>
      </c>
      <c r="D281" s="14">
        <f t="shared" si="206"/>
        <v>62.370960717335613</v>
      </c>
      <c r="E281" s="14"/>
      <c r="F281" s="14"/>
      <c r="G281" s="15"/>
      <c r="H281" s="14"/>
      <c r="I281" s="15"/>
      <c r="J281" s="15"/>
      <c r="K281" s="14"/>
      <c r="L281" s="14"/>
      <c r="M281" s="15"/>
      <c r="N281" s="14"/>
      <c r="O281" s="14"/>
      <c r="P281" s="15"/>
      <c r="Q281" s="14"/>
      <c r="R281" s="14"/>
      <c r="S281" s="14"/>
      <c r="T281" s="14"/>
      <c r="U281" s="14"/>
      <c r="V281" s="15"/>
      <c r="W281" s="14"/>
      <c r="X281" s="14"/>
      <c r="Y281" s="15"/>
      <c r="Z281" s="14"/>
      <c r="AA281" s="14"/>
      <c r="AB281" s="15"/>
      <c r="AC281" s="223"/>
      <c r="AD281" s="223"/>
      <c r="AE281" s="223"/>
      <c r="AF281" s="14"/>
      <c r="AG281" s="14"/>
      <c r="AH281" s="15"/>
      <c r="AI281" s="14"/>
      <c r="AJ281" s="14"/>
      <c r="AK281" s="15"/>
      <c r="AL281" s="14"/>
      <c r="AM281" s="14"/>
      <c r="AN281" s="15"/>
      <c r="AO281" s="14"/>
      <c r="AP281" s="14"/>
      <c r="AQ281" s="15"/>
      <c r="AR281" s="14"/>
      <c r="AS281" s="14"/>
      <c r="AT281" s="15"/>
      <c r="AU281" s="14"/>
      <c r="AV281" s="14"/>
      <c r="AW281" s="15"/>
      <c r="AX281" s="14"/>
      <c r="AY281" s="14"/>
      <c r="AZ281" s="14"/>
      <c r="BA281" s="14">
        <v>234.2</v>
      </c>
      <c r="BB281" s="172">
        <v>146.07279</v>
      </c>
      <c r="BC281" s="14">
        <f t="shared" si="201"/>
        <v>62.370960717335613</v>
      </c>
      <c r="BD281" s="14"/>
      <c r="BE281" s="14"/>
      <c r="BF281" s="15"/>
      <c r="BG281" s="14"/>
      <c r="BH281" s="14"/>
      <c r="BI281" s="15"/>
      <c r="BJ281" s="14"/>
      <c r="BK281" s="14"/>
      <c r="BL281" s="15"/>
      <c r="BM281" s="14"/>
      <c r="BN281" s="14"/>
      <c r="BO281" s="15"/>
      <c r="BP281" s="14"/>
      <c r="BQ281" s="14"/>
      <c r="BR281" s="15"/>
      <c r="BS281" s="14"/>
      <c r="BT281" s="14"/>
      <c r="BU281" s="15"/>
    </row>
    <row r="282" spans="1:73" s="12" customFormat="1" x14ac:dyDescent="0.25">
      <c r="A282" s="133" t="s">
        <v>345</v>
      </c>
      <c r="B282" s="50">
        <f t="shared" si="185"/>
        <v>93.7</v>
      </c>
      <c r="C282" s="50">
        <f t="shared" si="186"/>
        <v>53.299459999999996</v>
      </c>
      <c r="D282" s="14">
        <f t="shared" si="206"/>
        <v>56.883094983991455</v>
      </c>
      <c r="E282" s="14"/>
      <c r="F282" s="14"/>
      <c r="G282" s="15"/>
      <c r="H282" s="14"/>
      <c r="I282" s="15"/>
      <c r="J282" s="15"/>
      <c r="K282" s="14"/>
      <c r="L282" s="14"/>
      <c r="M282" s="15"/>
      <c r="N282" s="14"/>
      <c r="O282" s="14"/>
      <c r="P282" s="15"/>
      <c r="Q282" s="14"/>
      <c r="R282" s="14"/>
      <c r="S282" s="14"/>
      <c r="T282" s="14"/>
      <c r="U282" s="14"/>
      <c r="V282" s="15"/>
      <c r="W282" s="14"/>
      <c r="X282" s="14"/>
      <c r="Y282" s="15"/>
      <c r="Z282" s="14"/>
      <c r="AA282" s="14"/>
      <c r="AB282" s="15"/>
      <c r="AC282" s="223"/>
      <c r="AD282" s="223"/>
      <c r="AE282" s="223"/>
      <c r="AF282" s="14"/>
      <c r="AG282" s="14"/>
      <c r="AH282" s="15"/>
      <c r="AI282" s="14"/>
      <c r="AJ282" s="14"/>
      <c r="AK282" s="15"/>
      <c r="AL282" s="14"/>
      <c r="AM282" s="14"/>
      <c r="AN282" s="15"/>
      <c r="AO282" s="14"/>
      <c r="AP282" s="14"/>
      <c r="AQ282" s="15"/>
      <c r="AR282" s="14"/>
      <c r="AS282" s="14"/>
      <c r="AT282" s="15"/>
      <c r="AU282" s="14"/>
      <c r="AV282" s="14"/>
      <c r="AW282" s="15"/>
      <c r="AX282" s="14"/>
      <c r="AY282" s="14"/>
      <c r="AZ282" s="14"/>
      <c r="BA282" s="14">
        <v>93.7</v>
      </c>
      <c r="BB282" s="172">
        <v>53.299459999999996</v>
      </c>
      <c r="BC282" s="14">
        <f t="shared" si="201"/>
        <v>56.883094983991455</v>
      </c>
      <c r="BD282" s="14"/>
      <c r="BE282" s="14"/>
      <c r="BF282" s="15"/>
      <c r="BG282" s="14"/>
      <c r="BH282" s="14"/>
      <c r="BI282" s="15"/>
      <c r="BJ282" s="14"/>
      <c r="BK282" s="14"/>
      <c r="BL282" s="15"/>
      <c r="BM282" s="14"/>
      <c r="BN282" s="14"/>
      <c r="BO282" s="15"/>
      <c r="BP282" s="14"/>
      <c r="BQ282" s="14"/>
      <c r="BR282" s="15"/>
      <c r="BS282" s="14"/>
      <c r="BT282" s="14"/>
      <c r="BU282" s="15"/>
    </row>
    <row r="283" spans="1:73" s="12" customFormat="1" x14ac:dyDescent="0.25">
      <c r="A283" s="133" t="s">
        <v>629</v>
      </c>
      <c r="B283" s="50">
        <f t="shared" si="185"/>
        <v>234.2</v>
      </c>
      <c r="C283" s="50">
        <f t="shared" si="186"/>
        <v>133.93485999999999</v>
      </c>
      <c r="D283" s="14">
        <f t="shared" si="206"/>
        <v>57.188240819812123</v>
      </c>
      <c r="E283" s="14"/>
      <c r="F283" s="14"/>
      <c r="G283" s="15"/>
      <c r="H283" s="14"/>
      <c r="I283" s="15"/>
      <c r="J283" s="15"/>
      <c r="K283" s="14"/>
      <c r="L283" s="14"/>
      <c r="M283" s="15"/>
      <c r="N283" s="14"/>
      <c r="O283" s="14"/>
      <c r="P283" s="15"/>
      <c r="Q283" s="14"/>
      <c r="R283" s="14"/>
      <c r="S283" s="14"/>
      <c r="T283" s="14"/>
      <c r="U283" s="14"/>
      <c r="V283" s="15"/>
      <c r="W283" s="14"/>
      <c r="X283" s="14"/>
      <c r="Y283" s="15"/>
      <c r="Z283" s="14"/>
      <c r="AA283" s="14"/>
      <c r="AB283" s="15"/>
      <c r="AC283" s="223"/>
      <c r="AD283" s="223"/>
      <c r="AE283" s="223"/>
      <c r="AF283" s="14"/>
      <c r="AG283" s="14"/>
      <c r="AH283" s="15"/>
      <c r="AI283" s="14"/>
      <c r="AJ283" s="14"/>
      <c r="AK283" s="15"/>
      <c r="AL283" s="14"/>
      <c r="AM283" s="14"/>
      <c r="AN283" s="15"/>
      <c r="AO283" s="14"/>
      <c r="AP283" s="14"/>
      <c r="AQ283" s="15"/>
      <c r="AR283" s="14"/>
      <c r="AS283" s="14"/>
      <c r="AT283" s="15"/>
      <c r="AU283" s="14"/>
      <c r="AV283" s="14"/>
      <c r="AW283" s="15"/>
      <c r="AX283" s="14"/>
      <c r="AY283" s="14"/>
      <c r="AZ283" s="14"/>
      <c r="BA283" s="14">
        <v>234.2</v>
      </c>
      <c r="BB283" s="172">
        <v>133.93485999999999</v>
      </c>
      <c r="BC283" s="14">
        <f t="shared" si="201"/>
        <v>57.188240819812123</v>
      </c>
      <c r="BD283" s="14"/>
      <c r="BE283" s="14"/>
      <c r="BF283" s="15"/>
      <c r="BG283" s="14"/>
      <c r="BH283" s="14"/>
      <c r="BI283" s="15"/>
      <c r="BJ283" s="14"/>
      <c r="BK283" s="14"/>
      <c r="BL283" s="15"/>
      <c r="BM283" s="14"/>
      <c r="BN283" s="14"/>
      <c r="BO283" s="15"/>
      <c r="BP283" s="14"/>
      <c r="BQ283" s="14"/>
      <c r="BR283" s="15"/>
      <c r="BS283" s="14"/>
      <c r="BT283" s="14"/>
      <c r="BU283" s="15"/>
    </row>
    <row r="284" spans="1:73" s="28" customFormat="1" ht="31.5" x14ac:dyDescent="0.25">
      <c r="A284" s="77" t="s">
        <v>450</v>
      </c>
      <c r="B284" s="80">
        <f t="shared" si="185"/>
        <v>603629.19999999995</v>
      </c>
      <c r="C284" s="80">
        <f t="shared" si="186"/>
        <v>418431.24924999999</v>
      </c>
      <c r="D284" s="83">
        <f t="shared" ref="D284" si="207">C284/B284*100</f>
        <v>69.319252489773532</v>
      </c>
      <c r="E284" s="83">
        <f>SUM(E285:E293)</f>
        <v>1415.8</v>
      </c>
      <c r="F284" s="83">
        <f t="shared" ref="F284:BQ284" si="208">SUM(F285:F293)</f>
        <v>745.13351</v>
      </c>
      <c r="G284" s="83">
        <f t="shared" si="189"/>
        <v>52.629856618166407</v>
      </c>
      <c r="H284" s="83">
        <f t="shared" si="208"/>
        <v>420.6</v>
      </c>
      <c r="I284" s="83">
        <f t="shared" si="208"/>
        <v>323.27471000000003</v>
      </c>
      <c r="J284" s="83">
        <f t="shared" si="190"/>
        <v>76.860368521160254</v>
      </c>
      <c r="K284" s="83">
        <f t="shared" si="208"/>
        <v>8433.1</v>
      </c>
      <c r="L284" s="83">
        <f t="shared" si="208"/>
        <v>6602.7484999999997</v>
      </c>
      <c r="M284" s="83">
        <f t="shared" si="191"/>
        <v>78.29562675647152</v>
      </c>
      <c r="N284" s="83">
        <f t="shared" si="208"/>
        <v>135520</v>
      </c>
      <c r="O284" s="83">
        <f t="shared" si="208"/>
        <v>95895.517519999994</v>
      </c>
      <c r="P284" s="83">
        <f t="shared" si="184"/>
        <v>70.761155194805198</v>
      </c>
      <c r="Q284" s="83">
        <f t="shared" si="208"/>
        <v>867.2</v>
      </c>
      <c r="R284" s="83">
        <f t="shared" si="208"/>
        <v>0</v>
      </c>
      <c r="S284" s="83">
        <f t="shared" si="39"/>
        <v>0</v>
      </c>
      <c r="T284" s="83">
        <f t="shared" si="208"/>
        <v>8402.1</v>
      </c>
      <c r="U284" s="83">
        <f t="shared" si="208"/>
        <v>4073.7681499999999</v>
      </c>
      <c r="V284" s="83">
        <f t="shared" si="192"/>
        <v>48.485118601302055</v>
      </c>
      <c r="W284" s="83">
        <f t="shared" si="208"/>
        <v>377.1</v>
      </c>
      <c r="X284" s="83">
        <f t="shared" si="208"/>
        <v>313.22548</v>
      </c>
      <c r="Y284" s="83">
        <f t="shared" si="193"/>
        <v>83.061649429859457</v>
      </c>
      <c r="Z284" s="83">
        <f t="shared" si="208"/>
        <v>401457.4</v>
      </c>
      <c r="AA284" s="83">
        <f t="shared" si="208"/>
        <v>278448.00283000001</v>
      </c>
      <c r="AB284" s="83">
        <f t="shared" si="194"/>
        <v>69.359290133897147</v>
      </c>
      <c r="AC284" s="224">
        <f t="shared" si="208"/>
        <v>1643.4</v>
      </c>
      <c r="AD284" s="224">
        <f t="shared" si="208"/>
        <v>955.95331999999996</v>
      </c>
      <c r="AE284" s="221">
        <f t="shared" si="195"/>
        <v>58.169241815747831</v>
      </c>
      <c r="AF284" s="83">
        <f t="shared" si="208"/>
        <v>0</v>
      </c>
      <c r="AG284" s="83">
        <f t="shared" si="208"/>
        <v>0</v>
      </c>
      <c r="AH284" s="83"/>
      <c r="AI284" s="83">
        <f t="shared" si="208"/>
        <v>328.7</v>
      </c>
      <c r="AJ284" s="83">
        <f t="shared" si="208"/>
        <v>213.25337999999999</v>
      </c>
      <c r="AK284" s="83">
        <f t="shared" si="196"/>
        <v>64.877815637359291</v>
      </c>
      <c r="AL284" s="83">
        <f t="shared" si="208"/>
        <v>7321.8</v>
      </c>
      <c r="AM284" s="83">
        <f t="shared" si="208"/>
        <v>4250.0876500000004</v>
      </c>
      <c r="AN284" s="83">
        <f t="shared" si="197"/>
        <v>58.047032833456257</v>
      </c>
      <c r="AO284" s="83">
        <f t="shared" si="208"/>
        <v>986</v>
      </c>
      <c r="AP284" s="83">
        <f t="shared" si="208"/>
        <v>687.80309999999997</v>
      </c>
      <c r="AQ284" s="83">
        <f t="shared" si="198"/>
        <v>69.756906693711969</v>
      </c>
      <c r="AR284" s="83">
        <f t="shared" si="208"/>
        <v>328.7</v>
      </c>
      <c r="AS284" s="83">
        <f t="shared" si="208"/>
        <v>223.85472000000001</v>
      </c>
      <c r="AT284" s="83">
        <f t="shared" si="199"/>
        <v>68.103048372376023</v>
      </c>
      <c r="AU284" s="83">
        <f t="shared" si="208"/>
        <v>2978.5</v>
      </c>
      <c r="AV284" s="83">
        <f t="shared" si="208"/>
        <v>2233.8000000000002</v>
      </c>
      <c r="AW284" s="83">
        <f t="shared" si="200"/>
        <v>74.997481954003703</v>
      </c>
      <c r="AX284" s="83">
        <f t="shared" si="208"/>
        <v>0</v>
      </c>
      <c r="AY284" s="83">
        <f t="shared" si="208"/>
        <v>0</v>
      </c>
      <c r="AZ284" s="83">
        <f t="shared" si="208"/>
        <v>0</v>
      </c>
      <c r="BA284" s="83">
        <f t="shared" si="208"/>
        <v>1592.6000000000001</v>
      </c>
      <c r="BB284" s="83">
        <f>SUM(BB285:BB293)</f>
        <v>1020.0594199999999</v>
      </c>
      <c r="BC284" s="81">
        <f t="shared" ref="BC284:BC293" si="209">BB284/BA284*100</f>
        <v>64.049944744443039</v>
      </c>
      <c r="BD284" s="83">
        <f t="shared" si="208"/>
        <v>328.7</v>
      </c>
      <c r="BE284" s="83">
        <f t="shared" si="208"/>
        <v>232.95451</v>
      </c>
      <c r="BF284" s="83">
        <f t="shared" si="202"/>
        <v>70.871466382719802</v>
      </c>
      <c r="BG284" s="83">
        <f t="shared" si="208"/>
        <v>328.7</v>
      </c>
      <c r="BH284" s="83">
        <f t="shared" si="208"/>
        <v>209.74297000000001</v>
      </c>
      <c r="BI284" s="83">
        <f t="shared" si="203"/>
        <v>63.809847885609983</v>
      </c>
      <c r="BJ284" s="83">
        <f t="shared" si="208"/>
        <v>30637.3</v>
      </c>
      <c r="BK284" s="83">
        <f t="shared" si="208"/>
        <v>21996.96948</v>
      </c>
      <c r="BL284" s="83">
        <f t="shared" si="31"/>
        <v>71.798002696060038</v>
      </c>
      <c r="BM284" s="83">
        <f t="shared" si="208"/>
        <v>256.39999999999998</v>
      </c>
      <c r="BN284" s="83">
        <f t="shared" si="208"/>
        <v>0</v>
      </c>
      <c r="BO284" s="83"/>
      <c r="BP284" s="83">
        <f t="shared" si="208"/>
        <v>5.0999999999999996</v>
      </c>
      <c r="BQ284" s="83">
        <f t="shared" si="208"/>
        <v>5.0999999999999996</v>
      </c>
      <c r="BR284" s="83">
        <f t="shared" si="204"/>
        <v>100</v>
      </c>
      <c r="BS284" s="83"/>
      <c r="BT284" s="83"/>
      <c r="BU284" s="83"/>
    </row>
    <row r="285" spans="1:73" s="12" customFormat="1" x14ac:dyDescent="0.25">
      <c r="A285" s="132" t="s">
        <v>392</v>
      </c>
      <c r="B285" s="50">
        <f t="shared" si="185"/>
        <v>602036.6</v>
      </c>
      <c r="C285" s="50">
        <f t="shared" si="186"/>
        <v>417411.18983000005</v>
      </c>
      <c r="D285" s="15">
        <f t="shared" si="0"/>
        <v>69.333191674725441</v>
      </c>
      <c r="E285" s="15">
        <v>1415.8</v>
      </c>
      <c r="F285" s="172">
        <v>745.13351</v>
      </c>
      <c r="G285" s="15">
        <f t="shared" si="189"/>
        <v>52.629856618166407</v>
      </c>
      <c r="H285" s="15">
        <v>420.6</v>
      </c>
      <c r="I285" s="172">
        <v>323.27471000000003</v>
      </c>
      <c r="J285" s="15">
        <f t="shared" si="190"/>
        <v>76.860368521160254</v>
      </c>
      <c r="K285" s="15">
        <v>8433.1</v>
      </c>
      <c r="L285" s="228">
        <v>6602.7484999999997</v>
      </c>
      <c r="M285" s="15">
        <f t="shared" si="191"/>
        <v>78.29562675647152</v>
      </c>
      <c r="N285" s="15">
        <v>135520</v>
      </c>
      <c r="O285" s="172">
        <v>95895.517519999994</v>
      </c>
      <c r="P285" s="15">
        <f t="shared" si="184"/>
        <v>70.761155194805198</v>
      </c>
      <c r="Q285" s="15">
        <v>867.2</v>
      </c>
      <c r="R285" s="15"/>
      <c r="S285" s="15">
        <f t="shared" si="39"/>
        <v>0</v>
      </c>
      <c r="T285" s="15">
        <v>8402.1</v>
      </c>
      <c r="U285" s="172">
        <v>4073.7681499999999</v>
      </c>
      <c r="V285" s="15">
        <f t="shared" si="192"/>
        <v>48.485118601302055</v>
      </c>
      <c r="W285" s="15">
        <v>377.1</v>
      </c>
      <c r="X285" s="172">
        <v>313.22548</v>
      </c>
      <c r="Y285" s="15">
        <f t="shared" si="193"/>
        <v>83.061649429859457</v>
      </c>
      <c r="Z285" s="227">
        <v>401457.4</v>
      </c>
      <c r="AA285" s="172">
        <v>278448.00283000001</v>
      </c>
      <c r="AB285" s="15">
        <f t="shared" si="194"/>
        <v>69.359290133897147</v>
      </c>
      <c r="AC285" s="222">
        <v>1643.4</v>
      </c>
      <c r="AD285" s="226">
        <v>955.95331999999996</v>
      </c>
      <c r="AE285" s="223">
        <f t="shared" si="195"/>
        <v>58.169241815747831</v>
      </c>
      <c r="AF285" s="14"/>
      <c r="AG285" s="15"/>
      <c r="AH285" s="15"/>
      <c r="AI285" s="15">
        <v>328.7</v>
      </c>
      <c r="AJ285" s="172">
        <v>213.25337999999999</v>
      </c>
      <c r="AK285" s="15">
        <f t="shared" si="196"/>
        <v>64.877815637359291</v>
      </c>
      <c r="AL285" s="15">
        <v>7321.8</v>
      </c>
      <c r="AM285" s="172">
        <v>4250.0876500000004</v>
      </c>
      <c r="AN285" s="15">
        <f t="shared" si="197"/>
        <v>58.047032833456257</v>
      </c>
      <c r="AO285" s="15">
        <v>986</v>
      </c>
      <c r="AP285" s="172">
        <v>687.80309999999997</v>
      </c>
      <c r="AQ285" s="15">
        <f t="shared" si="198"/>
        <v>69.756906693711969</v>
      </c>
      <c r="AR285" s="15">
        <v>328.7</v>
      </c>
      <c r="AS285" s="172">
        <v>223.85472000000001</v>
      </c>
      <c r="AT285" s="15">
        <f t="shared" si="199"/>
        <v>68.103048372376023</v>
      </c>
      <c r="AU285" s="15">
        <v>2978.5</v>
      </c>
      <c r="AV285" s="172">
        <v>2233.8000000000002</v>
      </c>
      <c r="AW285" s="15">
        <f t="shared" si="200"/>
        <v>74.997481954003703</v>
      </c>
      <c r="AX285" s="15"/>
      <c r="AY285" s="15"/>
      <c r="AZ285" s="15"/>
      <c r="BA285" s="15"/>
      <c r="BB285" s="15"/>
      <c r="BC285" s="14"/>
      <c r="BD285" s="15">
        <v>328.7</v>
      </c>
      <c r="BE285" s="172">
        <v>232.95451</v>
      </c>
      <c r="BF285" s="15">
        <f t="shared" si="202"/>
        <v>70.871466382719802</v>
      </c>
      <c r="BG285" s="15">
        <v>328.7</v>
      </c>
      <c r="BH285" s="172">
        <v>209.74297000000001</v>
      </c>
      <c r="BI285" s="15">
        <f t="shared" si="203"/>
        <v>63.809847885609983</v>
      </c>
      <c r="BJ285" s="15">
        <v>30637.3</v>
      </c>
      <c r="BK285" s="172">
        <v>21996.96948</v>
      </c>
      <c r="BL285" s="15">
        <f t="shared" si="31"/>
        <v>71.798002696060038</v>
      </c>
      <c r="BM285" s="15">
        <v>256.39999999999998</v>
      </c>
      <c r="BN285" s="15"/>
      <c r="BO285" s="15">
        <f t="shared" si="205"/>
        <v>0</v>
      </c>
      <c r="BP285" s="172">
        <v>5.0999999999999996</v>
      </c>
      <c r="BQ285" s="172">
        <v>5.0999999999999996</v>
      </c>
      <c r="BR285" s="15">
        <f t="shared" si="204"/>
        <v>100</v>
      </c>
      <c r="BS285" s="15"/>
      <c r="BT285" s="15"/>
      <c r="BU285" s="15"/>
    </row>
    <row r="286" spans="1:73" s="12" customFormat="1" x14ac:dyDescent="0.25">
      <c r="A286" s="133" t="s">
        <v>632</v>
      </c>
      <c r="B286" s="50">
        <f t="shared" si="185"/>
        <v>234.2</v>
      </c>
      <c r="C286" s="50">
        <f t="shared" si="186"/>
        <v>147.64417</v>
      </c>
      <c r="D286" s="14">
        <f t="shared" ref="D286:D293" si="210">C286/B286*100</f>
        <v>63.041917164816397</v>
      </c>
      <c r="E286" s="14"/>
      <c r="F286" s="14"/>
      <c r="G286" s="15"/>
      <c r="H286" s="14"/>
      <c r="I286" s="14"/>
      <c r="J286" s="15"/>
      <c r="K286" s="14"/>
      <c r="L286" s="15"/>
      <c r="M286" s="15"/>
      <c r="N286" s="15"/>
      <c r="O286" s="15"/>
      <c r="P286" s="15"/>
      <c r="Q286" s="14"/>
      <c r="R286" s="14"/>
      <c r="S286" s="15"/>
      <c r="T286" s="14"/>
      <c r="U286" s="14"/>
      <c r="V286" s="15"/>
      <c r="W286" s="14"/>
      <c r="X286" s="15"/>
      <c r="Y286" s="15"/>
      <c r="Z286" s="15"/>
      <c r="AA286" s="15"/>
      <c r="AB286" s="15"/>
      <c r="AC286" s="223"/>
      <c r="AD286" s="223"/>
      <c r="AE286" s="223"/>
      <c r="AF286" s="14"/>
      <c r="AG286" s="14"/>
      <c r="AH286" s="15"/>
      <c r="AI286" s="14"/>
      <c r="AJ286" s="14"/>
      <c r="AK286" s="15"/>
      <c r="AL286" s="14"/>
      <c r="AM286" s="14"/>
      <c r="AN286" s="15"/>
      <c r="AO286" s="14"/>
      <c r="AP286" s="14"/>
      <c r="AQ286" s="15"/>
      <c r="AR286" s="14"/>
      <c r="AS286" s="14"/>
      <c r="AT286" s="15"/>
      <c r="AU286" s="14"/>
      <c r="AV286" s="14"/>
      <c r="AW286" s="15"/>
      <c r="AX286" s="14"/>
      <c r="AY286" s="14"/>
      <c r="AZ286" s="14"/>
      <c r="BA286" s="14">
        <v>234.2</v>
      </c>
      <c r="BB286" s="172">
        <v>147.64417</v>
      </c>
      <c r="BC286" s="14">
        <f t="shared" si="209"/>
        <v>63.041917164816397</v>
      </c>
      <c r="BD286" s="14"/>
      <c r="BE286" s="14"/>
      <c r="BF286" s="15"/>
      <c r="BG286" s="14"/>
      <c r="BH286" s="14"/>
      <c r="BI286" s="15"/>
      <c r="BJ286" s="14"/>
      <c r="BK286" s="14"/>
      <c r="BL286" s="14"/>
      <c r="BM286" s="14"/>
      <c r="BN286" s="14"/>
      <c r="BO286" s="15"/>
      <c r="BP286" s="14"/>
      <c r="BQ286" s="14"/>
      <c r="BR286" s="15"/>
      <c r="BS286" s="14"/>
      <c r="BT286" s="14"/>
      <c r="BU286" s="15"/>
    </row>
    <row r="287" spans="1:73" s="12" customFormat="1" x14ac:dyDescent="0.25">
      <c r="A287" s="133" t="s">
        <v>447</v>
      </c>
      <c r="B287" s="50">
        <f t="shared" si="185"/>
        <v>234.2</v>
      </c>
      <c r="C287" s="50">
        <f t="shared" si="186"/>
        <v>132.14822000000001</v>
      </c>
      <c r="D287" s="14">
        <f t="shared" si="210"/>
        <v>56.425371477369779</v>
      </c>
      <c r="E287" s="14"/>
      <c r="F287" s="14"/>
      <c r="G287" s="15"/>
      <c r="H287" s="14"/>
      <c r="I287" s="14"/>
      <c r="J287" s="15"/>
      <c r="K287" s="14"/>
      <c r="L287" s="15"/>
      <c r="M287" s="15"/>
      <c r="N287" s="15"/>
      <c r="O287" s="15"/>
      <c r="P287" s="15"/>
      <c r="Q287" s="14"/>
      <c r="R287" s="14"/>
      <c r="S287" s="15"/>
      <c r="T287" s="14"/>
      <c r="U287" s="14"/>
      <c r="V287" s="15"/>
      <c r="W287" s="14"/>
      <c r="X287" s="15"/>
      <c r="Y287" s="15"/>
      <c r="Z287" s="15"/>
      <c r="AA287" s="15"/>
      <c r="AB287" s="15"/>
      <c r="AC287" s="223"/>
      <c r="AD287" s="223"/>
      <c r="AE287" s="223"/>
      <c r="AF287" s="14"/>
      <c r="AG287" s="14"/>
      <c r="AH287" s="15"/>
      <c r="AI287" s="14"/>
      <c r="AJ287" s="14"/>
      <c r="AK287" s="15"/>
      <c r="AL287" s="14"/>
      <c r="AM287" s="14"/>
      <c r="AN287" s="15"/>
      <c r="AO287" s="14"/>
      <c r="AP287" s="14"/>
      <c r="AQ287" s="15"/>
      <c r="AR287" s="14"/>
      <c r="AS287" s="14"/>
      <c r="AT287" s="15"/>
      <c r="AU287" s="14"/>
      <c r="AV287" s="14"/>
      <c r="AW287" s="15"/>
      <c r="AX287" s="14"/>
      <c r="AY287" s="14"/>
      <c r="AZ287" s="14"/>
      <c r="BA287" s="14">
        <v>234.2</v>
      </c>
      <c r="BB287" s="172">
        <v>132.14822000000001</v>
      </c>
      <c r="BC287" s="14">
        <f t="shared" si="209"/>
        <v>56.425371477369779</v>
      </c>
      <c r="BD287" s="14"/>
      <c r="BE287" s="14"/>
      <c r="BF287" s="15"/>
      <c r="BG287" s="14"/>
      <c r="BH287" s="14"/>
      <c r="BI287" s="15"/>
      <c r="BJ287" s="14"/>
      <c r="BK287" s="14"/>
      <c r="BL287" s="14"/>
      <c r="BM287" s="14"/>
      <c r="BN287" s="14"/>
      <c r="BO287" s="15"/>
      <c r="BP287" s="14"/>
      <c r="BQ287" s="14"/>
      <c r="BR287" s="15"/>
      <c r="BS287" s="14"/>
      <c r="BT287" s="14"/>
      <c r="BU287" s="15"/>
    </row>
    <row r="288" spans="1:73" s="12" customFormat="1" x14ac:dyDescent="0.25">
      <c r="A288" s="133" t="s">
        <v>448</v>
      </c>
      <c r="B288" s="50">
        <f t="shared" si="185"/>
        <v>93.7</v>
      </c>
      <c r="C288" s="50">
        <f t="shared" si="186"/>
        <v>55.935940000000002</v>
      </c>
      <c r="D288" s="14">
        <f t="shared" si="210"/>
        <v>59.696840981856994</v>
      </c>
      <c r="E288" s="14"/>
      <c r="F288" s="14"/>
      <c r="G288" s="15"/>
      <c r="H288" s="14"/>
      <c r="I288" s="14"/>
      <c r="J288" s="15"/>
      <c r="K288" s="14"/>
      <c r="L288" s="15"/>
      <c r="M288" s="15"/>
      <c r="N288" s="15"/>
      <c r="O288" s="15"/>
      <c r="P288" s="15"/>
      <c r="Q288" s="14"/>
      <c r="R288" s="14"/>
      <c r="S288" s="15"/>
      <c r="T288" s="14"/>
      <c r="U288" s="14"/>
      <c r="V288" s="15"/>
      <c r="W288" s="14"/>
      <c r="X288" s="15"/>
      <c r="Y288" s="15"/>
      <c r="Z288" s="15"/>
      <c r="AA288" s="15"/>
      <c r="AB288" s="15"/>
      <c r="AC288" s="223"/>
      <c r="AD288" s="223"/>
      <c r="AE288" s="223"/>
      <c r="AF288" s="14"/>
      <c r="AG288" s="14"/>
      <c r="AH288" s="15"/>
      <c r="AI288" s="14"/>
      <c r="AJ288" s="14"/>
      <c r="AK288" s="15"/>
      <c r="AL288" s="14"/>
      <c r="AM288" s="14"/>
      <c r="AN288" s="15"/>
      <c r="AO288" s="14"/>
      <c r="AP288" s="14"/>
      <c r="AQ288" s="15"/>
      <c r="AR288" s="14"/>
      <c r="AS288" s="14"/>
      <c r="AT288" s="15"/>
      <c r="AU288" s="14"/>
      <c r="AV288" s="14"/>
      <c r="AW288" s="15"/>
      <c r="AX288" s="14"/>
      <c r="AY288" s="14"/>
      <c r="AZ288" s="14"/>
      <c r="BA288" s="14">
        <v>93.7</v>
      </c>
      <c r="BB288" s="172">
        <v>55.935940000000002</v>
      </c>
      <c r="BC288" s="14">
        <f t="shared" si="209"/>
        <v>59.696840981856994</v>
      </c>
      <c r="BD288" s="14"/>
      <c r="BE288" s="14"/>
      <c r="BF288" s="15"/>
      <c r="BG288" s="14"/>
      <c r="BH288" s="14"/>
      <c r="BI288" s="15"/>
      <c r="BJ288" s="14"/>
      <c r="BK288" s="14"/>
      <c r="BL288" s="14"/>
      <c r="BM288" s="14"/>
      <c r="BN288" s="14"/>
      <c r="BO288" s="15"/>
      <c r="BP288" s="14"/>
      <c r="BQ288" s="14"/>
      <c r="BR288" s="15"/>
      <c r="BS288" s="14"/>
      <c r="BT288" s="14"/>
      <c r="BU288" s="15"/>
    </row>
    <row r="289" spans="1:73" s="12" customFormat="1" x14ac:dyDescent="0.25">
      <c r="A289" s="133" t="s">
        <v>707</v>
      </c>
      <c r="B289" s="50">
        <f t="shared" si="185"/>
        <v>234.2</v>
      </c>
      <c r="C289" s="50">
        <f t="shared" si="186"/>
        <v>139.64148</v>
      </c>
      <c r="D289" s="14">
        <f t="shared" si="210"/>
        <v>59.624884713919734</v>
      </c>
      <c r="E289" s="14"/>
      <c r="F289" s="14"/>
      <c r="G289" s="15"/>
      <c r="H289" s="14"/>
      <c r="I289" s="14"/>
      <c r="J289" s="15"/>
      <c r="K289" s="14"/>
      <c r="L289" s="15"/>
      <c r="M289" s="15"/>
      <c r="N289" s="15"/>
      <c r="O289" s="15"/>
      <c r="P289" s="15"/>
      <c r="Q289" s="14"/>
      <c r="R289" s="14"/>
      <c r="S289" s="15"/>
      <c r="T289" s="14"/>
      <c r="U289" s="14"/>
      <c r="V289" s="15"/>
      <c r="W289" s="14"/>
      <c r="X289" s="15"/>
      <c r="Y289" s="15"/>
      <c r="Z289" s="15"/>
      <c r="AA289" s="15"/>
      <c r="AB289" s="15"/>
      <c r="AC289" s="223"/>
      <c r="AD289" s="223"/>
      <c r="AE289" s="223"/>
      <c r="AF289" s="14"/>
      <c r="AG289" s="14"/>
      <c r="AH289" s="15"/>
      <c r="AI289" s="14"/>
      <c r="AJ289" s="14"/>
      <c r="AK289" s="15"/>
      <c r="AL289" s="14"/>
      <c r="AM289" s="14"/>
      <c r="AN289" s="15"/>
      <c r="AO289" s="14"/>
      <c r="AP289" s="14"/>
      <c r="AQ289" s="15"/>
      <c r="AR289" s="14"/>
      <c r="AS289" s="14"/>
      <c r="AT289" s="15"/>
      <c r="AU289" s="14"/>
      <c r="AV289" s="14"/>
      <c r="AW289" s="15"/>
      <c r="AX289" s="14"/>
      <c r="AY289" s="14"/>
      <c r="AZ289" s="14"/>
      <c r="BA289" s="14">
        <v>234.2</v>
      </c>
      <c r="BB289" s="172">
        <v>139.64148</v>
      </c>
      <c r="BC289" s="14">
        <f t="shared" si="209"/>
        <v>59.624884713919734</v>
      </c>
      <c r="BD289" s="14"/>
      <c r="BE289" s="14"/>
      <c r="BF289" s="15"/>
      <c r="BG289" s="14"/>
      <c r="BH289" s="14"/>
      <c r="BI289" s="15"/>
      <c r="BJ289" s="14"/>
      <c r="BK289" s="14"/>
      <c r="BL289" s="14"/>
      <c r="BM289" s="14"/>
      <c r="BN289" s="14"/>
      <c r="BO289" s="15"/>
      <c r="BP289" s="14"/>
      <c r="BQ289" s="14"/>
      <c r="BR289" s="15"/>
      <c r="BS289" s="14"/>
      <c r="BT289" s="14"/>
      <c r="BU289" s="15"/>
    </row>
    <row r="290" spans="1:73" s="12" customFormat="1" x14ac:dyDescent="0.25">
      <c r="A290" s="133" t="s">
        <v>635</v>
      </c>
      <c r="B290" s="50">
        <f t="shared" si="185"/>
        <v>93.7</v>
      </c>
      <c r="C290" s="50">
        <f t="shared" si="186"/>
        <v>61.322919999999996</v>
      </c>
      <c r="D290" s="14">
        <f t="shared" si="210"/>
        <v>65.446019210245453</v>
      </c>
      <c r="E290" s="14"/>
      <c r="F290" s="14"/>
      <c r="G290" s="15"/>
      <c r="H290" s="14"/>
      <c r="I290" s="14"/>
      <c r="J290" s="15"/>
      <c r="K290" s="14"/>
      <c r="L290" s="15"/>
      <c r="M290" s="15"/>
      <c r="N290" s="15"/>
      <c r="O290" s="15"/>
      <c r="P290" s="15"/>
      <c r="Q290" s="14"/>
      <c r="R290" s="14"/>
      <c r="S290" s="15"/>
      <c r="T290" s="14"/>
      <c r="U290" s="14"/>
      <c r="V290" s="15"/>
      <c r="W290" s="14"/>
      <c r="X290" s="15"/>
      <c r="Y290" s="15"/>
      <c r="Z290" s="15"/>
      <c r="AA290" s="15"/>
      <c r="AB290" s="15"/>
      <c r="AC290" s="223"/>
      <c r="AD290" s="223"/>
      <c r="AE290" s="223"/>
      <c r="AF290" s="14"/>
      <c r="AG290" s="14"/>
      <c r="AH290" s="15"/>
      <c r="AI290" s="14"/>
      <c r="AJ290" s="14"/>
      <c r="AK290" s="15"/>
      <c r="AL290" s="14"/>
      <c r="AM290" s="14"/>
      <c r="AN290" s="15"/>
      <c r="AO290" s="14"/>
      <c r="AP290" s="14"/>
      <c r="AQ290" s="15"/>
      <c r="AR290" s="14"/>
      <c r="AS290" s="14"/>
      <c r="AT290" s="15"/>
      <c r="AU290" s="14"/>
      <c r="AV290" s="14"/>
      <c r="AW290" s="15"/>
      <c r="AX290" s="14"/>
      <c r="AY290" s="14"/>
      <c r="AZ290" s="14"/>
      <c r="BA290" s="14">
        <v>93.7</v>
      </c>
      <c r="BB290" s="172">
        <v>61.322919999999996</v>
      </c>
      <c r="BC290" s="14">
        <f t="shared" si="209"/>
        <v>65.446019210245453</v>
      </c>
      <c r="BD290" s="14"/>
      <c r="BE290" s="14"/>
      <c r="BF290" s="15"/>
      <c r="BG290" s="14"/>
      <c r="BH290" s="14"/>
      <c r="BI290" s="15"/>
      <c r="BJ290" s="14"/>
      <c r="BK290" s="14"/>
      <c r="BL290" s="14"/>
      <c r="BM290" s="14"/>
      <c r="BN290" s="14"/>
      <c r="BO290" s="15"/>
      <c r="BP290" s="14"/>
      <c r="BQ290" s="14"/>
      <c r="BR290" s="15"/>
      <c r="BS290" s="14"/>
      <c r="BT290" s="14"/>
      <c r="BU290" s="15"/>
    </row>
    <row r="291" spans="1:73" s="12" customFormat="1" x14ac:dyDescent="0.25">
      <c r="A291" s="133" t="s">
        <v>634</v>
      </c>
      <c r="B291" s="50">
        <f t="shared" si="185"/>
        <v>234.2</v>
      </c>
      <c r="C291" s="50">
        <f t="shared" si="186"/>
        <v>174.63023999999999</v>
      </c>
      <c r="D291" s="14">
        <f t="shared" si="210"/>
        <v>74.564577284372319</v>
      </c>
      <c r="E291" s="14"/>
      <c r="F291" s="14"/>
      <c r="G291" s="15"/>
      <c r="H291" s="14"/>
      <c r="I291" s="14"/>
      <c r="J291" s="15"/>
      <c r="K291" s="14"/>
      <c r="L291" s="15"/>
      <c r="M291" s="15"/>
      <c r="N291" s="15"/>
      <c r="O291" s="15"/>
      <c r="P291" s="15"/>
      <c r="Q291" s="14"/>
      <c r="R291" s="14"/>
      <c r="S291" s="15"/>
      <c r="T291" s="14"/>
      <c r="U291" s="14"/>
      <c r="V291" s="15"/>
      <c r="W291" s="14"/>
      <c r="X291" s="15"/>
      <c r="Y291" s="15"/>
      <c r="Z291" s="15"/>
      <c r="AA291" s="15"/>
      <c r="AB291" s="15"/>
      <c r="AC291" s="223"/>
      <c r="AD291" s="223"/>
      <c r="AE291" s="223"/>
      <c r="AF291" s="14"/>
      <c r="AG291" s="14"/>
      <c r="AH291" s="15"/>
      <c r="AI291" s="14"/>
      <c r="AJ291" s="14"/>
      <c r="AK291" s="15"/>
      <c r="AL291" s="14"/>
      <c r="AM291" s="14"/>
      <c r="AN291" s="15"/>
      <c r="AO291" s="14"/>
      <c r="AP291" s="14"/>
      <c r="AQ291" s="15"/>
      <c r="AR291" s="14"/>
      <c r="AS291" s="14"/>
      <c r="AT291" s="15"/>
      <c r="AU291" s="14"/>
      <c r="AV291" s="14"/>
      <c r="AW291" s="15"/>
      <c r="AX291" s="14"/>
      <c r="AY291" s="14"/>
      <c r="AZ291" s="14"/>
      <c r="BA291" s="14">
        <v>234.2</v>
      </c>
      <c r="BB291" s="172">
        <v>174.63023999999999</v>
      </c>
      <c r="BC291" s="14">
        <f t="shared" si="209"/>
        <v>74.564577284372319</v>
      </c>
      <c r="BD291" s="14"/>
      <c r="BE291" s="14"/>
      <c r="BF291" s="15"/>
      <c r="BG291" s="14"/>
      <c r="BH291" s="14"/>
      <c r="BI291" s="15"/>
      <c r="BJ291" s="14"/>
      <c r="BK291" s="14"/>
      <c r="BL291" s="14"/>
      <c r="BM291" s="14"/>
      <c r="BN291" s="14"/>
      <c r="BO291" s="15"/>
      <c r="BP291" s="14"/>
      <c r="BQ291" s="14"/>
      <c r="BR291" s="15"/>
      <c r="BS291" s="14"/>
      <c r="BT291" s="14"/>
      <c r="BU291" s="15"/>
    </row>
    <row r="292" spans="1:73" s="12" customFormat="1" x14ac:dyDescent="0.25">
      <c r="A292" s="133" t="s">
        <v>636</v>
      </c>
      <c r="B292" s="50">
        <f t="shared" si="185"/>
        <v>234.2</v>
      </c>
      <c r="C292" s="50">
        <f t="shared" si="186"/>
        <v>155.40544</v>
      </c>
      <c r="D292" s="14">
        <f t="shared" si="210"/>
        <v>66.355866780529453</v>
      </c>
      <c r="E292" s="14"/>
      <c r="F292" s="14"/>
      <c r="G292" s="15"/>
      <c r="H292" s="14"/>
      <c r="I292" s="14"/>
      <c r="J292" s="15"/>
      <c r="K292" s="14"/>
      <c r="L292" s="15"/>
      <c r="M292" s="15"/>
      <c r="N292" s="15"/>
      <c r="O292" s="15"/>
      <c r="P292" s="15"/>
      <c r="Q292" s="14"/>
      <c r="R292" s="14"/>
      <c r="S292" s="15"/>
      <c r="T292" s="14"/>
      <c r="U292" s="14"/>
      <c r="V292" s="15"/>
      <c r="W292" s="14"/>
      <c r="X292" s="15"/>
      <c r="Y292" s="15"/>
      <c r="Z292" s="15"/>
      <c r="AA292" s="15"/>
      <c r="AB292" s="15"/>
      <c r="AC292" s="223"/>
      <c r="AD292" s="223"/>
      <c r="AE292" s="223"/>
      <c r="AF292" s="14"/>
      <c r="AG292" s="14"/>
      <c r="AH292" s="15"/>
      <c r="AI292" s="14"/>
      <c r="AJ292" s="14"/>
      <c r="AK292" s="15"/>
      <c r="AL292" s="14"/>
      <c r="AM292" s="14"/>
      <c r="AN292" s="15"/>
      <c r="AO292" s="14"/>
      <c r="AP292" s="14"/>
      <c r="AQ292" s="15"/>
      <c r="AR292" s="14"/>
      <c r="AS292" s="14"/>
      <c r="AT292" s="15"/>
      <c r="AU292" s="14"/>
      <c r="AV292" s="14"/>
      <c r="AW292" s="15"/>
      <c r="AX292" s="14"/>
      <c r="AY292" s="14"/>
      <c r="AZ292" s="14"/>
      <c r="BA292" s="14">
        <v>234.2</v>
      </c>
      <c r="BB292" s="172">
        <v>155.40544</v>
      </c>
      <c r="BC292" s="14">
        <f t="shared" si="209"/>
        <v>66.355866780529453</v>
      </c>
      <c r="BD292" s="14"/>
      <c r="BE292" s="14"/>
      <c r="BF292" s="15"/>
      <c r="BG292" s="14"/>
      <c r="BH292" s="14"/>
      <c r="BI292" s="15"/>
      <c r="BJ292" s="14"/>
      <c r="BK292" s="14"/>
      <c r="BL292" s="14"/>
      <c r="BM292" s="14"/>
      <c r="BN292" s="14"/>
      <c r="BO292" s="15"/>
      <c r="BP292" s="14"/>
      <c r="BQ292" s="14"/>
      <c r="BR292" s="15"/>
      <c r="BS292" s="14"/>
      <c r="BT292" s="14"/>
      <c r="BU292" s="15"/>
    </row>
    <row r="293" spans="1:73" s="12" customFormat="1" x14ac:dyDescent="0.25">
      <c r="A293" s="133" t="s">
        <v>449</v>
      </c>
      <c r="B293" s="50">
        <f t="shared" si="185"/>
        <v>234.2</v>
      </c>
      <c r="C293" s="50">
        <f t="shared" si="186"/>
        <v>153.33101000000002</v>
      </c>
      <c r="D293" s="14">
        <f t="shared" si="210"/>
        <v>65.470115286080286</v>
      </c>
      <c r="E293" s="14"/>
      <c r="F293" s="14"/>
      <c r="G293" s="15"/>
      <c r="H293" s="14"/>
      <c r="I293" s="14"/>
      <c r="J293" s="15"/>
      <c r="K293" s="14"/>
      <c r="L293" s="15"/>
      <c r="M293" s="15"/>
      <c r="N293" s="15"/>
      <c r="O293" s="15"/>
      <c r="P293" s="15"/>
      <c r="Q293" s="14"/>
      <c r="R293" s="14"/>
      <c r="S293" s="15"/>
      <c r="T293" s="14"/>
      <c r="U293" s="14"/>
      <c r="V293" s="15"/>
      <c r="W293" s="14"/>
      <c r="X293" s="15"/>
      <c r="Y293" s="15"/>
      <c r="Z293" s="15"/>
      <c r="AA293" s="15"/>
      <c r="AB293" s="15"/>
      <c r="AC293" s="223"/>
      <c r="AD293" s="223"/>
      <c r="AE293" s="223"/>
      <c r="AF293" s="14"/>
      <c r="AG293" s="14"/>
      <c r="AH293" s="15"/>
      <c r="AI293" s="14"/>
      <c r="AJ293" s="14"/>
      <c r="AK293" s="15"/>
      <c r="AL293" s="14"/>
      <c r="AM293" s="14"/>
      <c r="AN293" s="15"/>
      <c r="AO293" s="14"/>
      <c r="AP293" s="14"/>
      <c r="AQ293" s="15"/>
      <c r="AR293" s="14"/>
      <c r="AS293" s="14"/>
      <c r="AT293" s="15"/>
      <c r="AU293" s="14"/>
      <c r="AV293" s="14"/>
      <c r="AW293" s="15"/>
      <c r="AX293" s="14"/>
      <c r="AY293" s="14"/>
      <c r="AZ293" s="14"/>
      <c r="BA293" s="14">
        <v>234.2</v>
      </c>
      <c r="BB293" s="172">
        <v>153.33101000000002</v>
      </c>
      <c r="BC293" s="14">
        <f t="shared" si="209"/>
        <v>65.470115286080286</v>
      </c>
      <c r="BD293" s="14"/>
      <c r="BE293" s="14"/>
      <c r="BF293" s="15"/>
      <c r="BG293" s="14"/>
      <c r="BH293" s="14"/>
      <c r="BI293" s="15"/>
      <c r="BJ293" s="14"/>
      <c r="BK293" s="14"/>
      <c r="BL293" s="14"/>
      <c r="BM293" s="14"/>
      <c r="BN293" s="14"/>
      <c r="BO293" s="15"/>
      <c r="BP293" s="14"/>
      <c r="BQ293" s="14"/>
      <c r="BR293" s="15"/>
      <c r="BS293" s="14"/>
      <c r="BT293" s="14"/>
      <c r="BU293" s="15"/>
    </row>
    <row r="294" spans="1:73" s="28" customFormat="1" ht="31.5" x14ac:dyDescent="0.25">
      <c r="A294" s="77" t="s">
        <v>464</v>
      </c>
      <c r="B294" s="80">
        <f t="shared" si="185"/>
        <v>196529.19999999995</v>
      </c>
      <c r="C294" s="80">
        <f t="shared" si="186"/>
        <v>133377.38433</v>
      </c>
      <c r="D294" s="83">
        <f t="shared" ref="D294" si="211">C294/B294*100</f>
        <v>67.866446477164729</v>
      </c>
      <c r="E294" s="83">
        <f>SUM(E295:E303)</f>
        <v>981</v>
      </c>
      <c r="F294" s="83">
        <f t="shared" ref="F294:BQ294" si="212">SUM(F295:F303)</f>
        <v>596.97812999999996</v>
      </c>
      <c r="G294" s="83">
        <f t="shared" si="189"/>
        <v>60.854039755351671</v>
      </c>
      <c r="H294" s="83">
        <f t="shared" si="212"/>
        <v>143.30000000000001</v>
      </c>
      <c r="I294" s="83">
        <f t="shared" si="212"/>
        <v>101.81782000000001</v>
      </c>
      <c r="J294" s="83">
        <f t="shared" si="190"/>
        <v>71.052212142358698</v>
      </c>
      <c r="K294" s="83">
        <f t="shared" si="212"/>
        <v>2698.9</v>
      </c>
      <c r="L294" s="83">
        <f t="shared" si="212"/>
        <v>1177.70974</v>
      </c>
      <c r="M294" s="83">
        <f t="shared" si="191"/>
        <v>43.636657156619364</v>
      </c>
      <c r="N294" s="83">
        <f t="shared" si="212"/>
        <v>31665.4</v>
      </c>
      <c r="O294" s="83">
        <f t="shared" si="212"/>
        <v>25005.97292</v>
      </c>
      <c r="P294" s="83">
        <f t="shared" si="184"/>
        <v>78.969389049246175</v>
      </c>
      <c r="Q294" s="83">
        <f t="shared" si="212"/>
        <v>263.60000000000002</v>
      </c>
      <c r="R294" s="83">
        <f t="shared" si="212"/>
        <v>197.70599999999999</v>
      </c>
      <c r="S294" s="83">
        <f t="shared" si="39"/>
        <v>75.002276176024267</v>
      </c>
      <c r="T294" s="83">
        <f t="shared" si="212"/>
        <v>3256</v>
      </c>
      <c r="U294" s="83">
        <f t="shared" si="212"/>
        <v>1818.6551899999999</v>
      </c>
      <c r="V294" s="83">
        <f t="shared" si="192"/>
        <v>55.85550337837838</v>
      </c>
      <c r="W294" s="83">
        <f t="shared" si="212"/>
        <v>107.7</v>
      </c>
      <c r="X294" s="83">
        <f t="shared" si="212"/>
        <v>76.670400000000001</v>
      </c>
      <c r="Y294" s="83">
        <f t="shared" si="193"/>
        <v>71.18885793871867</v>
      </c>
      <c r="Z294" s="83">
        <f t="shared" si="212"/>
        <v>140045.20000000001</v>
      </c>
      <c r="AA294" s="83">
        <f t="shared" si="212"/>
        <v>93099.609769999995</v>
      </c>
      <c r="AB294" s="83">
        <f t="shared" si="194"/>
        <v>66.478258283754087</v>
      </c>
      <c r="AC294" s="224">
        <f t="shared" si="212"/>
        <v>620.5</v>
      </c>
      <c r="AD294" s="224">
        <f t="shared" si="212"/>
        <v>358.12023999999997</v>
      </c>
      <c r="AE294" s="221">
        <f t="shared" si="195"/>
        <v>57.714784850926669</v>
      </c>
      <c r="AF294" s="83">
        <f t="shared" si="212"/>
        <v>0</v>
      </c>
      <c r="AG294" s="83">
        <f t="shared" si="212"/>
        <v>0</v>
      </c>
      <c r="AH294" s="83"/>
      <c r="AI294" s="83">
        <f t="shared" si="212"/>
        <v>310.3</v>
      </c>
      <c r="AJ294" s="83">
        <f t="shared" si="212"/>
        <v>186.37932000000001</v>
      </c>
      <c r="AK294" s="83">
        <f t="shared" si="196"/>
        <v>60.064234611666137</v>
      </c>
      <c r="AL294" s="83">
        <f t="shared" si="212"/>
        <v>574.9</v>
      </c>
      <c r="AM294" s="83">
        <f t="shared" si="212"/>
        <v>380.20484000000005</v>
      </c>
      <c r="AN294" s="83">
        <f t="shared" si="197"/>
        <v>66.134082449121607</v>
      </c>
      <c r="AO294" s="83">
        <f t="shared" si="212"/>
        <v>310.3</v>
      </c>
      <c r="AP294" s="83">
        <f t="shared" si="212"/>
        <v>81.899690000000007</v>
      </c>
      <c r="AQ294" s="83">
        <f t="shared" si="198"/>
        <v>26.393712536255237</v>
      </c>
      <c r="AR294" s="83">
        <f t="shared" si="212"/>
        <v>310.3</v>
      </c>
      <c r="AS294" s="83">
        <f t="shared" si="212"/>
        <v>184.69889999999998</v>
      </c>
      <c r="AT294" s="83">
        <f t="shared" si="199"/>
        <v>59.522687721559777</v>
      </c>
      <c r="AU294" s="83">
        <f t="shared" si="212"/>
        <v>885.1</v>
      </c>
      <c r="AV294" s="83">
        <f t="shared" si="212"/>
        <v>664.2</v>
      </c>
      <c r="AW294" s="83">
        <f t="shared" si="200"/>
        <v>75.042368094000679</v>
      </c>
      <c r="AX294" s="83">
        <f t="shared" si="212"/>
        <v>0</v>
      </c>
      <c r="AY294" s="83">
        <f t="shared" si="212"/>
        <v>0</v>
      </c>
      <c r="AZ294" s="83">
        <f t="shared" si="212"/>
        <v>0</v>
      </c>
      <c r="BA294" s="83">
        <f t="shared" si="212"/>
        <v>1171.1000000000001</v>
      </c>
      <c r="BB294" s="83">
        <f>SUM(BB295:BB303)</f>
        <v>712.82997000000012</v>
      </c>
      <c r="BC294" s="81">
        <f t="shared" ref="BC294:BC304" si="213">BB294/BA294*100</f>
        <v>60.868411749637097</v>
      </c>
      <c r="BD294" s="83">
        <f t="shared" si="212"/>
        <v>310.3</v>
      </c>
      <c r="BE294" s="83">
        <f t="shared" si="212"/>
        <v>205.59971999999999</v>
      </c>
      <c r="BF294" s="83">
        <f t="shared" si="202"/>
        <v>66.258369320012889</v>
      </c>
      <c r="BG294" s="83">
        <f t="shared" si="212"/>
        <v>310.3</v>
      </c>
      <c r="BH294" s="83">
        <f t="shared" si="212"/>
        <v>183.84136999999998</v>
      </c>
      <c r="BI294" s="83">
        <f t="shared" si="203"/>
        <v>59.246332581372862</v>
      </c>
      <c r="BJ294" s="83">
        <f t="shared" si="212"/>
        <v>12395.3</v>
      </c>
      <c r="BK294" s="83">
        <f t="shared" si="212"/>
        <v>8344.4903099999992</v>
      </c>
      <c r="BL294" s="83">
        <f t="shared" si="31"/>
        <v>67.319793066726902</v>
      </c>
      <c r="BM294" s="83">
        <f t="shared" si="212"/>
        <v>166.6</v>
      </c>
      <c r="BN294" s="83">
        <f t="shared" si="212"/>
        <v>0</v>
      </c>
      <c r="BO294" s="83"/>
      <c r="BP294" s="83">
        <f t="shared" si="212"/>
        <v>3.1</v>
      </c>
      <c r="BQ294" s="83">
        <f t="shared" si="212"/>
        <v>0</v>
      </c>
      <c r="BR294" s="83">
        <f t="shared" si="204"/>
        <v>0</v>
      </c>
      <c r="BS294" s="83"/>
      <c r="BT294" s="83"/>
      <c r="BU294" s="83"/>
    </row>
    <row r="295" spans="1:73" s="12" customFormat="1" x14ac:dyDescent="0.25">
      <c r="A295" s="132" t="s">
        <v>391</v>
      </c>
      <c r="B295" s="50">
        <f t="shared" si="185"/>
        <v>195358.09999999995</v>
      </c>
      <c r="C295" s="50">
        <f t="shared" si="186"/>
        <v>132664.55436000001</v>
      </c>
      <c r="D295" s="15">
        <f t="shared" si="0"/>
        <v>67.908397123026916</v>
      </c>
      <c r="E295" s="15">
        <v>981</v>
      </c>
      <c r="F295" s="172">
        <v>596.97812999999996</v>
      </c>
      <c r="G295" s="15">
        <f t="shared" si="189"/>
        <v>60.854039755351671</v>
      </c>
      <c r="H295" s="15">
        <v>143.30000000000001</v>
      </c>
      <c r="I295" s="172">
        <v>101.81782000000001</v>
      </c>
      <c r="J295" s="15">
        <f t="shared" si="190"/>
        <v>71.052212142358698</v>
      </c>
      <c r="K295" s="15">
        <v>2698.9</v>
      </c>
      <c r="L295" s="228">
        <v>1177.70974</v>
      </c>
      <c r="M295" s="15">
        <f t="shared" si="191"/>
        <v>43.636657156619364</v>
      </c>
      <c r="N295" s="15">
        <v>31665.4</v>
      </c>
      <c r="O295" s="172">
        <v>25005.97292</v>
      </c>
      <c r="P295" s="15">
        <f t="shared" si="184"/>
        <v>78.969389049246175</v>
      </c>
      <c r="Q295" s="15">
        <v>263.60000000000002</v>
      </c>
      <c r="R295" s="172">
        <v>197.70599999999999</v>
      </c>
      <c r="S295" s="15">
        <f t="shared" si="39"/>
        <v>75.002276176024267</v>
      </c>
      <c r="T295" s="15">
        <v>3256</v>
      </c>
      <c r="U295" s="172">
        <v>1818.6551899999999</v>
      </c>
      <c r="V295" s="15">
        <f t="shared" si="192"/>
        <v>55.85550337837838</v>
      </c>
      <c r="W295" s="15">
        <v>107.7</v>
      </c>
      <c r="X295" s="172">
        <v>76.670400000000001</v>
      </c>
      <c r="Y295" s="15">
        <f t="shared" si="193"/>
        <v>71.18885793871867</v>
      </c>
      <c r="Z295" s="227">
        <v>140045.20000000001</v>
      </c>
      <c r="AA295" s="172">
        <v>93099.609769999995</v>
      </c>
      <c r="AB295" s="15">
        <f t="shared" si="194"/>
        <v>66.478258283754087</v>
      </c>
      <c r="AC295" s="222">
        <v>620.5</v>
      </c>
      <c r="AD295" s="226">
        <v>358.12023999999997</v>
      </c>
      <c r="AE295" s="223">
        <f t="shared" si="195"/>
        <v>57.714784850926669</v>
      </c>
      <c r="AF295" s="14"/>
      <c r="AG295" s="15"/>
      <c r="AH295" s="15"/>
      <c r="AI295" s="15">
        <v>310.3</v>
      </c>
      <c r="AJ295" s="172">
        <v>186.37932000000001</v>
      </c>
      <c r="AK295" s="15">
        <f t="shared" si="196"/>
        <v>60.064234611666137</v>
      </c>
      <c r="AL295" s="15">
        <v>574.9</v>
      </c>
      <c r="AM295" s="172">
        <v>380.20484000000005</v>
      </c>
      <c r="AN295" s="15">
        <f t="shared" si="197"/>
        <v>66.134082449121607</v>
      </c>
      <c r="AO295" s="15">
        <v>310.3</v>
      </c>
      <c r="AP295" s="172">
        <v>81.899690000000007</v>
      </c>
      <c r="AQ295" s="15">
        <f t="shared" si="198"/>
        <v>26.393712536255237</v>
      </c>
      <c r="AR295" s="15">
        <v>310.3</v>
      </c>
      <c r="AS295" s="172">
        <v>184.69889999999998</v>
      </c>
      <c r="AT295" s="15">
        <f t="shared" si="199"/>
        <v>59.522687721559777</v>
      </c>
      <c r="AU295" s="15">
        <v>885.1</v>
      </c>
      <c r="AV295" s="172">
        <v>664.2</v>
      </c>
      <c r="AW295" s="15">
        <f t="shared" si="200"/>
        <v>75.042368094000679</v>
      </c>
      <c r="AX295" s="15"/>
      <c r="AY295" s="15"/>
      <c r="AZ295" s="15"/>
      <c r="BA295" s="15"/>
      <c r="BB295" s="15"/>
      <c r="BC295" s="14"/>
      <c r="BD295" s="15">
        <v>310.3</v>
      </c>
      <c r="BE295" s="172">
        <v>205.59971999999999</v>
      </c>
      <c r="BF295" s="15">
        <f t="shared" si="202"/>
        <v>66.258369320012889</v>
      </c>
      <c r="BG295" s="15">
        <v>310.3</v>
      </c>
      <c r="BH295" s="172">
        <v>183.84136999999998</v>
      </c>
      <c r="BI295" s="15">
        <f t="shared" si="203"/>
        <v>59.246332581372862</v>
      </c>
      <c r="BJ295" s="15">
        <v>12395.3</v>
      </c>
      <c r="BK295" s="172">
        <v>8344.4903099999992</v>
      </c>
      <c r="BL295" s="15">
        <f t="shared" si="31"/>
        <v>67.319793066726902</v>
      </c>
      <c r="BM295" s="15">
        <v>166.6</v>
      </c>
      <c r="BN295" s="15">
        <v>0</v>
      </c>
      <c r="BO295" s="15">
        <f t="shared" si="205"/>
        <v>0</v>
      </c>
      <c r="BP295" s="172">
        <v>3.1</v>
      </c>
      <c r="BQ295" s="15"/>
      <c r="BR295" s="15">
        <f t="shared" si="204"/>
        <v>0</v>
      </c>
      <c r="BS295" s="15"/>
      <c r="BT295" s="15"/>
      <c r="BU295" s="15"/>
    </row>
    <row r="296" spans="1:73" s="12" customFormat="1" x14ac:dyDescent="0.25">
      <c r="A296" s="133" t="s">
        <v>637</v>
      </c>
      <c r="B296" s="50">
        <f t="shared" si="185"/>
        <v>93.7</v>
      </c>
      <c r="C296" s="50">
        <f t="shared" si="186"/>
        <v>62.181379999999997</v>
      </c>
      <c r="D296" s="14">
        <f t="shared" ref="D296:D303" si="214">C296/B296*100</f>
        <v>66.362198505869799</v>
      </c>
      <c r="E296" s="14"/>
      <c r="F296" s="14"/>
      <c r="G296" s="15"/>
      <c r="H296" s="14"/>
      <c r="I296" s="15"/>
      <c r="J296" s="15"/>
      <c r="K296" s="14"/>
      <c r="L296" s="14"/>
      <c r="M296" s="15"/>
      <c r="N296" s="14"/>
      <c r="O296" s="14"/>
      <c r="P296" s="15"/>
      <c r="Q296" s="14"/>
      <c r="R296" s="14"/>
      <c r="S296" s="14"/>
      <c r="T296" s="14"/>
      <c r="U296" s="14"/>
      <c r="V296" s="15"/>
      <c r="W296" s="14"/>
      <c r="X296" s="14"/>
      <c r="Y296" s="15"/>
      <c r="Z296" s="14"/>
      <c r="AA296" s="14"/>
      <c r="AB296" s="15"/>
      <c r="AC296" s="223"/>
      <c r="AD296" s="223"/>
      <c r="AE296" s="223"/>
      <c r="AF296" s="14"/>
      <c r="AG296" s="14"/>
      <c r="AH296" s="15"/>
      <c r="AI296" s="14"/>
      <c r="AJ296" s="14"/>
      <c r="AK296" s="15"/>
      <c r="AL296" s="14"/>
      <c r="AM296" s="14"/>
      <c r="AN296" s="15"/>
      <c r="AO296" s="14"/>
      <c r="AP296" s="14"/>
      <c r="AQ296" s="15"/>
      <c r="AR296" s="14"/>
      <c r="AS296" s="14"/>
      <c r="AT296" s="15"/>
      <c r="AU296" s="14"/>
      <c r="AV296" s="14"/>
      <c r="AW296" s="15"/>
      <c r="AX296" s="14"/>
      <c r="AY296" s="14"/>
      <c r="AZ296" s="14"/>
      <c r="BA296" s="14">
        <v>93.7</v>
      </c>
      <c r="BB296" s="172">
        <v>62.181379999999997</v>
      </c>
      <c r="BC296" s="14">
        <f t="shared" si="213"/>
        <v>66.362198505869799</v>
      </c>
      <c r="BD296" s="14"/>
      <c r="BE296" s="14"/>
      <c r="BF296" s="15"/>
      <c r="BG296" s="14"/>
      <c r="BH296" s="14"/>
      <c r="BI296" s="15"/>
      <c r="BJ296" s="14"/>
      <c r="BK296" s="14"/>
      <c r="BL296" s="15"/>
      <c r="BM296" s="14"/>
      <c r="BN296" s="14"/>
      <c r="BO296" s="15"/>
      <c r="BP296" s="14"/>
      <c r="BQ296" s="14"/>
      <c r="BR296" s="15"/>
      <c r="BS296" s="14"/>
      <c r="BT296" s="14"/>
      <c r="BU296" s="15"/>
    </row>
    <row r="297" spans="1:73" s="12" customFormat="1" x14ac:dyDescent="0.25">
      <c r="A297" s="133" t="s">
        <v>638</v>
      </c>
      <c r="B297" s="50">
        <f t="shared" si="185"/>
        <v>93.7</v>
      </c>
      <c r="C297" s="50">
        <f t="shared" si="186"/>
        <v>38.458849999999998</v>
      </c>
      <c r="D297" s="14">
        <f t="shared" si="214"/>
        <v>41.044663820704372</v>
      </c>
      <c r="E297" s="14"/>
      <c r="F297" s="14"/>
      <c r="G297" s="15"/>
      <c r="H297" s="14"/>
      <c r="I297" s="15"/>
      <c r="J297" s="15"/>
      <c r="K297" s="14"/>
      <c r="L297" s="14"/>
      <c r="M297" s="15"/>
      <c r="N297" s="14"/>
      <c r="O297" s="14"/>
      <c r="P297" s="15"/>
      <c r="Q297" s="14"/>
      <c r="R297" s="14"/>
      <c r="S297" s="14"/>
      <c r="T297" s="14"/>
      <c r="U297" s="14"/>
      <c r="V297" s="15"/>
      <c r="W297" s="14"/>
      <c r="X297" s="14"/>
      <c r="Y297" s="15"/>
      <c r="Z297" s="14"/>
      <c r="AA297" s="14"/>
      <c r="AB297" s="15"/>
      <c r="AC297" s="223"/>
      <c r="AD297" s="223"/>
      <c r="AE297" s="223"/>
      <c r="AF297" s="14"/>
      <c r="AG297" s="14"/>
      <c r="AH297" s="15"/>
      <c r="AI297" s="14"/>
      <c r="AJ297" s="14"/>
      <c r="AK297" s="15"/>
      <c r="AL297" s="14"/>
      <c r="AM297" s="14"/>
      <c r="AN297" s="15"/>
      <c r="AO297" s="14"/>
      <c r="AP297" s="14"/>
      <c r="AQ297" s="15"/>
      <c r="AR297" s="14"/>
      <c r="AS297" s="14"/>
      <c r="AT297" s="15"/>
      <c r="AU297" s="14"/>
      <c r="AV297" s="14"/>
      <c r="AW297" s="15"/>
      <c r="AX297" s="14"/>
      <c r="AY297" s="14"/>
      <c r="AZ297" s="14"/>
      <c r="BA297" s="14">
        <v>93.7</v>
      </c>
      <c r="BB297" s="172">
        <v>38.458849999999998</v>
      </c>
      <c r="BC297" s="14">
        <f t="shared" si="213"/>
        <v>41.044663820704372</v>
      </c>
      <c r="BD297" s="14"/>
      <c r="BE297" s="14"/>
      <c r="BF297" s="15"/>
      <c r="BG297" s="14"/>
      <c r="BH297" s="14"/>
      <c r="BI297" s="15"/>
      <c r="BJ297" s="14"/>
      <c r="BK297" s="14"/>
      <c r="BL297" s="15"/>
      <c r="BM297" s="14"/>
      <c r="BN297" s="14"/>
      <c r="BO297" s="15"/>
      <c r="BP297" s="14"/>
      <c r="BQ297" s="14"/>
      <c r="BR297" s="15"/>
      <c r="BS297" s="14"/>
      <c r="BT297" s="14"/>
      <c r="BU297" s="15"/>
    </row>
    <row r="298" spans="1:73" s="12" customFormat="1" x14ac:dyDescent="0.25">
      <c r="A298" s="133" t="s">
        <v>639</v>
      </c>
      <c r="B298" s="50">
        <f t="shared" si="185"/>
        <v>93.7</v>
      </c>
      <c r="C298" s="50">
        <f t="shared" si="186"/>
        <v>62.189830000000001</v>
      </c>
      <c r="D298" s="14">
        <f t="shared" si="214"/>
        <v>66.371216648879411</v>
      </c>
      <c r="E298" s="14"/>
      <c r="F298" s="14"/>
      <c r="G298" s="15"/>
      <c r="H298" s="14"/>
      <c r="I298" s="15"/>
      <c r="J298" s="15"/>
      <c r="K298" s="14"/>
      <c r="L298" s="14"/>
      <c r="M298" s="15"/>
      <c r="N298" s="14"/>
      <c r="O298" s="14"/>
      <c r="P298" s="15"/>
      <c r="Q298" s="14"/>
      <c r="R298" s="14"/>
      <c r="S298" s="14"/>
      <c r="T298" s="14"/>
      <c r="U298" s="14"/>
      <c r="V298" s="15"/>
      <c r="W298" s="14"/>
      <c r="X298" s="14"/>
      <c r="Y298" s="15"/>
      <c r="Z298" s="14"/>
      <c r="AA298" s="14"/>
      <c r="AB298" s="15"/>
      <c r="AC298" s="223"/>
      <c r="AD298" s="223"/>
      <c r="AE298" s="223"/>
      <c r="AF298" s="14"/>
      <c r="AG298" s="14"/>
      <c r="AH298" s="15"/>
      <c r="AI298" s="14"/>
      <c r="AJ298" s="14"/>
      <c r="AK298" s="15"/>
      <c r="AL298" s="14"/>
      <c r="AM298" s="14"/>
      <c r="AN298" s="15"/>
      <c r="AO298" s="14"/>
      <c r="AP298" s="14"/>
      <c r="AQ298" s="15"/>
      <c r="AR298" s="14"/>
      <c r="AS298" s="14"/>
      <c r="AT298" s="15"/>
      <c r="AU298" s="14"/>
      <c r="AV298" s="14"/>
      <c r="AW298" s="15"/>
      <c r="AX298" s="14"/>
      <c r="AY298" s="14"/>
      <c r="AZ298" s="14"/>
      <c r="BA298" s="14">
        <v>93.7</v>
      </c>
      <c r="BB298" s="172">
        <v>62.189830000000001</v>
      </c>
      <c r="BC298" s="14">
        <f t="shared" si="213"/>
        <v>66.371216648879411</v>
      </c>
      <c r="BD298" s="14"/>
      <c r="BE298" s="14"/>
      <c r="BF298" s="15"/>
      <c r="BG298" s="14"/>
      <c r="BH298" s="14"/>
      <c r="BI298" s="15"/>
      <c r="BJ298" s="14"/>
      <c r="BK298" s="14"/>
      <c r="BL298" s="15"/>
      <c r="BM298" s="14"/>
      <c r="BN298" s="14"/>
      <c r="BO298" s="15"/>
      <c r="BP298" s="14"/>
      <c r="BQ298" s="14"/>
      <c r="BR298" s="15"/>
      <c r="BS298" s="14"/>
      <c r="BT298" s="14"/>
      <c r="BU298" s="15"/>
    </row>
    <row r="299" spans="1:73" s="12" customFormat="1" x14ac:dyDescent="0.25">
      <c r="A299" s="133" t="s">
        <v>429</v>
      </c>
      <c r="B299" s="50">
        <f t="shared" si="185"/>
        <v>234.2</v>
      </c>
      <c r="C299" s="50">
        <f t="shared" si="186"/>
        <v>159.28868</v>
      </c>
      <c r="D299" s="14">
        <f t="shared" si="214"/>
        <v>68.013953885567886</v>
      </c>
      <c r="E299" s="14"/>
      <c r="F299" s="14"/>
      <c r="G299" s="15"/>
      <c r="H299" s="14"/>
      <c r="I299" s="15"/>
      <c r="J299" s="15"/>
      <c r="K299" s="14"/>
      <c r="L299" s="14"/>
      <c r="M299" s="15"/>
      <c r="N299" s="14"/>
      <c r="O299" s="14"/>
      <c r="P299" s="15"/>
      <c r="Q299" s="14"/>
      <c r="R299" s="14"/>
      <c r="S299" s="14"/>
      <c r="T299" s="14"/>
      <c r="U299" s="14"/>
      <c r="V299" s="15"/>
      <c r="W299" s="14"/>
      <c r="X299" s="14"/>
      <c r="Y299" s="15"/>
      <c r="Z299" s="14"/>
      <c r="AA299" s="14"/>
      <c r="AB299" s="15"/>
      <c r="AC299" s="223"/>
      <c r="AD299" s="223"/>
      <c r="AE299" s="223"/>
      <c r="AF299" s="14"/>
      <c r="AG299" s="14"/>
      <c r="AH299" s="15"/>
      <c r="AI299" s="14"/>
      <c r="AJ299" s="14"/>
      <c r="AK299" s="15"/>
      <c r="AL299" s="14"/>
      <c r="AM299" s="14"/>
      <c r="AN299" s="15"/>
      <c r="AO299" s="14"/>
      <c r="AP299" s="14"/>
      <c r="AQ299" s="15"/>
      <c r="AR299" s="14"/>
      <c r="AS299" s="14"/>
      <c r="AT299" s="15"/>
      <c r="AU299" s="14"/>
      <c r="AV299" s="14"/>
      <c r="AW299" s="15"/>
      <c r="AX299" s="14"/>
      <c r="AY299" s="14"/>
      <c r="AZ299" s="14"/>
      <c r="BA299" s="14">
        <v>234.2</v>
      </c>
      <c r="BB299" s="172">
        <v>159.28868</v>
      </c>
      <c r="BC299" s="14">
        <f t="shared" si="213"/>
        <v>68.013953885567886</v>
      </c>
      <c r="BD299" s="14"/>
      <c r="BE299" s="14"/>
      <c r="BF299" s="15"/>
      <c r="BG299" s="14"/>
      <c r="BH299" s="14"/>
      <c r="BI299" s="15"/>
      <c r="BJ299" s="14"/>
      <c r="BK299" s="14"/>
      <c r="BL299" s="15"/>
      <c r="BM299" s="14"/>
      <c r="BN299" s="14"/>
      <c r="BO299" s="15"/>
      <c r="BP299" s="14"/>
      <c r="BQ299" s="14"/>
      <c r="BR299" s="15"/>
      <c r="BS299" s="14"/>
      <c r="BT299" s="14"/>
      <c r="BU299" s="15"/>
    </row>
    <row r="300" spans="1:73" s="12" customFormat="1" x14ac:dyDescent="0.25">
      <c r="A300" s="133" t="s">
        <v>413</v>
      </c>
      <c r="B300" s="50">
        <f t="shared" si="185"/>
        <v>234.2</v>
      </c>
      <c r="C300" s="50">
        <f t="shared" si="186"/>
        <v>140.96153000000001</v>
      </c>
      <c r="D300" s="14">
        <f t="shared" si="214"/>
        <v>60.188526900085407</v>
      </c>
      <c r="E300" s="14"/>
      <c r="F300" s="14"/>
      <c r="G300" s="15"/>
      <c r="H300" s="14"/>
      <c r="I300" s="15"/>
      <c r="J300" s="15"/>
      <c r="K300" s="14"/>
      <c r="L300" s="14"/>
      <c r="M300" s="15"/>
      <c r="N300" s="14"/>
      <c r="O300" s="14"/>
      <c r="P300" s="15"/>
      <c r="Q300" s="14"/>
      <c r="R300" s="14"/>
      <c r="S300" s="14"/>
      <c r="T300" s="14"/>
      <c r="U300" s="14"/>
      <c r="V300" s="15"/>
      <c r="W300" s="14"/>
      <c r="X300" s="14"/>
      <c r="Y300" s="15"/>
      <c r="Z300" s="14"/>
      <c r="AA300" s="14"/>
      <c r="AB300" s="15"/>
      <c r="AC300" s="223"/>
      <c r="AD300" s="223"/>
      <c r="AE300" s="223"/>
      <c r="AF300" s="14"/>
      <c r="AG300" s="14"/>
      <c r="AH300" s="15"/>
      <c r="AI300" s="14"/>
      <c r="AJ300" s="14"/>
      <c r="AK300" s="15"/>
      <c r="AL300" s="14"/>
      <c r="AM300" s="14"/>
      <c r="AN300" s="15"/>
      <c r="AO300" s="14"/>
      <c r="AP300" s="14"/>
      <c r="AQ300" s="15"/>
      <c r="AR300" s="14"/>
      <c r="AS300" s="14"/>
      <c r="AT300" s="15"/>
      <c r="AU300" s="14"/>
      <c r="AV300" s="14"/>
      <c r="AW300" s="15"/>
      <c r="AX300" s="14"/>
      <c r="AY300" s="14"/>
      <c r="AZ300" s="14"/>
      <c r="BA300" s="14">
        <v>234.2</v>
      </c>
      <c r="BB300" s="172">
        <v>140.96153000000001</v>
      </c>
      <c r="BC300" s="14">
        <f t="shared" si="213"/>
        <v>60.188526900085407</v>
      </c>
      <c r="BD300" s="14"/>
      <c r="BE300" s="14"/>
      <c r="BF300" s="15"/>
      <c r="BG300" s="14"/>
      <c r="BH300" s="14"/>
      <c r="BI300" s="15"/>
      <c r="BJ300" s="14"/>
      <c r="BK300" s="14"/>
      <c r="BL300" s="15"/>
      <c r="BM300" s="14"/>
      <c r="BN300" s="14"/>
      <c r="BO300" s="15"/>
      <c r="BP300" s="14"/>
      <c r="BQ300" s="14"/>
      <c r="BR300" s="15"/>
      <c r="BS300" s="14"/>
      <c r="BT300" s="14"/>
      <c r="BU300" s="15"/>
    </row>
    <row r="301" spans="1:73" s="12" customFormat="1" x14ac:dyDescent="0.25">
      <c r="A301" s="133" t="s">
        <v>640</v>
      </c>
      <c r="B301" s="50">
        <f t="shared" si="185"/>
        <v>93.7</v>
      </c>
      <c r="C301" s="50">
        <f t="shared" si="186"/>
        <v>50.061360000000001</v>
      </c>
      <c r="D301" s="14">
        <f t="shared" si="214"/>
        <v>53.427278548559229</v>
      </c>
      <c r="E301" s="14"/>
      <c r="F301" s="14"/>
      <c r="G301" s="15"/>
      <c r="H301" s="14"/>
      <c r="I301" s="15"/>
      <c r="J301" s="15"/>
      <c r="K301" s="14"/>
      <c r="L301" s="14"/>
      <c r="M301" s="15"/>
      <c r="N301" s="14"/>
      <c r="O301" s="14"/>
      <c r="P301" s="15"/>
      <c r="Q301" s="14"/>
      <c r="R301" s="14"/>
      <c r="S301" s="14"/>
      <c r="T301" s="14"/>
      <c r="U301" s="14"/>
      <c r="V301" s="15"/>
      <c r="W301" s="14"/>
      <c r="X301" s="14"/>
      <c r="Y301" s="15"/>
      <c r="Z301" s="14"/>
      <c r="AA301" s="14"/>
      <c r="AB301" s="15"/>
      <c r="AC301" s="223"/>
      <c r="AD301" s="223"/>
      <c r="AE301" s="223"/>
      <c r="AF301" s="14"/>
      <c r="AG301" s="14"/>
      <c r="AH301" s="15"/>
      <c r="AI301" s="14"/>
      <c r="AJ301" s="14"/>
      <c r="AK301" s="15"/>
      <c r="AL301" s="14"/>
      <c r="AM301" s="14"/>
      <c r="AN301" s="15"/>
      <c r="AO301" s="14"/>
      <c r="AP301" s="14"/>
      <c r="AQ301" s="15"/>
      <c r="AR301" s="14"/>
      <c r="AS301" s="14"/>
      <c r="AT301" s="15"/>
      <c r="AU301" s="14"/>
      <c r="AV301" s="14"/>
      <c r="AW301" s="15"/>
      <c r="AX301" s="14"/>
      <c r="AY301" s="14"/>
      <c r="AZ301" s="14"/>
      <c r="BA301" s="14">
        <v>93.7</v>
      </c>
      <c r="BB301" s="172">
        <v>50.061360000000001</v>
      </c>
      <c r="BC301" s="14">
        <f t="shared" si="213"/>
        <v>53.427278548559229</v>
      </c>
      <c r="BD301" s="14"/>
      <c r="BE301" s="14"/>
      <c r="BF301" s="15"/>
      <c r="BG301" s="14"/>
      <c r="BH301" s="14"/>
      <c r="BI301" s="15"/>
      <c r="BJ301" s="14"/>
      <c r="BK301" s="14"/>
      <c r="BL301" s="15"/>
      <c r="BM301" s="14"/>
      <c r="BN301" s="14"/>
      <c r="BO301" s="15"/>
      <c r="BP301" s="14"/>
      <c r="BQ301" s="14"/>
      <c r="BR301" s="15"/>
      <c r="BS301" s="14"/>
      <c r="BT301" s="14"/>
      <c r="BU301" s="15"/>
    </row>
    <row r="302" spans="1:73" s="12" customFormat="1" x14ac:dyDescent="0.25">
      <c r="A302" s="133" t="s">
        <v>463</v>
      </c>
      <c r="B302" s="50">
        <f t="shared" si="185"/>
        <v>234.2</v>
      </c>
      <c r="C302" s="50">
        <f t="shared" si="186"/>
        <v>139.85622000000001</v>
      </c>
      <c r="D302" s="14">
        <f t="shared" si="214"/>
        <v>59.716575576430408</v>
      </c>
      <c r="E302" s="14"/>
      <c r="F302" s="14"/>
      <c r="G302" s="15"/>
      <c r="H302" s="14"/>
      <c r="I302" s="15"/>
      <c r="J302" s="15"/>
      <c r="K302" s="14"/>
      <c r="L302" s="14"/>
      <c r="M302" s="15"/>
      <c r="N302" s="14"/>
      <c r="O302" s="14"/>
      <c r="P302" s="15"/>
      <c r="Q302" s="14"/>
      <c r="R302" s="14"/>
      <c r="S302" s="14"/>
      <c r="T302" s="14"/>
      <c r="U302" s="14"/>
      <c r="V302" s="15"/>
      <c r="W302" s="14"/>
      <c r="X302" s="14"/>
      <c r="Y302" s="15"/>
      <c r="Z302" s="14"/>
      <c r="AA302" s="14"/>
      <c r="AB302" s="15"/>
      <c r="AC302" s="223"/>
      <c r="AD302" s="223"/>
      <c r="AE302" s="223"/>
      <c r="AF302" s="14"/>
      <c r="AG302" s="14"/>
      <c r="AH302" s="15"/>
      <c r="AI302" s="14"/>
      <c r="AJ302" s="14"/>
      <c r="AK302" s="15"/>
      <c r="AL302" s="14"/>
      <c r="AM302" s="14"/>
      <c r="AN302" s="15"/>
      <c r="AO302" s="14"/>
      <c r="AP302" s="14"/>
      <c r="AQ302" s="15"/>
      <c r="AR302" s="14"/>
      <c r="AS302" s="14"/>
      <c r="AT302" s="15"/>
      <c r="AU302" s="14"/>
      <c r="AV302" s="14"/>
      <c r="AW302" s="15"/>
      <c r="AX302" s="14"/>
      <c r="AY302" s="14"/>
      <c r="AZ302" s="14"/>
      <c r="BA302" s="14">
        <v>234.2</v>
      </c>
      <c r="BB302" s="172">
        <v>139.85622000000001</v>
      </c>
      <c r="BC302" s="14">
        <f t="shared" si="213"/>
        <v>59.716575576430408</v>
      </c>
      <c r="BD302" s="14"/>
      <c r="BE302" s="14"/>
      <c r="BF302" s="15"/>
      <c r="BG302" s="14"/>
      <c r="BH302" s="14"/>
      <c r="BI302" s="15"/>
      <c r="BJ302" s="14"/>
      <c r="BK302" s="14"/>
      <c r="BL302" s="15"/>
      <c r="BM302" s="14"/>
      <c r="BN302" s="14"/>
      <c r="BO302" s="15"/>
      <c r="BP302" s="14"/>
      <c r="BQ302" s="14"/>
      <c r="BR302" s="15"/>
      <c r="BS302" s="14"/>
      <c r="BT302" s="14"/>
      <c r="BU302" s="15"/>
    </row>
    <row r="303" spans="1:73" s="12" customFormat="1" x14ac:dyDescent="0.25">
      <c r="A303" s="133" t="s">
        <v>708</v>
      </c>
      <c r="B303" s="50">
        <f t="shared" si="185"/>
        <v>93.7</v>
      </c>
      <c r="C303" s="50">
        <f t="shared" si="186"/>
        <v>59.832120000000003</v>
      </c>
      <c r="D303" s="14">
        <f t="shared" si="214"/>
        <v>63.854983991462113</v>
      </c>
      <c r="E303" s="14"/>
      <c r="F303" s="14"/>
      <c r="G303" s="15"/>
      <c r="H303" s="14"/>
      <c r="I303" s="15"/>
      <c r="J303" s="15"/>
      <c r="K303" s="14"/>
      <c r="L303" s="14"/>
      <c r="M303" s="15"/>
      <c r="N303" s="14"/>
      <c r="O303" s="14"/>
      <c r="P303" s="15"/>
      <c r="Q303" s="14"/>
      <c r="R303" s="14"/>
      <c r="S303" s="14"/>
      <c r="T303" s="14"/>
      <c r="U303" s="14"/>
      <c r="V303" s="15"/>
      <c r="W303" s="14"/>
      <c r="X303" s="14"/>
      <c r="Y303" s="15"/>
      <c r="Z303" s="14"/>
      <c r="AA303" s="14"/>
      <c r="AB303" s="15"/>
      <c r="AC303" s="223"/>
      <c r="AD303" s="223"/>
      <c r="AE303" s="223"/>
      <c r="AF303" s="14"/>
      <c r="AG303" s="14"/>
      <c r="AH303" s="15"/>
      <c r="AI303" s="14"/>
      <c r="AJ303" s="14"/>
      <c r="AK303" s="15"/>
      <c r="AL303" s="14"/>
      <c r="AM303" s="14"/>
      <c r="AN303" s="15"/>
      <c r="AO303" s="14"/>
      <c r="AP303" s="14"/>
      <c r="AQ303" s="15"/>
      <c r="AR303" s="14"/>
      <c r="AS303" s="14"/>
      <c r="AT303" s="15"/>
      <c r="AU303" s="14"/>
      <c r="AV303" s="14"/>
      <c r="AW303" s="15"/>
      <c r="AX303" s="14"/>
      <c r="AY303" s="14"/>
      <c r="AZ303" s="14"/>
      <c r="BA303" s="14">
        <v>93.7</v>
      </c>
      <c r="BB303" s="172">
        <v>59.832120000000003</v>
      </c>
      <c r="BC303" s="14">
        <f t="shared" si="213"/>
        <v>63.854983991462113</v>
      </c>
      <c r="BD303" s="14"/>
      <c r="BE303" s="14"/>
      <c r="BF303" s="15"/>
      <c r="BG303" s="14"/>
      <c r="BH303" s="14"/>
      <c r="BI303" s="15"/>
      <c r="BJ303" s="14"/>
      <c r="BK303" s="14"/>
      <c r="BL303" s="15"/>
      <c r="BM303" s="14"/>
      <c r="BN303" s="14"/>
      <c r="BO303" s="15"/>
      <c r="BP303" s="14"/>
      <c r="BQ303" s="14"/>
      <c r="BR303" s="15"/>
      <c r="BS303" s="14"/>
      <c r="BT303" s="14"/>
      <c r="BU303" s="15"/>
    </row>
    <row r="304" spans="1:73" s="28" customFormat="1" ht="31.5" x14ac:dyDescent="0.25">
      <c r="A304" s="77" t="s">
        <v>468</v>
      </c>
      <c r="B304" s="80">
        <f t="shared" si="185"/>
        <v>133898.1</v>
      </c>
      <c r="C304" s="80">
        <f t="shared" si="186"/>
        <v>86054.706920000011</v>
      </c>
      <c r="D304" s="83">
        <f t="shared" ref="D304" si="215">C304/B304*100</f>
        <v>64.268803605129577</v>
      </c>
      <c r="E304" s="83">
        <f>SUM(E305:E312)</f>
        <v>534.20000000000005</v>
      </c>
      <c r="F304" s="83">
        <f t="shared" ref="F304:BQ304" si="216">SUM(F305:F312)</f>
        <v>246.61346</v>
      </c>
      <c r="G304" s="83">
        <f t="shared" si="189"/>
        <v>46.1650056158742</v>
      </c>
      <c r="H304" s="83">
        <f t="shared" si="216"/>
        <v>76.2</v>
      </c>
      <c r="I304" s="83">
        <f t="shared" si="216"/>
        <v>48.457709999999999</v>
      </c>
      <c r="J304" s="83">
        <f t="shared" si="190"/>
        <v>63.592795275590554</v>
      </c>
      <c r="K304" s="83">
        <f t="shared" si="216"/>
        <v>932.7</v>
      </c>
      <c r="L304" s="83">
        <f t="shared" si="216"/>
        <v>323.78561999999999</v>
      </c>
      <c r="M304" s="83">
        <f t="shared" si="191"/>
        <v>34.714872949501448</v>
      </c>
      <c r="N304" s="83">
        <f t="shared" si="216"/>
        <v>18896.400000000001</v>
      </c>
      <c r="O304" s="83">
        <f t="shared" si="216"/>
        <v>13344.535099999999</v>
      </c>
      <c r="P304" s="83">
        <f t="shared" si="184"/>
        <v>70.619457145276343</v>
      </c>
      <c r="Q304" s="83">
        <f t="shared" si="216"/>
        <v>263.60000000000002</v>
      </c>
      <c r="R304" s="83">
        <f t="shared" si="216"/>
        <v>0</v>
      </c>
      <c r="S304" s="83">
        <f t="shared" si="39"/>
        <v>0</v>
      </c>
      <c r="T304" s="83">
        <f t="shared" si="216"/>
        <v>2024.4</v>
      </c>
      <c r="U304" s="83">
        <f t="shared" si="216"/>
        <v>1138.2818</v>
      </c>
      <c r="V304" s="83">
        <f t="shared" si="192"/>
        <v>56.228107093459791</v>
      </c>
      <c r="W304" s="83">
        <f t="shared" si="216"/>
        <v>53.9</v>
      </c>
      <c r="X304" s="83">
        <f t="shared" si="216"/>
        <v>34.278680000000001</v>
      </c>
      <c r="Y304" s="83">
        <f t="shared" si="193"/>
        <v>63.596808905380342</v>
      </c>
      <c r="Z304" s="83">
        <f t="shared" si="216"/>
        <v>96929.2</v>
      </c>
      <c r="AA304" s="83">
        <f t="shared" si="216"/>
        <v>61767.53456</v>
      </c>
      <c r="AB304" s="83">
        <f t="shared" si="194"/>
        <v>63.724382910412956</v>
      </c>
      <c r="AC304" s="224">
        <f t="shared" si="216"/>
        <v>310.3</v>
      </c>
      <c r="AD304" s="224">
        <f t="shared" si="216"/>
        <v>207.17389</v>
      </c>
      <c r="AE304" s="221">
        <f t="shared" si="195"/>
        <v>66.765675153077666</v>
      </c>
      <c r="AF304" s="83">
        <f t="shared" si="216"/>
        <v>0</v>
      </c>
      <c r="AG304" s="83">
        <f t="shared" si="216"/>
        <v>0</v>
      </c>
      <c r="AH304" s="83"/>
      <c r="AI304" s="83">
        <f t="shared" si="216"/>
        <v>310.3</v>
      </c>
      <c r="AJ304" s="83">
        <f t="shared" si="216"/>
        <v>224.50670000000002</v>
      </c>
      <c r="AK304" s="83">
        <f t="shared" si="196"/>
        <v>72.351498549790534</v>
      </c>
      <c r="AL304" s="83">
        <f t="shared" si="216"/>
        <v>819.2</v>
      </c>
      <c r="AM304" s="83">
        <f t="shared" si="216"/>
        <v>563.23685</v>
      </c>
      <c r="AN304" s="83">
        <f t="shared" si="197"/>
        <v>68.754498291015622</v>
      </c>
      <c r="AO304" s="83">
        <f t="shared" si="216"/>
        <v>310.3</v>
      </c>
      <c r="AP304" s="83">
        <f t="shared" si="216"/>
        <v>209.60321999999999</v>
      </c>
      <c r="AQ304" s="83">
        <f t="shared" si="198"/>
        <v>67.548572349339338</v>
      </c>
      <c r="AR304" s="83">
        <f t="shared" si="216"/>
        <v>310.3</v>
      </c>
      <c r="AS304" s="83">
        <f t="shared" si="216"/>
        <v>203.10069000000001</v>
      </c>
      <c r="AT304" s="83">
        <f t="shared" si="199"/>
        <v>65.453009990331935</v>
      </c>
      <c r="AU304" s="83">
        <f t="shared" si="216"/>
        <v>712.2</v>
      </c>
      <c r="AV304" s="83">
        <f t="shared" si="216"/>
        <v>534.6</v>
      </c>
      <c r="AW304" s="83">
        <f t="shared" si="200"/>
        <v>75.063184498736319</v>
      </c>
      <c r="AX304" s="83">
        <f t="shared" si="216"/>
        <v>0</v>
      </c>
      <c r="AY304" s="83">
        <f t="shared" si="216"/>
        <v>0</v>
      </c>
      <c r="AZ304" s="83">
        <f t="shared" si="216"/>
        <v>0</v>
      </c>
      <c r="BA304" s="83">
        <f t="shared" si="216"/>
        <v>702.7</v>
      </c>
      <c r="BB304" s="83">
        <f>SUM(BB305:BB312)</f>
        <v>388.39314999999999</v>
      </c>
      <c r="BC304" s="81">
        <f t="shared" si="213"/>
        <v>55.271545467482561</v>
      </c>
      <c r="BD304" s="83">
        <f t="shared" si="216"/>
        <v>310.3</v>
      </c>
      <c r="BE304" s="83">
        <f t="shared" si="216"/>
        <v>170.87503000000001</v>
      </c>
      <c r="BF304" s="83">
        <f t="shared" si="202"/>
        <v>55.067686110215917</v>
      </c>
      <c r="BG304" s="83">
        <f t="shared" si="216"/>
        <v>310.3</v>
      </c>
      <c r="BH304" s="83">
        <f t="shared" si="216"/>
        <v>225.87645000000001</v>
      </c>
      <c r="BI304" s="83">
        <f t="shared" si="203"/>
        <v>72.792926200451177</v>
      </c>
      <c r="BJ304" s="83">
        <f t="shared" si="216"/>
        <v>10056.5</v>
      </c>
      <c r="BK304" s="83">
        <f t="shared" si="216"/>
        <v>6423.85401</v>
      </c>
      <c r="BL304" s="83">
        <f t="shared" si="31"/>
        <v>63.877631482125985</v>
      </c>
      <c r="BM304" s="83">
        <f t="shared" si="216"/>
        <v>32</v>
      </c>
      <c r="BN304" s="83">
        <f t="shared" si="216"/>
        <v>0</v>
      </c>
      <c r="BO304" s="83"/>
      <c r="BP304" s="83">
        <f t="shared" si="216"/>
        <v>3.1</v>
      </c>
      <c r="BQ304" s="83">
        <f t="shared" si="216"/>
        <v>0</v>
      </c>
      <c r="BR304" s="83">
        <f t="shared" si="204"/>
        <v>0</v>
      </c>
      <c r="BS304" s="83"/>
      <c r="BT304" s="83"/>
      <c r="BU304" s="83"/>
    </row>
    <row r="305" spans="1:73" s="12" customFormat="1" ht="18" customHeight="1" x14ac:dyDescent="0.25">
      <c r="A305" s="132" t="s">
        <v>390</v>
      </c>
      <c r="B305" s="50">
        <f t="shared" si="185"/>
        <v>133195.40000000002</v>
      </c>
      <c r="C305" s="50">
        <f t="shared" si="186"/>
        <v>85666.313770000008</v>
      </c>
      <c r="D305" s="15">
        <f t="shared" si="0"/>
        <v>64.316270509341905</v>
      </c>
      <c r="E305" s="15">
        <v>534.20000000000005</v>
      </c>
      <c r="F305" s="172">
        <v>246.61346</v>
      </c>
      <c r="G305" s="15">
        <f t="shared" si="189"/>
        <v>46.1650056158742</v>
      </c>
      <c r="H305" s="15">
        <v>76.2</v>
      </c>
      <c r="I305" s="172">
        <v>48.457709999999999</v>
      </c>
      <c r="J305" s="15">
        <f t="shared" si="190"/>
        <v>63.592795275590554</v>
      </c>
      <c r="K305" s="15">
        <v>932.7</v>
      </c>
      <c r="L305" s="228">
        <v>323.78561999999999</v>
      </c>
      <c r="M305" s="15">
        <f t="shared" si="191"/>
        <v>34.714872949501448</v>
      </c>
      <c r="N305" s="15">
        <v>18896.400000000001</v>
      </c>
      <c r="O305" s="172">
        <v>13344.535099999999</v>
      </c>
      <c r="P305" s="15">
        <f t="shared" si="184"/>
        <v>70.619457145276343</v>
      </c>
      <c r="Q305" s="15">
        <v>263.60000000000002</v>
      </c>
      <c r="R305" s="15"/>
      <c r="S305" s="15">
        <f t="shared" si="39"/>
        <v>0</v>
      </c>
      <c r="T305" s="15">
        <v>2024.4</v>
      </c>
      <c r="U305" s="172">
        <v>1138.2818</v>
      </c>
      <c r="V305" s="15">
        <f t="shared" si="192"/>
        <v>56.228107093459791</v>
      </c>
      <c r="W305" s="15">
        <v>53.9</v>
      </c>
      <c r="X305" s="172">
        <v>34.278680000000001</v>
      </c>
      <c r="Y305" s="15">
        <f t="shared" si="193"/>
        <v>63.596808905380342</v>
      </c>
      <c r="Z305" s="227">
        <v>96929.2</v>
      </c>
      <c r="AA305" s="172">
        <v>61767.53456</v>
      </c>
      <c r="AB305" s="15">
        <f t="shared" si="194"/>
        <v>63.724382910412956</v>
      </c>
      <c r="AC305" s="222">
        <v>310.3</v>
      </c>
      <c r="AD305" s="226">
        <v>207.17389</v>
      </c>
      <c r="AE305" s="223">
        <f t="shared" si="195"/>
        <v>66.765675153077666</v>
      </c>
      <c r="AF305" s="15"/>
      <c r="AG305" s="15"/>
      <c r="AH305" s="15"/>
      <c r="AI305" s="15">
        <v>310.3</v>
      </c>
      <c r="AJ305" s="172">
        <v>224.50670000000002</v>
      </c>
      <c r="AK305" s="15">
        <f t="shared" si="196"/>
        <v>72.351498549790534</v>
      </c>
      <c r="AL305" s="15">
        <v>819.2</v>
      </c>
      <c r="AM305" s="172">
        <v>563.23685</v>
      </c>
      <c r="AN305" s="15">
        <f t="shared" si="197"/>
        <v>68.754498291015622</v>
      </c>
      <c r="AO305" s="15">
        <v>310.3</v>
      </c>
      <c r="AP305" s="172">
        <v>209.60321999999999</v>
      </c>
      <c r="AQ305" s="15">
        <f t="shared" si="198"/>
        <v>67.548572349339338</v>
      </c>
      <c r="AR305" s="15">
        <v>310.3</v>
      </c>
      <c r="AS305" s="172">
        <v>203.10069000000001</v>
      </c>
      <c r="AT305" s="15">
        <f t="shared" si="199"/>
        <v>65.453009990331935</v>
      </c>
      <c r="AU305" s="15">
        <v>712.2</v>
      </c>
      <c r="AV305" s="172">
        <v>534.6</v>
      </c>
      <c r="AW305" s="15">
        <f t="shared" si="200"/>
        <v>75.063184498736319</v>
      </c>
      <c r="AX305" s="15"/>
      <c r="AY305" s="15"/>
      <c r="AZ305" s="15"/>
      <c r="BA305" s="15"/>
      <c r="BB305" s="15"/>
      <c r="BC305" s="14"/>
      <c r="BD305" s="15">
        <v>310.3</v>
      </c>
      <c r="BE305" s="172">
        <v>170.87503000000001</v>
      </c>
      <c r="BF305" s="15">
        <f t="shared" si="202"/>
        <v>55.067686110215917</v>
      </c>
      <c r="BG305" s="15">
        <v>310.3</v>
      </c>
      <c r="BH305" s="172">
        <v>225.87645000000001</v>
      </c>
      <c r="BI305" s="15">
        <f t="shared" si="203"/>
        <v>72.792926200451177</v>
      </c>
      <c r="BJ305" s="15">
        <v>10056.5</v>
      </c>
      <c r="BK305" s="172">
        <v>6423.85401</v>
      </c>
      <c r="BL305" s="15">
        <f t="shared" si="31"/>
        <v>63.877631482125985</v>
      </c>
      <c r="BM305" s="15">
        <v>32</v>
      </c>
      <c r="BN305" s="15">
        <v>0</v>
      </c>
      <c r="BO305" s="15">
        <f t="shared" si="205"/>
        <v>0</v>
      </c>
      <c r="BP305" s="172">
        <v>3.1</v>
      </c>
      <c r="BQ305" s="15"/>
      <c r="BR305" s="15">
        <f t="shared" si="204"/>
        <v>0</v>
      </c>
      <c r="BS305" s="15"/>
      <c r="BT305" s="15"/>
      <c r="BU305" s="15"/>
    </row>
    <row r="306" spans="1:73" s="12" customFormat="1" x14ac:dyDescent="0.25">
      <c r="A306" s="133" t="s">
        <v>497</v>
      </c>
      <c r="B306" s="50">
        <f t="shared" si="185"/>
        <v>0</v>
      </c>
      <c r="C306" s="50">
        <f t="shared" si="186"/>
        <v>0</v>
      </c>
      <c r="D306" s="14"/>
      <c r="E306" s="14"/>
      <c r="F306" s="15"/>
      <c r="G306" s="15"/>
      <c r="H306" s="14"/>
      <c r="I306" s="14"/>
      <c r="J306" s="15"/>
      <c r="K306" s="14"/>
      <c r="L306" s="15"/>
      <c r="M306" s="15"/>
      <c r="N306" s="15"/>
      <c r="O306" s="15"/>
      <c r="P306" s="15"/>
      <c r="Q306" s="14"/>
      <c r="R306" s="14"/>
      <c r="S306" s="15"/>
      <c r="T306" s="14"/>
      <c r="U306" s="14"/>
      <c r="V306" s="15"/>
      <c r="W306" s="14"/>
      <c r="X306" s="15"/>
      <c r="Y306" s="15"/>
      <c r="Z306" s="15"/>
      <c r="AA306" s="15"/>
      <c r="AB306" s="15"/>
      <c r="AC306" s="223"/>
      <c r="AD306" s="223"/>
      <c r="AE306" s="223"/>
      <c r="AF306" s="14"/>
      <c r="AG306" s="14"/>
      <c r="AH306" s="15"/>
      <c r="AI306" s="14"/>
      <c r="AJ306" s="14"/>
      <c r="AK306" s="15"/>
      <c r="AL306" s="14"/>
      <c r="AM306" s="14"/>
      <c r="AN306" s="15"/>
      <c r="AO306" s="14"/>
      <c r="AP306" s="14"/>
      <c r="AQ306" s="15"/>
      <c r="AR306" s="14"/>
      <c r="AS306" s="14"/>
      <c r="AT306" s="15"/>
      <c r="AU306" s="14"/>
      <c r="AV306" s="14"/>
      <c r="AW306" s="15"/>
      <c r="AX306" s="14"/>
      <c r="AY306" s="14"/>
      <c r="AZ306" s="14"/>
      <c r="BA306" s="14"/>
      <c r="BB306" s="14"/>
      <c r="BC306" s="14"/>
      <c r="BD306" s="14"/>
      <c r="BE306" s="14"/>
      <c r="BF306" s="15"/>
      <c r="BG306" s="14"/>
      <c r="BH306" s="14"/>
      <c r="BI306" s="15"/>
      <c r="BJ306" s="14"/>
      <c r="BK306" s="14"/>
      <c r="BL306" s="14"/>
      <c r="BM306" s="14"/>
      <c r="BN306" s="14"/>
      <c r="BO306" s="15"/>
      <c r="BP306" s="14"/>
      <c r="BQ306" s="14"/>
      <c r="BR306" s="15"/>
      <c r="BS306" s="14"/>
      <c r="BT306" s="14"/>
      <c r="BU306" s="15"/>
    </row>
    <row r="307" spans="1:73" s="12" customFormat="1" x14ac:dyDescent="0.25">
      <c r="A307" s="133" t="s">
        <v>709</v>
      </c>
      <c r="B307" s="50">
        <f t="shared" si="185"/>
        <v>93.7</v>
      </c>
      <c r="C307" s="50">
        <f t="shared" si="186"/>
        <v>53.296559999999999</v>
      </c>
      <c r="D307" s="14">
        <f t="shared" ref="D307:D312" si="217">C307/B307*100</f>
        <v>56.879999999999995</v>
      </c>
      <c r="E307" s="14"/>
      <c r="F307" s="14"/>
      <c r="G307" s="15"/>
      <c r="H307" s="14"/>
      <c r="I307" s="14"/>
      <c r="J307" s="15"/>
      <c r="K307" s="14"/>
      <c r="L307" s="15"/>
      <c r="M307" s="15"/>
      <c r="N307" s="15"/>
      <c r="O307" s="15"/>
      <c r="P307" s="15"/>
      <c r="Q307" s="14"/>
      <c r="R307" s="14"/>
      <c r="S307" s="15"/>
      <c r="T307" s="14"/>
      <c r="U307" s="14"/>
      <c r="V307" s="15"/>
      <c r="W307" s="14"/>
      <c r="X307" s="15"/>
      <c r="Y307" s="15"/>
      <c r="Z307" s="15"/>
      <c r="AA307" s="15"/>
      <c r="AB307" s="15"/>
      <c r="AC307" s="223"/>
      <c r="AD307" s="223"/>
      <c r="AE307" s="223"/>
      <c r="AF307" s="14"/>
      <c r="AG307" s="14"/>
      <c r="AH307" s="15"/>
      <c r="AI307" s="14"/>
      <c r="AJ307" s="14"/>
      <c r="AK307" s="15"/>
      <c r="AL307" s="14"/>
      <c r="AM307" s="14"/>
      <c r="AN307" s="15"/>
      <c r="AO307" s="14"/>
      <c r="AP307" s="14"/>
      <c r="AQ307" s="15"/>
      <c r="AR307" s="14"/>
      <c r="AS307" s="14"/>
      <c r="AT307" s="15"/>
      <c r="AU307" s="14"/>
      <c r="AV307" s="14"/>
      <c r="AW307" s="15"/>
      <c r="AX307" s="14"/>
      <c r="AY307" s="14"/>
      <c r="AZ307" s="14"/>
      <c r="BA307" s="14">
        <v>93.7</v>
      </c>
      <c r="BB307" s="172">
        <v>53.296559999999999</v>
      </c>
      <c r="BC307" s="14">
        <f t="shared" ref="BC307:BC312" si="218">BB307/BA307*100</f>
        <v>56.879999999999995</v>
      </c>
      <c r="BD307" s="14"/>
      <c r="BE307" s="14"/>
      <c r="BF307" s="15"/>
      <c r="BG307" s="14"/>
      <c r="BH307" s="14"/>
      <c r="BI307" s="15"/>
      <c r="BJ307" s="14"/>
      <c r="BK307" s="14"/>
      <c r="BL307" s="14"/>
      <c r="BM307" s="14"/>
      <c r="BN307" s="14"/>
      <c r="BO307" s="15"/>
      <c r="BP307" s="14"/>
      <c r="BQ307" s="14"/>
      <c r="BR307" s="15"/>
      <c r="BS307" s="14"/>
      <c r="BT307" s="14"/>
      <c r="BU307" s="15"/>
    </row>
    <row r="308" spans="1:73" s="12" customFormat="1" x14ac:dyDescent="0.25">
      <c r="A308" s="133" t="s">
        <v>642</v>
      </c>
      <c r="B308" s="50">
        <f t="shared" si="185"/>
        <v>93.7</v>
      </c>
      <c r="C308" s="50">
        <f t="shared" si="186"/>
        <v>55.518329999999999</v>
      </c>
      <c r="D308" s="14">
        <f t="shared" si="217"/>
        <v>59.25115261472785</v>
      </c>
      <c r="E308" s="14"/>
      <c r="F308" s="14"/>
      <c r="G308" s="15"/>
      <c r="H308" s="14"/>
      <c r="I308" s="14"/>
      <c r="J308" s="15"/>
      <c r="K308" s="14"/>
      <c r="L308" s="15"/>
      <c r="M308" s="15"/>
      <c r="N308" s="15"/>
      <c r="O308" s="15"/>
      <c r="P308" s="15"/>
      <c r="Q308" s="14"/>
      <c r="R308" s="14"/>
      <c r="S308" s="15"/>
      <c r="T308" s="14"/>
      <c r="U308" s="14"/>
      <c r="V308" s="15"/>
      <c r="W308" s="14"/>
      <c r="X308" s="15"/>
      <c r="Y308" s="15"/>
      <c r="Z308" s="15"/>
      <c r="AA308" s="15"/>
      <c r="AB308" s="15"/>
      <c r="AC308" s="223"/>
      <c r="AD308" s="223"/>
      <c r="AE308" s="223"/>
      <c r="AF308" s="14"/>
      <c r="AG308" s="14"/>
      <c r="AH308" s="15"/>
      <c r="AI308" s="14"/>
      <c r="AJ308" s="14"/>
      <c r="AK308" s="15"/>
      <c r="AL308" s="14"/>
      <c r="AM308" s="14"/>
      <c r="AN308" s="15"/>
      <c r="AO308" s="14"/>
      <c r="AP308" s="14"/>
      <c r="AQ308" s="15"/>
      <c r="AR308" s="14"/>
      <c r="AS308" s="14"/>
      <c r="AT308" s="15"/>
      <c r="AU308" s="14"/>
      <c r="AV308" s="14"/>
      <c r="AW308" s="15"/>
      <c r="AX308" s="14"/>
      <c r="AY308" s="14"/>
      <c r="AZ308" s="14"/>
      <c r="BA308" s="14">
        <v>93.7</v>
      </c>
      <c r="BB308" s="172">
        <v>55.518329999999999</v>
      </c>
      <c r="BC308" s="14">
        <f t="shared" si="218"/>
        <v>59.25115261472785</v>
      </c>
      <c r="BD308" s="14"/>
      <c r="BE308" s="14"/>
      <c r="BF308" s="15"/>
      <c r="BG308" s="14"/>
      <c r="BH308" s="14"/>
      <c r="BI308" s="15"/>
      <c r="BJ308" s="14"/>
      <c r="BK308" s="14"/>
      <c r="BL308" s="14"/>
      <c r="BM308" s="14"/>
      <c r="BN308" s="14"/>
      <c r="BO308" s="15"/>
      <c r="BP308" s="14"/>
      <c r="BQ308" s="14"/>
      <c r="BR308" s="15"/>
      <c r="BS308" s="14"/>
      <c r="BT308" s="14"/>
      <c r="BU308" s="15"/>
    </row>
    <row r="309" spans="1:73" s="12" customFormat="1" x14ac:dyDescent="0.25">
      <c r="A309" s="133" t="s">
        <v>645</v>
      </c>
      <c r="B309" s="50">
        <f t="shared" si="185"/>
        <v>93.7</v>
      </c>
      <c r="C309" s="50">
        <f t="shared" si="186"/>
        <v>53.757719999999999</v>
      </c>
      <c r="D309" s="14">
        <f t="shared" si="217"/>
        <v>57.372166488794022</v>
      </c>
      <c r="E309" s="14"/>
      <c r="F309" s="14"/>
      <c r="G309" s="15"/>
      <c r="H309" s="14"/>
      <c r="I309" s="14"/>
      <c r="J309" s="15"/>
      <c r="K309" s="14"/>
      <c r="L309" s="15"/>
      <c r="M309" s="15"/>
      <c r="N309" s="15"/>
      <c r="O309" s="15"/>
      <c r="P309" s="15"/>
      <c r="Q309" s="14"/>
      <c r="R309" s="14"/>
      <c r="S309" s="15"/>
      <c r="T309" s="14"/>
      <c r="U309" s="14"/>
      <c r="V309" s="15"/>
      <c r="W309" s="14"/>
      <c r="X309" s="15"/>
      <c r="Y309" s="15"/>
      <c r="Z309" s="15"/>
      <c r="AA309" s="15"/>
      <c r="AB309" s="15"/>
      <c r="AC309" s="223"/>
      <c r="AD309" s="223"/>
      <c r="AE309" s="223"/>
      <c r="AF309" s="14"/>
      <c r="AG309" s="14"/>
      <c r="AH309" s="15"/>
      <c r="AI309" s="14"/>
      <c r="AJ309" s="14"/>
      <c r="AK309" s="15"/>
      <c r="AL309" s="14"/>
      <c r="AM309" s="14"/>
      <c r="AN309" s="15"/>
      <c r="AO309" s="14"/>
      <c r="AP309" s="14"/>
      <c r="AQ309" s="15"/>
      <c r="AR309" s="14"/>
      <c r="AS309" s="14"/>
      <c r="AT309" s="15"/>
      <c r="AU309" s="14"/>
      <c r="AV309" s="14"/>
      <c r="AW309" s="15"/>
      <c r="AX309" s="14"/>
      <c r="AY309" s="14"/>
      <c r="AZ309" s="14"/>
      <c r="BA309" s="14">
        <v>93.7</v>
      </c>
      <c r="BB309" s="172">
        <v>53.757719999999999</v>
      </c>
      <c r="BC309" s="14">
        <f t="shared" si="218"/>
        <v>57.372166488794022</v>
      </c>
      <c r="BD309" s="14"/>
      <c r="BE309" s="14"/>
      <c r="BF309" s="15"/>
      <c r="BG309" s="14"/>
      <c r="BH309" s="14"/>
      <c r="BI309" s="15"/>
      <c r="BJ309" s="14"/>
      <c r="BK309" s="14"/>
      <c r="BL309" s="14"/>
      <c r="BM309" s="14"/>
      <c r="BN309" s="14"/>
      <c r="BO309" s="15"/>
      <c r="BP309" s="14"/>
      <c r="BQ309" s="14"/>
      <c r="BR309" s="15"/>
      <c r="BS309" s="14"/>
      <c r="BT309" s="14"/>
      <c r="BU309" s="15"/>
    </row>
    <row r="310" spans="1:73" s="12" customFormat="1" x14ac:dyDescent="0.25">
      <c r="A310" s="133" t="s">
        <v>643</v>
      </c>
      <c r="B310" s="50">
        <f t="shared" si="185"/>
        <v>93.7</v>
      </c>
      <c r="C310" s="50">
        <f t="shared" si="186"/>
        <v>49.662699999999994</v>
      </c>
      <c r="D310" s="14">
        <f t="shared" si="217"/>
        <v>53.001814300960504</v>
      </c>
      <c r="E310" s="14"/>
      <c r="F310" s="14"/>
      <c r="G310" s="15"/>
      <c r="H310" s="14"/>
      <c r="I310" s="14"/>
      <c r="J310" s="15"/>
      <c r="K310" s="14"/>
      <c r="L310" s="15"/>
      <c r="M310" s="15"/>
      <c r="N310" s="15"/>
      <c r="O310" s="15"/>
      <c r="P310" s="15"/>
      <c r="Q310" s="14"/>
      <c r="R310" s="14"/>
      <c r="S310" s="15"/>
      <c r="T310" s="14"/>
      <c r="U310" s="14"/>
      <c r="V310" s="15"/>
      <c r="W310" s="14"/>
      <c r="X310" s="15"/>
      <c r="Y310" s="15"/>
      <c r="Z310" s="15"/>
      <c r="AA310" s="15"/>
      <c r="AB310" s="15"/>
      <c r="AC310" s="223"/>
      <c r="AD310" s="223"/>
      <c r="AE310" s="223"/>
      <c r="AF310" s="14"/>
      <c r="AG310" s="14"/>
      <c r="AH310" s="15"/>
      <c r="AI310" s="14"/>
      <c r="AJ310" s="14"/>
      <c r="AK310" s="15"/>
      <c r="AL310" s="14"/>
      <c r="AM310" s="14"/>
      <c r="AN310" s="15"/>
      <c r="AO310" s="14"/>
      <c r="AP310" s="14"/>
      <c r="AQ310" s="15"/>
      <c r="AR310" s="14"/>
      <c r="AS310" s="14"/>
      <c r="AT310" s="15"/>
      <c r="AU310" s="14"/>
      <c r="AV310" s="14"/>
      <c r="AW310" s="15"/>
      <c r="AX310" s="14"/>
      <c r="AY310" s="14"/>
      <c r="AZ310" s="14"/>
      <c r="BA310" s="14">
        <v>93.7</v>
      </c>
      <c r="BB310" s="172">
        <v>49.662699999999994</v>
      </c>
      <c r="BC310" s="14">
        <f t="shared" si="218"/>
        <v>53.001814300960504</v>
      </c>
      <c r="BD310" s="14"/>
      <c r="BE310" s="14"/>
      <c r="BF310" s="15"/>
      <c r="BG310" s="14"/>
      <c r="BH310" s="14"/>
      <c r="BI310" s="15"/>
      <c r="BJ310" s="14"/>
      <c r="BK310" s="14"/>
      <c r="BL310" s="14"/>
      <c r="BM310" s="14"/>
      <c r="BN310" s="14"/>
      <c r="BO310" s="15"/>
      <c r="BP310" s="14"/>
      <c r="BQ310" s="14"/>
      <c r="BR310" s="15"/>
      <c r="BS310" s="14"/>
      <c r="BT310" s="14"/>
      <c r="BU310" s="15"/>
    </row>
    <row r="311" spans="1:73" s="12" customFormat="1" x14ac:dyDescent="0.25">
      <c r="A311" s="133" t="s">
        <v>467</v>
      </c>
      <c r="B311" s="50">
        <f t="shared" si="185"/>
        <v>234.2</v>
      </c>
      <c r="C311" s="50">
        <f t="shared" si="186"/>
        <v>119.96025999999999</v>
      </c>
      <c r="D311" s="14">
        <f t="shared" si="217"/>
        <v>51.221289496157127</v>
      </c>
      <c r="E311" s="14"/>
      <c r="F311" s="14"/>
      <c r="G311" s="15"/>
      <c r="H311" s="14"/>
      <c r="I311" s="14"/>
      <c r="J311" s="15"/>
      <c r="K311" s="14"/>
      <c r="L311" s="15"/>
      <c r="M311" s="15"/>
      <c r="N311" s="15"/>
      <c r="O311" s="15"/>
      <c r="P311" s="15"/>
      <c r="Q311" s="14"/>
      <c r="R311" s="14"/>
      <c r="S311" s="15"/>
      <c r="T311" s="14"/>
      <c r="U311" s="14"/>
      <c r="V311" s="15"/>
      <c r="W311" s="14"/>
      <c r="X311" s="15"/>
      <c r="Y311" s="15"/>
      <c r="Z311" s="15"/>
      <c r="AA311" s="15"/>
      <c r="AB311" s="15"/>
      <c r="AC311" s="223"/>
      <c r="AD311" s="223"/>
      <c r="AE311" s="223"/>
      <c r="AF311" s="14"/>
      <c r="AG311" s="14"/>
      <c r="AH311" s="15"/>
      <c r="AI311" s="14"/>
      <c r="AJ311" s="14"/>
      <c r="AK311" s="15"/>
      <c r="AL311" s="14"/>
      <c r="AM311" s="14"/>
      <c r="AN311" s="15"/>
      <c r="AO311" s="14"/>
      <c r="AP311" s="14"/>
      <c r="AQ311" s="15"/>
      <c r="AR311" s="14"/>
      <c r="AS311" s="14"/>
      <c r="AT311" s="15"/>
      <c r="AU311" s="14"/>
      <c r="AV311" s="14"/>
      <c r="AW311" s="15"/>
      <c r="AX311" s="14"/>
      <c r="AY311" s="14"/>
      <c r="AZ311" s="14"/>
      <c r="BA311" s="14">
        <v>234.2</v>
      </c>
      <c r="BB311" s="172">
        <v>119.96025999999999</v>
      </c>
      <c r="BC311" s="14">
        <f t="shared" si="218"/>
        <v>51.221289496157127</v>
      </c>
      <c r="BD311" s="14"/>
      <c r="BE311" s="14"/>
      <c r="BF311" s="15"/>
      <c r="BG311" s="14"/>
      <c r="BH311" s="14"/>
      <c r="BI311" s="15"/>
      <c r="BJ311" s="14"/>
      <c r="BK311" s="14"/>
      <c r="BL311" s="14"/>
      <c r="BM311" s="14"/>
      <c r="BN311" s="14"/>
      <c r="BO311" s="15"/>
      <c r="BP311" s="14"/>
      <c r="BQ311" s="14"/>
      <c r="BR311" s="15"/>
      <c r="BS311" s="14"/>
      <c r="BT311" s="14"/>
      <c r="BU311" s="15"/>
    </row>
    <row r="312" spans="1:73" s="12" customFormat="1" x14ac:dyDescent="0.25">
      <c r="A312" s="133" t="s">
        <v>644</v>
      </c>
      <c r="B312" s="50">
        <f t="shared" si="185"/>
        <v>93.7</v>
      </c>
      <c r="C312" s="50">
        <f t="shared" si="186"/>
        <v>56.197580000000002</v>
      </c>
      <c r="D312" s="14">
        <f t="shared" si="217"/>
        <v>59.976072572038419</v>
      </c>
      <c r="E312" s="14"/>
      <c r="F312" s="14"/>
      <c r="G312" s="15"/>
      <c r="H312" s="14"/>
      <c r="I312" s="14"/>
      <c r="J312" s="15"/>
      <c r="K312" s="14"/>
      <c r="L312" s="15"/>
      <c r="M312" s="15"/>
      <c r="N312" s="15"/>
      <c r="O312" s="15"/>
      <c r="P312" s="15"/>
      <c r="Q312" s="14"/>
      <c r="R312" s="14"/>
      <c r="S312" s="15"/>
      <c r="T312" s="14"/>
      <c r="U312" s="14"/>
      <c r="V312" s="15"/>
      <c r="W312" s="14"/>
      <c r="X312" s="15"/>
      <c r="Y312" s="15"/>
      <c r="Z312" s="15"/>
      <c r="AA312" s="15"/>
      <c r="AB312" s="15"/>
      <c r="AC312" s="223"/>
      <c r="AD312" s="223"/>
      <c r="AE312" s="223"/>
      <c r="AF312" s="14"/>
      <c r="AG312" s="14"/>
      <c r="AH312" s="15"/>
      <c r="AI312" s="14"/>
      <c r="AJ312" s="14"/>
      <c r="AK312" s="15"/>
      <c r="AL312" s="14"/>
      <c r="AM312" s="14"/>
      <c r="AN312" s="15"/>
      <c r="AO312" s="14"/>
      <c r="AP312" s="14"/>
      <c r="AQ312" s="15"/>
      <c r="AR312" s="14"/>
      <c r="AS312" s="14"/>
      <c r="AT312" s="15"/>
      <c r="AU312" s="14"/>
      <c r="AV312" s="14"/>
      <c r="AW312" s="15"/>
      <c r="AX312" s="14"/>
      <c r="AY312" s="14"/>
      <c r="AZ312" s="14"/>
      <c r="BA312" s="14">
        <v>93.7</v>
      </c>
      <c r="BB312" s="172">
        <v>56.197580000000002</v>
      </c>
      <c r="BC312" s="14">
        <f t="shared" si="218"/>
        <v>59.976072572038419</v>
      </c>
      <c r="BD312" s="14"/>
      <c r="BE312" s="14"/>
      <c r="BF312" s="15"/>
      <c r="BG312" s="14"/>
      <c r="BH312" s="14"/>
      <c r="BI312" s="15"/>
      <c r="BJ312" s="14"/>
      <c r="BK312" s="14"/>
      <c r="BL312" s="14"/>
      <c r="BM312" s="14"/>
      <c r="BN312" s="14"/>
      <c r="BO312" s="15"/>
      <c r="BP312" s="14"/>
      <c r="BQ312" s="14"/>
      <c r="BR312" s="15"/>
      <c r="BS312" s="14"/>
      <c r="BT312" s="14"/>
      <c r="BU312" s="15"/>
    </row>
    <row r="313" spans="1:73" s="28" customFormat="1" ht="31.5" x14ac:dyDescent="0.25">
      <c r="A313" s="77" t="s">
        <v>469</v>
      </c>
      <c r="B313" s="80">
        <f t="shared" si="185"/>
        <v>491565.20000000007</v>
      </c>
      <c r="C313" s="80">
        <f t="shared" si="186"/>
        <v>331569.39287000004</v>
      </c>
      <c r="D313" s="83">
        <f t="shared" ref="D313" si="219">C313/B313*100</f>
        <v>67.45176283227535</v>
      </c>
      <c r="E313" s="83">
        <f>SUM(E314:E320)</f>
        <v>882.8</v>
      </c>
      <c r="F313" s="83">
        <f t="shared" ref="F313:BQ313" si="220">SUM(F314:F320)</f>
        <v>508.92988000000003</v>
      </c>
      <c r="G313" s="83">
        <f t="shared" si="189"/>
        <v>57.649510647938385</v>
      </c>
      <c r="H313" s="83">
        <f t="shared" si="220"/>
        <v>407.5</v>
      </c>
      <c r="I313" s="83">
        <f t="shared" si="220"/>
        <v>294.31799000000001</v>
      </c>
      <c r="J313" s="83">
        <f t="shared" si="190"/>
        <v>72.225273619631906</v>
      </c>
      <c r="K313" s="83">
        <f t="shared" si="220"/>
        <v>6811.9</v>
      </c>
      <c r="L313" s="83">
        <f t="shared" si="220"/>
        <v>4938.3661900000006</v>
      </c>
      <c r="M313" s="83">
        <f t="shared" si="191"/>
        <v>72.49616391902407</v>
      </c>
      <c r="N313" s="83">
        <f t="shared" si="220"/>
        <v>104116</v>
      </c>
      <c r="O313" s="83">
        <f t="shared" si="220"/>
        <v>74274.950450000004</v>
      </c>
      <c r="P313" s="83">
        <f t="shared" si="184"/>
        <v>71.338651552114953</v>
      </c>
      <c r="Q313" s="83">
        <f t="shared" si="220"/>
        <v>817</v>
      </c>
      <c r="R313" s="83">
        <f t="shared" si="220"/>
        <v>0</v>
      </c>
      <c r="S313" s="83">
        <f t="shared" si="39"/>
        <v>0</v>
      </c>
      <c r="T313" s="83">
        <f t="shared" si="220"/>
        <v>6768.6</v>
      </c>
      <c r="U313" s="83">
        <f t="shared" si="220"/>
        <v>2576.6241400000004</v>
      </c>
      <c r="V313" s="83">
        <f t="shared" si="192"/>
        <v>38.067312885973472</v>
      </c>
      <c r="W313" s="83">
        <f t="shared" si="220"/>
        <v>269.3</v>
      </c>
      <c r="X313" s="83">
        <f t="shared" si="220"/>
        <v>201.48734999999999</v>
      </c>
      <c r="Y313" s="83">
        <f t="shared" si="193"/>
        <v>74.818919420720377</v>
      </c>
      <c r="Z313" s="83">
        <f t="shared" si="220"/>
        <v>321827.40000000002</v>
      </c>
      <c r="AA313" s="83">
        <f t="shared" si="220"/>
        <v>216462.75472</v>
      </c>
      <c r="AB313" s="83">
        <f t="shared" si="194"/>
        <v>67.260511292699121</v>
      </c>
      <c r="AC313" s="224">
        <f t="shared" si="220"/>
        <v>1314.7</v>
      </c>
      <c r="AD313" s="224">
        <f t="shared" si="220"/>
        <v>783.07556999999997</v>
      </c>
      <c r="AE313" s="221">
        <f t="shared" si="195"/>
        <v>59.563061534950933</v>
      </c>
      <c r="AF313" s="83">
        <f t="shared" si="220"/>
        <v>7.3</v>
      </c>
      <c r="AG313" s="83">
        <f t="shared" si="220"/>
        <v>0</v>
      </c>
      <c r="AH313" s="83"/>
      <c r="AI313" s="83">
        <f t="shared" si="220"/>
        <v>986</v>
      </c>
      <c r="AJ313" s="83">
        <f t="shared" si="220"/>
        <v>551.07063000000005</v>
      </c>
      <c r="AK313" s="83">
        <f t="shared" si="196"/>
        <v>55.889516227180536</v>
      </c>
      <c r="AL313" s="83">
        <f t="shared" si="220"/>
        <v>16280.2</v>
      </c>
      <c r="AM313" s="83">
        <f t="shared" si="220"/>
        <v>8858.6927300000007</v>
      </c>
      <c r="AN313" s="83">
        <f t="shared" si="197"/>
        <v>54.413906033095415</v>
      </c>
      <c r="AO313" s="83">
        <f t="shared" si="220"/>
        <v>986</v>
      </c>
      <c r="AP313" s="83">
        <f t="shared" si="220"/>
        <v>469.07575000000003</v>
      </c>
      <c r="AQ313" s="83">
        <f t="shared" si="198"/>
        <v>47.573605476673428</v>
      </c>
      <c r="AR313" s="83">
        <f t="shared" si="220"/>
        <v>328.7</v>
      </c>
      <c r="AS313" s="83">
        <f t="shared" si="220"/>
        <v>80.994900000000001</v>
      </c>
      <c r="AT313" s="83">
        <f t="shared" si="199"/>
        <v>24.640979616671739</v>
      </c>
      <c r="AU313" s="83">
        <f t="shared" si="220"/>
        <v>2761.2</v>
      </c>
      <c r="AV313" s="83">
        <f t="shared" si="220"/>
        <v>2070.9</v>
      </c>
      <c r="AW313" s="83">
        <f t="shared" si="200"/>
        <v>75.000000000000014</v>
      </c>
      <c r="AX313" s="83">
        <f t="shared" si="220"/>
        <v>0</v>
      </c>
      <c r="AY313" s="83">
        <f t="shared" si="220"/>
        <v>0</v>
      </c>
      <c r="AZ313" s="83">
        <f t="shared" si="220"/>
        <v>0</v>
      </c>
      <c r="BA313" s="83">
        <f t="shared" si="220"/>
        <v>1124.2</v>
      </c>
      <c r="BB313" s="83">
        <f>SUM(BB314:BB320)</f>
        <v>688.48173999999995</v>
      </c>
      <c r="BC313" s="81">
        <f t="shared" ref="BC313:BC320" si="221">BB313/BA313*100</f>
        <v>61.241926703433549</v>
      </c>
      <c r="BD313" s="83">
        <f t="shared" si="220"/>
        <v>328.7</v>
      </c>
      <c r="BE313" s="83">
        <f t="shared" si="220"/>
        <v>191.00594000000001</v>
      </c>
      <c r="BF313" s="83">
        <f t="shared" si="202"/>
        <v>58.10950410708854</v>
      </c>
      <c r="BG313" s="83">
        <f t="shared" si="220"/>
        <v>328.7</v>
      </c>
      <c r="BH313" s="83">
        <f t="shared" si="220"/>
        <v>39.113300000000002</v>
      </c>
      <c r="BI313" s="83">
        <f t="shared" si="203"/>
        <v>11.899391542439917</v>
      </c>
      <c r="BJ313" s="83">
        <f t="shared" si="220"/>
        <v>25180.3</v>
      </c>
      <c r="BK313" s="83">
        <f t="shared" si="220"/>
        <v>18547.141589999999</v>
      </c>
      <c r="BL313" s="83">
        <f t="shared" si="31"/>
        <v>73.657349555009276</v>
      </c>
      <c r="BM313" s="83">
        <f t="shared" si="220"/>
        <v>32</v>
      </c>
      <c r="BN313" s="83">
        <f t="shared" si="220"/>
        <v>31.66</v>
      </c>
      <c r="BO313" s="83">
        <f t="shared" si="205"/>
        <v>98.9375</v>
      </c>
      <c r="BP313" s="83">
        <f t="shared" si="220"/>
        <v>6.7</v>
      </c>
      <c r="BQ313" s="83">
        <f t="shared" si="220"/>
        <v>0.75</v>
      </c>
      <c r="BR313" s="83">
        <f t="shared" si="204"/>
        <v>11.194029850746269</v>
      </c>
      <c r="BS313" s="83"/>
      <c r="BT313" s="83"/>
      <c r="BU313" s="83"/>
    </row>
    <row r="314" spans="1:73" s="12" customFormat="1" x14ac:dyDescent="0.25">
      <c r="A314" s="132" t="s">
        <v>389</v>
      </c>
      <c r="B314" s="50">
        <f t="shared" si="185"/>
        <v>490441.00000000006</v>
      </c>
      <c r="C314" s="50">
        <f t="shared" si="186"/>
        <v>330880.91113000002</v>
      </c>
      <c r="D314" s="15">
        <f t="shared" si="0"/>
        <v>67.465997159699114</v>
      </c>
      <c r="E314" s="15">
        <v>882.8</v>
      </c>
      <c r="F314" s="172">
        <v>508.92988000000003</v>
      </c>
      <c r="G314" s="15">
        <f t="shared" si="189"/>
        <v>57.649510647938385</v>
      </c>
      <c r="H314" s="15">
        <v>407.5</v>
      </c>
      <c r="I314" s="172">
        <v>294.31799000000001</v>
      </c>
      <c r="J314" s="15">
        <f t="shared" si="190"/>
        <v>72.225273619631906</v>
      </c>
      <c r="K314" s="15">
        <v>6811.9</v>
      </c>
      <c r="L314" s="228">
        <v>4938.3661900000006</v>
      </c>
      <c r="M314" s="15">
        <f t="shared" si="191"/>
        <v>72.49616391902407</v>
      </c>
      <c r="N314" s="15">
        <v>104116</v>
      </c>
      <c r="O314" s="172">
        <v>74274.950450000004</v>
      </c>
      <c r="P314" s="15">
        <f t="shared" si="184"/>
        <v>71.338651552114953</v>
      </c>
      <c r="Q314" s="15">
        <v>817</v>
      </c>
      <c r="R314" s="15"/>
      <c r="S314" s="15">
        <f t="shared" si="39"/>
        <v>0</v>
      </c>
      <c r="T314" s="15">
        <v>6768.6</v>
      </c>
      <c r="U314" s="172">
        <v>2576.6241400000004</v>
      </c>
      <c r="V314" s="15">
        <f t="shared" si="192"/>
        <v>38.067312885973472</v>
      </c>
      <c r="W314" s="15">
        <v>269.3</v>
      </c>
      <c r="X314" s="172">
        <v>201.48734999999999</v>
      </c>
      <c r="Y314" s="15">
        <f t="shared" si="193"/>
        <v>74.818919420720377</v>
      </c>
      <c r="Z314" s="227">
        <v>321827.40000000002</v>
      </c>
      <c r="AA314" s="172">
        <v>216462.75472</v>
      </c>
      <c r="AB314" s="15">
        <f t="shared" si="194"/>
        <v>67.260511292699121</v>
      </c>
      <c r="AC314" s="222">
        <v>1314.7</v>
      </c>
      <c r="AD314" s="226">
        <v>783.07556999999997</v>
      </c>
      <c r="AE314" s="223">
        <f t="shared" si="195"/>
        <v>59.563061534950933</v>
      </c>
      <c r="AF314" s="15">
        <v>7.3</v>
      </c>
      <c r="AG314" s="15"/>
      <c r="AH314" s="15"/>
      <c r="AI314" s="15">
        <v>986</v>
      </c>
      <c r="AJ314" s="172">
        <v>551.07063000000005</v>
      </c>
      <c r="AK314" s="15">
        <f t="shared" si="196"/>
        <v>55.889516227180536</v>
      </c>
      <c r="AL314" s="15">
        <v>16280.2</v>
      </c>
      <c r="AM314" s="172">
        <v>8858.6927300000007</v>
      </c>
      <c r="AN314" s="15">
        <f t="shared" si="197"/>
        <v>54.413906033095415</v>
      </c>
      <c r="AO314" s="15">
        <v>986</v>
      </c>
      <c r="AP314" s="172">
        <v>469.07575000000003</v>
      </c>
      <c r="AQ314" s="15">
        <f t="shared" si="198"/>
        <v>47.573605476673428</v>
      </c>
      <c r="AR314" s="15">
        <v>328.7</v>
      </c>
      <c r="AS314" s="172">
        <v>80.994900000000001</v>
      </c>
      <c r="AT314" s="15">
        <f t="shared" si="199"/>
        <v>24.640979616671739</v>
      </c>
      <c r="AU314" s="15">
        <v>2761.2</v>
      </c>
      <c r="AV314" s="172">
        <v>2070.9</v>
      </c>
      <c r="AW314" s="15">
        <f t="shared" si="200"/>
        <v>75.000000000000014</v>
      </c>
      <c r="AX314" s="15">
        <v>0</v>
      </c>
      <c r="AY314" s="15">
        <v>0</v>
      </c>
      <c r="AZ314" s="15"/>
      <c r="BA314" s="15"/>
      <c r="BB314" s="15"/>
      <c r="BC314" s="14"/>
      <c r="BD314" s="15">
        <v>328.7</v>
      </c>
      <c r="BE314" s="172">
        <v>191.00594000000001</v>
      </c>
      <c r="BF314" s="15">
        <f t="shared" si="202"/>
        <v>58.10950410708854</v>
      </c>
      <c r="BG314" s="15">
        <v>328.7</v>
      </c>
      <c r="BH314" s="172">
        <v>39.113300000000002</v>
      </c>
      <c r="BI314" s="15">
        <f t="shared" si="203"/>
        <v>11.899391542439917</v>
      </c>
      <c r="BJ314" s="15">
        <v>25180.3</v>
      </c>
      <c r="BK314" s="172">
        <v>18547.141589999999</v>
      </c>
      <c r="BL314" s="15">
        <f t="shared" si="31"/>
        <v>73.657349555009276</v>
      </c>
      <c r="BM314" s="15">
        <v>32</v>
      </c>
      <c r="BN314" s="15">
        <v>31.66</v>
      </c>
      <c r="BO314" s="15">
        <f t="shared" si="205"/>
        <v>98.9375</v>
      </c>
      <c r="BP314" s="172">
        <v>6.7</v>
      </c>
      <c r="BQ314" s="172">
        <v>0.75</v>
      </c>
      <c r="BR314" s="15">
        <f t="shared" si="204"/>
        <v>11.194029850746269</v>
      </c>
      <c r="BS314" s="15"/>
      <c r="BT314" s="15"/>
      <c r="BU314" s="15"/>
    </row>
    <row r="315" spans="1:73" s="12" customFormat="1" x14ac:dyDescent="0.25">
      <c r="A315" s="133" t="s">
        <v>650</v>
      </c>
      <c r="B315" s="50">
        <f t="shared" si="185"/>
        <v>234.2</v>
      </c>
      <c r="C315" s="50">
        <f t="shared" si="186"/>
        <v>145.70735999999999</v>
      </c>
      <c r="D315" s="14">
        <f t="shared" ref="D315:D320" si="222">C315/B315*100</f>
        <v>62.214927412467979</v>
      </c>
      <c r="E315" s="14"/>
      <c r="F315" s="14"/>
      <c r="G315" s="15"/>
      <c r="H315" s="14"/>
      <c r="I315" s="15"/>
      <c r="J315" s="15"/>
      <c r="K315" s="14"/>
      <c r="L315" s="14"/>
      <c r="M315" s="15"/>
      <c r="N315" s="15"/>
      <c r="O315" s="15"/>
      <c r="P315" s="15"/>
      <c r="Q315" s="14"/>
      <c r="R315" s="14"/>
      <c r="S315" s="15"/>
      <c r="T315" s="14"/>
      <c r="U315" s="14"/>
      <c r="V315" s="15"/>
      <c r="W315" s="14"/>
      <c r="X315" s="15"/>
      <c r="Y315" s="15"/>
      <c r="Z315" s="14"/>
      <c r="AA315" s="14"/>
      <c r="AB315" s="15"/>
      <c r="AC315" s="223"/>
      <c r="AD315" s="223"/>
      <c r="AE315" s="223"/>
      <c r="AF315" s="14"/>
      <c r="AG315" s="14"/>
      <c r="AH315" s="15"/>
      <c r="AI315" s="14"/>
      <c r="AJ315" s="14"/>
      <c r="AK315" s="15"/>
      <c r="AL315" s="14"/>
      <c r="AM315" s="14"/>
      <c r="AN315" s="15"/>
      <c r="AO315" s="14"/>
      <c r="AP315" s="14"/>
      <c r="AQ315" s="15"/>
      <c r="AR315" s="14"/>
      <c r="AS315" s="14"/>
      <c r="AT315" s="15"/>
      <c r="AU315" s="14"/>
      <c r="AV315" s="14"/>
      <c r="AW315" s="15"/>
      <c r="AX315" s="14"/>
      <c r="AY315" s="14"/>
      <c r="AZ315" s="14"/>
      <c r="BA315" s="14">
        <v>234.2</v>
      </c>
      <c r="BB315" s="172">
        <v>145.70735999999999</v>
      </c>
      <c r="BC315" s="14">
        <f t="shared" si="221"/>
        <v>62.214927412467979</v>
      </c>
      <c r="BD315" s="14"/>
      <c r="BE315" s="14"/>
      <c r="BF315" s="15"/>
      <c r="BG315" s="14"/>
      <c r="BH315" s="14"/>
      <c r="BI315" s="15"/>
      <c r="BJ315" s="14"/>
      <c r="BK315" s="14"/>
      <c r="BL315" s="15"/>
      <c r="BM315" s="14"/>
      <c r="BN315" s="14"/>
      <c r="BO315" s="15"/>
      <c r="BP315" s="14"/>
      <c r="BQ315" s="14"/>
      <c r="BR315" s="15"/>
      <c r="BS315" s="14"/>
      <c r="BT315" s="14"/>
      <c r="BU315" s="15"/>
    </row>
    <row r="316" spans="1:73" s="12" customFormat="1" x14ac:dyDescent="0.25">
      <c r="A316" s="133" t="s">
        <v>649</v>
      </c>
      <c r="B316" s="50">
        <f t="shared" si="185"/>
        <v>93.7</v>
      </c>
      <c r="C316" s="50">
        <f t="shared" si="186"/>
        <v>55.361040000000003</v>
      </c>
      <c r="D316" s="14">
        <f t="shared" si="222"/>
        <v>59.083287086446099</v>
      </c>
      <c r="E316" s="14"/>
      <c r="F316" s="14"/>
      <c r="G316" s="15"/>
      <c r="H316" s="14"/>
      <c r="I316" s="15"/>
      <c r="J316" s="15"/>
      <c r="K316" s="14"/>
      <c r="L316" s="14"/>
      <c r="M316" s="15"/>
      <c r="N316" s="14"/>
      <c r="O316" s="14"/>
      <c r="P316" s="15"/>
      <c r="Q316" s="14"/>
      <c r="R316" s="14"/>
      <c r="S316" s="15"/>
      <c r="T316" s="14"/>
      <c r="U316" s="14"/>
      <c r="V316" s="15"/>
      <c r="W316" s="14"/>
      <c r="X316" s="15"/>
      <c r="Y316" s="15"/>
      <c r="Z316" s="14"/>
      <c r="AA316" s="14"/>
      <c r="AB316" s="15"/>
      <c r="AC316" s="223"/>
      <c r="AD316" s="223"/>
      <c r="AE316" s="223"/>
      <c r="AF316" s="14"/>
      <c r="AG316" s="14"/>
      <c r="AH316" s="15"/>
      <c r="AI316" s="14"/>
      <c r="AJ316" s="14"/>
      <c r="AK316" s="15"/>
      <c r="AL316" s="14"/>
      <c r="AM316" s="14"/>
      <c r="AN316" s="15"/>
      <c r="AO316" s="14"/>
      <c r="AP316" s="14"/>
      <c r="AQ316" s="15"/>
      <c r="AR316" s="14"/>
      <c r="AS316" s="14"/>
      <c r="AT316" s="15"/>
      <c r="AU316" s="14"/>
      <c r="AV316" s="14"/>
      <c r="AW316" s="15"/>
      <c r="AX316" s="14"/>
      <c r="AY316" s="14"/>
      <c r="AZ316" s="14"/>
      <c r="BA316" s="14">
        <v>93.7</v>
      </c>
      <c r="BB316" s="172">
        <v>55.361040000000003</v>
      </c>
      <c r="BC316" s="14">
        <f t="shared" si="221"/>
        <v>59.083287086446099</v>
      </c>
      <c r="BD316" s="14"/>
      <c r="BE316" s="14"/>
      <c r="BF316" s="15"/>
      <c r="BG316" s="14"/>
      <c r="BH316" s="14"/>
      <c r="BI316" s="15"/>
      <c r="BJ316" s="14"/>
      <c r="BK316" s="14"/>
      <c r="BL316" s="15"/>
      <c r="BM316" s="14"/>
      <c r="BN316" s="14"/>
      <c r="BO316" s="15"/>
      <c r="BP316" s="14"/>
      <c r="BQ316" s="14"/>
      <c r="BR316" s="15"/>
      <c r="BS316" s="14"/>
      <c r="BT316" s="14"/>
      <c r="BU316" s="15"/>
    </row>
    <row r="317" spans="1:73" s="12" customFormat="1" x14ac:dyDescent="0.25">
      <c r="A317" s="133" t="s">
        <v>331</v>
      </c>
      <c r="B317" s="50">
        <f t="shared" si="185"/>
        <v>93.7</v>
      </c>
      <c r="C317" s="50">
        <f t="shared" si="186"/>
        <v>57.865339999999996</v>
      </c>
      <c r="D317" s="14">
        <f t="shared" si="222"/>
        <v>61.755965848452497</v>
      </c>
      <c r="E317" s="14"/>
      <c r="F317" s="14"/>
      <c r="G317" s="15"/>
      <c r="H317" s="14"/>
      <c r="I317" s="15"/>
      <c r="J317" s="15"/>
      <c r="K317" s="14"/>
      <c r="L317" s="14"/>
      <c r="M317" s="15"/>
      <c r="N317" s="14"/>
      <c r="O317" s="14"/>
      <c r="P317" s="15"/>
      <c r="Q317" s="14"/>
      <c r="R317" s="14"/>
      <c r="S317" s="15"/>
      <c r="T317" s="14"/>
      <c r="U317" s="14"/>
      <c r="V317" s="15"/>
      <c r="W317" s="14"/>
      <c r="X317" s="15"/>
      <c r="Y317" s="15"/>
      <c r="Z317" s="14"/>
      <c r="AA317" s="14"/>
      <c r="AB317" s="15"/>
      <c r="AC317" s="223"/>
      <c r="AD317" s="223"/>
      <c r="AE317" s="223"/>
      <c r="AF317" s="14"/>
      <c r="AG317" s="14"/>
      <c r="AH317" s="15"/>
      <c r="AI317" s="14"/>
      <c r="AJ317" s="14"/>
      <c r="AK317" s="15"/>
      <c r="AL317" s="14"/>
      <c r="AM317" s="14"/>
      <c r="AN317" s="15"/>
      <c r="AO317" s="14"/>
      <c r="AP317" s="14"/>
      <c r="AQ317" s="15"/>
      <c r="AR317" s="14"/>
      <c r="AS317" s="14"/>
      <c r="AT317" s="15"/>
      <c r="AU317" s="14"/>
      <c r="AV317" s="14"/>
      <c r="AW317" s="15"/>
      <c r="AX317" s="14"/>
      <c r="AY317" s="14"/>
      <c r="AZ317" s="14"/>
      <c r="BA317" s="14">
        <v>93.7</v>
      </c>
      <c r="BB317" s="172">
        <v>57.865339999999996</v>
      </c>
      <c r="BC317" s="14">
        <f t="shared" si="221"/>
        <v>61.755965848452497</v>
      </c>
      <c r="BD317" s="14"/>
      <c r="BE317" s="14"/>
      <c r="BF317" s="15"/>
      <c r="BG317" s="14"/>
      <c r="BH317" s="14"/>
      <c r="BI317" s="15"/>
      <c r="BJ317" s="14"/>
      <c r="BK317" s="14"/>
      <c r="BL317" s="15"/>
      <c r="BM317" s="14"/>
      <c r="BN317" s="14"/>
      <c r="BO317" s="15"/>
      <c r="BP317" s="14"/>
      <c r="BQ317" s="14"/>
      <c r="BR317" s="15"/>
      <c r="BS317" s="14"/>
      <c r="BT317" s="14"/>
      <c r="BU317" s="15"/>
    </row>
    <row r="318" spans="1:73" s="12" customFormat="1" x14ac:dyDescent="0.25">
      <c r="A318" s="133" t="s">
        <v>648</v>
      </c>
      <c r="B318" s="50">
        <f t="shared" si="185"/>
        <v>234.2</v>
      </c>
      <c r="C318" s="50">
        <f t="shared" si="186"/>
        <v>145.65078</v>
      </c>
      <c r="D318" s="14">
        <f t="shared" si="222"/>
        <v>62.190768573868496</v>
      </c>
      <c r="E318" s="14"/>
      <c r="F318" s="14"/>
      <c r="G318" s="15"/>
      <c r="H318" s="14"/>
      <c r="I318" s="15"/>
      <c r="J318" s="15"/>
      <c r="K318" s="14"/>
      <c r="L318" s="14"/>
      <c r="M318" s="15"/>
      <c r="N318" s="14"/>
      <c r="O318" s="14"/>
      <c r="P318" s="15"/>
      <c r="Q318" s="14"/>
      <c r="R318" s="14"/>
      <c r="S318" s="15"/>
      <c r="T318" s="14"/>
      <c r="U318" s="14"/>
      <c r="V318" s="15"/>
      <c r="W318" s="14"/>
      <c r="X318" s="15"/>
      <c r="Y318" s="15"/>
      <c r="Z318" s="14"/>
      <c r="AA318" s="14"/>
      <c r="AB318" s="15"/>
      <c r="AC318" s="223"/>
      <c r="AD318" s="223"/>
      <c r="AE318" s="223"/>
      <c r="AF318" s="14"/>
      <c r="AG318" s="14"/>
      <c r="AH318" s="15"/>
      <c r="AI318" s="14"/>
      <c r="AJ318" s="14"/>
      <c r="AK318" s="15"/>
      <c r="AL318" s="14"/>
      <c r="AM318" s="14"/>
      <c r="AN318" s="15"/>
      <c r="AO318" s="14"/>
      <c r="AP318" s="14"/>
      <c r="AQ318" s="15"/>
      <c r="AR318" s="14"/>
      <c r="AS318" s="14"/>
      <c r="AT318" s="15"/>
      <c r="AU318" s="14"/>
      <c r="AV318" s="14"/>
      <c r="AW318" s="15"/>
      <c r="AX318" s="14"/>
      <c r="AY318" s="14"/>
      <c r="AZ318" s="14"/>
      <c r="BA318" s="14">
        <v>234.2</v>
      </c>
      <c r="BB318" s="172">
        <v>145.65078</v>
      </c>
      <c r="BC318" s="14">
        <f t="shared" si="221"/>
        <v>62.190768573868496</v>
      </c>
      <c r="BD318" s="14"/>
      <c r="BE318" s="14"/>
      <c r="BF318" s="15"/>
      <c r="BG318" s="14"/>
      <c r="BH318" s="14"/>
      <c r="BI318" s="15"/>
      <c r="BJ318" s="14"/>
      <c r="BK318" s="14"/>
      <c r="BL318" s="15"/>
      <c r="BM318" s="14"/>
      <c r="BN318" s="14"/>
      <c r="BO318" s="15"/>
      <c r="BP318" s="14"/>
      <c r="BQ318" s="14"/>
      <c r="BR318" s="15"/>
      <c r="BS318" s="14"/>
      <c r="BT318" s="14"/>
      <c r="BU318" s="15"/>
    </row>
    <row r="319" spans="1:73" s="12" customFormat="1" x14ac:dyDescent="0.25">
      <c r="A319" s="133" t="s">
        <v>647</v>
      </c>
      <c r="B319" s="50">
        <f t="shared" si="185"/>
        <v>234.2</v>
      </c>
      <c r="C319" s="50">
        <f t="shared" si="186"/>
        <v>145.65076000000002</v>
      </c>
      <c r="D319" s="14">
        <f t="shared" si="222"/>
        <v>62.190760034158856</v>
      </c>
      <c r="E319" s="14"/>
      <c r="F319" s="14"/>
      <c r="G319" s="15"/>
      <c r="H319" s="14"/>
      <c r="I319" s="15"/>
      <c r="J319" s="15"/>
      <c r="K319" s="14"/>
      <c r="L319" s="14"/>
      <c r="M319" s="15"/>
      <c r="N319" s="14"/>
      <c r="O319" s="14"/>
      <c r="P319" s="15"/>
      <c r="Q319" s="14"/>
      <c r="R319" s="14"/>
      <c r="S319" s="15"/>
      <c r="T319" s="14"/>
      <c r="U319" s="14"/>
      <c r="V319" s="15"/>
      <c r="W319" s="14"/>
      <c r="X319" s="15"/>
      <c r="Y319" s="15"/>
      <c r="Z319" s="14"/>
      <c r="AA319" s="14"/>
      <c r="AB319" s="15"/>
      <c r="AC319" s="223"/>
      <c r="AD319" s="223"/>
      <c r="AE319" s="223"/>
      <c r="AF319" s="14"/>
      <c r="AG319" s="14"/>
      <c r="AH319" s="15"/>
      <c r="AI319" s="14"/>
      <c r="AJ319" s="14"/>
      <c r="AK319" s="15"/>
      <c r="AL319" s="14"/>
      <c r="AM319" s="14"/>
      <c r="AN319" s="15"/>
      <c r="AO319" s="14"/>
      <c r="AP319" s="14"/>
      <c r="AQ319" s="15"/>
      <c r="AR319" s="14"/>
      <c r="AS319" s="14"/>
      <c r="AT319" s="15"/>
      <c r="AU319" s="14"/>
      <c r="AV319" s="14"/>
      <c r="AW319" s="15"/>
      <c r="AX319" s="14"/>
      <c r="AY319" s="14"/>
      <c r="AZ319" s="14"/>
      <c r="BA319" s="14">
        <v>234.2</v>
      </c>
      <c r="BB319" s="172">
        <v>145.65076000000002</v>
      </c>
      <c r="BC319" s="14">
        <f t="shared" si="221"/>
        <v>62.190760034158856</v>
      </c>
      <c r="BD319" s="14"/>
      <c r="BE319" s="14"/>
      <c r="BF319" s="15"/>
      <c r="BG319" s="14"/>
      <c r="BH319" s="14"/>
      <c r="BI319" s="15"/>
      <c r="BJ319" s="14"/>
      <c r="BK319" s="14"/>
      <c r="BL319" s="15"/>
      <c r="BM319" s="14"/>
      <c r="BN319" s="14"/>
      <c r="BO319" s="15"/>
      <c r="BP319" s="14"/>
      <c r="BQ319" s="14"/>
      <c r="BR319" s="15"/>
      <c r="BS319" s="14"/>
      <c r="BT319" s="14"/>
      <c r="BU319" s="15"/>
    </row>
    <row r="320" spans="1:73" s="12" customFormat="1" x14ac:dyDescent="0.25">
      <c r="A320" s="133" t="s">
        <v>651</v>
      </c>
      <c r="B320" s="50">
        <f t="shared" si="185"/>
        <v>234.2</v>
      </c>
      <c r="C320" s="50">
        <f t="shared" si="186"/>
        <v>138.24645999999998</v>
      </c>
      <c r="D320" s="14">
        <f t="shared" si="222"/>
        <v>59.02923142613151</v>
      </c>
      <c r="E320" s="14"/>
      <c r="F320" s="14"/>
      <c r="G320" s="15"/>
      <c r="H320" s="14"/>
      <c r="I320" s="15"/>
      <c r="J320" s="15"/>
      <c r="K320" s="14"/>
      <c r="L320" s="14"/>
      <c r="M320" s="15"/>
      <c r="N320" s="14"/>
      <c r="O320" s="14"/>
      <c r="P320" s="15"/>
      <c r="Q320" s="14"/>
      <c r="R320" s="14"/>
      <c r="S320" s="15"/>
      <c r="T320" s="14"/>
      <c r="U320" s="14"/>
      <c r="V320" s="15"/>
      <c r="W320" s="14"/>
      <c r="X320" s="15"/>
      <c r="Y320" s="15"/>
      <c r="Z320" s="14"/>
      <c r="AA320" s="14"/>
      <c r="AB320" s="15"/>
      <c r="AC320" s="223"/>
      <c r="AD320" s="223"/>
      <c r="AE320" s="223"/>
      <c r="AF320" s="14"/>
      <c r="AG320" s="14"/>
      <c r="AH320" s="15"/>
      <c r="AI320" s="14"/>
      <c r="AJ320" s="14"/>
      <c r="AK320" s="15"/>
      <c r="AL320" s="14"/>
      <c r="AM320" s="14"/>
      <c r="AN320" s="15"/>
      <c r="AO320" s="14"/>
      <c r="AP320" s="14"/>
      <c r="AQ320" s="15"/>
      <c r="AR320" s="14"/>
      <c r="AS320" s="14"/>
      <c r="AT320" s="15"/>
      <c r="AU320" s="14"/>
      <c r="AV320" s="14"/>
      <c r="AW320" s="15"/>
      <c r="AX320" s="14"/>
      <c r="AY320" s="14"/>
      <c r="AZ320" s="14"/>
      <c r="BA320" s="14">
        <v>234.2</v>
      </c>
      <c r="BB320" s="172">
        <v>138.24645999999998</v>
      </c>
      <c r="BC320" s="14">
        <f t="shared" si="221"/>
        <v>59.02923142613151</v>
      </c>
      <c r="BD320" s="14"/>
      <c r="BE320" s="14"/>
      <c r="BF320" s="15"/>
      <c r="BG320" s="14"/>
      <c r="BH320" s="14"/>
      <c r="BI320" s="15"/>
      <c r="BJ320" s="14"/>
      <c r="BK320" s="14"/>
      <c r="BL320" s="15"/>
      <c r="BM320" s="14"/>
      <c r="BN320" s="14"/>
      <c r="BO320" s="15"/>
      <c r="BP320" s="14"/>
      <c r="BQ320" s="14"/>
      <c r="BR320" s="15"/>
      <c r="BS320" s="14"/>
      <c r="BT320" s="14"/>
      <c r="BU320" s="15"/>
    </row>
    <row r="321" spans="1:73" s="28" customFormat="1" ht="31.5" x14ac:dyDescent="0.25">
      <c r="A321" s="77" t="s">
        <v>460</v>
      </c>
      <c r="B321" s="80">
        <f t="shared" si="185"/>
        <v>229642.09999999989</v>
      </c>
      <c r="C321" s="80">
        <f t="shared" si="186"/>
        <v>167386.40376999998</v>
      </c>
      <c r="D321" s="83">
        <f t="shared" ref="D321" si="223">C321/B321*100</f>
        <v>72.890120657318519</v>
      </c>
      <c r="E321" s="83">
        <f>SUM(E322:E330)</f>
        <v>616.1</v>
      </c>
      <c r="F321" s="83">
        <f t="shared" ref="F321:BQ321" si="224">SUM(F322:F330)</f>
        <v>447.04199999999997</v>
      </c>
      <c r="G321" s="83">
        <f t="shared" si="189"/>
        <v>72.559974030189906</v>
      </c>
      <c r="H321" s="83">
        <f t="shared" si="224"/>
        <v>99.4</v>
      </c>
      <c r="I321" s="83">
        <f t="shared" si="224"/>
        <v>59.589919999999999</v>
      </c>
      <c r="J321" s="83">
        <f t="shared" si="190"/>
        <v>59.949617706237426</v>
      </c>
      <c r="K321" s="83">
        <f t="shared" si="224"/>
        <v>1331.2</v>
      </c>
      <c r="L321" s="83">
        <f t="shared" si="224"/>
        <v>807.38853000000006</v>
      </c>
      <c r="M321" s="83">
        <f t="shared" si="191"/>
        <v>60.651181640625005</v>
      </c>
      <c r="N321" s="83">
        <f t="shared" si="224"/>
        <v>24457.1</v>
      </c>
      <c r="O321" s="83">
        <f t="shared" si="224"/>
        <v>18060.118999999999</v>
      </c>
      <c r="P321" s="83">
        <f t="shared" ref="P321:P374" si="225">O321/N321*100</f>
        <v>73.844073909008017</v>
      </c>
      <c r="Q321" s="83">
        <f t="shared" si="224"/>
        <v>263.60000000000002</v>
      </c>
      <c r="R321" s="83">
        <f t="shared" si="224"/>
        <v>0</v>
      </c>
      <c r="S321" s="83">
        <f t="shared" si="39"/>
        <v>0</v>
      </c>
      <c r="T321" s="83">
        <f t="shared" si="224"/>
        <v>3276.9</v>
      </c>
      <c r="U321" s="83">
        <f t="shared" si="224"/>
        <v>1581.595</v>
      </c>
      <c r="V321" s="83">
        <f t="shared" si="192"/>
        <v>48.264976044432238</v>
      </c>
      <c r="W321" s="83">
        <f t="shared" si="224"/>
        <v>107.7</v>
      </c>
      <c r="X321" s="83">
        <f t="shared" si="224"/>
        <v>65.183360000000008</v>
      </c>
      <c r="Y321" s="83">
        <f t="shared" si="193"/>
        <v>60.523082636954506</v>
      </c>
      <c r="Z321" s="83">
        <f t="shared" si="224"/>
        <v>179204.5</v>
      </c>
      <c r="AA321" s="83">
        <f t="shared" si="224"/>
        <v>133107.07800000001</v>
      </c>
      <c r="AB321" s="83">
        <f t="shared" si="194"/>
        <v>74.276638142457358</v>
      </c>
      <c r="AC321" s="224">
        <f t="shared" si="224"/>
        <v>310.3</v>
      </c>
      <c r="AD321" s="224">
        <f t="shared" si="224"/>
        <v>229.46382999999997</v>
      </c>
      <c r="AE321" s="221">
        <f t="shared" si="195"/>
        <v>73.949026748308071</v>
      </c>
      <c r="AF321" s="83">
        <f t="shared" si="224"/>
        <v>0</v>
      </c>
      <c r="AG321" s="83">
        <f t="shared" si="224"/>
        <v>0</v>
      </c>
      <c r="AH321" s="83"/>
      <c r="AI321" s="83">
        <f t="shared" si="224"/>
        <v>310.3</v>
      </c>
      <c r="AJ321" s="83">
        <f t="shared" si="224"/>
        <v>171.28081</v>
      </c>
      <c r="AK321" s="83">
        <f t="shared" si="196"/>
        <v>55.198456332581372</v>
      </c>
      <c r="AL321" s="83">
        <f t="shared" si="224"/>
        <v>1064.3</v>
      </c>
      <c r="AM321" s="83">
        <f t="shared" si="224"/>
        <v>601.61473999999998</v>
      </c>
      <c r="AN321" s="83">
        <f t="shared" si="197"/>
        <v>56.526800714084381</v>
      </c>
      <c r="AO321" s="83">
        <f t="shared" si="224"/>
        <v>310.3</v>
      </c>
      <c r="AP321" s="83">
        <f t="shared" si="224"/>
        <v>211.17276999999999</v>
      </c>
      <c r="AQ321" s="83">
        <f t="shared" si="198"/>
        <v>68.05438930067676</v>
      </c>
      <c r="AR321" s="83">
        <f t="shared" si="224"/>
        <v>310.3</v>
      </c>
      <c r="AS321" s="83">
        <f t="shared" si="224"/>
        <v>187.99002999999999</v>
      </c>
      <c r="AT321" s="83">
        <f t="shared" si="199"/>
        <v>60.583316145665478</v>
      </c>
      <c r="AU321" s="83">
        <f t="shared" si="224"/>
        <v>918.4</v>
      </c>
      <c r="AV321" s="83">
        <f t="shared" si="224"/>
        <v>688.5</v>
      </c>
      <c r="AW321" s="83">
        <f t="shared" si="200"/>
        <v>74.967334494773525</v>
      </c>
      <c r="AX321" s="83">
        <f t="shared" si="224"/>
        <v>0</v>
      </c>
      <c r="AY321" s="83">
        <f t="shared" si="224"/>
        <v>0</v>
      </c>
      <c r="AZ321" s="83">
        <f t="shared" si="224"/>
        <v>0</v>
      </c>
      <c r="BA321" s="83">
        <f t="shared" si="224"/>
        <v>1405.3000000000002</v>
      </c>
      <c r="BB321" s="83">
        <f>SUM(BB322:BB330)</f>
        <v>927.31476999999995</v>
      </c>
      <c r="BC321" s="81">
        <f t="shared" ref="BC321:BC330" si="226">BB321/BA321*100</f>
        <v>65.98696150288194</v>
      </c>
      <c r="BD321" s="83">
        <f t="shared" si="224"/>
        <v>310.3</v>
      </c>
      <c r="BE321" s="83">
        <f t="shared" si="224"/>
        <v>178.16901999999999</v>
      </c>
      <c r="BF321" s="83">
        <f t="shared" si="202"/>
        <v>57.418311311633893</v>
      </c>
      <c r="BG321" s="83">
        <f t="shared" si="224"/>
        <v>310.3</v>
      </c>
      <c r="BH321" s="83">
        <f t="shared" si="224"/>
        <v>230.37198999999998</v>
      </c>
      <c r="BI321" s="83">
        <f t="shared" si="203"/>
        <v>74.241698356429254</v>
      </c>
      <c r="BJ321" s="83">
        <f t="shared" si="224"/>
        <v>14967.8</v>
      </c>
      <c r="BK321" s="83">
        <f t="shared" si="224"/>
        <v>9832.5300000000007</v>
      </c>
      <c r="BL321" s="83">
        <f t="shared" si="31"/>
        <v>65.691217146140389</v>
      </c>
      <c r="BM321" s="83">
        <f t="shared" si="224"/>
        <v>64.099999999999994</v>
      </c>
      <c r="BN321" s="83">
        <f t="shared" si="224"/>
        <v>0</v>
      </c>
      <c r="BO321" s="83"/>
      <c r="BP321" s="83">
        <f t="shared" si="224"/>
        <v>3.9</v>
      </c>
      <c r="BQ321" s="83">
        <f t="shared" si="224"/>
        <v>0</v>
      </c>
      <c r="BR321" s="83">
        <f t="shared" si="204"/>
        <v>0</v>
      </c>
      <c r="BS321" s="83"/>
      <c r="BT321" s="83"/>
      <c r="BU321" s="83"/>
    </row>
    <row r="322" spans="1:73" s="12" customFormat="1" ht="31.5" x14ac:dyDescent="0.25">
      <c r="A322" s="132" t="s">
        <v>388</v>
      </c>
      <c r="B322" s="50">
        <f t="shared" si="185"/>
        <v>228236.7999999999</v>
      </c>
      <c r="C322" s="50">
        <f t="shared" si="186"/>
        <v>166459.08899999998</v>
      </c>
      <c r="D322" s="15">
        <f t="shared" si="0"/>
        <v>72.93262480020752</v>
      </c>
      <c r="E322" s="15">
        <v>616.1</v>
      </c>
      <c r="F322" s="172">
        <v>447.04199999999997</v>
      </c>
      <c r="G322" s="15">
        <f t="shared" si="189"/>
        <v>72.559974030189906</v>
      </c>
      <c r="H322" s="15">
        <v>99.4</v>
      </c>
      <c r="I322" s="172">
        <v>59.589919999999999</v>
      </c>
      <c r="J322" s="15">
        <f t="shared" si="190"/>
        <v>59.949617706237426</v>
      </c>
      <c r="K322" s="15">
        <v>1331.2</v>
      </c>
      <c r="L322" s="228">
        <v>807.38853000000006</v>
      </c>
      <c r="M322" s="15">
        <f t="shared" si="191"/>
        <v>60.651181640625005</v>
      </c>
      <c r="N322" s="15">
        <v>24457.1</v>
      </c>
      <c r="O322" s="172">
        <v>18060.118999999999</v>
      </c>
      <c r="P322" s="15">
        <f t="shared" si="225"/>
        <v>73.844073909008017</v>
      </c>
      <c r="Q322" s="15">
        <v>263.60000000000002</v>
      </c>
      <c r="R322" s="15"/>
      <c r="S322" s="15">
        <f t="shared" si="39"/>
        <v>0</v>
      </c>
      <c r="T322" s="15">
        <v>3276.9</v>
      </c>
      <c r="U322" s="172">
        <v>1581.595</v>
      </c>
      <c r="V322" s="15">
        <f t="shared" si="192"/>
        <v>48.264976044432238</v>
      </c>
      <c r="W322" s="15">
        <v>107.7</v>
      </c>
      <c r="X322" s="172">
        <v>65.183360000000008</v>
      </c>
      <c r="Y322" s="15">
        <f t="shared" si="193"/>
        <v>60.523082636954506</v>
      </c>
      <c r="Z322" s="227">
        <v>179204.5</v>
      </c>
      <c r="AA322" s="172">
        <v>133107.07800000001</v>
      </c>
      <c r="AB322" s="15">
        <f t="shared" si="194"/>
        <v>74.276638142457358</v>
      </c>
      <c r="AC322" s="222">
        <v>310.3</v>
      </c>
      <c r="AD322" s="226">
        <v>229.46382999999997</v>
      </c>
      <c r="AE322" s="223">
        <f t="shared" si="195"/>
        <v>73.949026748308071</v>
      </c>
      <c r="AF322" s="15"/>
      <c r="AG322" s="15"/>
      <c r="AH322" s="15"/>
      <c r="AI322" s="15">
        <v>310.3</v>
      </c>
      <c r="AJ322" s="172">
        <v>171.28081</v>
      </c>
      <c r="AK322" s="15">
        <f t="shared" si="196"/>
        <v>55.198456332581372</v>
      </c>
      <c r="AL322" s="15">
        <v>1064.3</v>
      </c>
      <c r="AM322" s="172">
        <v>601.61473999999998</v>
      </c>
      <c r="AN322" s="15">
        <f t="shared" si="197"/>
        <v>56.526800714084381</v>
      </c>
      <c r="AO322" s="15">
        <v>310.3</v>
      </c>
      <c r="AP322" s="172">
        <v>211.17276999999999</v>
      </c>
      <c r="AQ322" s="15">
        <f t="shared" si="198"/>
        <v>68.05438930067676</v>
      </c>
      <c r="AR322" s="15">
        <v>310.3</v>
      </c>
      <c r="AS322" s="172">
        <v>187.99002999999999</v>
      </c>
      <c r="AT322" s="15">
        <f t="shared" si="199"/>
        <v>60.583316145665478</v>
      </c>
      <c r="AU322" s="15">
        <v>918.4</v>
      </c>
      <c r="AV322" s="172">
        <v>688.5</v>
      </c>
      <c r="AW322" s="15">
        <f t="shared" si="200"/>
        <v>74.967334494773525</v>
      </c>
      <c r="AX322" s="15">
        <v>0</v>
      </c>
      <c r="AY322" s="15">
        <v>0</v>
      </c>
      <c r="AZ322" s="15"/>
      <c r="BA322" s="15"/>
      <c r="BB322" s="15"/>
      <c r="BC322" s="14"/>
      <c r="BD322" s="15">
        <v>310.3</v>
      </c>
      <c r="BE322" s="172">
        <v>178.16901999999999</v>
      </c>
      <c r="BF322" s="15">
        <f t="shared" si="202"/>
        <v>57.418311311633893</v>
      </c>
      <c r="BG322" s="15">
        <v>310.3</v>
      </c>
      <c r="BH322" s="172">
        <v>230.37198999999998</v>
      </c>
      <c r="BI322" s="15">
        <f t="shared" si="203"/>
        <v>74.241698356429254</v>
      </c>
      <c r="BJ322" s="15">
        <v>14967.8</v>
      </c>
      <c r="BK322" s="172">
        <v>9832.5300000000007</v>
      </c>
      <c r="BL322" s="15">
        <f t="shared" si="31"/>
        <v>65.691217146140389</v>
      </c>
      <c r="BM322" s="15">
        <v>64.099999999999994</v>
      </c>
      <c r="BN322" s="15">
        <v>0</v>
      </c>
      <c r="BO322" s="15">
        <f t="shared" si="205"/>
        <v>0</v>
      </c>
      <c r="BP322" s="172">
        <v>3.9</v>
      </c>
      <c r="BQ322" s="15"/>
      <c r="BR322" s="15">
        <f t="shared" si="204"/>
        <v>0</v>
      </c>
      <c r="BS322" s="15"/>
      <c r="BT322" s="15"/>
      <c r="BU322" s="15"/>
    </row>
    <row r="323" spans="1:73" s="12" customFormat="1" x14ac:dyDescent="0.25">
      <c r="A323" s="133" t="s">
        <v>652</v>
      </c>
      <c r="B323" s="50">
        <f t="shared" si="185"/>
        <v>93.7</v>
      </c>
      <c r="C323" s="50">
        <f t="shared" si="186"/>
        <v>63.512389999999996</v>
      </c>
      <c r="D323" s="14">
        <f t="shared" ref="D323:D330" si="227">C323/B323*100</f>
        <v>67.782700106723581</v>
      </c>
      <c r="E323" s="14"/>
      <c r="F323" s="14"/>
      <c r="G323" s="15"/>
      <c r="H323" s="14"/>
      <c r="I323" s="14"/>
      <c r="J323" s="15"/>
      <c r="K323" s="14"/>
      <c r="L323" s="15"/>
      <c r="M323" s="15"/>
      <c r="N323" s="15"/>
      <c r="O323" s="15"/>
      <c r="P323" s="15"/>
      <c r="Q323" s="14"/>
      <c r="R323" s="14"/>
      <c r="S323" s="14"/>
      <c r="T323" s="14"/>
      <c r="U323" s="14"/>
      <c r="V323" s="15"/>
      <c r="W323" s="14"/>
      <c r="X323" s="14"/>
      <c r="Y323" s="15"/>
      <c r="Z323" s="15"/>
      <c r="AA323" s="15"/>
      <c r="AB323" s="15"/>
      <c r="AC323" s="223"/>
      <c r="AD323" s="223"/>
      <c r="AE323" s="223"/>
      <c r="AF323" s="14"/>
      <c r="AG323" s="14"/>
      <c r="AH323" s="15"/>
      <c r="AI323" s="14"/>
      <c r="AJ323" s="14"/>
      <c r="AK323" s="15"/>
      <c r="AL323" s="14"/>
      <c r="AM323" s="14"/>
      <c r="AN323" s="15"/>
      <c r="AO323" s="14"/>
      <c r="AP323" s="14"/>
      <c r="AQ323" s="15"/>
      <c r="AR323" s="14"/>
      <c r="AS323" s="14"/>
      <c r="AT323" s="15"/>
      <c r="AU323" s="14"/>
      <c r="AV323" s="14"/>
      <c r="AW323" s="15"/>
      <c r="AX323" s="14"/>
      <c r="AY323" s="14"/>
      <c r="AZ323" s="14"/>
      <c r="BA323" s="14">
        <v>93.7</v>
      </c>
      <c r="BB323" s="172">
        <v>63.512389999999996</v>
      </c>
      <c r="BC323" s="14">
        <f t="shared" si="226"/>
        <v>67.782700106723581</v>
      </c>
      <c r="BD323" s="14"/>
      <c r="BE323" s="14"/>
      <c r="BF323" s="15"/>
      <c r="BG323" s="14"/>
      <c r="BH323" s="14"/>
      <c r="BI323" s="15"/>
      <c r="BJ323" s="14"/>
      <c r="BK323" s="14"/>
      <c r="BL323" s="14"/>
      <c r="BM323" s="14"/>
      <c r="BN323" s="14"/>
      <c r="BO323" s="15"/>
      <c r="BP323" s="14"/>
      <c r="BQ323" s="14"/>
      <c r="BR323" s="15"/>
      <c r="BS323" s="14"/>
      <c r="BT323" s="14"/>
      <c r="BU323" s="15"/>
    </row>
    <row r="324" spans="1:73" s="12" customFormat="1" x14ac:dyDescent="0.25">
      <c r="A324" s="133" t="s">
        <v>710</v>
      </c>
      <c r="B324" s="50">
        <f t="shared" si="185"/>
        <v>93.7</v>
      </c>
      <c r="C324" s="50">
        <f t="shared" si="186"/>
        <v>67.170940000000002</v>
      </c>
      <c r="D324" s="14">
        <f t="shared" si="227"/>
        <v>71.687235859124868</v>
      </c>
      <c r="E324" s="14"/>
      <c r="F324" s="14"/>
      <c r="G324" s="15"/>
      <c r="H324" s="14"/>
      <c r="I324" s="14"/>
      <c r="J324" s="15"/>
      <c r="K324" s="14"/>
      <c r="L324" s="15"/>
      <c r="M324" s="15"/>
      <c r="N324" s="15"/>
      <c r="O324" s="15"/>
      <c r="P324" s="15"/>
      <c r="Q324" s="14"/>
      <c r="R324" s="14"/>
      <c r="S324" s="14"/>
      <c r="T324" s="14"/>
      <c r="U324" s="14"/>
      <c r="V324" s="15"/>
      <c r="W324" s="14"/>
      <c r="X324" s="14"/>
      <c r="Y324" s="15"/>
      <c r="Z324" s="15"/>
      <c r="AA324" s="15"/>
      <c r="AB324" s="15"/>
      <c r="AC324" s="223"/>
      <c r="AD324" s="223"/>
      <c r="AE324" s="223"/>
      <c r="AF324" s="14"/>
      <c r="AG324" s="14"/>
      <c r="AH324" s="15"/>
      <c r="AI324" s="14"/>
      <c r="AJ324" s="14"/>
      <c r="AK324" s="15"/>
      <c r="AL324" s="14"/>
      <c r="AM324" s="14"/>
      <c r="AN324" s="15"/>
      <c r="AO324" s="14"/>
      <c r="AP324" s="14"/>
      <c r="AQ324" s="15"/>
      <c r="AR324" s="14"/>
      <c r="AS324" s="14"/>
      <c r="AT324" s="15"/>
      <c r="AU324" s="14"/>
      <c r="AV324" s="14"/>
      <c r="AW324" s="15"/>
      <c r="AX324" s="14"/>
      <c r="AY324" s="14"/>
      <c r="AZ324" s="14"/>
      <c r="BA324" s="14">
        <v>93.7</v>
      </c>
      <c r="BB324" s="172">
        <v>67.170940000000002</v>
      </c>
      <c r="BC324" s="14">
        <f t="shared" si="226"/>
        <v>71.687235859124868</v>
      </c>
      <c r="BD324" s="14"/>
      <c r="BE324" s="14"/>
      <c r="BF324" s="15"/>
      <c r="BG324" s="14"/>
      <c r="BH324" s="14"/>
      <c r="BI324" s="15"/>
      <c r="BJ324" s="14"/>
      <c r="BK324" s="14"/>
      <c r="BL324" s="14"/>
      <c r="BM324" s="14"/>
      <c r="BN324" s="14"/>
      <c r="BO324" s="15"/>
      <c r="BP324" s="14"/>
      <c r="BQ324" s="14"/>
      <c r="BR324" s="15"/>
      <c r="BS324" s="14"/>
      <c r="BT324" s="14"/>
      <c r="BU324" s="15"/>
    </row>
    <row r="325" spans="1:73" s="12" customFormat="1" x14ac:dyDescent="0.25">
      <c r="A325" s="133" t="s">
        <v>655</v>
      </c>
      <c r="B325" s="50">
        <f t="shared" si="185"/>
        <v>234.2</v>
      </c>
      <c r="C325" s="50">
        <f t="shared" si="186"/>
        <v>162.15371999999999</v>
      </c>
      <c r="D325" s="14">
        <f t="shared" si="227"/>
        <v>69.237284372331345</v>
      </c>
      <c r="E325" s="14"/>
      <c r="F325" s="14"/>
      <c r="G325" s="15"/>
      <c r="H325" s="14"/>
      <c r="I325" s="14"/>
      <c r="J325" s="15"/>
      <c r="K325" s="14"/>
      <c r="L325" s="15"/>
      <c r="M325" s="15"/>
      <c r="N325" s="15"/>
      <c r="O325" s="15"/>
      <c r="P325" s="15"/>
      <c r="Q325" s="14"/>
      <c r="R325" s="14"/>
      <c r="S325" s="14"/>
      <c r="T325" s="14"/>
      <c r="U325" s="14"/>
      <c r="V325" s="15"/>
      <c r="W325" s="14"/>
      <c r="X325" s="14"/>
      <c r="Y325" s="15"/>
      <c r="Z325" s="15"/>
      <c r="AA325" s="15"/>
      <c r="AB325" s="15"/>
      <c r="AC325" s="223"/>
      <c r="AD325" s="223"/>
      <c r="AE325" s="223"/>
      <c r="AF325" s="14"/>
      <c r="AG325" s="14"/>
      <c r="AH325" s="15"/>
      <c r="AI325" s="14"/>
      <c r="AJ325" s="14"/>
      <c r="AK325" s="15"/>
      <c r="AL325" s="14"/>
      <c r="AM325" s="14"/>
      <c r="AN325" s="15"/>
      <c r="AO325" s="14"/>
      <c r="AP325" s="14"/>
      <c r="AQ325" s="15"/>
      <c r="AR325" s="14"/>
      <c r="AS325" s="14"/>
      <c r="AT325" s="15"/>
      <c r="AU325" s="14"/>
      <c r="AV325" s="14"/>
      <c r="AW325" s="15"/>
      <c r="AX325" s="14"/>
      <c r="AY325" s="14"/>
      <c r="AZ325" s="14"/>
      <c r="BA325" s="14">
        <v>234.2</v>
      </c>
      <c r="BB325" s="172">
        <v>162.15371999999999</v>
      </c>
      <c r="BC325" s="14">
        <f t="shared" si="226"/>
        <v>69.237284372331345</v>
      </c>
      <c r="BD325" s="14"/>
      <c r="BE325" s="14"/>
      <c r="BF325" s="15"/>
      <c r="BG325" s="14"/>
      <c r="BH325" s="14"/>
      <c r="BI325" s="15"/>
      <c r="BJ325" s="14"/>
      <c r="BK325" s="14"/>
      <c r="BL325" s="14"/>
      <c r="BM325" s="14"/>
      <c r="BN325" s="14"/>
      <c r="BO325" s="15"/>
      <c r="BP325" s="14"/>
      <c r="BQ325" s="14"/>
      <c r="BR325" s="15"/>
      <c r="BS325" s="14"/>
      <c r="BT325" s="14"/>
      <c r="BU325" s="15"/>
    </row>
    <row r="326" spans="1:73" s="12" customFormat="1" x14ac:dyDescent="0.25">
      <c r="A326" s="133" t="s">
        <v>482</v>
      </c>
      <c r="B326" s="50">
        <f t="shared" si="185"/>
        <v>93.7</v>
      </c>
      <c r="C326" s="50">
        <f t="shared" si="186"/>
        <v>63.616669999999999</v>
      </c>
      <c r="D326" s="14">
        <f t="shared" si="227"/>
        <v>67.893991462113121</v>
      </c>
      <c r="E326" s="14"/>
      <c r="F326" s="14"/>
      <c r="G326" s="15"/>
      <c r="H326" s="14"/>
      <c r="I326" s="14"/>
      <c r="J326" s="15"/>
      <c r="K326" s="14"/>
      <c r="L326" s="15"/>
      <c r="M326" s="15"/>
      <c r="N326" s="15"/>
      <c r="O326" s="15"/>
      <c r="P326" s="15"/>
      <c r="Q326" s="14"/>
      <c r="R326" s="14"/>
      <c r="S326" s="14"/>
      <c r="T326" s="14"/>
      <c r="U326" s="14"/>
      <c r="V326" s="15"/>
      <c r="W326" s="14"/>
      <c r="X326" s="14"/>
      <c r="Y326" s="15"/>
      <c r="Z326" s="15"/>
      <c r="AA326" s="15"/>
      <c r="AB326" s="15"/>
      <c r="AC326" s="223"/>
      <c r="AD326" s="223"/>
      <c r="AE326" s="223"/>
      <c r="AF326" s="14"/>
      <c r="AG326" s="14"/>
      <c r="AH326" s="15"/>
      <c r="AI326" s="14"/>
      <c r="AJ326" s="14"/>
      <c r="AK326" s="15"/>
      <c r="AL326" s="14"/>
      <c r="AM326" s="14"/>
      <c r="AN326" s="15"/>
      <c r="AO326" s="14"/>
      <c r="AP326" s="14"/>
      <c r="AQ326" s="15"/>
      <c r="AR326" s="14"/>
      <c r="AS326" s="14"/>
      <c r="AT326" s="15"/>
      <c r="AU326" s="14"/>
      <c r="AV326" s="14"/>
      <c r="AW326" s="15"/>
      <c r="AX326" s="14"/>
      <c r="AY326" s="14"/>
      <c r="AZ326" s="14"/>
      <c r="BA326" s="14">
        <v>93.7</v>
      </c>
      <c r="BB326" s="172">
        <v>63.616669999999999</v>
      </c>
      <c r="BC326" s="14">
        <f t="shared" si="226"/>
        <v>67.893991462113121</v>
      </c>
      <c r="BD326" s="14"/>
      <c r="BE326" s="14"/>
      <c r="BF326" s="15"/>
      <c r="BG326" s="14"/>
      <c r="BH326" s="14"/>
      <c r="BI326" s="15"/>
      <c r="BJ326" s="14"/>
      <c r="BK326" s="14"/>
      <c r="BL326" s="14"/>
      <c r="BM326" s="14"/>
      <c r="BN326" s="14"/>
      <c r="BO326" s="15"/>
      <c r="BP326" s="14"/>
      <c r="BQ326" s="14"/>
      <c r="BR326" s="15"/>
      <c r="BS326" s="14"/>
      <c r="BT326" s="14"/>
      <c r="BU326" s="15"/>
    </row>
    <row r="327" spans="1:73" s="12" customFormat="1" x14ac:dyDescent="0.25">
      <c r="A327" s="133" t="s">
        <v>490</v>
      </c>
      <c r="B327" s="50">
        <f t="shared" si="185"/>
        <v>93.7</v>
      </c>
      <c r="C327" s="50">
        <f t="shared" si="186"/>
        <v>65.741140000000001</v>
      </c>
      <c r="D327" s="14">
        <f t="shared" si="227"/>
        <v>70.161302027748135</v>
      </c>
      <c r="E327" s="14"/>
      <c r="F327" s="14"/>
      <c r="G327" s="15"/>
      <c r="H327" s="14"/>
      <c r="I327" s="14"/>
      <c r="J327" s="15"/>
      <c r="K327" s="14"/>
      <c r="L327" s="15"/>
      <c r="M327" s="15"/>
      <c r="N327" s="15"/>
      <c r="O327" s="15"/>
      <c r="P327" s="15"/>
      <c r="Q327" s="14"/>
      <c r="R327" s="14"/>
      <c r="S327" s="14"/>
      <c r="T327" s="14"/>
      <c r="U327" s="14"/>
      <c r="V327" s="15"/>
      <c r="W327" s="14"/>
      <c r="X327" s="14"/>
      <c r="Y327" s="15"/>
      <c r="Z327" s="15"/>
      <c r="AA327" s="15"/>
      <c r="AB327" s="15"/>
      <c r="AC327" s="223"/>
      <c r="AD327" s="223"/>
      <c r="AE327" s="223"/>
      <c r="AF327" s="14"/>
      <c r="AG327" s="14"/>
      <c r="AH327" s="15"/>
      <c r="AI327" s="14"/>
      <c r="AJ327" s="14"/>
      <c r="AK327" s="15"/>
      <c r="AL327" s="14"/>
      <c r="AM327" s="14"/>
      <c r="AN327" s="15"/>
      <c r="AO327" s="14"/>
      <c r="AP327" s="14"/>
      <c r="AQ327" s="15"/>
      <c r="AR327" s="14"/>
      <c r="AS327" s="14"/>
      <c r="AT327" s="15"/>
      <c r="AU327" s="14"/>
      <c r="AV327" s="14"/>
      <c r="AW327" s="15"/>
      <c r="AX327" s="14"/>
      <c r="AY327" s="14"/>
      <c r="AZ327" s="14"/>
      <c r="BA327" s="14">
        <v>93.7</v>
      </c>
      <c r="BB327" s="172">
        <v>65.741140000000001</v>
      </c>
      <c r="BC327" s="14">
        <f t="shared" si="226"/>
        <v>70.161302027748135</v>
      </c>
      <c r="BD327" s="14"/>
      <c r="BE327" s="14"/>
      <c r="BF327" s="15"/>
      <c r="BG327" s="14"/>
      <c r="BH327" s="14"/>
      <c r="BI327" s="15"/>
      <c r="BJ327" s="14"/>
      <c r="BK327" s="14"/>
      <c r="BL327" s="14"/>
      <c r="BM327" s="14"/>
      <c r="BN327" s="14"/>
      <c r="BO327" s="15"/>
      <c r="BP327" s="14"/>
      <c r="BQ327" s="14"/>
      <c r="BR327" s="15"/>
      <c r="BS327" s="14"/>
      <c r="BT327" s="14"/>
      <c r="BU327" s="15"/>
    </row>
    <row r="328" spans="1:73" s="12" customFormat="1" x14ac:dyDescent="0.25">
      <c r="A328" s="133" t="s">
        <v>470</v>
      </c>
      <c r="B328" s="50">
        <f t="shared" si="185"/>
        <v>468.4</v>
      </c>
      <c r="C328" s="50">
        <f t="shared" si="186"/>
        <v>280.23462999999998</v>
      </c>
      <c r="D328" s="14">
        <f t="shared" si="227"/>
        <v>59.828059350982066</v>
      </c>
      <c r="E328" s="14"/>
      <c r="F328" s="14"/>
      <c r="G328" s="15"/>
      <c r="H328" s="14"/>
      <c r="I328" s="14"/>
      <c r="J328" s="15"/>
      <c r="K328" s="14"/>
      <c r="L328" s="15"/>
      <c r="M328" s="15"/>
      <c r="N328" s="15"/>
      <c r="O328" s="15"/>
      <c r="P328" s="15"/>
      <c r="Q328" s="14"/>
      <c r="R328" s="14"/>
      <c r="S328" s="14"/>
      <c r="T328" s="14"/>
      <c r="U328" s="14"/>
      <c r="V328" s="15"/>
      <c r="W328" s="14"/>
      <c r="X328" s="14"/>
      <c r="Y328" s="15"/>
      <c r="Z328" s="15"/>
      <c r="AA328" s="15"/>
      <c r="AB328" s="15"/>
      <c r="AC328" s="223"/>
      <c r="AD328" s="223"/>
      <c r="AE328" s="223"/>
      <c r="AF328" s="14"/>
      <c r="AG328" s="14"/>
      <c r="AH328" s="15"/>
      <c r="AI328" s="14"/>
      <c r="AJ328" s="14"/>
      <c r="AK328" s="15"/>
      <c r="AL328" s="14"/>
      <c r="AM328" s="14"/>
      <c r="AN328" s="15"/>
      <c r="AO328" s="14"/>
      <c r="AP328" s="14"/>
      <c r="AQ328" s="15"/>
      <c r="AR328" s="14"/>
      <c r="AS328" s="14"/>
      <c r="AT328" s="15"/>
      <c r="AU328" s="14"/>
      <c r="AV328" s="14"/>
      <c r="AW328" s="15"/>
      <c r="AX328" s="14"/>
      <c r="AY328" s="14"/>
      <c r="AZ328" s="14"/>
      <c r="BA328" s="14">
        <v>468.4</v>
      </c>
      <c r="BB328" s="172">
        <v>280.23462999999998</v>
      </c>
      <c r="BC328" s="14">
        <f t="shared" si="226"/>
        <v>59.828059350982066</v>
      </c>
      <c r="BD328" s="14"/>
      <c r="BE328" s="14"/>
      <c r="BF328" s="15"/>
      <c r="BG328" s="14"/>
      <c r="BH328" s="14"/>
      <c r="BI328" s="15"/>
      <c r="BJ328" s="14"/>
      <c r="BK328" s="14"/>
      <c r="BL328" s="14"/>
      <c r="BM328" s="14"/>
      <c r="BN328" s="14"/>
      <c r="BO328" s="15"/>
      <c r="BP328" s="14"/>
      <c r="BQ328" s="14"/>
      <c r="BR328" s="15"/>
      <c r="BS328" s="14"/>
      <c r="BT328" s="14"/>
      <c r="BU328" s="15"/>
    </row>
    <row r="329" spans="1:73" s="12" customFormat="1" x14ac:dyDescent="0.25">
      <c r="A329" s="133" t="s">
        <v>654</v>
      </c>
      <c r="B329" s="50">
        <f t="shared" si="185"/>
        <v>234.2</v>
      </c>
      <c r="C329" s="50">
        <f t="shared" si="186"/>
        <v>157.30942999999999</v>
      </c>
      <c r="D329" s="14">
        <f t="shared" si="227"/>
        <v>67.168842869342441</v>
      </c>
      <c r="E329" s="14"/>
      <c r="F329" s="14"/>
      <c r="G329" s="15"/>
      <c r="H329" s="14"/>
      <c r="I329" s="14"/>
      <c r="J329" s="15"/>
      <c r="K329" s="14"/>
      <c r="L329" s="15"/>
      <c r="M329" s="15"/>
      <c r="N329" s="15"/>
      <c r="O329" s="15"/>
      <c r="P329" s="15"/>
      <c r="Q329" s="14"/>
      <c r="R329" s="14"/>
      <c r="S329" s="14"/>
      <c r="T329" s="14"/>
      <c r="U329" s="14"/>
      <c r="V329" s="15"/>
      <c r="W329" s="14"/>
      <c r="X329" s="14"/>
      <c r="Y329" s="15"/>
      <c r="Z329" s="15"/>
      <c r="AA329" s="15"/>
      <c r="AB329" s="15"/>
      <c r="AC329" s="223"/>
      <c r="AD329" s="223"/>
      <c r="AE329" s="223"/>
      <c r="AF329" s="14"/>
      <c r="AG329" s="14"/>
      <c r="AH329" s="15"/>
      <c r="AI329" s="14"/>
      <c r="AJ329" s="14"/>
      <c r="AK329" s="15"/>
      <c r="AL329" s="14"/>
      <c r="AM329" s="14"/>
      <c r="AN329" s="15"/>
      <c r="AO329" s="14"/>
      <c r="AP329" s="14"/>
      <c r="AQ329" s="15"/>
      <c r="AR329" s="14"/>
      <c r="AS329" s="14"/>
      <c r="AT329" s="15"/>
      <c r="AU329" s="14"/>
      <c r="AV329" s="14"/>
      <c r="AW329" s="15"/>
      <c r="AX329" s="14"/>
      <c r="AY329" s="14"/>
      <c r="AZ329" s="14"/>
      <c r="BA329" s="14">
        <v>234.2</v>
      </c>
      <c r="BB329" s="172">
        <v>157.30942999999999</v>
      </c>
      <c r="BC329" s="14">
        <f t="shared" si="226"/>
        <v>67.168842869342441</v>
      </c>
      <c r="BD329" s="14"/>
      <c r="BE329" s="14"/>
      <c r="BF329" s="15"/>
      <c r="BG329" s="14"/>
      <c r="BH329" s="14"/>
      <c r="BI329" s="15"/>
      <c r="BJ329" s="14"/>
      <c r="BK329" s="14"/>
      <c r="BL329" s="14"/>
      <c r="BM329" s="14"/>
      <c r="BN329" s="14"/>
      <c r="BO329" s="15"/>
      <c r="BP329" s="14"/>
      <c r="BQ329" s="14"/>
      <c r="BR329" s="15"/>
      <c r="BS329" s="14"/>
      <c r="BT329" s="14"/>
      <c r="BU329" s="15"/>
    </row>
    <row r="330" spans="1:73" s="12" customFormat="1" x14ac:dyDescent="0.25">
      <c r="A330" s="133" t="s">
        <v>711</v>
      </c>
      <c r="B330" s="50">
        <f t="shared" si="185"/>
        <v>93.7</v>
      </c>
      <c r="C330" s="50">
        <f t="shared" si="186"/>
        <v>67.575850000000003</v>
      </c>
      <c r="D330" s="14">
        <f t="shared" si="227"/>
        <v>72.119370330843111</v>
      </c>
      <c r="E330" s="14"/>
      <c r="F330" s="14"/>
      <c r="G330" s="15"/>
      <c r="H330" s="14"/>
      <c r="I330" s="14"/>
      <c r="J330" s="15"/>
      <c r="K330" s="14"/>
      <c r="L330" s="15"/>
      <c r="M330" s="15"/>
      <c r="N330" s="15"/>
      <c r="O330" s="15"/>
      <c r="P330" s="15"/>
      <c r="Q330" s="14"/>
      <c r="R330" s="14"/>
      <c r="S330" s="14"/>
      <c r="T330" s="14"/>
      <c r="U330" s="14"/>
      <c r="V330" s="15"/>
      <c r="W330" s="14"/>
      <c r="X330" s="14"/>
      <c r="Y330" s="15"/>
      <c r="Z330" s="15"/>
      <c r="AA330" s="15"/>
      <c r="AB330" s="15"/>
      <c r="AC330" s="223"/>
      <c r="AD330" s="223"/>
      <c r="AE330" s="223"/>
      <c r="AF330" s="14"/>
      <c r="AG330" s="14"/>
      <c r="AH330" s="15"/>
      <c r="AI330" s="14"/>
      <c r="AJ330" s="14"/>
      <c r="AK330" s="15"/>
      <c r="AL330" s="14"/>
      <c r="AM330" s="14"/>
      <c r="AN330" s="15"/>
      <c r="AO330" s="14"/>
      <c r="AP330" s="14"/>
      <c r="AQ330" s="15"/>
      <c r="AR330" s="14"/>
      <c r="AS330" s="14"/>
      <c r="AT330" s="15"/>
      <c r="AU330" s="14"/>
      <c r="AV330" s="14"/>
      <c r="AW330" s="15"/>
      <c r="AX330" s="14"/>
      <c r="AY330" s="14"/>
      <c r="AZ330" s="14"/>
      <c r="BA330" s="14">
        <v>93.7</v>
      </c>
      <c r="BB330" s="172">
        <v>67.575850000000003</v>
      </c>
      <c r="BC330" s="14">
        <f t="shared" si="226"/>
        <v>72.119370330843111</v>
      </c>
      <c r="BD330" s="14"/>
      <c r="BE330" s="14"/>
      <c r="BF330" s="15"/>
      <c r="BG330" s="14"/>
      <c r="BH330" s="14"/>
      <c r="BI330" s="15"/>
      <c r="BJ330" s="14"/>
      <c r="BK330" s="14"/>
      <c r="BL330" s="14"/>
      <c r="BM330" s="14"/>
      <c r="BN330" s="14"/>
      <c r="BO330" s="15"/>
      <c r="BP330" s="14"/>
      <c r="BQ330" s="14"/>
      <c r="BR330" s="15"/>
      <c r="BS330" s="14"/>
      <c r="BT330" s="14"/>
      <c r="BU330" s="15"/>
    </row>
    <row r="331" spans="1:73" s="28" customFormat="1" ht="31.5" x14ac:dyDescent="0.25">
      <c r="A331" s="77" t="s">
        <v>459</v>
      </c>
      <c r="B331" s="80">
        <f t="shared" si="185"/>
        <v>430527.8</v>
      </c>
      <c r="C331" s="80">
        <f t="shared" si="186"/>
        <v>283560.22948999994</v>
      </c>
      <c r="D331" s="83">
        <f t="shared" ref="D331" si="228">C331/B331*100</f>
        <v>65.863395927045815</v>
      </c>
      <c r="E331" s="83">
        <f>SUM(E332:E344)</f>
        <v>1757.8</v>
      </c>
      <c r="F331" s="83">
        <f t="shared" ref="F331:BQ331" si="229">SUM(F332:F344)</f>
        <v>597.00886000000003</v>
      </c>
      <c r="G331" s="83">
        <f t="shared" si="189"/>
        <v>33.963412219820235</v>
      </c>
      <c r="H331" s="83">
        <f t="shared" si="229"/>
        <v>436.2</v>
      </c>
      <c r="I331" s="83">
        <f t="shared" si="229"/>
        <v>180.44624999999999</v>
      </c>
      <c r="J331" s="83">
        <f t="shared" si="190"/>
        <v>41.367778541953228</v>
      </c>
      <c r="K331" s="83">
        <f t="shared" si="229"/>
        <v>11448.6</v>
      </c>
      <c r="L331" s="83">
        <f t="shared" si="229"/>
        <v>3288.5734600000001</v>
      </c>
      <c r="M331" s="83">
        <f t="shared" si="191"/>
        <v>28.724677777195463</v>
      </c>
      <c r="N331" s="83">
        <f t="shared" si="229"/>
        <v>121055</v>
      </c>
      <c r="O331" s="83">
        <f t="shared" si="229"/>
        <v>80399.94541</v>
      </c>
      <c r="P331" s="83">
        <f t="shared" si="225"/>
        <v>66.416046763867669</v>
      </c>
      <c r="Q331" s="83">
        <f t="shared" si="229"/>
        <v>565.4</v>
      </c>
      <c r="R331" s="83">
        <f t="shared" si="229"/>
        <v>0</v>
      </c>
      <c r="S331" s="83">
        <f t="shared" si="39"/>
        <v>0</v>
      </c>
      <c r="T331" s="83">
        <f t="shared" si="229"/>
        <v>7294.6</v>
      </c>
      <c r="U331" s="83">
        <f t="shared" si="229"/>
        <v>2055.3054400000001</v>
      </c>
      <c r="V331" s="83">
        <f t="shared" si="192"/>
        <v>28.175711348120526</v>
      </c>
      <c r="W331" s="83">
        <f t="shared" si="229"/>
        <v>269.3</v>
      </c>
      <c r="X331" s="83">
        <f t="shared" si="229"/>
        <v>205.35210000000001</v>
      </c>
      <c r="Y331" s="83">
        <f t="shared" si="193"/>
        <v>76.254028963980687</v>
      </c>
      <c r="Z331" s="83">
        <f t="shared" si="229"/>
        <v>258128.4</v>
      </c>
      <c r="AA331" s="83">
        <f t="shared" si="229"/>
        <v>176794.7</v>
      </c>
      <c r="AB331" s="83">
        <f t="shared" si="194"/>
        <v>68.490991305102426</v>
      </c>
      <c r="AC331" s="224">
        <f t="shared" si="229"/>
        <v>1241.2</v>
      </c>
      <c r="AD331" s="224">
        <f t="shared" si="229"/>
        <v>882.40417000000002</v>
      </c>
      <c r="AE331" s="221">
        <f t="shared" si="195"/>
        <v>71.092827102803739</v>
      </c>
      <c r="AF331" s="83">
        <f t="shared" si="229"/>
        <v>68.3</v>
      </c>
      <c r="AG331" s="83">
        <f t="shared" si="229"/>
        <v>0</v>
      </c>
      <c r="AH331" s="83"/>
      <c r="AI331" s="83">
        <f t="shared" si="229"/>
        <v>310.3</v>
      </c>
      <c r="AJ331" s="83">
        <f t="shared" si="229"/>
        <v>209.63398000000001</v>
      </c>
      <c r="AK331" s="83">
        <f t="shared" si="196"/>
        <v>67.558485336770872</v>
      </c>
      <c r="AL331" s="83">
        <f t="shared" si="229"/>
        <v>1938.9</v>
      </c>
      <c r="AM331" s="83">
        <f t="shared" si="229"/>
        <v>926.30568000000005</v>
      </c>
      <c r="AN331" s="83">
        <f t="shared" si="197"/>
        <v>47.774804270462631</v>
      </c>
      <c r="AO331" s="83">
        <f t="shared" si="229"/>
        <v>930.8</v>
      </c>
      <c r="AP331" s="83">
        <f t="shared" si="229"/>
        <v>556.86550999999997</v>
      </c>
      <c r="AQ331" s="83">
        <f t="shared" si="198"/>
        <v>59.826548130640312</v>
      </c>
      <c r="AR331" s="83">
        <f t="shared" si="229"/>
        <v>310.3</v>
      </c>
      <c r="AS331" s="83">
        <f t="shared" si="229"/>
        <v>22.796009999999999</v>
      </c>
      <c r="AT331" s="83">
        <f t="shared" si="199"/>
        <v>7.3464421527553974</v>
      </c>
      <c r="AU331" s="83">
        <f t="shared" si="229"/>
        <v>2574.4</v>
      </c>
      <c r="AV331" s="83">
        <f t="shared" si="229"/>
        <v>1655.8620000000001</v>
      </c>
      <c r="AW331" s="83">
        <f t="shared" si="200"/>
        <v>64.320307644499692</v>
      </c>
      <c r="AX331" s="83">
        <f t="shared" si="229"/>
        <v>0</v>
      </c>
      <c r="AY331" s="83">
        <f t="shared" si="229"/>
        <v>0</v>
      </c>
      <c r="AZ331" s="83">
        <f t="shared" si="229"/>
        <v>0</v>
      </c>
      <c r="BA331" s="83">
        <f t="shared" si="229"/>
        <v>2810.3999999999996</v>
      </c>
      <c r="BB331" s="83">
        <f>SUM(BB332:BB344)</f>
        <v>1328.9748099999999</v>
      </c>
      <c r="BC331" s="81">
        <f t="shared" ref="BC331:BC336" si="230">BB331/BA331*100</f>
        <v>47.287745872473671</v>
      </c>
      <c r="BD331" s="83">
        <f t="shared" si="229"/>
        <v>310.3</v>
      </c>
      <c r="BE331" s="83">
        <f t="shared" si="229"/>
        <v>222.13257000000002</v>
      </c>
      <c r="BF331" s="83">
        <f t="shared" si="202"/>
        <v>71.586390589751858</v>
      </c>
      <c r="BG331" s="83">
        <f t="shared" si="229"/>
        <v>310.3</v>
      </c>
      <c r="BH331" s="83">
        <f t="shared" si="229"/>
        <v>128.31213</v>
      </c>
      <c r="BI331" s="83">
        <f t="shared" si="203"/>
        <v>41.350992587818233</v>
      </c>
      <c r="BJ331" s="83">
        <f t="shared" si="229"/>
        <v>18729.3</v>
      </c>
      <c r="BK331" s="83">
        <f t="shared" si="229"/>
        <v>14067.95111</v>
      </c>
      <c r="BL331" s="83">
        <f t="shared" si="31"/>
        <v>75.111996230505156</v>
      </c>
      <c r="BM331" s="83">
        <f t="shared" si="229"/>
        <v>32</v>
      </c>
      <c r="BN331" s="83">
        <f t="shared" si="229"/>
        <v>31.66</v>
      </c>
      <c r="BO331" s="83">
        <f t="shared" si="205"/>
        <v>98.9375</v>
      </c>
      <c r="BP331" s="83">
        <f t="shared" si="229"/>
        <v>6</v>
      </c>
      <c r="BQ331" s="83">
        <f t="shared" si="229"/>
        <v>6</v>
      </c>
      <c r="BR331" s="83">
        <f t="shared" si="204"/>
        <v>100</v>
      </c>
      <c r="BS331" s="83"/>
      <c r="BT331" s="83"/>
      <c r="BU331" s="83"/>
    </row>
    <row r="332" spans="1:73" s="12" customFormat="1" ht="16.5" customHeight="1" x14ac:dyDescent="0.25">
      <c r="A332" s="132" t="s">
        <v>387</v>
      </c>
      <c r="B332" s="50">
        <f t="shared" si="185"/>
        <v>427717.39999999997</v>
      </c>
      <c r="C332" s="50">
        <f t="shared" si="186"/>
        <v>282231.25467999995</v>
      </c>
      <c r="D332" s="15">
        <f t="shared" si="0"/>
        <v>65.985450832722719</v>
      </c>
      <c r="E332" s="15">
        <v>1757.8</v>
      </c>
      <c r="F332" s="172">
        <v>597.00886000000003</v>
      </c>
      <c r="G332" s="15">
        <f t="shared" si="189"/>
        <v>33.963412219820235</v>
      </c>
      <c r="H332" s="15">
        <v>436.2</v>
      </c>
      <c r="I332" s="172">
        <v>180.44624999999999</v>
      </c>
      <c r="J332" s="15">
        <f t="shared" si="190"/>
        <v>41.367778541953228</v>
      </c>
      <c r="K332" s="15">
        <v>11448.6</v>
      </c>
      <c r="L332" s="228">
        <v>3288.5734600000001</v>
      </c>
      <c r="M332" s="15">
        <f t="shared" si="191"/>
        <v>28.724677777195463</v>
      </c>
      <c r="N332" s="15">
        <v>121055</v>
      </c>
      <c r="O332" s="172">
        <v>80399.94541</v>
      </c>
      <c r="P332" s="15">
        <f t="shared" si="225"/>
        <v>66.416046763867669</v>
      </c>
      <c r="Q332" s="15">
        <v>565.4</v>
      </c>
      <c r="R332" s="15"/>
      <c r="S332" s="15">
        <f t="shared" si="39"/>
        <v>0</v>
      </c>
      <c r="T332" s="15">
        <v>7294.6</v>
      </c>
      <c r="U332" s="172">
        <v>2055.3054400000001</v>
      </c>
      <c r="V332" s="15">
        <f t="shared" si="192"/>
        <v>28.175711348120526</v>
      </c>
      <c r="W332" s="15">
        <v>269.3</v>
      </c>
      <c r="X332" s="172">
        <v>205.35210000000001</v>
      </c>
      <c r="Y332" s="15">
        <f t="shared" si="193"/>
        <v>76.254028963980687</v>
      </c>
      <c r="Z332" s="227">
        <v>258128.4</v>
      </c>
      <c r="AA332" s="172">
        <v>176794.7</v>
      </c>
      <c r="AB332" s="15">
        <f t="shared" si="194"/>
        <v>68.490991305102426</v>
      </c>
      <c r="AC332" s="222">
        <v>1241.2</v>
      </c>
      <c r="AD332" s="226">
        <v>882.40417000000002</v>
      </c>
      <c r="AE332" s="223">
        <f t="shared" si="195"/>
        <v>71.092827102803739</v>
      </c>
      <c r="AF332" s="15">
        <v>68.3</v>
      </c>
      <c r="AG332" s="15"/>
      <c r="AH332" s="15"/>
      <c r="AI332" s="15">
        <v>310.3</v>
      </c>
      <c r="AJ332" s="172">
        <v>209.63398000000001</v>
      </c>
      <c r="AK332" s="15">
        <f t="shared" si="196"/>
        <v>67.558485336770872</v>
      </c>
      <c r="AL332" s="15">
        <v>1938.9</v>
      </c>
      <c r="AM332" s="172">
        <v>926.30568000000005</v>
      </c>
      <c r="AN332" s="15">
        <f t="shared" si="197"/>
        <v>47.774804270462631</v>
      </c>
      <c r="AO332" s="15">
        <v>930.8</v>
      </c>
      <c r="AP332" s="172">
        <v>556.86550999999997</v>
      </c>
      <c r="AQ332" s="15">
        <f t="shared" si="198"/>
        <v>59.826548130640312</v>
      </c>
      <c r="AR332" s="15">
        <v>310.3</v>
      </c>
      <c r="AS332" s="172">
        <v>22.796009999999999</v>
      </c>
      <c r="AT332" s="15">
        <f t="shared" si="199"/>
        <v>7.3464421527553974</v>
      </c>
      <c r="AU332" s="15">
        <v>2574.4</v>
      </c>
      <c r="AV332" s="172">
        <v>1655.8620000000001</v>
      </c>
      <c r="AW332" s="15">
        <f t="shared" si="200"/>
        <v>64.320307644499692</v>
      </c>
      <c r="AX332" s="15">
        <v>0</v>
      </c>
      <c r="AY332" s="15">
        <v>0</v>
      </c>
      <c r="AZ332" s="15"/>
      <c r="BA332" s="15"/>
      <c r="BB332" s="15"/>
      <c r="BC332" s="14"/>
      <c r="BD332" s="15">
        <v>310.3</v>
      </c>
      <c r="BE332" s="172">
        <v>222.13257000000002</v>
      </c>
      <c r="BF332" s="15">
        <f t="shared" si="202"/>
        <v>71.586390589751858</v>
      </c>
      <c r="BG332" s="15">
        <v>310.3</v>
      </c>
      <c r="BH332" s="172">
        <v>128.31213</v>
      </c>
      <c r="BI332" s="15">
        <f t="shared" si="203"/>
        <v>41.350992587818233</v>
      </c>
      <c r="BJ332" s="15">
        <v>18729.3</v>
      </c>
      <c r="BK332" s="172">
        <v>14067.95111</v>
      </c>
      <c r="BL332" s="15">
        <f t="shared" si="31"/>
        <v>75.111996230505156</v>
      </c>
      <c r="BM332" s="15">
        <v>32</v>
      </c>
      <c r="BN332" s="15">
        <v>31.66</v>
      </c>
      <c r="BO332" s="15">
        <f t="shared" si="205"/>
        <v>98.9375</v>
      </c>
      <c r="BP332" s="172">
        <v>6</v>
      </c>
      <c r="BQ332" s="172">
        <v>6</v>
      </c>
      <c r="BR332" s="15">
        <f t="shared" si="204"/>
        <v>100</v>
      </c>
      <c r="BS332" s="15"/>
      <c r="BT332" s="15"/>
      <c r="BU332" s="15"/>
    </row>
    <row r="333" spans="1:73" s="12" customFormat="1" x14ac:dyDescent="0.25">
      <c r="A333" s="133" t="s">
        <v>656</v>
      </c>
      <c r="B333" s="50">
        <f t="shared" si="185"/>
        <v>234.2</v>
      </c>
      <c r="C333" s="50">
        <f t="shared" si="186"/>
        <v>153.11242000000001</v>
      </c>
      <c r="D333" s="14">
        <f t="shared" ref="D333:D344" si="231">C333/B333*100</f>
        <v>65.37678052946201</v>
      </c>
      <c r="E333" s="14"/>
      <c r="F333" s="14"/>
      <c r="G333" s="15"/>
      <c r="H333" s="14"/>
      <c r="I333" s="15"/>
      <c r="J333" s="15"/>
      <c r="K333" s="14"/>
      <c r="L333" s="14"/>
      <c r="M333" s="15"/>
      <c r="N333" s="14"/>
      <c r="O333" s="14"/>
      <c r="P333" s="15"/>
      <c r="Q333" s="14"/>
      <c r="R333" s="14"/>
      <c r="S333" s="15"/>
      <c r="T333" s="14"/>
      <c r="U333" s="14"/>
      <c r="V333" s="15"/>
      <c r="W333" s="14"/>
      <c r="X333" s="15"/>
      <c r="Y333" s="15"/>
      <c r="Z333" s="14"/>
      <c r="AA333" s="14"/>
      <c r="AB333" s="15"/>
      <c r="AC333" s="223"/>
      <c r="AD333" s="223"/>
      <c r="AE333" s="223"/>
      <c r="AF333" s="14"/>
      <c r="AG333" s="14"/>
      <c r="AH333" s="15"/>
      <c r="AI333" s="14"/>
      <c r="AJ333" s="14"/>
      <c r="AK333" s="15"/>
      <c r="AL333" s="14"/>
      <c r="AM333" s="14"/>
      <c r="AN333" s="15"/>
      <c r="AO333" s="14"/>
      <c r="AP333" s="14"/>
      <c r="AQ333" s="15"/>
      <c r="AR333" s="14"/>
      <c r="AS333" s="14"/>
      <c r="AT333" s="15"/>
      <c r="AU333" s="14"/>
      <c r="AV333" s="14"/>
      <c r="AW333" s="15"/>
      <c r="AX333" s="14"/>
      <c r="AY333" s="14"/>
      <c r="AZ333" s="14"/>
      <c r="BA333" s="14">
        <v>234.2</v>
      </c>
      <c r="BB333" s="172">
        <v>153.11242000000001</v>
      </c>
      <c r="BC333" s="14">
        <f t="shared" si="230"/>
        <v>65.37678052946201</v>
      </c>
      <c r="BD333" s="14"/>
      <c r="BE333" s="14"/>
      <c r="BF333" s="15"/>
      <c r="BG333" s="14"/>
      <c r="BH333" s="14"/>
      <c r="BI333" s="15"/>
      <c r="BJ333" s="14"/>
      <c r="BK333" s="14"/>
      <c r="BL333" s="15"/>
      <c r="BM333" s="14"/>
      <c r="BN333" s="14"/>
      <c r="BO333" s="15"/>
      <c r="BP333" s="14"/>
      <c r="BQ333" s="14"/>
      <c r="BR333" s="15"/>
      <c r="BS333" s="14"/>
      <c r="BT333" s="14"/>
      <c r="BU333" s="15"/>
    </row>
    <row r="334" spans="1:73" s="12" customFormat="1" x14ac:dyDescent="0.25">
      <c r="A334" s="133" t="s">
        <v>657</v>
      </c>
      <c r="B334" s="50">
        <f t="shared" si="185"/>
        <v>234.2</v>
      </c>
      <c r="C334" s="50">
        <f t="shared" si="186"/>
        <v>0</v>
      </c>
      <c r="D334" s="14">
        <f t="shared" si="231"/>
        <v>0</v>
      </c>
      <c r="E334" s="14"/>
      <c r="F334" s="14"/>
      <c r="G334" s="15"/>
      <c r="H334" s="14"/>
      <c r="I334" s="15"/>
      <c r="J334" s="15"/>
      <c r="K334" s="14"/>
      <c r="L334" s="14"/>
      <c r="M334" s="15"/>
      <c r="N334" s="14"/>
      <c r="O334" s="14"/>
      <c r="P334" s="15"/>
      <c r="Q334" s="14"/>
      <c r="R334" s="14"/>
      <c r="S334" s="15"/>
      <c r="T334" s="14"/>
      <c r="U334" s="14"/>
      <c r="V334" s="15"/>
      <c r="W334" s="14"/>
      <c r="X334" s="15"/>
      <c r="Y334" s="15"/>
      <c r="Z334" s="14"/>
      <c r="AA334" s="14"/>
      <c r="AB334" s="15"/>
      <c r="AC334" s="223"/>
      <c r="AD334" s="223"/>
      <c r="AE334" s="223"/>
      <c r="AF334" s="14"/>
      <c r="AG334" s="14"/>
      <c r="AH334" s="15"/>
      <c r="AI334" s="14"/>
      <c r="AJ334" s="14"/>
      <c r="AK334" s="15"/>
      <c r="AL334" s="14"/>
      <c r="AM334" s="14"/>
      <c r="AN334" s="15"/>
      <c r="AO334" s="14"/>
      <c r="AP334" s="14"/>
      <c r="AQ334" s="15"/>
      <c r="AR334" s="14"/>
      <c r="AS334" s="14"/>
      <c r="AT334" s="15"/>
      <c r="AU334" s="14"/>
      <c r="AV334" s="14"/>
      <c r="AW334" s="15"/>
      <c r="AX334" s="14"/>
      <c r="AY334" s="14"/>
      <c r="AZ334" s="14"/>
      <c r="BA334" s="14">
        <v>234.2</v>
      </c>
      <c r="BB334" s="14">
        <v>0</v>
      </c>
      <c r="BC334" s="14">
        <f t="shared" si="230"/>
        <v>0</v>
      </c>
      <c r="BD334" s="14"/>
      <c r="BE334" s="14"/>
      <c r="BF334" s="15"/>
      <c r="BG334" s="14"/>
      <c r="BH334" s="14"/>
      <c r="BI334" s="15"/>
      <c r="BJ334" s="14"/>
      <c r="BK334" s="14"/>
      <c r="BL334" s="15"/>
      <c r="BM334" s="14"/>
      <c r="BN334" s="14"/>
      <c r="BO334" s="15"/>
      <c r="BP334" s="14"/>
      <c r="BQ334" s="14"/>
      <c r="BR334" s="15"/>
      <c r="BS334" s="14"/>
      <c r="BT334" s="14"/>
      <c r="BU334" s="15"/>
    </row>
    <row r="335" spans="1:73" s="12" customFormat="1" x14ac:dyDescent="0.25">
      <c r="A335" s="133" t="s">
        <v>658</v>
      </c>
      <c r="B335" s="50">
        <f t="shared" ref="B335:B398" si="232">E335+H335+K335+N335+Q335+T335+W335+Z335+AC335+AF335+AI335+AL335+AO335+AR335+AU335+AX335+BA335+BD335+BG335+BJ335+BM335+BP335+BS335</f>
        <v>234.2</v>
      </c>
      <c r="C335" s="50">
        <f t="shared" ref="C335:C398" si="233">F335+I335+L335+O335+R335+U335+X335+AA335+AD335+AG335+AJ335+AM335+AP335+AS335+AV335+AY335+BB335+BE335+BH335+BK335+BN335+BQ335+BT335</f>
        <v>155.54909000000001</v>
      </c>
      <c r="D335" s="14">
        <f t="shared" si="231"/>
        <v>66.417203245089667</v>
      </c>
      <c r="E335" s="14"/>
      <c r="F335" s="14"/>
      <c r="G335" s="15"/>
      <c r="H335" s="14"/>
      <c r="I335" s="15"/>
      <c r="J335" s="15"/>
      <c r="K335" s="14"/>
      <c r="L335" s="14"/>
      <c r="M335" s="15"/>
      <c r="N335" s="14"/>
      <c r="O335" s="14"/>
      <c r="P335" s="15"/>
      <c r="Q335" s="14"/>
      <c r="R335" s="14"/>
      <c r="S335" s="15"/>
      <c r="T335" s="14"/>
      <c r="U335" s="14"/>
      <c r="V335" s="15"/>
      <c r="W335" s="14"/>
      <c r="X335" s="15"/>
      <c r="Y335" s="15"/>
      <c r="Z335" s="14"/>
      <c r="AA335" s="14"/>
      <c r="AB335" s="15"/>
      <c r="AC335" s="223"/>
      <c r="AD335" s="223"/>
      <c r="AE335" s="223"/>
      <c r="AF335" s="14"/>
      <c r="AG335" s="14"/>
      <c r="AH335" s="15"/>
      <c r="AI335" s="14"/>
      <c r="AJ335" s="14"/>
      <c r="AK335" s="15"/>
      <c r="AL335" s="14"/>
      <c r="AM335" s="14"/>
      <c r="AN335" s="15"/>
      <c r="AO335" s="14"/>
      <c r="AP335" s="14"/>
      <c r="AQ335" s="15"/>
      <c r="AR335" s="14"/>
      <c r="AS335" s="14"/>
      <c r="AT335" s="15"/>
      <c r="AU335" s="14"/>
      <c r="AV335" s="14"/>
      <c r="AW335" s="15"/>
      <c r="AX335" s="14"/>
      <c r="AY335" s="14"/>
      <c r="AZ335" s="14"/>
      <c r="BA335" s="14">
        <v>234.2</v>
      </c>
      <c r="BB335" s="172">
        <v>155.54909000000001</v>
      </c>
      <c r="BC335" s="14">
        <f t="shared" si="230"/>
        <v>66.417203245089667</v>
      </c>
      <c r="BD335" s="14"/>
      <c r="BE335" s="14"/>
      <c r="BF335" s="15"/>
      <c r="BG335" s="14"/>
      <c r="BH335" s="14"/>
      <c r="BI335" s="15"/>
      <c r="BJ335" s="14"/>
      <c r="BK335" s="14"/>
      <c r="BL335" s="15"/>
      <c r="BM335" s="14"/>
      <c r="BN335" s="14"/>
      <c r="BO335" s="15"/>
      <c r="BP335" s="14"/>
      <c r="BQ335" s="14"/>
      <c r="BR335" s="15"/>
      <c r="BS335" s="14"/>
      <c r="BT335" s="14"/>
      <c r="BU335" s="15"/>
    </row>
    <row r="336" spans="1:73" s="12" customFormat="1" x14ac:dyDescent="0.25">
      <c r="A336" s="133" t="s">
        <v>659</v>
      </c>
      <c r="B336" s="50">
        <f t="shared" si="232"/>
        <v>234.2</v>
      </c>
      <c r="C336" s="50">
        <f t="shared" si="233"/>
        <v>148.14385000000001</v>
      </c>
      <c r="D336" s="14">
        <f t="shared" si="231"/>
        <v>63.255273270708798</v>
      </c>
      <c r="E336" s="14"/>
      <c r="F336" s="14"/>
      <c r="G336" s="15"/>
      <c r="H336" s="14"/>
      <c r="I336" s="15"/>
      <c r="J336" s="15"/>
      <c r="K336" s="14"/>
      <c r="L336" s="14"/>
      <c r="M336" s="15"/>
      <c r="N336" s="14"/>
      <c r="O336" s="14"/>
      <c r="P336" s="15"/>
      <c r="Q336" s="14"/>
      <c r="R336" s="14"/>
      <c r="S336" s="15"/>
      <c r="T336" s="14"/>
      <c r="U336" s="14"/>
      <c r="V336" s="15"/>
      <c r="W336" s="14"/>
      <c r="X336" s="15"/>
      <c r="Y336" s="15"/>
      <c r="Z336" s="14"/>
      <c r="AA336" s="14"/>
      <c r="AB336" s="15"/>
      <c r="AC336" s="223"/>
      <c r="AD336" s="223"/>
      <c r="AE336" s="223"/>
      <c r="AF336" s="14"/>
      <c r="AG336" s="14"/>
      <c r="AH336" s="15"/>
      <c r="AI336" s="14"/>
      <c r="AJ336" s="14"/>
      <c r="AK336" s="15"/>
      <c r="AL336" s="14"/>
      <c r="AM336" s="14"/>
      <c r="AN336" s="15"/>
      <c r="AO336" s="14"/>
      <c r="AP336" s="14"/>
      <c r="AQ336" s="15"/>
      <c r="AR336" s="14"/>
      <c r="AS336" s="14"/>
      <c r="AT336" s="15"/>
      <c r="AU336" s="14"/>
      <c r="AV336" s="14"/>
      <c r="AW336" s="15"/>
      <c r="AX336" s="14"/>
      <c r="AY336" s="14"/>
      <c r="AZ336" s="14"/>
      <c r="BA336" s="14">
        <v>234.2</v>
      </c>
      <c r="BB336" s="172">
        <v>148.14385000000001</v>
      </c>
      <c r="BC336" s="14">
        <f t="shared" si="230"/>
        <v>63.255273270708798</v>
      </c>
      <c r="BD336" s="14"/>
      <c r="BE336" s="14"/>
      <c r="BF336" s="15"/>
      <c r="BG336" s="14"/>
      <c r="BH336" s="14"/>
      <c r="BI336" s="15"/>
      <c r="BJ336" s="14"/>
      <c r="BK336" s="14"/>
      <c r="BL336" s="15"/>
      <c r="BM336" s="14"/>
      <c r="BN336" s="14"/>
      <c r="BO336" s="15"/>
      <c r="BP336" s="14"/>
      <c r="BQ336" s="14"/>
      <c r="BR336" s="15"/>
      <c r="BS336" s="14"/>
      <c r="BT336" s="14"/>
      <c r="BU336" s="15"/>
    </row>
    <row r="337" spans="1:73" s="12" customFormat="1" x14ac:dyDescent="0.25">
      <c r="A337" s="133" t="s">
        <v>660</v>
      </c>
      <c r="B337" s="50">
        <f t="shared" si="232"/>
        <v>234.2</v>
      </c>
      <c r="C337" s="50">
        <f t="shared" si="233"/>
        <v>153.24694</v>
      </c>
      <c r="D337" s="14">
        <f t="shared" si="231"/>
        <v>65.434218616567037</v>
      </c>
      <c r="E337" s="14"/>
      <c r="F337" s="14"/>
      <c r="G337" s="15"/>
      <c r="H337" s="14"/>
      <c r="I337" s="15"/>
      <c r="J337" s="15"/>
      <c r="K337" s="14"/>
      <c r="L337" s="14"/>
      <c r="M337" s="15"/>
      <c r="N337" s="14"/>
      <c r="O337" s="14"/>
      <c r="P337" s="15"/>
      <c r="Q337" s="14"/>
      <c r="R337" s="14"/>
      <c r="S337" s="15"/>
      <c r="T337" s="14"/>
      <c r="U337" s="14"/>
      <c r="V337" s="15"/>
      <c r="W337" s="14"/>
      <c r="X337" s="15"/>
      <c r="Y337" s="15"/>
      <c r="Z337" s="14"/>
      <c r="AA337" s="14"/>
      <c r="AB337" s="15"/>
      <c r="AC337" s="223"/>
      <c r="AD337" s="223"/>
      <c r="AE337" s="223"/>
      <c r="AF337" s="14"/>
      <c r="AG337" s="14"/>
      <c r="AH337" s="15"/>
      <c r="AI337" s="14"/>
      <c r="AJ337" s="14"/>
      <c r="AK337" s="15"/>
      <c r="AL337" s="14"/>
      <c r="AM337" s="14"/>
      <c r="AN337" s="15"/>
      <c r="AO337" s="14"/>
      <c r="AP337" s="14"/>
      <c r="AQ337" s="15"/>
      <c r="AR337" s="14"/>
      <c r="AS337" s="14"/>
      <c r="AT337" s="15"/>
      <c r="AU337" s="14"/>
      <c r="AV337" s="14"/>
      <c r="AW337" s="15"/>
      <c r="AX337" s="14"/>
      <c r="AY337" s="14"/>
      <c r="AZ337" s="14"/>
      <c r="BA337" s="14">
        <v>234.2</v>
      </c>
      <c r="BB337" s="172">
        <v>153.24694</v>
      </c>
      <c r="BC337" s="14">
        <f t="shared" ref="BC337:BC345" si="234">BB337/BA337*100</f>
        <v>65.434218616567037</v>
      </c>
      <c r="BD337" s="14"/>
      <c r="BE337" s="14"/>
      <c r="BF337" s="15"/>
      <c r="BG337" s="14"/>
      <c r="BH337" s="14"/>
      <c r="BI337" s="15"/>
      <c r="BJ337" s="14"/>
      <c r="BK337" s="14"/>
      <c r="BL337" s="15"/>
      <c r="BM337" s="14"/>
      <c r="BN337" s="14"/>
      <c r="BO337" s="15"/>
      <c r="BP337" s="14"/>
      <c r="BQ337" s="14"/>
      <c r="BR337" s="15"/>
      <c r="BS337" s="14"/>
      <c r="BT337" s="14"/>
      <c r="BU337" s="15"/>
    </row>
    <row r="338" spans="1:73" s="12" customFormat="1" x14ac:dyDescent="0.25">
      <c r="A338" s="133" t="s">
        <v>712</v>
      </c>
      <c r="B338" s="50">
        <f t="shared" si="232"/>
        <v>234.2</v>
      </c>
      <c r="C338" s="50">
        <f t="shared" si="233"/>
        <v>0</v>
      </c>
      <c r="D338" s="14">
        <f t="shared" si="231"/>
        <v>0</v>
      </c>
      <c r="E338" s="14"/>
      <c r="F338" s="14"/>
      <c r="G338" s="15"/>
      <c r="H338" s="14"/>
      <c r="I338" s="15"/>
      <c r="J338" s="15"/>
      <c r="K338" s="14"/>
      <c r="L338" s="14"/>
      <c r="M338" s="15"/>
      <c r="N338" s="14"/>
      <c r="O338" s="14"/>
      <c r="P338" s="15"/>
      <c r="Q338" s="14"/>
      <c r="R338" s="14"/>
      <c r="S338" s="15"/>
      <c r="T338" s="14"/>
      <c r="U338" s="14"/>
      <c r="V338" s="15"/>
      <c r="W338" s="14"/>
      <c r="X338" s="15"/>
      <c r="Y338" s="15"/>
      <c r="Z338" s="14"/>
      <c r="AA338" s="14"/>
      <c r="AB338" s="15"/>
      <c r="AC338" s="223"/>
      <c r="AD338" s="223"/>
      <c r="AE338" s="223"/>
      <c r="AF338" s="14"/>
      <c r="AG338" s="14"/>
      <c r="AH338" s="15"/>
      <c r="AI338" s="14"/>
      <c r="AJ338" s="14"/>
      <c r="AK338" s="15"/>
      <c r="AL338" s="14"/>
      <c r="AM338" s="14"/>
      <c r="AN338" s="15"/>
      <c r="AO338" s="14"/>
      <c r="AP338" s="14"/>
      <c r="AQ338" s="15"/>
      <c r="AR338" s="14"/>
      <c r="AS338" s="14"/>
      <c r="AT338" s="15"/>
      <c r="AU338" s="14"/>
      <c r="AV338" s="14"/>
      <c r="AW338" s="15"/>
      <c r="AX338" s="14"/>
      <c r="AY338" s="14"/>
      <c r="AZ338" s="14"/>
      <c r="BA338" s="14">
        <v>234.2</v>
      </c>
      <c r="BB338" s="14">
        <v>0</v>
      </c>
      <c r="BC338" s="14">
        <f t="shared" si="234"/>
        <v>0</v>
      </c>
      <c r="BD338" s="14"/>
      <c r="BE338" s="14"/>
      <c r="BF338" s="15"/>
      <c r="BG338" s="14"/>
      <c r="BH338" s="14"/>
      <c r="BI338" s="15"/>
      <c r="BJ338" s="14"/>
      <c r="BK338" s="14"/>
      <c r="BL338" s="15"/>
      <c r="BM338" s="14"/>
      <c r="BN338" s="14"/>
      <c r="BO338" s="15"/>
      <c r="BP338" s="14"/>
      <c r="BQ338" s="14"/>
      <c r="BR338" s="15"/>
      <c r="BS338" s="14"/>
      <c r="BT338" s="14"/>
      <c r="BU338" s="15"/>
    </row>
    <row r="339" spans="1:73" s="12" customFormat="1" x14ac:dyDescent="0.25">
      <c r="A339" s="133" t="s">
        <v>662</v>
      </c>
      <c r="B339" s="50">
        <f t="shared" si="232"/>
        <v>234.2</v>
      </c>
      <c r="C339" s="50">
        <f t="shared" si="233"/>
        <v>138.25509</v>
      </c>
      <c r="D339" s="14">
        <f t="shared" si="231"/>
        <v>59.03291631084543</v>
      </c>
      <c r="E339" s="14"/>
      <c r="F339" s="14"/>
      <c r="G339" s="15"/>
      <c r="H339" s="14"/>
      <c r="I339" s="15"/>
      <c r="J339" s="15"/>
      <c r="K339" s="14"/>
      <c r="L339" s="14"/>
      <c r="M339" s="15"/>
      <c r="N339" s="14"/>
      <c r="O339" s="14"/>
      <c r="P339" s="15"/>
      <c r="Q339" s="14"/>
      <c r="R339" s="14"/>
      <c r="S339" s="15"/>
      <c r="T339" s="14"/>
      <c r="U339" s="14"/>
      <c r="V339" s="15"/>
      <c r="W339" s="14"/>
      <c r="X339" s="15"/>
      <c r="Y339" s="15"/>
      <c r="Z339" s="14"/>
      <c r="AA339" s="14"/>
      <c r="AB339" s="15"/>
      <c r="AC339" s="223"/>
      <c r="AD339" s="223"/>
      <c r="AE339" s="223"/>
      <c r="AF339" s="14"/>
      <c r="AG339" s="14"/>
      <c r="AH339" s="15"/>
      <c r="AI339" s="14"/>
      <c r="AJ339" s="14"/>
      <c r="AK339" s="15"/>
      <c r="AL339" s="14"/>
      <c r="AM339" s="14"/>
      <c r="AN339" s="15"/>
      <c r="AO339" s="14"/>
      <c r="AP339" s="14"/>
      <c r="AQ339" s="15"/>
      <c r="AR339" s="14"/>
      <c r="AS339" s="14"/>
      <c r="AT339" s="15"/>
      <c r="AU339" s="14"/>
      <c r="AV339" s="14"/>
      <c r="AW339" s="15"/>
      <c r="AX339" s="14"/>
      <c r="AY339" s="14"/>
      <c r="AZ339" s="14"/>
      <c r="BA339" s="14">
        <v>234.2</v>
      </c>
      <c r="BB339" s="172">
        <v>138.25509</v>
      </c>
      <c r="BC339" s="14">
        <f t="shared" si="234"/>
        <v>59.03291631084543</v>
      </c>
      <c r="BD339" s="14"/>
      <c r="BE339" s="14"/>
      <c r="BF339" s="15"/>
      <c r="BG339" s="14"/>
      <c r="BH339" s="14"/>
      <c r="BI339" s="15"/>
      <c r="BJ339" s="14"/>
      <c r="BK339" s="14"/>
      <c r="BL339" s="15"/>
      <c r="BM339" s="14"/>
      <c r="BN339" s="14"/>
      <c r="BO339" s="15"/>
      <c r="BP339" s="14"/>
      <c r="BQ339" s="14"/>
      <c r="BR339" s="15"/>
      <c r="BS339" s="14"/>
      <c r="BT339" s="14"/>
      <c r="BU339" s="15"/>
    </row>
    <row r="340" spans="1:73" s="12" customFormat="1" x14ac:dyDescent="0.25">
      <c r="A340" s="133" t="s">
        <v>456</v>
      </c>
      <c r="B340" s="50">
        <f t="shared" si="232"/>
        <v>234.2</v>
      </c>
      <c r="C340" s="50">
        <f t="shared" si="233"/>
        <v>144.74042</v>
      </c>
      <c r="D340" s="14">
        <f t="shared" si="231"/>
        <v>61.802058070025623</v>
      </c>
      <c r="E340" s="14"/>
      <c r="F340" s="14"/>
      <c r="G340" s="15"/>
      <c r="H340" s="14"/>
      <c r="I340" s="15"/>
      <c r="J340" s="15"/>
      <c r="K340" s="14"/>
      <c r="L340" s="14"/>
      <c r="M340" s="15"/>
      <c r="N340" s="14"/>
      <c r="O340" s="14"/>
      <c r="P340" s="15"/>
      <c r="Q340" s="14"/>
      <c r="R340" s="14"/>
      <c r="S340" s="15"/>
      <c r="T340" s="14"/>
      <c r="U340" s="14"/>
      <c r="V340" s="15"/>
      <c r="W340" s="14"/>
      <c r="X340" s="15"/>
      <c r="Y340" s="15"/>
      <c r="Z340" s="14"/>
      <c r="AA340" s="14"/>
      <c r="AB340" s="15"/>
      <c r="AC340" s="223"/>
      <c r="AD340" s="223"/>
      <c r="AE340" s="223"/>
      <c r="AF340" s="14"/>
      <c r="AG340" s="14"/>
      <c r="AH340" s="15"/>
      <c r="AI340" s="14"/>
      <c r="AJ340" s="14"/>
      <c r="AK340" s="15"/>
      <c r="AL340" s="14"/>
      <c r="AM340" s="14"/>
      <c r="AN340" s="15"/>
      <c r="AO340" s="14"/>
      <c r="AP340" s="14"/>
      <c r="AQ340" s="15"/>
      <c r="AR340" s="14"/>
      <c r="AS340" s="14"/>
      <c r="AT340" s="15"/>
      <c r="AU340" s="14"/>
      <c r="AV340" s="14"/>
      <c r="AW340" s="15"/>
      <c r="AX340" s="14"/>
      <c r="AY340" s="14"/>
      <c r="AZ340" s="14"/>
      <c r="BA340" s="14">
        <v>234.2</v>
      </c>
      <c r="BB340" s="172">
        <v>144.74042</v>
      </c>
      <c r="BC340" s="14">
        <f t="shared" si="234"/>
        <v>61.802058070025623</v>
      </c>
      <c r="BD340" s="14"/>
      <c r="BE340" s="14"/>
      <c r="BF340" s="15"/>
      <c r="BG340" s="14"/>
      <c r="BH340" s="14"/>
      <c r="BI340" s="15"/>
      <c r="BJ340" s="14"/>
      <c r="BK340" s="14"/>
      <c r="BL340" s="15"/>
      <c r="BM340" s="14"/>
      <c r="BN340" s="14"/>
      <c r="BO340" s="15"/>
      <c r="BP340" s="14"/>
      <c r="BQ340" s="14"/>
      <c r="BR340" s="15"/>
      <c r="BS340" s="14"/>
      <c r="BT340" s="14"/>
      <c r="BU340" s="15"/>
    </row>
    <row r="341" spans="1:73" s="12" customFormat="1" x14ac:dyDescent="0.25">
      <c r="A341" s="133" t="s">
        <v>457</v>
      </c>
      <c r="B341" s="50">
        <f t="shared" si="232"/>
        <v>234.2</v>
      </c>
      <c r="C341" s="50">
        <f t="shared" si="233"/>
        <v>44.257169999999995</v>
      </c>
      <c r="D341" s="14">
        <f t="shared" si="231"/>
        <v>18.897169086251068</v>
      </c>
      <c r="E341" s="14"/>
      <c r="F341" s="14"/>
      <c r="G341" s="15"/>
      <c r="H341" s="14"/>
      <c r="I341" s="15"/>
      <c r="J341" s="15"/>
      <c r="K341" s="14"/>
      <c r="L341" s="14"/>
      <c r="M341" s="15"/>
      <c r="N341" s="14"/>
      <c r="O341" s="14"/>
      <c r="P341" s="15"/>
      <c r="Q341" s="14"/>
      <c r="R341" s="14"/>
      <c r="S341" s="15"/>
      <c r="T341" s="14"/>
      <c r="U341" s="14"/>
      <c r="V341" s="15"/>
      <c r="W341" s="14"/>
      <c r="X341" s="15"/>
      <c r="Y341" s="15"/>
      <c r="Z341" s="14"/>
      <c r="AA341" s="14"/>
      <c r="AB341" s="15"/>
      <c r="AC341" s="223"/>
      <c r="AD341" s="223"/>
      <c r="AE341" s="223"/>
      <c r="AF341" s="14"/>
      <c r="AG341" s="14"/>
      <c r="AH341" s="15"/>
      <c r="AI341" s="14"/>
      <c r="AJ341" s="14"/>
      <c r="AK341" s="15"/>
      <c r="AL341" s="14"/>
      <c r="AM341" s="14"/>
      <c r="AN341" s="15"/>
      <c r="AO341" s="14"/>
      <c r="AP341" s="14"/>
      <c r="AQ341" s="15"/>
      <c r="AR341" s="14"/>
      <c r="AS341" s="14"/>
      <c r="AT341" s="15"/>
      <c r="AU341" s="14"/>
      <c r="AV341" s="14"/>
      <c r="AW341" s="15"/>
      <c r="AX341" s="14"/>
      <c r="AY341" s="14"/>
      <c r="AZ341" s="14"/>
      <c r="BA341" s="14">
        <v>234.2</v>
      </c>
      <c r="BB341" s="172">
        <v>44.257169999999995</v>
      </c>
      <c r="BC341" s="14">
        <f t="shared" si="234"/>
        <v>18.897169086251068</v>
      </c>
      <c r="BD341" s="14"/>
      <c r="BE341" s="14"/>
      <c r="BF341" s="15"/>
      <c r="BG341" s="14"/>
      <c r="BH341" s="14"/>
      <c r="BI341" s="15"/>
      <c r="BJ341" s="14"/>
      <c r="BK341" s="14"/>
      <c r="BL341" s="15"/>
      <c r="BM341" s="14"/>
      <c r="BN341" s="14"/>
      <c r="BO341" s="15"/>
      <c r="BP341" s="14"/>
      <c r="BQ341" s="14"/>
      <c r="BR341" s="15"/>
      <c r="BS341" s="14"/>
      <c r="BT341" s="14"/>
      <c r="BU341" s="15"/>
    </row>
    <row r="342" spans="1:73" s="12" customFormat="1" x14ac:dyDescent="0.25">
      <c r="A342" s="133" t="s">
        <v>625</v>
      </c>
      <c r="B342" s="50">
        <f t="shared" si="232"/>
        <v>234.2</v>
      </c>
      <c r="C342" s="50">
        <f t="shared" si="233"/>
        <v>93.728429999999989</v>
      </c>
      <c r="D342" s="14">
        <f t="shared" si="231"/>
        <v>40.020678906917162</v>
      </c>
      <c r="E342" s="14"/>
      <c r="F342" s="14"/>
      <c r="G342" s="15"/>
      <c r="H342" s="14"/>
      <c r="I342" s="15"/>
      <c r="J342" s="15"/>
      <c r="K342" s="14"/>
      <c r="L342" s="14"/>
      <c r="M342" s="15"/>
      <c r="N342" s="14"/>
      <c r="O342" s="14"/>
      <c r="P342" s="15"/>
      <c r="Q342" s="14"/>
      <c r="R342" s="14"/>
      <c r="S342" s="15"/>
      <c r="T342" s="14"/>
      <c r="U342" s="14"/>
      <c r="V342" s="15"/>
      <c r="W342" s="14"/>
      <c r="X342" s="15"/>
      <c r="Y342" s="15"/>
      <c r="Z342" s="14"/>
      <c r="AA342" s="14"/>
      <c r="AB342" s="15"/>
      <c r="AC342" s="223"/>
      <c r="AD342" s="223"/>
      <c r="AE342" s="223"/>
      <c r="AF342" s="14"/>
      <c r="AG342" s="14"/>
      <c r="AH342" s="15"/>
      <c r="AI342" s="14"/>
      <c r="AJ342" s="14"/>
      <c r="AK342" s="15"/>
      <c r="AL342" s="14"/>
      <c r="AM342" s="14"/>
      <c r="AN342" s="15"/>
      <c r="AO342" s="14"/>
      <c r="AP342" s="14"/>
      <c r="AQ342" s="15"/>
      <c r="AR342" s="14"/>
      <c r="AS342" s="14"/>
      <c r="AT342" s="15"/>
      <c r="AU342" s="14"/>
      <c r="AV342" s="14"/>
      <c r="AW342" s="15"/>
      <c r="AX342" s="14"/>
      <c r="AY342" s="14"/>
      <c r="AZ342" s="14"/>
      <c r="BA342" s="14">
        <v>234.2</v>
      </c>
      <c r="BB342" s="172">
        <v>93.728429999999989</v>
      </c>
      <c r="BC342" s="14">
        <f t="shared" si="234"/>
        <v>40.020678906917162</v>
      </c>
      <c r="BD342" s="14"/>
      <c r="BE342" s="14"/>
      <c r="BF342" s="15"/>
      <c r="BG342" s="14"/>
      <c r="BH342" s="14"/>
      <c r="BI342" s="15"/>
      <c r="BJ342" s="14"/>
      <c r="BK342" s="14"/>
      <c r="BL342" s="15"/>
      <c r="BM342" s="14"/>
      <c r="BN342" s="14"/>
      <c r="BO342" s="15"/>
      <c r="BP342" s="14"/>
      <c r="BQ342" s="14"/>
      <c r="BR342" s="15"/>
      <c r="BS342" s="14"/>
      <c r="BT342" s="14"/>
      <c r="BU342" s="15"/>
    </row>
    <row r="343" spans="1:73" s="12" customFormat="1" x14ac:dyDescent="0.25">
      <c r="A343" s="133" t="s">
        <v>663</v>
      </c>
      <c r="B343" s="50">
        <f t="shared" si="232"/>
        <v>234.2</v>
      </c>
      <c r="C343" s="50">
        <f t="shared" si="233"/>
        <v>146.09446</v>
      </c>
      <c r="D343" s="14">
        <f t="shared" si="231"/>
        <v>62.380213492741255</v>
      </c>
      <c r="E343" s="14"/>
      <c r="F343" s="14"/>
      <c r="G343" s="15"/>
      <c r="H343" s="14"/>
      <c r="I343" s="15"/>
      <c r="J343" s="15"/>
      <c r="K343" s="14"/>
      <c r="L343" s="14"/>
      <c r="M343" s="15"/>
      <c r="N343" s="14"/>
      <c r="O343" s="14"/>
      <c r="P343" s="15"/>
      <c r="Q343" s="14"/>
      <c r="R343" s="14"/>
      <c r="S343" s="15"/>
      <c r="T343" s="14"/>
      <c r="U343" s="14"/>
      <c r="V343" s="15"/>
      <c r="W343" s="14"/>
      <c r="X343" s="15"/>
      <c r="Y343" s="15"/>
      <c r="Z343" s="14"/>
      <c r="AA343" s="14"/>
      <c r="AB343" s="15"/>
      <c r="AC343" s="223"/>
      <c r="AD343" s="223"/>
      <c r="AE343" s="223"/>
      <c r="AF343" s="14"/>
      <c r="AG343" s="14"/>
      <c r="AH343" s="15"/>
      <c r="AI343" s="14"/>
      <c r="AJ343" s="14"/>
      <c r="AK343" s="15"/>
      <c r="AL343" s="14"/>
      <c r="AM343" s="14"/>
      <c r="AN343" s="15"/>
      <c r="AO343" s="14"/>
      <c r="AP343" s="14"/>
      <c r="AQ343" s="15"/>
      <c r="AR343" s="14"/>
      <c r="AS343" s="14"/>
      <c r="AT343" s="15"/>
      <c r="AU343" s="14"/>
      <c r="AV343" s="14"/>
      <c r="AW343" s="15"/>
      <c r="AX343" s="14"/>
      <c r="AY343" s="14"/>
      <c r="AZ343" s="14"/>
      <c r="BA343" s="14">
        <v>234.2</v>
      </c>
      <c r="BB343" s="172">
        <v>146.09446</v>
      </c>
      <c r="BC343" s="14">
        <f t="shared" si="234"/>
        <v>62.380213492741255</v>
      </c>
      <c r="BD343" s="14"/>
      <c r="BE343" s="14"/>
      <c r="BF343" s="15"/>
      <c r="BG343" s="14"/>
      <c r="BH343" s="14"/>
      <c r="BI343" s="15"/>
      <c r="BJ343" s="14"/>
      <c r="BK343" s="14"/>
      <c r="BL343" s="15"/>
      <c r="BM343" s="14"/>
      <c r="BN343" s="14"/>
      <c r="BO343" s="15"/>
      <c r="BP343" s="14"/>
      <c r="BQ343" s="14"/>
      <c r="BR343" s="15"/>
      <c r="BS343" s="14"/>
      <c r="BT343" s="14"/>
      <c r="BU343" s="15"/>
    </row>
    <row r="344" spans="1:73" s="12" customFormat="1" x14ac:dyDescent="0.25">
      <c r="A344" s="133" t="s">
        <v>458</v>
      </c>
      <c r="B344" s="50">
        <f t="shared" si="232"/>
        <v>234.2</v>
      </c>
      <c r="C344" s="50">
        <f t="shared" si="233"/>
        <v>151.84693999999999</v>
      </c>
      <c r="D344" s="14">
        <f t="shared" si="231"/>
        <v>64.836438941075997</v>
      </c>
      <c r="E344" s="14"/>
      <c r="F344" s="14"/>
      <c r="G344" s="15"/>
      <c r="H344" s="14"/>
      <c r="I344" s="15"/>
      <c r="J344" s="15"/>
      <c r="K344" s="14"/>
      <c r="L344" s="14"/>
      <c r="M344" s="15"/>
      <c r="N344" s="14"/>
      <c r="O344" s="14"/>
      <c r="P344" s="15"/>
      <c r="Q344" s="14"/>
      <c r="R344" s="14"/>
      <c r="S344" s="15"/>
      <c r="T344" s="14"/>
      <c r="U344" s="14"/>
      <c r="V344" s="15"/>
      <c r="W344" s="14"/>
      <c r="X344" s="15"/>
      <c r="Y344" s="15"/>
      <c r="Z344" s="14"/>
      <c r="AA344" s="14"/>
      <c r="AB344" s="15"/>
      <c r="AC344" s="223"/>
      <c r="AD344" s="223"/>
      <c r="AE344" s="223"/>
      <c r="AF344" s="14"/>
      <c r="AG344" s="14"/>
      <c r="AH344" s="15"/>
      <c r="AI344" s="14"/>
      <c r="AJ344" s="14"/>
      <c r="AK344" s="15"/>
      <c r="AL344" s="14"/>
      <c r="AM344" s="14"/>
      <c r="AN344" s="15"/>
      <c r="AO344" s="14"/>
      <c r="AP344" s="14"/>
      <c r="AQ344" s="15"/>
      <c r="AR344" s="14"/>
      <c r="AS344" s="14"/>
      <c r="AT344" s="15"/>
      <c r="AU344" s="14"/>
      <c r="AV344" s="14"/>
      <c r="AW344" s="15"/>
      <c r="AX344" s="14"/>
      <c r="AY344" s="14"/>
      <c r="AZ344" s="14"/>
      <c r="BA344" s="14">
        <v>234.2</v>
      </c>
      <c r="BB344" s="172">
        <v>151.84693999999999</v>
      </c>
      <c r="BC344" s="14">
        <f t="shared" si="234"/>
        <v>64.836438941075997</v>
      </c>
      <c r="BD344" s="14"/>
      <c r="BE344" s="14"/>
      <c r="BF344" s="15"/>
      <c r="BG344" s="14"/>
      <c r="BH344" s="14"/>
      <c r="BI344" s="15"/>
      <c r="BJ344" s="14"/>
      <c r="BK344" s="14"/>
      <c r="BL344" s="15"/>
      <c r="BM344" s="14"/>
      <c r="BN344" s="14"/>
      <c r="BO344" s="15"/>
      <c r="BP344" s="14"/>
      <c r="BQ344" s="14"/>
      <c r="BR344" s="15"/>
      <c r="BS344" s="14"/>
      <c r="BT344" s="14"/>
      <c r="BU344" s="15"/>
    </row>
    <row r="345" spans="1:73" s="28" customFormat="1" ht="31.5" x14ac:dyDescent="0.25">
      <c r="A345" s="77" t="s">
        <v>455</v>
      </c>
      <c r="B345" s="80">
        <f t="shared" si="232"/>
        <v>217210.89999999997</v>
      </c>
      <c r="C345" s="80">
        <f t="shared" si="233"/>
        <v>155179.08067</v>
      </c>
      <c r="D345" s="83">
        <f t="shared" ref="D345" si="235">C345/B345*100</f>
        <v>71.441663687227503</v>
      </c>
      <c r="E345" s="81">
        <f>SUM(E346:E355)</f>
        <v>920.2</v>
      </c>
      <c r="F345" s="81">
        <f t="shared" ref="F345:BQ345" si="236">SUM(F346:F355)</f>
        <v>506.81799999999998</v>
      </c>
      <c r="G345" s="83">
        <f t="shared" ref="G345:G395" si="237">F345/E345*100</f>
        <v>55.076939795696575</v>
      </c>
      <c r="H345" s="81">
        <f t="shared" si="236"/>
        <v>176.9</v>
      </c>
      <c r="I345" s="83">
        <f t="shared" si="236"/>
        <v>98.649360000000001</v>
      </c>
      <c r="J345" s="83">
        <f t="shared" ref="J345:J395" si="238">I345/H345*100</f>
        <v>55.765607687959296</v>
      </c>
      <c r="K345" s="81">
        <f t="shared" si="236"/>
        <v>4151</v>
      </c>
      <c r="L345" s="81">
        <f t="shared" si="236"/>
        <v>1524.681</v>
      </c>
      <c r="M345" s="83">
        <f t="shared" ref="M345:M395" si="239">L345/K345*100</f>
        <v>36.730450493856907</v>
      </c>
      <c r="N345" s="81">
        <f t="shared" si="236"/>
        <v>43349.599999999999</v>
      </c>
      <c r="O345" s="81">
        <f t="shared" si="236"/>
        <v>33725.847399999999</v>
      </c>
      <c r="P345" s="83">
        <f t="shared" si="225"/>
        <v>77.799673814752609</v>
      </c>
      <c r="Q345" s="81">
        <f t="shared" si="236"/>
        <v>414.5</v>
      </c>
      <c r="R345" s="81">
        <f t="shared" si="236"/>
        <v>62.04</v>
      </c>
      <c r="S345" s="83">
        <f t="shared" si="39"/>
        <v>14.967430639324487</v>
      </c>
      <c r="T345" s="81">
        <f t="shared" si="236"/>
        <v>3224.9</v>
      </c>
      <c r="U345" s="81">
        <f t="shared" si="236"/>
        <v>1482.97378</v>
      </c>
      <c r="V345" s="83">
        <f t="shared" ref="V345:V395" si="240">U345/T345*100</f>
        <v>45.985108995627769</v>
      </c>
      <c r="W345" s="81">
        <f t="shared" si="236"/>
        <v>161.6</v>
      </c>
      <c r="X345" s="83">
        <f t="shared" si="236"/>
        <v>98.158000000000001</v>
      </c>
      <c r="Y345" s="83">
        <f t="shared" ref="Y345:Y395" si="241">X345/W345*100</f>
        <v>60.741336633663366</v>
      </c>
      <c r="Z345" s="81">
        <f t="shared" si="236"/>
        <v>145280.20000000001</v>
      </c>
      <c r="AA345" s="81">
        <f t="shared" si="236"/>
        <v>104699.01555</v>
      </c>
      <c r="AB345" s="83">
        <f t="shared" ref="AB345:AB395" si="242">AA345/Z345*100</f>
        <v>72.066954443895298</v>
      </c>
      <c r="AC345" s="221">
        <f t="shared" si="236"/>
        <v>620.5</v>
      </c>
      <c r="AD345" s="221">
        <f t="shared" si="236"/>
        <v>402.41217999999998</v>
      </c>
      <c r="AE345" s="221">
        <f t="shared" ref="AE345:AE395" si="243">AD345/AC345*100</f>
        <v>64.852889605157131</v>
      </c>
      <c r="AF345" s="81">
        <f t="shared" si="236"/>
        <v>0</v>
      </c>
      <c r="AG345" s="81">
        <f t="shared" si="236"/>
        <v>0</v>
      </c>
      <c r="AH345" s="83"/>
      <c r="AI345" s="81">
        <f t="shared" si="236"/>
        <v>310.3</v>
      </c>
      <c r="AJ345" s="81">
        <f t="shared" si="236"/>
        <v>232.63372000000001</v>
      </c>
      <c r="AK345" s="83">
        <f t="shared" ref="AK345:AK395" si="244">AJ345/AI345*100</f>
        <v>74.970583306477607</v>
      </c>
      <c r="AL345" s="81">
        <f t="shared" si="236"/>
        <v>2552.1999999999998</v>
      </c>
      <c r="AM345" s="81">
        <f t="shared" si="236"/>
        <v>1479.46984</v>
      </c>
      <c r="AN345" s="83">
        <f t="shared" ref="AN345:AN395" si="245">AM345/AL345*100</f>
        <v>57.968413133766951</v>
      </c>
      <c r="AO345" s="81">
        <f t="shared" si="236"/>
        <v>310.3</v>
      </c>
      <c r="AP345" s="81">
        <f t="shared" si="236"/>
        <v>231.84537</v>
      </c>
      <c r="AQ345" s="83">
        <f t="shared" ref="AQ345:AQ395" si="246">AP345/AO345*100</f>
        <v>74.716522719948429</v>
      </c>
      <c r="AR345" s="81">
        <f t="shared" si="236"/>
        <v>310.3</v>
      </c>
      <c r="AS345" s="81">
        <f t="shared" si="236"/>
        <v>213.09769</v>
      </c>
      <c r="AT345" s="83">
        <f t="shared" ref="AT345:AT373" si="247">AS345/AR345*100</f>
        <v>68.674730905575245</v>
      </c>
      <c r="AU345" s="81">
        <f t="shared" si="236"/>
        <v>1333.4</v>
      </c>
      <c r="AV345" s="81">
        <f t="shared" si="236"/>
        <v>999.9</v>
      </c>
      <c r="AW345" s="83">
        <f t="shared" ref="AW345:AW395" si="248">AV345/AU345*100</f>
        <v>74.988750562471878</v>
      </c>
      <c r="AX345" s="81">
        <f t="shared" si="236"/>
        <v>0</v>
      </c>
      <c r="AY345" s="81">
        <f t="shared" si="236"/>
        <v>0</v>
      </c>
      <c r="AZ345" s="81">
        <f t="shared" si="236"/>
        <v>0</v>
      </c>
      <c r="BA345" s="81">
        <f t="shared" si="236"/>
        <v>1686.3000000000002</v>
      </c>
      <c r="BB345" s="81">
        <f>SUM(BB346:BB355)</f>
        <v>1107.8173000000002</v>
      </c>
      <c r="BC345" s="81">
        <f t="shared" si="234"/>
        <v>65.695149143094355</v>
      </c>
      <c r="BD345" s="81">
        <f t="shared" si="236"/>
        <v>310.3</v>
      </c>
      <c r="BE345" s="81">
        <f t="shared" si="236"/>
        <v>231.61198000000002</v>
      </c>
      <c r="BF345" s="83">
        <f t="shared" ref="BF345:BF387" si="249">BE345/BD345*100</f>
        <v>74.641308411214951</v>
      </c>
      <c r="BG345" s="81">
        <f t="shared" si="236"/>
        <v>310.3</v>
      </c>
      <c r="BH345" s="81">
        <f t="shared" si="236"/>
        <v>220.85120000000001</v>
      </c>
      <c r="BI345" s="83">
        <f t="shared" ref="BI345:BI395" si="250">BH345/BG345*100</f>
        <v>71.173445053174348</v>
      </c>
      <c r="BJ345" s="81">
        <f t="shared" si="236"/>
        <v>11693.6</v>
      </c>
      <c r="BK345" s="81">
        <f t="shared" si="236"/>
        <v>7780.4742999999999</v>
      </c>
      <c r="BL345" s="83">
        <f t="shared" si="31"/>
        <v>66.536176198946436</v>
      </c>
      <c r="BM345" s="81">
        <f t="shared" si="236"/>
        <v>89.7</v>
      </c>
      <c r="BN345" s="81">
        <f t="shared" si="236"/>
        <v>75.983999999999995</v>
      </c>
      <c r="BO345" s="83">
        <f t="shared" ref="BO345:BO374" si="251">BN345/BM345*100</f>
        <v>84.709030100334431</v>
      </c>
      <c r="BP345" s="81">
        <f t="shared" si="236"/>
        <v>4.8</v>
      </c>
      <c r="BQ345" s="81">
        <f t="shared" si="236"/>
        <v>4.8</v>
      </c>
      <c r="BR345" s="83">
        <f t="shared" ref="BR345:BR396" si="252">BQ345/BP345*100</f>
        <v>100</v>
      </c>
      <c r="BS345" s="81"/>
      <c r="BT345" s="81"/>
      <c r="BU345" s="83"/>
    </row>
    <row r="346" spans="1:73" s="12" customFormat="1" x14ac:dyDescent="0.25">
      <c r="A346" s="132" t="s">
        <v>386</v>
      </c>
      <c r="B346" s="50">
        <f t="shared" si="232"/>
        <v>215524.59999999998</v>
      </c>
      <c r="C346" s="50">
        <f t="shared" si="233"/>
        <v>154071.26337</v>
      </c>
      <c r="D346" s="15">
        <f t="shared" si="0"/>
        <v>71.486625364343567</v>
      </c>
      <c r="E346" s="15">
        <v>920.2</v>
      </c>
      <c r="F346" s="172">
        <v>506.81799999999998</v>
      </c>
      <c r="G346" s="15">
        <f t="shared" si="237"/>
        <v>55.076939795696575</v>
      </c>
      <c r="H346" s="15">
        <v>176.9</v>
      </c>
      <c r="I346" s="172">
        <v>98.649360000000001</v>
      </c>
      <c r="J346" s="15">
        <f t="shared" si="238"/>
        <v>55.765607687959296</v>
      </c>
      <c r="K346" s="15">
        <v>4151</v>
      </c>
      <c r="L346" s="228">
        <v>1524.681</v>
      </c>
      <c r="M346" s="15">
        <f t="shared" si="239"/>
        <v>36.730450493856907</v>
      </c>
      <c r="N346" s="15">
        <v>43349.599999999999</v>
      </c>
      <c r="O346" s="172">
        <v>33725.847399999999</v>
      </c>
      <c r="P346" s="15">
        <f t="shared" si="225"/>
        <v>77.799673814752609</v>
      </c>
      <c r="Q346" s="15">
        <v>414.5</v>
      </c>
      <c r="R346" s="172">
        <v>62.04</v>
      </c>
      <c r="S346" s="15">
        <f t="shared" si="39"/>
        <v>14.967430639324487</v>
      </c>
      <c r="T346" s="15">
        <v>3224.9</v>
      </c>
      <c r="U346" s="172">
        <v>1482.97378</v>
      </c>
      <c r="V346" s="15">
        <f t="shared" si="240"/>
        <v>45.985108995627769</v>
      </c>
      <c r="W346" s="15">
        <v>161.6</v>
      </c>
      <c r="X346" s="172">
        <v>98.158000000000001</v>
      </c>
      <c r="Y346" s="15">
        <f t="shared" si="241"/>
        <v>60.741336633663366</v>
      </c>
      <c r="Z346" s="227">
        <v>145280.20000000001</v>
      </c>
      <c r="AA346" s="172">
        <v>104699.01555</v>
      </c>
      <c r="AB346" s="15">
        <f t="shared" si="242"/>
        <v>72.066954443895298</v>
      </c>
      <c r="AC346" s="222">
        <v>620.5</v>
      </c>
      <c r="AD346" s="226">
        <v>402.41217999999998</v>
      </c>
      <c r="AE346" s="223">
        <f t="shared" si="243"/>
        <v>64.852889605157131</v>
      </c>
      <c r="AF346" s="15"/>
      <c r="AG346" s="15"/>
      <c r="AH346" s="15"/>
      <c r="AI346" s="15">
        <v>310.3</v>
      </c>
      <c r="AJ346" s="172">
        <v>232.63372000000001</v>
      </c>
      <c r="AK346" s="15">
        <f t="shared" si="244"/>
        <v>74.970583306477607</v>
      </c>
      <c r="AL346" s="15">
        <v>2552.1999999999998</v>
      </c>
      <c r="AM346" s="172">
        <v>1479.46984</v>
      </c>
      <c r="AN346" s="15">
        <f t="shared" si="245"/>
        <v>57.968413133766951</v>
      </c>
      <c r="AO346" s="15">
        <v>310.3</v>
      </c>
      <c r="AP346" s="172">
        <v>231.84537</v>
      </c>
      <c r="AQ346" s="15">
        <f t="shared" si="246"/>
        <v>74.716522719948429</v>
      </c>
      <c r="AR346" s="15">
        <v>310.3</v>
      </c>
      <c r="AS346" s="172">
        <v>213.09769</v>
      </c>
      <c r="AT346" s="15">
        <f t="shared" si="247"/>
        <v>68.674730905575245</v>
      </c>
      <c r="AU346" s="15">
        <v>1333.4</v>
      </c>
      <c r="AV346" s="172">
        <v>999.9</v>
      </c>
      <c r="AW346" s="15">
        <f t="shared" si="248"/>
        <v>74.988750562471878</v>
      </c>
      <c r="AX346" s="15">
        <v>0</v>
      </c>
      <c r="AY346" s="15">
        <v>0</v>
      </c>
      <c r="AZ346" s="15"/>
      <c r="BA346" s="15"/>
      <c r="BB346" s="15"/>
      <c r="BC346" s="14"/>
      <c r="BD346" s="15">
        <v>310.3</v>
      </c>
      <c r="BE346" s="172">
        <v>231.61198000000002</v>
      </c>
      <c r="BF346" s="15">
        <f t="shared" si="249"/>
        <v>74.641308411214951</v>
      </c>
      <c r="BG346" s="15">
        <v>310.3</v>
      </c>
      <c r="BH346" s="172">
        <v>220.85120000000001</v>
      </c>
      <c r="BI346" s="15">
        <f t="shared" si="250"/>
        <v>71.173445053174348</v>
      </c>
      <c r="BJ346" s="15">
        <v>11693.6</v>
      </c>
      <c r="BK346" s="172">
        <v>7780.4742999999999</v>
      </c>
      <c r="BL346" s="15">
        <f t="shared" si="31"/>
        <v>66.536176198946436</v>
      </c>
      <c r="BM346" s="15">
        <v>89.7</v>
      </c>
      <c r="BN346" s="15">
        <v>75.983999999999995</v>
      </c>
      <c r="BO346" s="15">
        <f t="shared" si="251"/>
        <v>84.709030100334431</v>
      </c>
      <c r="BP346" s="172">
        <v>4.8</v>
      </c>
      <c r="BQ346" s="172">
        <v>4.8</v>
      </c>
      <c r="BR346" s="15">
        <f t="shared" si="252"/>
        <v>100</v>
      </c>
      <c r="BS346" s="15"/>
      <c r="BT346" s="15"/>
      <c r="BU346" s="15"/>
    </row>
    <row r="347" spans="1:73" s="12" customFormat="1" x14ac:dyDescent="0.25">
      <c r="A347" s="133" t="s">
        <v>664</v>
      </c>
      <c r="B347" s="50">
        <f t="shared" si="232"/>
        <v>234.2</v>
      </c>
      <c r="C347" s="50">
        <f t="shared" si="233"/>
        <v>156.14179999999999</v>
      </c>
      <c r="D347" s="14">
        <f t="shared" ref="D347:D354" si="253">C347/B347*100</f>
        <v>66.670281810418444</v>
      </c>
      <c r="E347" s="14"/>
      <c r="F347" s="14"/>
      <c r="G347" s="15"/>
      <c r="H347" s="14"/>
      <c r="I347" s="14"/>
      <c r="J347" s="15"/>
      <c r="K347" s="14"/>
      <c r="L347" s="15"/>
      <c r="M347" s="15"/>
      <c r="N347" s="15"/>
      <c r="O347" s="15"/>
      <c r="P347" s="15"/>
      <c r="Q347" s="14"/>
      <c r="R347" s="14"/>
      <c r="S347" s="14"/>
      <c r="T347" s="14"/>
      <c r="U347" s="14"/>
      <c r="V347" s="15"/>
      <c r="W347" s="14"/>
      <c r="X347" s="14"/>
      <c r="Y347" s="15"/>
      <c r="Z347" s="15"/>
      <c r="AA347" s="15"/>
      <c r="AB347" s="15"/>
      <c r="AC347" s="223"/>
      <c r="AD347" s="222"/>
      <c r="AE347" s="223"/>
      <c r="AF347" s="14"/>
      <c r="AG347" s="14"/>
      <c r="AH347" s="15"/>
      <c r="AI347" s="14"/>
      <c r="AJ347" s="14"/>
      <c r="AK347" s="15"/>
      <c r="AL347" s="14"/>
      <c r="AM347" s="14"/>
      <c r="AN347" s="15"/>
      <c r="AO347" s="14"/>
      <c r="AP347" s="14"/>
      <c r="AQ347" s="15"/>
      <c r="AR347" s="14"/>
      <c r="AS347" s="14"/>
      <c r="AT347" s="15"/>
      <c r="AU347" s="14"/>
      <c r="AV347" s="14"/>
      <c r="AW347" s="15"/>
      <c r="AX347" s="14"/>
      <c r="AY347" s="14"/>
      <c r="AZ347" s="14"/>
      <c r="BA347" s="14">
        <v>234.2</v>
      </c>
      <c r="BB347" s="172">
        <v>156.14179999999999</v>
      </c>
      <c r="BC347" s="14">
        <f>BB347/BA347*100</f>
        <v>66.670281810418444</v>
      </c>
      <c r="BD347" s="14"/>
      <c r="BE347" s="14"/>
      <c r="BF347" s="15"/>
      <c r="BG347" s="14"/>
      <c r="BH347" s="14"/>
      <c r="BI347" s="15"/>
      <c r="BJ347" s="14"/>
      <c r="BK347" s="14"/>
      <c r="BL347" s="14"/>
      <c r="BM347" s="14"/>
      <c r="BN347" s="14"/>
      <c r="BO347" s="15"/>
      <c r="BP347" s="14"/>
      <c r="BQ347" s="14"/>
      <c r="BR347" s="15"/>
      <c r="BS347" s="14"/>
      <c r="BT347" s="14"/>
      <c r="BU347" s="15"/>
    </row>
    <row r="348" spans="1:73" s="12" customFormat="1" x14ac:dyDescent="0.25">
      <c r="A348" s="133" t="s">
        <v>713</v>
      </c>
      <c r="B348" s="50">
        <f t="shared" si="232"/>
        <v>0</v>
      </c>
      <c r="C348" s="50">
        <f t="shared" si="233"/>
        <v>0</v>
      </c>
      <c r="D348" s="14"/>
      <c r="E348" s="14"/>
      <c r="F348" s="14"/>
      <c r="G348" s="15"/>
      <c r="H348" s="14"/>
      <c r="I348" s="14"/>
      <c r="J348" s="15"/>
      <c r="K348" s="14"/>
      <c r="L348" s="15"/>
      <c r="M348" s="15"/>
      <c r="N348" s="15"/>
      <c r="O348" s="15"/>
      <c r="P348" s="15"/>
      <c r="Q348" s="14"/>
      <c r="R348" s="14"/>
      <c r="S348" s="14"/>
      <c r="T348" s="14"/>
      <c r="U348" s="14"/>
      <c r="V348" s="15"/>
      <c r="W348" s="14"/>
      <c r="X348" s="14"/>
      <c r="Y348" s="15"/>
      <c r="Z348" s="15"/>
      <c r="AA348" s="15"/>
      <c r="AB348" s="15"/>
      <c r="AC348" s="223"/>
      <c r="AD348" s="223"/>
      <c r="AE348" s="223"/>
      <c r="AF348" s="14"/>
      <c r="AG348" s="14"/>
      <c r="AH348" s="15"/>
      <c r="AI348" s="14"/>
      <c r="AJ348" s="14"/>
      <c r="AK348" s="15"/>
      <c r="AL348" s="14"/>
      <c r="AM348" s="14"/>
      <c r="AN348" s="15"/>
      <c r="AO348" s="14"/>
      <c r="AP348" s="14"/>
      <c r="AQ348" s="15"/>
      <c r="AR348" s="14"/>
      <c r="AS348" s="14"/>
      <c r="AT348" s="15"/>
      <c r="AU348" s="14"/>
      <c r="AV348" s="14"/>
      <c r="AW348" s="15"/>
      <c r="AX348" s="14"/>
      <c r="AY348" s="14"/>
      <c r="AZ348" s="14"/>
      <c r="BA348" s="14"/>
      <c r="BB348" s="14"/>
      <c r="BC348" s="14"/>
      <c r="BD348" s="14"/>
      <c r="BE348" s="14"/>
      <c r="BF348" s="15"/>
      <c r="BG348" s="14"/>
      <c r="BH348" s="14"/>
      <c r="BI348" s="15"/>
      <c r="BJ348" s="14"/>
      <c r="BK348" s="14"/>
      <c r="BL348" s="14"/>
      <c r="BM348" s="14"/>
      <c r="BN348" s="14"/>
      <c r="BO348" s="15"/>
      <c r="BP348" s="14"/>
      <c r="BQ348" s="14"/>
      <c r="BR348" s="15"/>
      <c r="BS348" s="14"/>
      <c r="BT348" s="14"/>
      <c r="BU348" s="15"/>
    </row>
    <row r="349" spans="1:73" s="12" customFormat="1" x14ac:dyDescent="0.25">
      <c r="A349" s="133" t="s">
        <v>665</v>
      </c>
      <c r="B349" s="50">
        <f t="shared" si="232"/>
        <v>93.7</v>
      </c>
      <c r="C349" s="50">
        <f t="shared" si="233"/>
        <v>66.246390000000005</v>
      </c>
      <c r="D349" s="14">
        <f t="shared" si="253"/>
        <v>70.700522945570981</v>
      </c>
      <c r="E349" s="14"/>
      <c r="F349" s="14"/>
      <c r="G349" s="15"/>
      <c r="H349" s="14"/>
      <c r="I349" s="14"/>
      <c r="J349" s="15"/>
      <c r="K349" s="14"/>
      <c r="L349" s="15"/>
      <c r="M349" s="15"/>
      <c r="N349" s="15"/>
      <c r="O349" s="15"/>
      <c r="P349" s="15"/>
      <c r="Q349" s="14"/>
      <c r="R349" s="14"/>
      <c r="S349" s="14"/>
      <c r="T349" s="14"/>
      <c r="U349" s="14"/>
      <c r="V349" s="15"/>
      <c r="W349" s="14"/>
      <c r="X349" s="14"/>
      <c r="Y349" s="15"/>
      <c r="Z349" s="15"/>
      <c r="AA349" s="15"/>
      <c r="AB349" s="15"/>
      <c r="AC349" s="223"/>
      <c r="AD349" s="223"/>
      <c r="AE349" s="223"/>
      <c r="AF349" s="14"/>
      <c r="AG349" s="14"/>
      <c r="AH349" s="15"/>
      <c r="AI349" s="14"/>
      <c r="AJ349" s="14"/>
      <c r="AK349" s="15"/>
      <c r="AL349" s="14"/>
      <c r="AM349" s="14"/>
      <c r="AN349" s="15"/>
      <c r="AO349" s="14"/>
      <c r="AP349" s="14"/>
      <c r="AQ349" s="15"/>
      <c r="AR349" s="14"/>
      <c r="AS349" s="14"/>
      <c r="AT349" s="15"/>
      <c r="AU349" s="14"/>
      <c r="AV349" s="14"/>
      <c r="AW349" s="15"/>
      <c r="AX349" s="14"/>
      <c r="AY349" s="14"/>
      <c r="AZ349" s="14"/>
      <c r="BA349" s="14">
        <v>93.7</v>
      </c>
      <c r="BB349" s="172">
        <v>66.246390000000005</v>
      </c>
      <c r="BC349" s="14">
        <f>BB349/BA349*100</f>
        <v>70.700522945570981</v>
      </c>
      <c r="BD349" s="14"/>
      <c r="BE349" s="14"/>
      <c r="BF349" s="15"/>
      <c r="BG349" s="14"/>
      <c r="BH349" s="14"/>
      <c r="BI349" s="15"/>
      <c r="BJ349" s="14"/>
      <c r="BK349" s="14"/>
      <c r="BL349" s="14"/>
      <c r="BM349" s="14"/>
      <c r="BN349" s="14"/>
      <c r="BO349" s="15"/>
      <c r="BP349" s="14"/>
      <c r="BQ349" s="14"/>
      <c r="BR349" s="15"/>
      <c r="BS349" s="14"/>
      <c r="BT349" s="14"/>
      <c r="BU349" s="15"/>
    </row>
    <row r="350" spans="1:73" s="12" customFormat="1" x14ac:dyDescent="0.25">
      <c r="A350" s="133" t="s">
        <v>666</v>
      </c>
      <c r="B350" s="50">
        <f t="shared" si="232"/>
        <v>93.7</v>
      </c>
      <c r="C350" s="50">
        <f t="shared" si="233"/>
        <v>59.759449999999994</v>
      </c>
      <c r="D350" s="14">
        <f t="shared" si="253"/>
        <v>63.777427961579505</v>
      </c>
      <c r="E350" s="14"/>
      <c r="F350" s="14"/>
      <c r="G350" s="15"/>
      <c r="H350" s="14"/>
      <c r="I350" s="14"/>
      <c r="J350" s="15"/>
      <c r="K350" s="14"/>
      <c r="L350" s="15"/>
      <c r="M350" s="15"/>
      <c r="N350" s="15"/>
      <c r="O350" s="15"/>
      <c r="P350" s="15"/>
      <c r="Q350" s="14"/>
      <c r="R350" s="14"/>
      <c r="S350" s="14"/>
      <c r="T350" s="14"/>
      <c r="U350" s="14"/>
      <c r="V350" s="15"/>
      <c r="W350" s="14"/>
      <c r="X350" s="14"/>
      <c r="Y350" s="15"/>
      <c r="Z350" s="15"/>
      <c r="AA350" s="15"/>
      <c r="AB350" s="15"/>
      <c r="AC350" s="223"/>
      <c r="AD350" s="223"/>
      <c r="AE350" s="223"/>
      <c r="AF350" s="14"/>
      <c r="AG350" s="14"/>
      <c r="AH350" s="15"/>
      <c r="AI350" s="14"/>
      <c r="AJ350" s="14"/>
      <c r="AK350" s="15"/>
      <c r="AL350" s="14"/>
      <c r="AM350" s="14"/>
      <c r="AN350" s="15"/>
      <c r="AO350" s="14"/>
      <c r="AP350" s="14"/>
      <c r="AQ350" s="15"/>
      <c r="AR350" s="14"/>
      <c r="AS350" s="14"/>
      <c r="AT350" s="15"/>
      <c r="AU350" s="14"/>
      <c r="AV350" s="14"/>
      <c r="AW350" s="15"/>
      <c r="AX350" s="14"/>
      <c r="AY350" s="14"/>
      <c r="AZ350" s="14"/>
      <c r="BA350" s="14">
        <v>93.7</v>
      </c>
      <c r="BB350" s="172">
        <v>59.759449999999994</v>
      </c>
      <c r="BC350" s="14">
        <f>BB350/BA350*100</f>
        <v>63.777427961579505</v>
      </c>
      <c r="BD350" s="14"/>
      <c r="BE350" s="14"/>
      <c r="BF350" s="15"/>
      <c r="BG350" s="14"/>
      <c r="BH350" s="14"/>
      <c r="BI350" s="15"/>
      <c r="BJ350" s="14"/>
      <c r="BK350" s="14"/>
      <c r="BL350" s="14"/>
      <c r="BM350" s="14"/>
      <c r="BN350" s="14"/>
      <c r="BO350" s="15"/>
      <c r="BP350" s="14"/>
      <c r="BQ350" s="14"/>
      <c r="BR350" s="15"/>
      <c r="BS350" s="14"/>
      <c r="BT350" s="14"/>
      <c r="BU350" s="15"/>
    </row>
    <row r="351" spans="1:73" s="12" customFormat="1" x14ac:dyDescent="0.25">
      <c r="A351" s="133" t="s">
        <v>714</v>
      </c>
      <c r="B351" s="50">
        <f t="shared" si="232"/>
        <v>0</v>
      </c>
      <c r="C351" s="50">
        <f t="shared" si="233"/>
        <v>0</v>
      </c>
      <c r="D351" s="14"/>
      <c r="E351" s="14"/>
      <c r="F351" s="14"/>
      <c r="G351" s="15"/>
      <c r="H351" s="14"/>
      <c r="I351" s="14"/>
      <c r="J351" s="15"/>
      <c r="K351" s="14"/>
      <c r="L351" s="15"/>
      <c r="M351" s="15"/>
      <c r="N351" s="15"/>
      <c r="O351" s="15"/>
      <c r="P351" s="15"/>
      <c r="Q351" s="14"/>
      <c r="R351" s="14"/>
      <c r="S351" s="14"/>
      <c r="T351" s="14"/>
      <c r="U351" s="14"/>
      <c r="V351" s="15"/>
      <c r="W351" s="14"/>
      <c r="X351" s="14"/>
      <c r="Y351" s="15"/>
      <c r="Z351" s="15"/>
      <c r="AA351" s="15"/>
      <c r="AB351" s="15"/>
      <c r="AC351" s="223"/>
      <c r="AD351" s="223"/>
      <c r="AE351" s="223"/>
      <c r="AF351" s="14"/>
      <c r="AG351" s="14"/>
      <c r="AH351" s="15"/>
      <c r="AI351" s="14"/>
      <c r="AJ351" s="14"/>
      <c r="AK351" s="15"/>
      <c r="AL351" s="14"/>
      <c r="AM351" s="14"/>
      <c r="AN351" s="15"/>
      <c r="AO351" s="14"/>
      <c r="AP351" s="14"/>
      <c r="AQ351" s="15"/>
      <c r="AR351" s="14"/>
      <c r="AS351" s="14"/>
      <c r="AT351" s="15"/>
      <c r="AU351" s="14"/>
      <c r="AV351" s="14"/>
      <c r="AW351" s="15"/>
      <c r="AX351" s="14"/>
      <c r="AY351" s="14"/>
      <c r="AZ351" s="14"/>
      <c r="BA351" s="14"/>
      <c r="BB351" s="14"/>
      <c r="BC351" s="14"/>
      <c r="BD351" s="14"/>
      <c r="BE351" s="14"/>
      <c r="BF351" s="15"/>
      <c r="BG351" s="14"/>
      <c r="BH351" s="14"/>
      <c r="BI351" s="15"/>
      <c r="BJ351" s="14"/>
      <c r="BK351" s="14"/>
      <c r="BL351" s="14"/>
      <c r="BM351" s="14"/>
      <c r="BN351" s="14"/>
      <c r="BO351" s="15"/>
      <c r="BP351" s="14"/>
      <c r="BQ351" s="14"/>
      <c r="BR351" s="15"/>
      <c r="BS351" s="14"/>
      <c r="BT351" s="14"/>
      <c r="BU351" s="15"/>
    </row>
    <row r="352" spans="1:73" s="12" customFormat="1" x14ac:dyDescent="0.25">
      <c r="A352" s="133" t="s">
        <v>452</v>
      </c>
      <c r="B352" s="50">
        <f t="shared" si="232"/>
        <v>234.2</v>
      </c>
      <c r="C352" s="50">
        <f t="shared" si="233"/>
        <v>162.28059999999999</v>
      </c>
      <c r="D352" s="14">
        <f t="shared" si="253"/>
        <v>69.29146029035013</v>
      </c>
      <c r="E352" s="14"/>
      <c r="F352" s="14"/>
      <c r="G352" s="15"/>
      <c r="H352" s="14"/>
      <c r="I352" s="14"/>
      <c r="J352" s="15"/>
      <c r="K352" s="14"/>
      <c r="L352" s="15"/>
      <c r="M352" s="15"/>
      <c r="N352" s="15"/>
      <c r="O352" s="15"/>
      <c r="P352" s="15"/>
      <c r="Q352" s="14"/>
      <c r="R352" s="14"/>
      <c r="S352" s="14"/>
      <c r="T352" s="14"/>
      <c r="U352" s="14"/>
      <c r="V352" s="15"/>
      <c r="W352" s="14"/>
      <c r="X352" s="14"/>
      <c r="Y352" s="15"/>
      <c r="Z352" s="15"/>
      <c r="AA352" s="15"/>
      <c r="AB352" s="15"/>
      <c r="AC352" s="223"/>
      <c r="AD352" s="223"/>
      <c r="AE352" s="223"/>
      <c r="AF352" s="14"/>
      <c r="AG352" s="14"/>
      <c r="AH352" s="15"/>
      <c r="AI352" s="14"/>
      <c r="AJ352" s="14"/>
      <c r="AK352" s="15"/>
      <c r="AL352" s="14"/>
      <c r="AM352" s="14"/>
      <c r="AN352" s="15"/>
      <c r="AO352" s="14"/>
      <c r="AP352" s="14"/>
      <c r="AQ352" s="15"/>
      <c r="AR352" s="14"/>
      <c r="AS352" s="14"/>
      <c r="AT352" s="15"/>
      <c r="AU352" s="14"/>
      <c r="AV352" s="14"/>
      <c r="AW352" s="15"/>
      <c r="AX352" s="14"/>
      <c r="AY352" s="14"/>
      <c r="AZ352" s="14"/>
      <c r="BA352" s="14">
        <v>234.2</v>
      </c>
      <c r="BB352" s="172">
        <v>162.28059999999999</v>
      </c>
      <c r="BC352" s="14">
        <f>BB352/BA352*100</f>
        <v>69.29146029035013</v>
      </c>
      <c r="BD352" s="14"/>
      <c r="BE352" s="14"/>
      <c r="BF352" s="15"/>
      <c r="BG352" s="14"/>
      <c r="BH352" s="14"/>
      <c r="BI352" s="15"/>
      <c r="BJ352" s="14"/>
      <c r="BK352" s="14"/>
      <c r="BL352" s="14"/>
      <c r="BM352" s="14"/>
      <c r="BN352" s="14"/>
      <c r="BO352" s="15"/>
      <c r="BP352" s="14"/>
      <c r="BQ352" s="14"/>
      <c r="BR352" s="15"/>
      <c r="BS352" s="14"/>
      <c r="BT352" s="14"/>
      <c r="BU352" s="15"/>
    </row>
    <row r="353" spans="1:73" s="12" customFormat="1" x14ac:dyDescent="0.25">
      <c r="A353" s="133" t="s">
        <v>451</v>
      </c>
      <c r="B353" s="50">
        <f t="shared" si="232"/>
        <v>93.7</v>
      </c>
      <c r="C353" s="50">
        <f t="shared" si="233"/>
        <v>58.611400000000003</v>
      </c>
      <c r="D353" s="14">
        <f t="shared" si="253"/>
        <v>62.552187833511205</v>
      </c>
      <c r="E353" s="14"/>
      <c r="F353" s="14"/>
      <c r="G353" s="15"/>
      <c r="H353" s="14"/>
      <c r="I353" s="14"/>
      <c r="J353" s="15"/>
      <c r="K353" s="14"/>
      <c r="L353" s="15"/>
      <c r="M353" s="15"/>
      <c r="N353" s="15"/>
      <c r="O353" s="15"/>
      <c r="P353" s="15"/>
      <c r="Q353" s="14"/>
      <c r="R353" s="14"/>
      <c r="S353" s="14"/>
      <c r="T353" s="14"/>
      <c r="U353" s="14"/>
      <c r="V353" s="15"/>
      <c r="W353" s="14"/>
      <c r="X353" s="14"/>
      <c r="Y353" s="15"/>
      <c r="Z353" s="15"/>
      <c r="AA353" s="15"/>
      <c r="AB353" s="15"/>
      <c r="AC353" s="223"/>
      <c r="AD353" s="223"/>
      <c r="AE353" s="223"/>
      <c r="AF353" s="14"/>
      <c r="AG353" s="14"/>
      <c r="AH353" s="15"/>
      <c r="AI353" s="14"/>
      <c r="AJ353" s="14"/>
      <c r="AK353" s="15"/>
      <c r="AL353" s="14"/>
      <c r="AM353" s="14"/>
      <c r="AN353" s="15"/>
      <c r="AO353" s="14"/>
      <c r="AP353" s="14"/>
      <c r="AQ353" s="15"/>
      <c r="AR353" s="14"/>
      <c r="AS353" s="14"/>
      <c r="AT353" s="15"/>
      <c r="AU353" s="14"/>
      <c r="AV353" s="14"/>
      <c r="AW353" s="15"/>
      <c r="AX353" s="14"/>
      <c r="AY353" s="14"/>
      <c r="AZ353" s="14"/>
      <c r="BA353" s="14">
        <v>93.7</v>
      </c>
      <c r="BB353" s="172">
        <v>58.611400000000003</v>
      </c>
      <c r="BC353" s="14">
        <f>BB353/BA353*100</f>
        <v>62.552187833511205</v>
      </c>
      <c r="BD353" s="14"/>
      <c r="BE353" s="14"/>
      <c r="BF353" s="15"/>
      <c r="BG353" s="14"/>
      <c r="BH353" s="14"/>
      <c r="BI353" s="15"/>
      <c r="BJ353" s="14"/>
      <c r="BK353" s="14"/>
      <c r="BL353" s="14"/>
      <c r="BM353" s="14"/>
      <c r="BN353" s="14"/>
      <c r="BO353" s="15"/>
      <c r="BP353" s="14"/>
      <c r="BQ353" s="14"/>
      <c r="BR353" s="15"/>
      <c r="BS353" s="14"/>
      <c r="BT353" s="14"/>
      <c r="BU353" s="15"/>
    </row>
    <row r="354" spans="1:73" s="12" customFormat="1" x14ac:dyDescent="0.25">
      <c r="A354" s="133" t="s">
        <v>454</v>
      </c>
      <c r="B354" s="50">
        <f t="shared" si="232"/>
        <v>234.2</v>
      </c>
      <c r="C354" s="50">
        <f t="shared" si="233"/>
        <v>149.95545000000001</v>
      </c>
      <c r="D354" s="14">
        <f t="shared" si="253"/>
        <v>64.028800170794199</v>
      </c>
      <c r="E354" s="14"/>
      <c r="F354" s="14"/>
      <c r="G354" s="15"/>
      <c r="H354" s="14"/>
      <c r="I354" s="14"/>
      <c r="J354" s="15"/>
      <c r="K354" s="14"/>
      <c r="L354" s="15"/>
      <c r="M354" s="15"/>
      <c r="N354" s="15"/>
      <c r="O354" s="15"/>
      <c r="P354" s="15"/>
      <c r="Q354" s="14"/>
      <c r="R354" s="14"/>
      <c r="S354" s="14"/>
      <c r="T354" s="14"/>
      <c r="U354" s="14"/>
      <c r="V354" s="15"/>
      <c r="W354" s="14"/>
      <c r="X354" s="14"/>
      <c r="Y354" s="15"/>
      <c r="Z354" s="15"/>
      <c r="AA354" s="15"/>
      <c r="AB354" s="15"/>
      <c r="AC354" s="223"/>
      <c r="AD354" s="223"/>
      <c r="AE354" s="223"/>
      <c r="AF354" s="14"/>
      <c r="AG354" s="14"/>
      <c r="AH354" s="15"/>
      <c r="AI354" s="14"/>
      <c r="AJ354" s="14"/>
      <c r="AK354" s="15"/>
      <c r="AL354" s="14"/>
      <c r="AM354" s="14"/>
      <c r="AN354" s="15"/>
      <c r="AO354" s="14"/>
      <c r="AP354" s="14"/>
      <c r="AQ354" s="15"/>
      <c r="AR354" s="14"/>
      <c r="AS354" s="14"/>
      <c r="AT354" s="15"/>
      <c r="AU354" s="14"/>
      <c r="AV354" s="14"/>
      <c r="AW354" s="15"/>
      <c r="AX354" s="14"/>
      <c r="AY354" s="14"/>
      <c r="AZ354" s="14"/>
      <c r="BA354" s="14">
        <v>234.2</v>
      </c>
      <c r="BB354" s="172">
        <v>149.95545000000001</v>
      </c>
      <c r="BC354" s="14">
        <f>BB354/BA354*100</f>
        <v>64.028800170794199</v>
      </c>
      <c r="BD354" s="14"/>
      <c r="BE354" s="14"/>
      <c r="BF354" s="15"/>
      <c r="BG354" s="14"/>
      <c r="BH354" s="14"/>
      <c r="BI354" s="15"/>
      <c r="BJ354" s="14"/>
      <c r="BK354" s="14"/>
      <c r="BL354" s="14"/>
      <c r="BM354" s="14"/>
      <c r="BN354" s="14"/>
      <c r="BO354" s="15"/>
      <c r="BP354" s="14"/>
      <c r="BQ354" s="14"/>
      <c r="BR354" s="15"/>
      <c r="BS354" s="14"/>
      <c r="BT354" s="14"/>
      <c r="BU354" s="15"/>
    </row>
    <row r="355" spans="1:73" s="12" customFormat="1" x14ac:dyDescent="0.25">
      <c r="A355" s="133" t="s">
        <v>453</v>
      </c>
      <c r="B355" s="50">
        <f t="shared" si="232"/>
        <v>702.6</v>
      </c>
      <c r="C355" s="50">
        <f t="shared" si="233"/>
        <v>454.82221000000004</v>
      </c>
      <c r="D355" s="14">
        <f>C355/B355*100</f>
        <v>64.734160261884426</v>
      </c>
      <c r="E355" s="14"/>
      <c r="F355" s="14"/>
      <c r="G355" s="15"/>
      <c r="H355" s="14"/>
      <c r="I355" s="14"/>
      <c r="J355" s="15"/>
      <c r="K355" s="14"/>
      <c r="L355" s="15"/>
      <c r="M355" s="15"/>
      <c r="N355" s="15"/>
      <c r="O355" s="15"/>
      <c r="P355" s="15"/>
      <c r="Q355" s="14"/>
      <c r="R355" s="14"/>
      <c r="S355" s="14"/>
      <c r="T355" s="14"/>
      <c r="U355" s="14"/>
      <c r="V355" s="15"/>
      <c r="W355" s="14"/>
      <c r="X355" s="14"/>
      <c r="Y355" s="15"/>
      <c r="Z355" s="15"/>
      <c r="AA355" s="15"/>
      <c r="AB355" s="15"/>
      <c r="AC355" s="223"/>
      <c r="AD355" s="223"/>
      <c r="AE355" s="223"/>
      <c r="AF355" s="14"/>
      <c r="AG355" s="14"/>
      <c r="AH355" s="15"/>
      <c r="AI355" s="14"/>
      <c r="AJ355" s="14"/>
      <c r="AK355" s="15"/>
      <c r="AL355" s="14"/>
      <c r="AM355" s="14"/>
      <c r="AN355" s="15"/>
      <c r="AO355" s="14"/>
      <c r="AP355" s="14"/>
      <c r="AQ355" s="15"/>
      <c r="AR355" s="14"/>
      <c r="AS355" s="14"/>
      <c r="AT355" s="15"/>
      <c r="AU355" s="14"/>
      <c r="AV355" s="14"/>
      <c r="AW355" s="15"/>
      <c r="AX355" s="14"/>
      <c r="AY355" s="14"/>
      <c r="AZ355" s="14"/>
      <c r="BA355" s="14">
        <v>702.6</v>
      </c>
      <c r="BB355" s="172">
        <v>454.82221000000004</v>
      </c>
      <c r="BC355" s="14">
        <f>BB355/BA355*100</f>
        <v>64.734160261884426</v>
      </c>
      <c r="BD355" s="14"/>
      <c r="BE355" s="14"/>
      <c r="BF355" s="15"/>
      <c r="BG355" s="14"/>
      <c r="BH355" s="14"/>
      <c r="BI355" s="15"/>
      <c r="BJ355" s="14"/>
      <c r="BK355" s="14"/>
      <c r="BL355" s="14"/>
      <c r="BM355" s="14"/>
      <c r="BN355" s="14"/>
      <c r="BO355" s="15"/>
      <c r="BP355" s="14"/>
      <c r="BQ355" s="14"/>
      <c r="BR355" s="15"/>
      <c r="BS355" s="14"/>
      <c r="BT355" s="14"/>
      <c r="BU355" s="15"/>
    </row>
    <row r="356" spans="1:73" s="28" customFormat="1" ht="31.5" x14ac:dyDescent="0.25">
      <c r="A356" s="78" t="s">
        <v>444</v>
      </c>
      <c r="B356" s="80">
        <f t="shared" si="232"/>
        <v>322136.99999999994</v>
      </c>
      <c r="C356" s="80">
        <f t="shared" si="233"/>
        <v>222645.09883</v>
      </c>
      <c r="D356" s="83">
        <f t="shared" ref="D356" si="254">C356/B356*100</f>
        <v>69.115034544308813</v>
      </c>
      <c r="E356" s="83">
        <f>SUM(E357:E363)</f>
        <v>76.7</v>
      </c>
      <c r="F356" s="83">
        <f t="shared" ref="F356:BQ356" si="255">SUM(F357:F363)</f>
        <v>57.521999999999998</v>
      </c>
      <c r="G356" s="83">
        <f t="shared" si="237"/>
        <v>74.996088657105602</v>
      </c>
      <c r="H356" s="83">
        <f t="shared" si="255"/>
        <v>149.9</v>
      </c>
      <c r="I356" s="83">
        <f t="shared" si="255"/>
        <v>111.83136</v>
      </c>
      <c r="J356" s="83">
        <f t="shared" si="238"/>
        <v>74.603975983989329</v>
      </c>
      <c r="K356" s="83">
        <f t="shared" si="255"/>
        <v>5850.1</v>
      </c>
      <c r="L356" s="83">
        <f t="shared" si="255"/>
        <v>3751.87653</v>
      </c>
      <c r="M356" s="83">
        <f t="shared" si="239"/>
        <v>64.133545238542922</v>
      </c>
      <c r="N356" s="83">
        <f t="shared" si="255"/>
        <v>35944.9</v>
      </c>
      <c r="O356" s="83">
        <f t="shared" si="255"/>
        <v>28345.5</v>
      </c>
      <c r="P356" s="83">
        <f t="shared" si="225"/>
        <v>78.858196851291837</v>
      </c>
      <c r="Q356" s="83">
        <f t="shared" si="255"/>
        <v>464.8</v>
      </c>
      <c r="R356" s="83">
        <f t="shared" si="255"/>
        <v>0</v>
      </c>
      <c r="S356" s="83">
        <f t="shared" si="39"/>
        <v>0</v>
      </c>
      <c r="T356" s="83">
        <f t="shared" si="255"/>
        <v>4163.6000000000004</v>
      </c>
      <c r="U356" s="83">
        <f t="shared" si="255"/>
        <v>1914.4597099999999</v>
      </c>
      <c r="V356" s="83">
        <f t="shared" si="240"/>
        <v>45.980874963973477</v>
      </c>
      <c r="W356" s="83">
        <f t="shared" si="255"/>
        <v>215.5</v>
      </c>
      <c r="X356" s="83">
        <f t="shared" si="255"/>
        <v>121.8672</v>
      </c>
      <c r="Y356" s="83">
        <f t="shared" si="241"/>
        <v>56.550904872389786</v>
      </c>
      <c r="Z356" s="83">
        <f t="shared" si="255"/>
        <v>251140.2</v>
      </c>
      <c r="AA356" s="83">
        <f t="shared" si="255"/>
        <v>173570.91399999999</v>
      </c>
      <c r="AB356" s="83">
        <f t="shared" si="242"/>
        <v>69.113154325751097</v>
      </c>
      <c r="AC356" s="224">
        <f t="shared" si="255"/>
        <v>930.8</v>
      </c>
      <c r="AD356" s="224">
        <f t="shared" si="255"/>
        <v>522.45265000000006</v>
      </c>
      <c r="AE356" s="221">
        <f t="shared" si="243"/>
        <v>56.129420928233785</v>
      </c>
      <c r="AF356" s="83">
        <f t="shared" si="255"/>
        <v>9.8000000000000007</v>
      </c>
      <c r="AG356" s="83">
        <f t="shared" si="255"/>
        <v>3.2236799999999999</v>
      </c>
      <c r="AH356" s="83">
        <f t="shared" ref="AH356:AH395" si="256">AG356/AF356*100</f>
        <v>32.89469387755102</v>
      </c>
      <c r="AI356" s="83">
        <f t="shared" si="255"/>
        <v>310.3</v>
      </c>
      <c r="AJ356" s="83">
        <f t="shared" si="255"/>
        <v>173.13964000000001</v>
      </c>
      <c r="AK356" s="83">
        <f t="shared" si="244"/>
        <v>55.797499194328068</v>
      </c>
      <c r="AL356" s="83">
        <f t="shared" si="255"/>
        <v>497</v>
      </c>
      <c r="AM356" s="83">
        <f t="shared" si="255"/>
        <v>286.44716</v>
      </c>
      <c r="AN356" s="83">
        <f t="shared" si="245"/>
        <v>57.635243460764585</v>
      </c>
      <c r="AO356" s="83">
        <f t="shared" si="255"/>
        <v>620.5</v>
      </c>
      <c r="AP356" s="83">
        <f t="shared" si="255"/>
        <v>345.27552000000003</v>
      </c>
      <c r="AQ356" s="83">
        <f t="shared" si="246"/>
        <v>55.644725221595493</v>
      </c>
      <c r="AR356" s="83">
        <f t="shared" si="255"/>
        <v>310.3</v>
      </c>
      <c r="AS356" s="83">
        <f t="shared" si="255"/>
        <v>144.22977</v>
      </c>
      <c r="AT356" s="83">
        <f t="shared" si="247"/>
        <v>46.480750886239122</v>
      </c>
      <c r="AU356" s="83">
        <f t="shared" si="255"/>
        <v>1504.1</v>
      </c>
      <c r="AV356" s="83">
        <f t="shared" si="255"/>
        <v>1127.7</v>
      </c>
      <c r="AW356" s="83">
        <f t="shared" si="248"/>
        <v>74.97506814706469</v>
      </c>
      <c r="AX356" s="83">
        <f t="shared" si="255"/>
        <v>0</v>
      </c>
      <c r="AY356" s="83">
        <f t="shared" si="255"/>
        <v>0</v>
      </c>
      <c r="AZ356" s="83">
        <f t="shared" si="255"/>
        <v>0</v>
      </c>
      <c r="BA356" s="83">
        <f t="shared" si="255"/>
        <v>1264.7</v>
      </c>
      <c r="BB356" s="83">
        <f>SUM(BB357:BB363)</f>
        <v>713.26853000000006</v>
      </c>
      <c r="BC356" s="81">
        <f t="shared" ref="BC356:BC364" si="257">BB356/BA356*100</f>
        <v>56.398239108088873</v>
      </c>
      <c r="BD356" s="83">
        <f t="shared" si="255"/>
        <v>310.3</v>
      </c>
      <c r="BE356" s="83">
        <f t="shared" si="255"/>
        <v>191.27808999999999</v>
      </c>
      <c r="BF356" s="83">
        <f t="shared" si="249"/>
        <v>61.642955204640671</v>
      </c>
      <c r="BG356" s="83">
        <f t="shared" si="255"/>
        <v>310.3</v>
      </c>
      <c r="BH356" s="83">
        <f t="shared" si="255"/>
        <v>179.45421999999999</v>
      </c>
      <c r="BI356" s="83">
        <f t="shared" si="250"/>
        <v>57.832491137608763</v>
      </c>
      <c r="BJ356" s="83">
        <f t="shared" si="255"/>
        <v>17930.2</v>
      </c>
      <c r="BK356" s="83">
        <f t="shared" si="255"/>
        <v>11079.858769999999</v>
      </c>
      <c r="BL356" s="83">
        <f t="shared" si="31"/>
        <v>61.794395879577465</v>
      </c>
      <c r="BM356" s="83">
        <f t="shared" si="255"/>
        <v>128.19999999999999</v>
      </c>
      <c r="BN356" s="83">
        <f t="shared" si="255"/>
        <v>0</v>
      </c>
      <c r="BO356" s="83"/>
      <c r="BP356" s="83">
        <f t="shared" si="255"/>
        <v>4.8</v>
      </c>
      <c r="BQ356" s="83">
        <f t="shared" si="255"/>
        <v>4.8</v>
      </c>
      <c r="BR356" s="83">
        <f t="shared" si="252"/>
        <v>100</v>
      </c>
      <c r="BS356" s="83"/>
      <c r="BT356" s="83"/>
      <c r="BU356" s="83"/>
    </row>
    <row r="357" spans="1:73" s="12" customFormat="1" ht="17.25" customHeight="1" x14ac:dyDescent="0.25">
      <c r="A357" s="132" t="s">
        <v>385</v>
      </c>
      <c r="B357" s="50">
        <f t="shared" si="232"/>
        <v>320872.29999999993</v>
      </c>
      <c r="C357" s="50">
        <f t="shared" si="233"/>
        <v>221931.8303</v>
      </c>
      <c r="D357" s="15">
        <f t="shared" si="0"/>
        <v>69.165157073390276</v>
      </c>
      <c r="E357" s="15">
        <v>76.7</v>
      </c>
      <c r="F357" s="172">
        <v>57.521999999999998</v>
      </c>
      <c r="G357" s="15">
        <f t="shared" si="237"/>
        <v>74.996088657105602</v>
      </c>
      <c r="H357" s="15">
        <v>149.9</v>
      </c>
      <c r="I357" s="172">
        <v>111.83136</v>
      </c>
      <c r="J357" s="15">
        <f t="shared" si="238"/>
        <v>74.603975983989329</v>
      </c>
      <c r="K357" s="15">
        <v>5850.1</v>
      </c>
      <c r="L357" s="228">
        <v>3751.87653</v>
      </c>
      <c r="M357" s="15">
        <f t="shared" si="239"/>
        <v>64.133545238542922</v>
      </c>
      <c r="N357" s="15">
        <v>35944.9</v>
      </c>
      <c r="O357" s="172">
        <v>28345.5</v>
      </c>
      <c r="P357" s="15">
        <f t="shared" si="225"/>
        <v>78.858196851291837</v>
      </c>
      <c r="Q357" s="15">
        <v>464.8</v>
      </c>
      <c r="R357" s="15"/>
      <c r="S357" s="15">
        <f t="shared" si="39"/>
        <v>0</v>
      </c>
      <c r="T357" s="15">
        <v>4163.6000000000004</v>
      </c>
      <c r="U357" s="172">
        <v>1914.4597099999999</v>
      </c>
      <c r="V357" s="15">
        <f t="shared" si="240"/>
        <v>45.980874963973477</v>
      </c>
      <c r="W357" s="15">
        <v>215.5</v>
      </c>
      <c r="X357" s="172">
        <v>121.8672</v>
      </c>
      <c r="Y357" s="15">
        <f t="shared" si="241"/>
        <v>56.550904872389786</v>
      </c>
      <c r="Z357" s="227">
        <v>251140.2</v>
      </c>
      <c r="AA357" s="172">
        <v>173570.91399999999</v>
      </c>
      <c r="AB357" s="15">
        <f t="shared" si="242"/>
        <v>69.113154325751097</v>
      </c>
      <c r="AC357" s="222">
        <v>930.8</v>
      </c>
      <c r="AD357" s="226">
        <v>522.45265000000006</v>
      </c>
      <c r="AE357" s="223">
        <f t="shared" si="243"/>
        <v>56.129420928233785</v>
      </c>
      <c r="AF357" s="15">
        <v>9.8000000000000007</v>
      </c>
      <c r="AG357" s="172">
        <v>3.2236799999999999</v>
      </c>
      <c r="AH357" s="15">
        <f t="shared" si="256"/>
        <v>32.89469387755102</v>
      </c>
      <c r="AI357" s="15">
        <v>310.3</v>
      </c>
      <c r="AJ357" s="172">
        <v>173.13964000000001</v>
      </c>
      <c r="AK357" s="15">
        <f t="shared" si="244"/>
        <v>55.797499194328068</v>
      </c>
      <c r="AL357" s="15">
        <v>497</v>
      </c>
      <c r="AM357" s="172">
        <v>286.44716</v>
      </c>
      <c r="AN357" s="15">
        <f t="shared" si="245"/>
        <v>57.635243460764585</v>
      </c>
      <c r="AO357" s="15">
        <v>620.5</v>
      </c>
      <c r="AP357" s="172">
        <v>345.27552000000003</v>
      </c>
      <c r="AQ357" s="15">
        <f t="shared" si="246"/>
        <v>55.644725221595493</v>
      </c>
      <c r="AR357" s="15">
        <v>310.3</v>
      </c>
      <c r="AS357" s="172">
        <v>144.22977</v>
      </c>
      <c r="AT357" s="15">
        <f t="shared" si="247"/>
        <v>46.480750886239122</v>
      </c>
      <c r="AU357" s="15">
        <v>1504.1</v>
      </c>
      <c r="AV357" s="172">
        <v>1127.7</v>
      </c>
      <c r="AW357" s="15">
        <f t="shared" si="248"/>
        <v>74.97506814706469</v>
      </c>
      <c r="AX357" s="15">
        <v>0</v>
      </c>
      <c r="AY357" s="15">
        <v>0</v>
      </c>
      <c r="AZ357" s="15"/>
      <c r="BA357" s="15"/>
      <c r="BB357" s="15"/>
      <c r="BC357" s="14"/>
      <c r="BD357" s="15">
        <v>310.3</v>
      </c>
      <c r="BE357" s="172">
        <v>191.27808999999999</v>
      </c>
      <c r="BF357" s="15">
        <f t="shared" si="249"/>
        <v>61.642955204640671</v>
      </c>
      <c r="BG357" s="15">
        <v>310.3</v>
      </c>
      <c r="BH357" s="172">
        <v>179.45421999999999</v>
      </c>
      <c r="BI357" s="15">
        <f t="shared" si="250"/>
        <v>57.832491137608763</v>
      </c>
      <c r="BJ357" s="15">
        <v>17930.2</v>
      </c>
      <c r="BK357" s="172">
        <v>11079.858769999999</v>
      </c>
      <c r="BL357" s="15">
        <f t="shared" si="31"/>
        <v>61.794395879577465</v>
      </c>
      <c r="BM357" s="15">
        <v>128.19999999999999</v>
      </c>
      <c r="BN357" s="15">
        <v>0</v>
      </c>
      <c r="BO357" s="15">
        <f t="shared" si="251"/>
        <v>0</v>
      </c>
      <c r="BP357" s="172">
        <v>4.8</v>
      </c>
      <c r="BQ357" s="172">
        <v>4.8</v>
      </c>
      <c r="BR357" s="15">
        <f t="shared" si="252"/>
        <v>100</v>
      </c>
      <c r="BS357" s="15"/>
      <c r="BT357" s="15"/>
      <c r="BU357" s="15"/>
    </row>
    <row r="358" spans="1:73" s="12" customFormat="1" x14ac:dyDescent="0.25">
      <c r="A358" s="133" t="s">
        <v>669</v>
      </c>
      <c r="B358" s="50">
        <f t="shared" si="232"/>
        <v>234.2</v>
      </c>
      <c r="C358" s="50">
        <f t="shared" si="233"/>
        <v>134.19927999999999</v>
      </c>
      <c r="D358" s="14">
        <f t="shared" ref="D358:D363" si="258">C358/B358*100</f>
        <v>57.301144321093076</v>
      </c>
      <c r="E358" s="14"/>
      <c r="F358" s="14"/>
      <c r="G358" s="15"/>
      <c r="H358" s="14"/>
      <c r="I358" s="15"/>
      <c r="J358" s="15"/>
      <c r="K358" s="14"/>
      <c r="L358" s="14"/>
      <c r="M358" s="15"/>
      <c r="N358" s="14"/>
      <c r="O358" s="14"/>
      <c r="P358" s="15"/>
      <c r="Q358" s="14"/>
      <c r="R358" s="14"/>
      <c r="S358" s="15"/>
      <c r="T358" s="14"/>
      <c r="U358" s="14"/>
      <c r="V358" s="15"/>
      <c r="W358" s="14"/>
      <c r="X358" s="15"/>
      <c r="Y358" s="15"/>
      <c r="Z358" s="14"/>
      <c r="AA358" s="14"/>
      <c r="AB358" s="15"/>
      <c r="AC358" s="223"/>
      <c r="AD358" s="223"/>
      <c r="AE358" s="223"/>
      <c r="AF358" s="14"/>
      <c r="AG358" s="14"/>
      <c r="AH358" s="15"/>
      <c r="AI358" s="14"/>
      <c r="AJ358" s="14"/>
      <c r="AK358" s="15"/>
      <c r="AL358" s="14"/>
      <c r="AM358" s="14"/>
      <c r="AN358" s="15"/>
      <c r="AO358" s="14"/>
      <c r="AP358" s="14"/>
      <c r="AQ358" s="15"/>
      <c r="AR358" s="14"/>
      <c r="AS358" s="14"/>
      <c r="AT358" s="15"/>
      <c r="AU358" s="14"/>
      <c r="AV358" s="14"/>
      <c r="AW358" s="15"/>
      <c r="AX358" s="14"/>
      <c r="AY358" s="14"/>
      <c r="AZ358" s="14"/>
      <c r="BA358" s="14">
        <v>234.2</v>
      </c>
      <c r="BB358" s="172">
        <v>134.19927999999999</v>
      </c>
      <c r="BC358" s="14">
        <f t="shared" si="257"/>
        <v>57.301144321093076</v>
      </c>
      <c r="BD358" s="14"/>
      <c r="BE358" s="14"/>
      <c r="BF358" s="15"/>
      <c r="BG358" s="14"/>
      <c r="BH358" s="14"/>
      <c r="BI358" s="15"/>
      <c r="BJ358" s="14"/>
      <c r="BK358" s="14"/>
      <c r="BL358" s="15"/>
      <c r="BM358" s="14"/>
      <c r="BN358" s="14"/>
      <c r="BO358" s="15"/>
      <c r="BP358" s="14"/>
      <c r="BQ358" s="14"/>
      <c r="BR358" s="15"/>
      <c r="BS358" s="14"/>
      <c r="BT358" s="14"/>
      <c r="BU358" s="15"/>
    </row>
    <row r="359" spans="1:73" s="12" customFormat="1" x14ac:dyDescent="0.25">
      <c r="A359" s="133" t="s">
        <v>670</v>
      </c>
      <c r="B359" s="50">
        <f t="shared" si="232"/>
        <v>234.2</v>
      </c>
      <c r="C359" s="50">
        <f t="shared" si="233"/>
        <v>121.55356</v>
      </c>
      <c r="D359" s="14">
        <f t="shared" si="258"/>
        <v>51.901605465414178</v>
      </c>
      <c r="E359" s="14"/>
      <c r="F359" s="14"/>
      <c r="G359" s="15"/>
      <c r="H359" s="14"/>
      <c r="I359" s="15"/>
      <c r="J359" s="15"/>
      <c r="K359" s="14"/>
      <c r="L359" s="14"/>
      <c r="M359" s="15"/>
      <c r="N359" s="14"/>
      <c r="O359" s="14"/>
      <c r="P359" s="15"/>
      <c r="Q359" s="14"/>
      <c r="R359" s="14"/>
      <c r="S359" s="15"/>
      <c r="T359" s="14"/>
      <c r="U359" s="14"/>
      <c r="V359" s="15"/>
      <c r="W359" s="14"/>
      <c r="X359" s="15"/>
      <c r="Y359" s="15"/>
      <c r="Z359" s="14"/>
      <c r="AA359" s="14"/>
      <c r="AB359" s="15"/>
      <c r="AC359" s="223"/>
      <c r="AD359" s="223"/>
      <c r="AE359" s="223"/>
      <c r="AF359" s="14"/>
      <c r="AG359" s="14"/>
      <c r="AH359" s="15"/>
      <c r="AI359" s="14"/>
      <c r="AJ359" s="14"/>
      <c r="AK359" s="15"/>
      <c r="AL359" s="14"/>
      <c r="AM359" s="14"/>
      <c r="AN359" s="15"/>
      <c r="AO359" s="14"/>
      <c r="AP359" s="14"/>
      <c r="AQ359" s="15"/>
      <c r="AR359" s="14"/>
      <c r="AS359" s="14"/>
      <c r="AT359" s="15"/>
      <c r="AU359" s="14"/>
      <c r="AV359" s="14"/>
      <c r="AW359" s="15"/>
      <c r="AX359" s="14"/>
      <c r="AY359" s="14"/>
      <c r="AZ359" s="14"/>
      <c r="BA359" s="14">
        <v>234.2</v>
      </c>
      <c r="BB359" s="172">
        <v>121.55356</v>
      </c>
      <c r="BC359" s="14">
        <f t="shared" si="257"/>
        <v>51.901605465414178</v>
      </c>
      <c r="BD359" s="14"/>
      <c r="BE359" s="14"/>
      <c r="BF359" s="15"/>
      <c r="BG359" s="14"/>
      <c r="BH359" s="14"/>
      <c r="BI359" s="15"/>
      <c r="BJ359" s="14"/>
      <c r="BK359" s="14"/>
      <c r="BL359" s="15"/>
      <c r="BM359" s="14"/>
      <c r="BN359" s="14"/>
      <c r="BO359" s="15"/>
      <c r="BP359" s="14"/>
      <c r="BQ359" s="14"/>
      <c r="BR359" s="15"/>
      <c r="BS359" s="14"/>
      <c r="BT359" s="14"/>
      <c r="BU359" s="15"/>
    </row>
    <row r="360" spans="1:73" s="12" customFormat="1" x14ac:dyDescent="0.25">
      <c r="A360" s="133" t="s">
        <v>331</v>
      </c>
      <c r="B360" s="50">
        <f t="shared" si="232"/>
        <v>234.2</v>
      </c>
      <c r="C360" s="50">
        <f t="shared" si="233"/>
        <v>138.11661999999998</v>
      </c>
      <c r="D360" s="14">
        <f t="shared" si="258"/>
        <v>58.973791631084538</v>
      </c>
      <c r="E360" s="14"/>
      <c r="F360" s="14"/>
      <c r="G360" s="15"/>
      <c r="H360" s="14"/>
      <c r="I360" s="15"/>
      <c r="J360" s="15"/>
      <c r="K360" s="14"/>
      <c r="L360" s="14"/>
      <c r="M360" s="15"/>
      <c r="N360" s="14"/>
      <c r="O360" s="14"/>
      <c r="P360" s="15"/>
      <c r="Q360" s="14"/>
      <c r="R360" s="14"/>
      <c r="S360" s="15"/>
      <c r="T360" s="14"/>
      <c r="U360" s="14"/>
      <c r="V360" s="15"/>
      <c r="W360" s="14"/>
      <c r="X360" s="15"/>
      <c r="Y360" s="15"/>
      <c r="Z360" s="14"/>
      <c r="AA360" s="14"/>
      <c r="AB360" s="15"/>
      <c r="AC360" s="223"/>
      <c r="AD360" s="223"/>
      <c r="AE360" s="223"/>
      <c r="AF360" s="14"/>
      <c r="AG360" s="14"/>
      <c r="AH360" s="15"/>
      <c r="AI360" s="14"/>
      <c r="AJ360" s="14"/>
      <c r="AK360" s="15"/>
      <c r="AL360" s="14"/>
      <c r="AM360" s="14"/>
      <c r="AN360" s="15"/>
      <c r="AO360" s="14"/>
      <c r="AP360" s="14"/>
      <c r="AQ360" s="15"/>
      <c r="AR360" s="14"/>
      <c r="AS360" s="14"/>
      <c r="AT360" s="15"/>
      <c r="AU360" s="14"/>
      <c r="AV360" s="14"/>
      <c r="AW360" s="15"/>
      <c r="AX360" s="14"/>
      <c r="AY360" s="14"/>
      <c r="AZ360" s="14"/>
      <c r="BA360" s="14">
        <v>234.2</v>
      </c>
      <c r="BB360" s="172">
        <v>138.11661999999998</v>
      </c>
      <c r="BC360" s="14">
        <f t="shared" si="257"/>
        <v>58.973791631084538</v>
      </c>
      <c r="BD360" s="14"/>
      <c r="BE360" s="14"/>
      <c r="BF360" s="15"/>
      <c r="BG360" s="14"/>
      <c r="BH360" s="14"/>
      <c r="BI360" s="15"/>
      <c r="BJ360" s="14"/>
      <c r="BK360" s="14"/>
      <c r="BL360" s="15"/>
      <c r="BM360" s="14"/>
      <c r="BN360" s="14"/>
      <c r="BO360" s="15"/>
      <c r="BP360" s="14"/>
      <c r="BQ360" s="14"/>
      <c r="BR360" s="15"/>
      <c r="BS360" s="14"/>
      <c r="BT360" s="14"/>
      <c r="BU360" s="15"/>
    </row>
    <row r="361" spans="1:73" s="12" customFormat="1" x14ac:dyDescent="0.25">
      <c r="A361" s="133" t="s">
        <v>673</v>
      </c>
      <c r="B361" s="50">
        <f t="shared" si="232"/>
        <v>93.7</v>
      </c>
      <c r="C361" s="50">
        <f t="shared" si="233"/>
        <v>53.296639999999996</v>
      </c>
      <c r="D361" s="14">
        <f t="shared" si="258"/>
        <v>56.880085378868728</v>
      </c>
      <c r="E361" s="14"/>
      <c r="F361" s="14"/>
      <c r="G361" s="15"/>
      <c r="H361" s="14"/>
      <c r="I361" s="15"/>
      <c r="J361" s="15"/>
      <c r="K361" s="14"/>
      <c r="L361" s="14"/>
      <c r="M361" s="15"/>
      <c r="N361" s="14"/>
      <c r="O361" s="14"/>
      <c r="P361" s="15"/>
      <c r="Q361" s="14"/>
      <c r="R361" s="14"/>
      <c r="S361" s="15"/>
      <c r="T361" s="14"/>
      <c r="U361" s="14"/>
      <c r="V361" s="15"/>
      <c r="W361" s="14"/>
      <c r="X361" s="15"/>
      <c r="Y361" s="15"/>
      <c r="Z361" s="14"/>
      <c r="AA361" s="14"/>
      <c r="AB361" s="15"/>
      <c r="AC361" s="223"/>
      <c r="AD361" s="223"/>
      <c r="AE361" s="223"/>
      <c r="AF361" s="14"/>
      <c r="AG361" s="14"/>
      <c r="AH361" s="15"/>
      <c r="AI361" s="14"/>
      <c r="AJ361" s="14"/>
      <c r="AK361" s="15"/>
      <c r="AL361" s="14"/>
      <c r="AM361" s="14"/>
      <c r="AN361" s="15"/>
      <c r="AO361" s="14"/>
      <c r="AP361" s="14"/>
      <c r="AQ361" s="15"/>
      <c r="AR361" s="14"/>
      <c r="AS361" s="14"/>
      <c r="AT361" s="15"/>
      <c r="AU361" s="14"/>
      <c r="AV361" s="14"/>
      <c r="AW361" s="15"/>
      <c r="AX361" s="14"/>
      <c r="AY361" s="14"/>
      <c r="AZ361" s="14"/>
      <c r="BA361" s="14">
        <v>93.7</v>
      </c>
      <c r="BB361" s="172">
        <v>53.296639999999996</v>
      </c>
      <c r="BC361" s="14">
        <f t="shared" si="257"/>
        <v>56.880085378868728</v>
      </c>
      <c r="BD361" s="14"/>
      <c r="BE361" s="14"/>
      <c r="BF361" s="15"/>
      <c r="BG361" s="14"/>
      <c r="BH361" s="14"/>
      <c r="BI361" s="15"/>
      <c r="BJ361" s="14"/>
      <c r="BK361" s="14"/>
      <c r="BL361" s="15"/>
      <c r="BM361" s="14"/>
      <c r="BN361" s="14"/>
      <c r="BO361" s="15"/>
      <c r="BP361" s="14"/>
      <c r="BQ361" s="14"/>
      <c r="BR361" s="15"/>
      <c r="BS361" s="14"/>
      <c r="BT361" s="14"/>
      <c r="BU361" s="15"/>
    </row>
    <row r="362" spans="1:73" s="12" customFormat="1" x14ac:dyDescent="0.25">
      <c r="A362" s="133" t="s">
        <v>671</v>
      </c>
      <c r="B362" s="50">
        <f t="shared" si="232"/>
        <v>234.2</v>
      </c>
      <c r="C362" s="50">
        <f t="shared" si="233"/>
        <v>132.4196</v>
      </c>
      <c r="D362" s="14">
        <f t="shared" si="258"/>
        <v>56.541246797608892</v>
      </c>
      <c r="E362" s="14"/>
      <c r="F362" s="14"/>
      <c r="G362" s="15"/>
      <c r="H362" s="14"/>
      <c r="I362" s="15"/>
      <c r="J362" s="15"/>
      <c r="K362" s="14"/>
      <c r="L362" s="14"/>
      <c r="M362" s="15"/>
      <c r="N362" s="14"/>
      <c r="O362" s="14"/>
      <c r="P362" s="15"/>
      <c r="Q362" s="14"/>
      <c r="R362" s="14"/>
      <c r="S362" s="15"/>
      <c r="T362" s="14"/>
      <c r="U362" s="14"/>
      <c r="V362" s="15"/>
      <c r="W362" s="14"/>
      <c r="X362" s="15"/>
      <c r="Y362" s="15"/>
      <c r="Z362" s="14"/>
      <c r="AA362" s="14"/>
      <c r="AB362" s="15"/>
      <c r="AC362" s="223"/>
      <c r="AD362" s="223"/>
      <c r="AE362" s="223"/>
      <c r="AF362" s="14"/>
      <c r="AG362" s="14"/>
      <c r="AH362" s="15"/>
      <c r="AI362" s="14"/>
      <c r="AJ362" s="14"/>
      <c r="AK362" s="15"/>
      <c r="AL362" s="14"/>
      <c r="AM362" s="14"/>
      <c r="AN362" s="15"/>
      <c r="AO362" s="14"/>
      <c r="AP362" s="14"/>
      <c r="AQ362" s="15"/>
      <c r="AR362" s="14"/>
      <c r="AS362" s="14"/>
      <c r="AT362" s="15"/>
      <c r="AU362" s="14"/>
      <c r="AV362" s="14"/>
      <c r="AW362" s="15"/>
      <c r="AX362" s="14"/>
      <c r="AY362" s="14"/>
      <c r="AZ362" s="14"/>
      <c r="BA362" s="14">
        <v>234.2</v>
      </c>
      <c r="BB362" s="172">
        <v>132.4196</v>
      </c>
      <c r="BC362" s="14">
        <f t="shared" si="257"/>
        <v>56.541246797608892</v>
      </c>
      <c r="BD362" s="14"/>
      <c r="BE362" s="14"/>
      <c r="BF362" s="15"/>
      <c r="BG362" s="14"/>
      <c r="BH362" s="14"/>
      <c r="BI362" s="15"/>
      <c r="BJ362" s="14"/>
      <c r="BK362" s="14"/>
      <c r="BL362" s="15"/>
      <c r="BM362" s="14"/>
      <c r="BN362" s="14"/>
      <c r="BO362" s="15"/>
      <c r="BP362" s="14"/>
      <c r="BQ362" s="14"/>
      <c r="BR362" s="15"/>
      <c r="BS362" s="14"/>
      <c r="BT362" s="14"/>
      <c r="BU362" s="15"/>
    </row>
    <row r="363" spans="1:73" s="12" customFormat="1" x14ac:dyDescent="0.25">
      <c r="A363" s="133" t="s">
        <v>672</v>
      </c>
      <c r="B363" s="50">
        <f t="shared" si="232"/>
        <v>234.2</v>
      </c>
      <c r="C363" s="50">
        <f t="shared" si="233"/>
        <v>133.68283</v>
      </c>
      <c r="D363" s="14">
        <f t="shared" si="258"/>
        <v>57.080627668659268</v>
      </c>
      <c r="E363" s="14"/>
      <c r="F363" s="14"/>
      <c r="G363" s="15"/>
      <c r="H363" s="14"/>
      <c r="I363" s="15"/>
      <c r="J363" s="15"/>
      <c r="K363" s="14"/>
      <c r="L363" s="14"/>
      <c r="M363" s="15"/>
      <c r="N363" s="14"/>
      <c r="O363" s="14"/>
      <c r="P363" s="15"/>
      <c r="Q363" s="14"/>
      <c r="R363" s="14"/>
      <c r="S363" s="15"/>
      <c r="T363" s="14"/>
      <c r="U363" s="14"/>
      <c r="V363" s="15"/>
      <c r="W363" s="14"/>
      <c r="X363" s="15"/>
      <c r="Y363" s="15"/>
      <c r="Z363" s="14"/>
      <c r="AA363" s="14"/>
      <c r="AB363" s="15"/>
      <c r="AC363" s="223"/>
      <c r="AD363" s="223"/>
      <c r="AE363" s="223"/>
      <c r="AF363" s="14"/>
      <c r="AG363" s="14"/>
      <c r="AH363" s="15"/>
      <c r="AI363" s="14"/>
      <c r="AJ363" s="14"/>
      <c r="AK363" s="15"/>
      <c r="AL363" s="14"/>
      <c r="AM363" s="14"/>
      <c r="AN363" s="15"/>
      <c r="AO363" s="14"/>
      <c r="AP363" s="14"/>
      <c r="AQ363" s="15"/>
      <c r="AR363" s="14"/>
      <c r="AS363" s="14"/>
      <c r="AT363" s="15"/>
      <c r="AU363" s="14"/>
      <c r="AV363" s="14"/>
      <c r="AW363" s="15"/>
      <c r="AX363" s="14"/>
      <c r="AY363" s="14"/>
      <c r="AZ363" s="14"/>
      <c r="BA363" s="14">
        <v>234.2</v>
      </c>
      <c r="BB363" s="172">
        <v>133.68283</v>
      </c>
      <c r="BC363" s="14">
        <f t="shared" si="257"/>
        <v>57.080627668659268</v>
      </c>
      <c r="BD363" s="14"/>
      <c r="BE363" s="14"/>
      <c r="BF363" s="15"/>
      <c r="BG363" s="14"/>
      <c r="BH363" s="14"/>
      <c r="BI363" s="15"/>
      <c r="BJ363" s="14"/>
      <c r="BK363" s="14"/>
      <c r="BL363" s="15"/>
      <c r="BM363" s="14"/>
      <c r="BN363" s="14"/>
      <c r="BO363" s="15"/>
      <c r="BP363" s="14"/>
      <c r="BQ363" s="14"/>
      <c r="BR363" s="15"/>
      <c r="BS363" s="14"/>
      <c r="BT363" s="14"/>
      <c r="BU363" s="15"/>
    </row>
    <row r="364" spans="1:73" s="28" customFormat="1" ht="31.5" x14ac:dyDescent="0.25">
      <c r="A364" s="78" t="s">
        <v>445</v>
      </c>
      <c r="B364" s="80">
        <f t="shared" si="232"/>
        <v>138089.10000000003</v>
      </c>
      <c r="C364" s="80">
        <f t="shared" si="233"/>
        <v>85834.665949999995</v>
      </c>
      <c r="D364" s="83">
        <f t="shared" ref="D364" si="259">C364/B364*100</f>
        <v>62.158900268015337</v>
      </c>
      <c r="E364" s="83">
        <f>SUM(E365:E371)</f>
        <v>397.4</v>
      </c>
      <c r="F364" s="83">
        <f t="shared" ref="F364:BQ364" si="260">SUM(F365:F371)</f>
        <v>292.04647999999997</v>
      </c>
      <c r="G364" s="83">
        <f t="shared" si="237"/>
        <v>73.489300452944136</v>
      </c>
      <c r="H364" s="83">
        <f t="shared" si="260"/>
        <v>45.2</v>
      </c>
      <c r="I364" s="83">
        <f t="shared" si="260"/>
        <v>22.263840000000002</v>
      </c>
      <c r="J364" s="83">
        <f t="shared" si="238"/>
        <v>49.256283185840708</v>
      </c>
      <c r="K364" s="83">
        <f t="shared" si="260"/>
        <v>672.3</v>
      </c>
      <c r="L364" s="83">
        <f t="shared" si="260"/>
        <v>289.91757000000001</v>
      </c>
      <c r="M364" s="83">
        <f t="shared" si="239"/>
        <v>43.123244087460961</v>
      </c>
      <c r="N364" s="83">
        <f t="shared" si="260"/>
        <v>17208.2</v>
      </c>
      <c r="O364" s="83">
        <f t="shared" si="260"/>
        <v>11027.36831</v>
      </c>
      <c r="P364" s="83">
        <f t="shared" si="225"/>
        <v>64.082055706000631</v>
      </c>
      <c r="Q364" s="83">
        <f t="shared" si="260"/>
        <v>162.9</v>
      </c>
      <c r="R364" s="83">
        <f t="shared" si="260"/>
        <v>0</v>
      </c>
      <c r="S364" s="83">
        <f t="shared" si="39"/>
        <v>0</v>
      </c>
      <c r="T364" s="83">
        <f t="shared" si="260"/>
        <v>1629.8</v>
      </c>
      <c r="U364" s="83">
        <f t="shared" si="260"/>
        <v>767.42869999999994</v>
      </c>
      <c r="V364" s="83">
        <f t="shared" si="240"/>
        <v>47.087292919376608</v>
      </c>
      <c r="W364" s="83">
        <f t="shared" si="260"/>
        <v>53.9</v>
      </c>
      <c r="X364" s="83">
        <f t="shared" si="260"/>
        <v>29.364189999999997</v>
      </c>
      <c r="Y364" s="83">
        <f t="shared" si="241"/>
        <v>54.479016697588122</v>
      </c>
      <c r="Z364" s="83">
        <f t="shared" si="260"/>
        <v>103989.9</v>
      </c>
      <c r="AA364" s="83">
        <f t="shared" si="260"/>
        <v>65948.792560000002</v>
      </c>
      <c r="AB364" s="83">
        <f t="shared" si="242"/>
        <v>63.418459446542407</v>
      </c>
      <c r="AC364" s="224">
        <f t="shared" si="260"/>
        <v>310.3</v>
      </c>
      <c r="AD364" s="224">
        <f t="shared" si="260"/>
        <v>170.19668999999999</v>
      </c>
      <c r="AE364" s="221">
        <f t="shared" si="243"/>
        <v>54.849078311311629</v>
      </c>
      <c r="AF364" s="83">
        <f t="shared" si="260"/>
        <v>0</v>
      </c>
      <c r="AG364" s="83">
        <f t="shared" si="260"/>
        <v>0</v>
      </c>
      <c r="AH364" s="83"/>
      <c r="AI364" s="83">
        <f t="shared" si="260"/>
        <v>310.3</v>
      </c>
      <c r="AJ364" s="83">
        <f t="shared" si="260"/>
        <v>231.89698999999999</v>
      </c>
      <c r="AK364" s="83">
        <f t="shared" si="244"/>
        <v>74.733158233967117</v>
      </c>
      <c r="AL364" s="83">
        <f t="shared" si="260"/>
        <v>1081.9000000000001</v>
      </c>
      <c r="AM364" s="83">
        <f t="shared" si="260"/>
        <v>566.78002000000004</v>
      </c>
      <c r="AN364" s="83">
        <f t="shared" si="245"/>
        <v>52.387468342730379</v>
      </c>
      <c r="AO364" s="83">
        <f t="shared" si="260"/>
        <v>310.3</v>
      </c>
      <c r="AP364" s="83">
        <f t="shared" si="260"/>
        <v>151.81360000000001</v>
      </c>
      <c r="AQ364" s="83">
        <f t="shared" si="246"/>
        <v>48.924782468578798</v>
      </c>
      <c r="AR364" s="83">
        <f t="shared" si="260"/>
        <v>310.3</v>
      </c>
      <c r="AS364" s="83">
        <f t="shared" si="260"/>
        <v>134.18135000000001</v>
      </c>
      <c r="AT364" s="83">
        <f t="shared" si="247"/>
        <v>43.24245891073155</v>
      </c>
      <c r="AU364" s="83">
        <f t="shared" si="260"/>
        <v>550.70000000000005</v>
      </c>
      <c r="AV364" s="83">
        <f t="shared" si="260"/>
        <v>413.1</v>
      </c>
      <c r="AW364" s="83">
        <f t="shared" si="248"/>
        <v>75.013619030325046</v>
      </c>
      <c r="AX364" s="83">
        <f t="shared" si="260"/>
        <v>0</v>
      </c>
      <c r="AY364" s="83">
        <f t="shared" si="260"/>
        <v>0</v>
      </c>
      <c r="AZ364" s="83">
        <f t="shared" si="260"/>
        <v>0</v>
      </c>
      <c r="BA364" s="83">
        <f t="shared" si="260"/>
        <v>655.8</v>
      </c>
      <c r="BB364" s="83">
        <f>SUM(BB365:BB371)</f>
        <v>384.50261999999998</v>
      </c>
      <c r="BC364" s="81">
        <f t="shared" si="257"/>
        <v>58.631079597438237</v>
      </c>
      <c r="BD364" s="83">
        <f t="shared" si="260"/>
        <v>310.3</v>
      </c>
      <c r="BE364" s="83">
        <f t="shared" si="260"/>
        <v>207.45348999999999</v>
      </c>
      <c r="BF364" s="83">
        <f t="shared" si="249"/>
        <v>66.855781501772469</v>
      </c>
      <c r="BG364" s="83">
        <f t="shared" si="260"/>
        <v>310.3</v>
      </c>
      <c r="BH364" s="83">
        <f t="shared" si="260"/>
        <v>231.95</v>
      </c>
      <c r="BI364" s="83">
        <f t="shared" si="250"/>
        <v>74.750241701579114</v>
      </c>
      <c r="BJ364" s="83">
        <f t="shared" si="260"/>
        <v>9744.7000000000007</v>
      </c>
      <c r="BK364" s="83">
        <f t="shared" si="260"/>
        <v>4965.6095400000004</v>
      </c>
      <c r="BL364" s="83">
        <f t="shared" si="31"/>
        <v>50.957028333350443</v>
      </c>
      <c r="BM364" s="83">
        <f t="shared" si="260"/>
        <v>32</v>
      </c>
      <c r="BN364" s="83">
        <f t="shared" si="260"/>
        <v>0</v>
      </c>
      <c r="BO364" s="83"/>
      <c r="BP364" s="83">
        <f t="shared" si="260"/>
        <v>2.6</v>
      </c>
      <c r="BQ364" s="83">
        <f t="shared" si="260"/>
        <v>0</v>
      </c>
      <c r="BR364" s="83">
        <f t="shared" si="252"/>
        <v>0</v>
      </c>
      <c r="BS364" s="83"/>
      <c r="BT364" s="83"/>
      <c r="BU364" s="83"/>
    </row>
    <row r="365" spans="1:73" s="12" customFormat="1" x14ac:dyDescent="0.25">
      <c r="A365" s="132" t="s">
        <v>384</v>
      </c>
      <c r="B365" s="50">
        <f t="shared" si="232"/>
        <v>137433.30000000002</v>
      </c>
      <c r="C365" s="50">
        <f t="shared" si="233"/>
        <v>85450.163329999996</v>
      </c>
      <c r="D365" s="15">
        <f t="shared" si="0"/>
        <v>62.175734214342512</v>
      </c>
      <c r="E365" s="15">
        <v>397.4</v>
      </c>
      <c r="F365" s="172">
        <v>292.04647999999997</v>
      </c>
      <c r="G365" s="15">
        <f t="shared" si="237"/>
        <v>73.489300452944136</v>
      </c>
      <c r="H365" s="15">
        <v>45.2</v>
      </c>
      <c r="I365" s="172">
        <v>22.263840000000002</v>
      </c>
      <c r="J365" s="15">
        <f t="shared" si="238"/>
        <v>49.256283185840708</v>
      </c>
      <c r="K365" s="15">
        <v>672.3</v>
      </c>
      <c r="L365" s="228">
        <v>289.91757000000001</v>
      </c>
      <c r="M365" s="15">
        <f t="shared" si="239"/>
        <v>43.123244087460961</v>
      </c>
      <c r="N365" s="15">
        <v>17208.2</v>
      </c>
      <c r="O365" s="172">
        <v>11027.36831</v>
      </c>
      <c r="P365" s="15">
        <f t="shared" si="225"/>
        <v>64.082055706000631</v>
      </c>
      <c r="Q365" s="15">
        <v>162.9</v>
      </c>
      <c r="R365" s="15"/>
      <c r="S365" s="15">
        <f t="shared" si="39"/>
        <v>0</v>
      </c>
      <c r="T365" s="15">
        <v>1629.8</v>
      </c>
      <c r="U365" s="172">
        <v>767.42869999999994</v>
      </c>
      <c r="V365" s="15">
        <f t="shared" si="240"/>
        <v>47.087292919376608</v>
      </c>
      <c r="W365" s="15">
        <v>53.9</v>
      </c>
      <c r="X365" s="172">
        <v>29.364189999999997</v>
      </c>
      <c r="Y365" s="15">
        <f t="shared" si="241"/>
        <v>54.479016697588122</v>
      </c>
      <c r="Z365" s="227">
        <v>103989.9</v>
      </c>
      <c r="AA365" s="172">
        <v>65948.792560000002</v>
      </c>
      <c r="AB365" s="15">
        <f t="shared" si="242"/>
        <v>63.418459446542407</v>
      </c>
      <c r="AC365" s="222">
        <v>310.3</v>
      </c>
      <c r="AD365" s="226">
        <v>170.19668999999999</v>
      </c>
      <c r="AE365" s="223">
        <f t="shared" si="243"/>
        <v>54.849078311311629</v>
      </c>
      <c r="AF365" s="15"/>
      <c r="AG365" s="15"/>
      <c r="AH365" s="15"/>
      <c r="AI365" s="15">
        <v>310.3</v>
      </c>
      <c r="AJ365" s="172">
        <v>231.89698999999999</v>
      </c>
      <c r="AK365" s="15">
        <f t="shared" si="244"/>
        <v>74.733158233967117</v>
      </c>
      <c r="AL365" s="15">
        <v>1081.9000000000001</v>
      </c>
      <c r="AM365" s="172">
        <v>566.78002000000004</v>
      </c>
      <c r="AN365" s="15">
        <f t="shared" si="245"/>
        <v>52.387468342730379</v>
      </c>
      <c r="AO365" s="15">
        <v>310.3</v>
      </c>
      <c r="AP365" s="172">
        <v>151.81360000000001</v>
      </c>
      <c r="AQ365" s="15">
        <f t="shared" si="246"/>
        <v>48.924782468578798</v>
      </c>
      <c r="AR365" s="15">
        <v>310.3</v>
      </c>
      <c r="AS365" s="172">
        <v>134.18135000000001</v>
      </c>
      <c r="AT365" s="15">
        <f t="shared" si="247"/>
        <v>43.24245891073155</v>
      </c>
      <c r="AU365" s="15">
        <v>550.70000000000005</v>
      </c>
      <c r="AV365" s="172">
        <v>413.1</v>
      </c>
      <c r="AW365" s="15">
        <f t="shared" si="248"/>
        <v>75.013619030325046</v>
      </c>
      <c r="AX365" s="15">
        <v>0</v>
      </c>
      <c r="AY365" s="15">
        <v>0</v>
      </c>
      <c r="AZ365" s="15"/>
      <c r="BA365" s="15"/>
      <c r="BB365" s="15"/>
      <c r="BC365" s="14"/>
      <c r="BD365" s="15">
        <v>310.3</v>
      </c>
      <c r="BE365" s="172">
        <v>207.45348999999999</v>
      </c>
      <c r="BF365" s="15">
        <f t="shared" si="249"/>
        <v>66.855781501772469</v>
      </c>
      <c r="BG365" s="15">
        <v>310.3</v>
      </c>
      <c r="BH365" s="172">
        <v>231.95</v>
      </c>
      <c r="BI365" s="15">
        <f t="shared" si="250"/>
        <v>74.750241701579114</v>
      </c>
      <c r="BJ365" s="15">
        <v>9744.7000000000007</v>
      </c>
      <c r="BK365" s="172">
        <v>4965.6095400000004</v>
      </c>
      <c r="BL365" s="15">
        <f t="shared" si="31"/>
        <v>50.957028333350443</v>
      </c>
      <c r="BM365" s="15">
        <v>32</v>
      </c>
      <c r="BN365" s="15">
        <v>0</v>
      </c>
      <c r="BO365" s="15">
        <f t="shared" si="251"/>
        <v>0</v>
      </c>
      <c r="BP365" s="172">
        <v>2.6</v>
      </c>
      <c r="BQ365" s="15"/>
      <c r="BR365" s="15">
        <f t="shared" si="252"/>
        <v>0</v>
      </c>
      <c r="BS365" s="15"/>
      <c r="BT365" s="15"/>
      <c r="BU365" s="15"/>
    </row>
    <row r="366" spans="1:73" s="12" customFormat="1" x14ac:dyDescent="0.25">
      <c r="A366" s="133" t="s">
        <v>716</v>
      </c>
      <c r="B366" s="50">
        <f t="shared" si="232"/>
        <v>0</v>
      </c>
      <c r="C366" s="50">
        <f t="shared" si="233"/>
        <v>0</v>
      </c>
      <c r="D366" s="14"/>
      <c r="E366" s="14"/>
      <c r="F366" s="14"/>
      <c r="G366" s="15"/>
      <c r="H366" s="14"/>
      <c r="I366" s="14"/>
      <c r="J366" s="15"/>
      <c r="K366" s="14"/>
      <c r="L366" s="15"/>
      <c r="M366" s="15"/>
      <c r="N366" s="15"/>
      <c r="O366" s="15"/>
      <c r="P366" s="15"/>
      <c r="Q366" s="14"/>
      <c r="R366" s="14"/>
      <c r="S366" s="15"/>
      <c r="T366" s="14"/>
      <c r="U366" s="14"/>
      <c r="V366" s="15"/>
      <c r="W366" s="14"/>
      <c r="X366" s="14"/>
      <c r="Y366" s="15"/>
      <c r="Z366" s="15"/>
      <c r="AA366" s="15"/>
      <c r="AB366" s="15"/>
      <c r="AC366" s="223"/>
      <c r="AD366" s="223"/>
      <c r="AE366" s="223"/>
      <c r="AF366" s="14"/>
      <c r="AG366" s="14"/>
      <c r="AH366" s="15"/>
      <c r="AI366" s="14"/>
      <c r="AJ366" s="14"/>
      <c r="AK366" s="15"/>
      <c r="AL366" s="14"/>
      <c r="AM366" s="14"/>
      <c r="AN366" s="15"/>
      <c r="AO366" s="14"/>
      <c r="AP366" s="14"/>
      <c r="AQ366" s="15"/>
      <c r="AR366" s="14"/>
      <c r="AS366" s="14"/>
      <c r="AT366" s="15"/>
      <c r="AU366" s="14"/>
      <c r="AV366" s="14"/>
      <c r="AW366" s="15"/>
      <c r="AX366" s="14"/>
      <c r="AY366" s="14"/>
      <c r="AZ366" s="14"/>
      <c r="BA366" s="14"/>
      <c r="BB366" s="14"/>
      <c r="BC366" s="14"/>
      <c r="BD366" s="14"/>
      <c r="BE366" s="14"/>
      <c r="BF366" s="15"/>
      <c r="BG366" s="14"/>
      <c r="BH366" s="14"/>
      <c r="BI366" s="15"/>
      <c r="BJ366" s="14"/>
      <c r="BK366" s="14"/>
      <c r="BL366" s="15"/>
      <c r="BM366" s="14"/>
      <c r="BN366" s="14"/>
      <c r="BO366" s="15"/>
      <c r="BP366" s="14"/>
      <c r="BQ366" s="14"/>
      <c r="BR366" s="15"/>
      <c r="BS366" s="14"/>
      <c r="BT366" s="14"/>
      <c r="BU366" s="15"/>
    </row>
    <row r="367" spans="1:73" s="12" customFormat="1" x14ac:dyDescent="0.25">
      <c r="A367" s="133" t="s">
        <v>369</v>
      </c>
      <c r="B367" s="50">
        <f t="shared" si="232"/>
        <v>0</v>
      </c>
      <c r="C367" s="50">
        <f t="shared" si="233"/>
        <v>0</v>
      </c>
      <c r="D367" s="14"/>
      <c r="E367" s="14"/>
      <c r="F367" s="14"/>
      <c r="G367" s="15"/>
      <c r="H367" s="14"/>
      <c r="I367" s="14"/>
      <c r="J367" s="15"/>
      <c r="K367" s="14"/>
      <c r="L367" s="15"/>
      <c r="M367" s="15"/>
      <c r="N367" s="15"/>
      <c r="O367" s="15"/>
      <c r="P367" s="15"/>
      <c r="Q367" s="14"/>
      <c r="R367" s="14"/>
      <c r="S367" s="15"/>
      <c r="T367" s="14"/>
      <c r="U367" s="14"/>
      <c r="V367" s="15"/>
      <c r="W367" s="14"/>
      <c r="X367" s="14"/>
      <c r="Y367" s="15"/>
      <c r="Z367" s="15"/>
      <c r="AA367" s="15"/>
      <c r="AB367" s="15"/>
      <c r="AC367" s="223"/>
      <c r="AD367" s="223"/>
      <c r="AE367" s="223"/>
      <c r="AF367" s="14"/>
      <c r="AG367" s="14"/>
      <c r="AH367" s="15"/>
      <c r="AI367" s="14"/>
      <c r="AJ367" s="14"/>
      <c r="AK367" s="15"/>
      <c r="AL367" s="14"/>
      <c r="AM367" s="14"/>
      <c r="AN367" s="15"/>
      <c r="AO367" s="14"/>
      <c r="AP367" s="14"/>
      <c r="AQ367" s="15"/>
      <c r="AR367" s="14"/>
      <c r="AS367" s="14"/>
      <c r="AT367" s="15"/>
      <c r="AU367" s="14"/>
      <c r="AV367" s="14"/>
      <c r="AW367" s="15"/>
      <c r="AX367" s="14"/>
      <c r="AY367" s="14"/>
      <c r="AZ367" s="14"/>
      <c r="BA367" s="14"/>
      <c r="BB367" s="14"/>
      <c r="BC367" s="14"/>
      <c r="BD367" s="14"/>
      <c r="BE367" s="14"/>
      <c r="BF367" s="15"/>
      <c r="BG367" s="14"/>
      <c r="BH367" s="14"/>
      <c r="BI367" s="15"/>
      <c r="BJ367" s="14"/>
      <c r="BK367" s="14"/>
      <c r="BL367" s="15"/>
      <c r="BM367" s="14"/>
      <c r="BN367" s="14"/>
      <c r="BO367" s="15"/>
      <c r="BP367" s="14"/>
      <c r="BQ367" s="14"/>
      <c r="BR367" s="15"/>
      <c r="BS367" s="14"/>
      <c r="BT367" s="14"/>
      <c r="BU367" s="15"/>
    </row>
    <row r="368" spans="1:73" s="12" customFormat="1" x14ac:dyDescent="0.25">
      <c r="A368" s="133" t="s">
        <v>715</v>
      </c>
      <c r="B368" s="50">
        <f t="shared" si="232"/>
        <v>93.7</v>
      </c>
      <c r="C368" s="50">
        <f t="shared" si="233"/>
        <v>55.29654</v>
      </c>
      <c r="D368" s="14">
        <f>C368/B368*100</f>
        <v>59.014450373532547</v>
      </c>
      <c r="E368" s="14"/>
      <c r="F368" s="14"/>
      <c r="G368" s="15"/>
      <c r="H368" s="14"/>
      <c r="I368" s="14"/>
      <c r="J368" s="15"/>
      <c r="K368" s="14"/>
      <c r="L368" s="15"/>
      <c r="M368" s="15"/>
      <c r="N368" s="15"/>
      <c r="O368" s="15"/>
      <c r="P368" s="15"/>
      <c r="Q368" s="14"/>
      <c r="R368" s="14"/>
      <c r="S368" s="15"/>
      <c r="T368" s="14"/>
      <c r="U368" s="14"/>
      <c r="V368" s="15"/>
      <c r="W368" s="14"/>
      <c r="X368" s="14"/>
      <c r="Y368" s="15"/>
      <c r="Z368" s="15"/>
      <c r="AA368" s="15"/>
      <c r="AB368" s="15"/>
      <c r="AC368" s="223"/>
      <c r="AD368" s="223"/>
      <c r="AE368" s="223"/>
      <c r="AF368" s="14"/>
      <c r="AG368" s="14"/>
      <c r="AH368" s="15"/>
      <c r="AI368" s="14"/>
      <c r="AJ368" s="14"/>
      <c r="AK368" s="15"/>
      <c r="AL368" s="14"/>
      <c r="AM368" s="14"/>
      <c r="AN368" s="15"/>
      <c r="AO368" s="14"/>
      <c r="AP368" s="14"/>
      <c r="AQ368" s="15"/>
      <c r="AR368" s="14"/>
      <c r="AS368" s="14"/>
      <c r="AT368" s="15"/>
      <c r="AU368" s="14"/>
      <c r="AV368" s="14"/>
      <c r="AW368" s="15"/>
      <c r="AX368" s="14"/>
      <c r="AY368" s="14"/>
      <c r="AZ368" s="14"/>
      <c r="BA368" s="14">
        <v>93.7</v>
      </c>
      <c r="BB368" s="172">
        <v>55.29654</v>
      </c>
      <c r="BC368" s="14">
        <f>BB368/BA368*100</f>
        <v>59.014450373532547</v>
      </c>
      <c r="BD368" s="14"/>
      <c r="BE368" s="14"/>
      <c r="BF368" s="15"/>
      <c r="BG368" s="14"/>
      <c r="BH368" s="14"/>
      <c r="BI368" s="15"/>
      <c r="BJ368" s="14"/>
      <c r="BK368" s="14"/>
      <c r="BL368" s="15"/>
      <c r="BM368" s="14"/>
      <c r="BN368" s="14"/>
      <c r="BO368" s="15"/>
      <c r="BP368" s="14"/>
      <c r="BQ368" s="14"/>
      <c r="BR368" s="15"/>
      <c r="BS368" s="14"/>
      <c r="BT368" s="14"/>
      <c r="BU368" s="15"/>
    </row>
    <row r="369" spans="1:73" s="12" customFormat="1" x14ac:dyDescent="0.25">
      <c r="A369" s="133" t="s">
        <v>441</v>
      </c>
      <c r="B369" s="50">
        <f t="shared" si="232"/>
        <v>234.2</v>
      </c>
      <c r="C369" s="50">
        <f t="shared" si="233"/>
        <v>136.94551999999999</v>
      </c>
      <c r="D369" s="14">
        <f>C369/B369*100</f>
        <v>58.473748932536296</v>
      </c>
      <c r="E369" s="14"/>
      <c r="F369" s="14"/>
      <c r="G369" s="15"/>
      <c r="H369" s="14"/>
      <c r="I369" s="14"/>
      <c r="J369" s="15"/>
      <c r="K369" s="14"/>
      <c r="L369" s="15"/>
      <c r="M369" s="15"/>
      <c r="N369" s="15"/>
      <c r="O369" s="15"/>
      <c r="P369" s="15"/>
      <c r="Q369" s="14"/>
      <c r="R369" s="14"/>
      <c r="S369" s="15"/>
      <c r="T369" s="14"/>
      <c r="U369" s="14"/>
      <c r="V369" s="15"/>
      <c r="W369" s="14"/>
      <c r="X369" s="14"/>
      <c r="Y369" s="15"/>
      <c r="Z369" s="15"/>
      <c r="AA369" s="15"/>
      <c r="AB369" s="15"/>
      <c r="AC369" s="223"/>
      <c r="AD369" s="223"/>
      <c r="AE369" s="223"/>
      <c r="AF369" s="14"/>
      <c r="AG369" s="14"/>
      <c r="AH369" s="15"/>
      <c r="AI369" s="14"/>
      <c r="AJ369" s="14"/>
      <c r="AK369" s="15"/>
      <c r="AL369" s="14"/>
      <c r="AM369" s="14"/>
      <c r="AN369" s="15"/>
      <c r="AO369" s="14"/>
      <c r="AP369" s="14"/>
      <c r="AQ369" s="15"/>
      <c r="AR369" s="14"/>
      <c r="AS369" s="14"/>
      <c r="AT369" s="15"/>
      <c r="AU369" s="14"/>
      <c r="AV369" s="14"/>
      <c r="AW369" s="15"/>
      <c r="AX369" s="14"/>
      <c r="AY369" s="14"/>
      <c r="AZ369" s="14"/>
      <c r="BA369" s="14">
        <v>234.2</v>
      </c>
      <c r="BB369" s="172">
        <v>136.94551999999999</v>
      </c>
      <c r="BC369" s="14">
        <f>BB369/BA369*100</f>
        <v>58.473748932536296</v>
      </c>
      <c r="BD369" s="14"/>
      <c r="BE369" s="14"/>
      <c r="BF369" s="15"/>
      <c r="BG369" s="14"/>
      <c r="BH369" s="14"/>
      <c r="BI369" s="15"/>
      <c r="BJ369" s="14"/>
      <c r="BK369" s="14"/>
      <c r="BL369" s="15"/>
      <c r="BM369" s="14"/>
      <c r="BN369" s="14"/>
      <c r="BO369" s="15"/>
      <c r="BP369" s="14"/>
      <c r="BQ369" s="14"/>
      <c r="BR369" s="15"/>
      <c r="BS369" s="14"/>
      <c r="BT369" s="14"/>
      <c r="BU369" s="15"/>
    </row>
    <row r="370" spans="1:73" s="12" customFormat="1" x14ac:dyDescent="0.25">
      <c r="A370" s="133" t="s">
        <v>443</v>
      </c>
      <c r="B370" s="50">
        <f t="shared" si="232"/>
        <v>93.7</v>
      </c>
      <c r="C370" s="50">
        <f t="shared" si="233"/>
        <v>55.480040000000002</v>
      </c>
      <c r="D370" s="14">
        <f>C370/B370*100</f>
        <v>59.210288153681965</v>
      </c>
      <c r="E370" s="14"/>
      <c r="F370" s="14"/>
      <c r="G370" s="15"/>
      <c r="H370" s="14"/>
      <c r="I370" s="14"/>
      <c r="J370" s="15"/>
      <c r="K370" s="14"/>
      <c r="L370" s="15"/>
      <c r="M370" s="15"/>
      <c r="N370" s="15"/>
      <c r="O370" s="15"/>
      <c r="P370" s="15"/>
      <c r="Q370" s="14"/>
      <c r="R370" s="14"/>
      <c r="S370" s="15"/>
      <c r="T370" s="14"/>
      <c r="U370" s="14"/>
      <c r="V370" s="15"/>
      <c r="W370" s="14"/>
      <c r="X370" s="14"/>
      <c r="Y370" s="15"/>
      <c r="Z370" s="15"/>
      <c r="AA370" s="15"/>
      <c r="AB370" s="15"/>
      <c r="AC370" s="223"/>
      <c r="AD370" s="223"/>
      <c r="AE370" s="223"/>
      <c r="AF370" s="14"/>
      <c r="AG370" s="14"/>
      <c r="AH370" s="15"/>
      <c r="AI370" s="14"/>
      <c r="AJ370" s="14"/>
      <c r="AK370" s="15"/>
      <c r="AL370" s="14"/>
      <c r="AM370" s="14"/>
      <c r="AN370" s="15"/>
      <c r="AO370" s="14"/>
      <c r="AP370" s="14"/>
      <c r="AQ370" s="15"/>
      <c r="AR370" s="14"/>
      <c r="AS370" s="14"/>
      <c r="AT370" s="15"/>
      <c r="AU370" s="14"/>
      <c r="AV370" s="14"/>
      <c r="AW370" s="15"/>
      <c r="AX370" s="14"/>
      <c r="AY370" s="14"/>
      <c r="AZ370" s="14"/>
      <c r="BA370" s="14">
        <v>93.7</v>
      </c>
      <c r="BB370" s="172">
        <v>55.480040000000002</v>
      </c>
      <c r="BC370" s="14">
        <f>BB370/BA370*100</f>
        <v>59.210288153681965</v>
      </c>
      <c r="BD370" s="14"/>
      <c r="BE370" s="14"/>
      <c r="BF370" s="15"/>
      <c r="BG370" s="14"/>
      <c r="BH370" s="14"/>
      <c r="BI370" s="15"/>
      <c r="BJ370" s="14"/>
      <c r="BK370" s="14"/>
      <c r="BL370" s="15"/>
      <c r="BM370" s="14"/>
      <c r="BN370" s="14"/>
      <c r="BO370" s="15"/>
      <c r="BP370" s="14"/>
      <c r="BQ370" s="14"/>
      <c r="BR370" s="15"/>
      <c r="BS370" s="14"/>
      <c r="BT370" s="14"/>
      <c r="BU370" s="15"/>
    </row>
    <row r="371" spans="1:73" s="12" customFormat="1" x14ac:dyDescent="0.25">
      <c r="A371" s="133" t="s">
        <v>442</v>
      </c>
      <c r="B371" s="50">
        <f t="shared" si="232"/>
        <v>234.2</v>
      </c>
      <c r="C371" s="50">
        <f t="shared" si="233"/>
        <v>136.78052</v>
      </c>
      <c r="D371" s="14">
        <f>C371/B371*100</f>
        <v>58.403296327924849</v>
      </c>
      <c r="E371" s="14"/>
      <c r="F371" s="14"/>
      <c r="G371" s="15"/>
      <c r="H371" s="14"/>
      <c r="I371" s="14"/>
      <c r="J371" s="15"/>
      <c r="K371" s="14"/>
      <c r="L371" s="15"/>
      <c r="M371" s="15"/>
      <c r="N371" s="15"/>
      <c r="O371" s="15"/>
      <c r="P371" s="15"/>
      <c r="Q371" s="14"/>
      <c r="R371" s="14"/>
      <c r="S371" s="15"/>
      <c r="T371" s="14"/>
      <c r="U371" s="14"/>
      <c r="V371" s="15"/>
      <c r="W371" s="14"/>
      <c r="X371" s="14"/>
      <c r="Y371" s="15"/>
      <c r="Z371" s="15"/>
      <c r="AA371" s="15"/>
      <c r="AB371" s="15"/>
      <c r="AC371" s="223"/>
      <c r="AD371" s="223"/>
      <c r="AE371" s="223"/>
      <c r="AF371" s="14"/>
      <c r="AG371" s="14"/>
      <c r="AH371" s="15"/>
      <c r="AI371" s="14"/>
      <c r="AJ371" s="14"/>
      <c r="AK371" s="15"/>
      <c r="AL371" s="14"/>
      <c r="AM371" s="14"/>
      <c r="AN371" s="15"/>
      <c r="AO371" s="14"/>
      <c r="AP371" s="14"/>
      <c r="AQ371" s="15"/>
      <c r="AR371" s="14"/>
      <c r="AS371" s="14"/>
      <c r="AT371" s="15"/>
      <c r="AU371" s="14"/>
      <c r="AV371" s="14"/>
      <c r="AW371" s="15"/>
      <c r="AX371" s="14"/>
      <c r="AY371" s="14"/>
      <c r="AZ371" s="14"/>
      <c r="BA371" s="14">
        <v>234.2</v>
      </c>
      <c r="BB371" s="172">
        <v>136.78052</v>
      </c>
      <c r="BC371" s="14">
        <f>BB371/BA371*100</f>
        <v>58.403296327924849</v>
      </c>
      <c r="BD371" s="14"/>
      <c r="BE371" s="14"/>
      <c r="BF371" s="15"/>
      <c r="BG371" s="14"/>
      <c r="BH371" s="14"/>
      <c r="BI371" s="15"/>
      <c r="BJ371" s="14"/>
      <c r="BK371" s="14"/>
      <c r="BL371" s="15"/>
      <c r="BM371" s="14"/>
      <c r="BN371" s="14"/>
      <c r="BO371" s="15"/>
      <c r="BP371" s="14"/>
      <c r="BQ371" s="14"/>
      <c r="BR371" s="15"/>
      <c r="BS371" s="14"/>
      <c r="BT371" s="14"/>
      <c r="BU371" s="15"/>
    </row>
    <row r="372" spans="1:73" s="12" customFormat="1" x14ac:dyDescent="0.25">
      <c r="A372" s="133" t="s">
        <v>564</v>
      </c>
      <c r="B372" s="50">
        <f t="shared" si="232"/>
        <v>0</v>
      </c>
      <c r="C372" s="50">
        <f t="shared" si="233"/>
        <v>0</v>
      </c>
      <c r="D372" s="14"/>
      <c r="E372" s="14"/>
      <c r="F372" s="14"/>
      <c r="G372" s="15"/>
      <c r="H372" s="14"/>
      <c r="I372" s="14"/>
      <c r="J372" s="15"/>
      <c r="K372" s="14"/>
      <c r="L372" s="15"/>
      <c r="M372" s="15"/>
      <c r="N372" s="15"/>
      <c r="O372" s="15"/>
      <c r="P372" s="15"/>
      <c r="Q372" s="14"/>
      <c r="R372" s="14"/>
      <c r="S372" s="15"/>
      <c r="T372" s="14"/>
      <c r="U372" s="14"/>
      <c r="V372" s="15"/>
      <c r="W372" s="14"/>
      <c r="X372" s="14"/>
      <c r="Y372" s="15"/>
      <c r="Z372" s="15"/>
      <c r="AA372" s="15"/>
      <c r="AB372" s="15"/>
      <c r="AC372" s="223"/>
      <c r="AD372" s="223"/>
      <c r="AE372" s="223"/>
      <c r="AF372" s="14"/>
      <c r="AG372" s="14"/>
      <c r="AH372" s="15"/>
      <c r="AI372" s="14"/>
      <c r="AJ372" s="14"/>
      <c r="AK372" s="15"/>
      <c r="AL372" s="14"/>
      <c r="AM372" s="14"/>
      <c r="AN372" s="15"/>
      <c r="AO372" s="14"/>
      <c r="AP372" s="14"/>
      <c r="AQ372" s="15"/>
      <c r="AR372" s="14"/>
      <c r="AS372" s="14"/>
      <c r="AT372" s="15"/>
      <c r="AU372" s="14"/>
      <c r="AV372" s="14"/>
      <c r="AW372" s="15"/>
      <c r="AX372" s="14"/>
      <c r="AY372" s="14"/>
      <c r="AZ372" s="14"/>
      <c r="BA372" s="14"/>
      <c r="BB372" s="14"/>
      <c r="BC372" s="14"/>
      <c r="BD372" s="14"/>
      <c r="BE372" s="14"/>
      <c r="BF372" s="15"/>
      <c r="BG372" s="14"/>
      <c r="BH372" s="14"/>
      <c r="BI372" s="15"/>
      <c r="BJ372" s="14"/>
      <c r="BK372" s="14"/>
      <c r="BL372" s="15"/>
      <c r="BM372" s="14"/>
      <c r="BN372" s="14"/>
      <c r="BO372" s="15"/>
      <c r="BP372" s="14"/>
      <c r="BQ372" s="14"/>
      <c r="BR372" s="15"/>
      <c r="BS372" s="14"/>
      <c r="BT372" s="14"/>
      <c r="BU372" s="15"/>
    </row>
    <row r="373" spans="1:73" s="28" customFormat="1" ht="31.5" x14ac:dyDescent="0.25">
      <c r="A373" s="77" t="s">
        <v>440</v>
      </c>
      <c r="B373" s="80">
        <f t="shared" si="232"/>
        <v>212579.1999999999</v>
      </c>
      <c r="C373" s="80">
        <f t="shared" si="233"/>
        <v>154366.61675999998</v>
      </c>
      <c r="D373" s="83">
        <f t="shared" ref="D373" si="261">C373/B373*100</f>
        <v>72.616049340669292</v>
      </c>
      <c r="E373" s="83">
        <f>SUM(E374:E385)</f>
        <v>1008.5</v>
      </c>
      <c r="F373" s="83">
        <f t="shared" ref="F373:BQ373" si="262">SUM(F374:F385)</f>
        <v>346.63846000000001</v>
      </c>
      <c r="G373" s="83">
        <f t="shared" si="237"/>
        <v>34.37168666336143</v>
      </c>
      <c r="H373" s="83">
        <f t="shared" si="262"/>
        <v>117.5</v>
      </c>
      <c r="I373" s="83">
        <f t="shared" si="262"/>
        <v>77.584000000000003</v>
      </c>
      <c r="J373" s="83">
        <f t="shared" si="238"/>
        <v>66.028936170212774</v>
      </c>
      <c r="K373" s="83">
        <f t="shared" si="262"/>
        <v>1941.4</v>
      </c>
      <c r="L373" s="83">
        <f t="shared" si="262"/>
        <v>1359.5995600000001</v>
      </c>
      <c r="M373" s="83">
        <f t="shared" si="239"/>
        <v>70.031913052436394</v>
      </c>
      <c r="N373" s="83">
        <f t="shared" si="262"/>
        <v>23299.4</v>
      </c>
      <c r="O373" s="83">
        <f t="shared" si="262"/>
        <v>17557.026000000002</v>
      </c>
      <c r="P373" s="83">
        <f t="shared" si="225"/>
        <v>75.353983364378479</v>
      </c>
      <c r="Q373" s="83">
        <f t="shared" si="262"/>
        <v>313.89999999999998</v>
      </c>
      <c r="R373" s="83">
        <f t="shared" si="262"/>
        <v>0</v>
      </c>
      <c r="S373" s="83">
        <f t="shared" si="39"/>
        <v>0</v>
      </c>
      <c r="T373" s="83">
        <f t="shared" si="262"/>
        <v>2943</v>
      </c>
      <c r="U373" s="83">
        <f t="shared" si="262"/>
        <v>1202.2739999999999</v>
      </c>
      <c r="V373" s="83">
        <f t="shared" si="240"/>
        <v>40.851987767584092</v>
      </c>
      <c r="W373" s="83">
        <f t="shared" si="262"/>
        <v>107.7</v>
      </c>
      <c r="X373" s="83">
        <f t="shared" si="262"/>
        <v>68.943759999999997</v>
      </c>
      <c r="Y373" s="83">
        <f t="shared" si="241"/>
        <v>64.014633240482823</v>
      </c>
      <c r="Z373" s="83">
        <f t="shared" si="262"/>
        <v>159967.79999999999</v>
      </c>
      <c r="AA373" s="83">
        <f t="shared" si="262"/>
        <v>121602.53736</v>
      </c>
      <c r="AB373" s="83">
        <f t="shared" si="242"/>
        <v>76.016884247954906</v>
      </c>
      <c r="AC373" s="224">
        <f t="shared" si="262"/>
        <v>310.3</v>
      </c>
      <c r="AD373" s="224">
        <f t="shared" si="262"/>
        <v>181.346</v>
      </c>
      <c r="AE373" s="221">
        <f t="shared" si="243"/>
        <v>58.442152755398006</v>
      </c>
      <c r="AF373" s="83">
        <f t="shared" si="262"/>
        <v>0</v>
      </c>
      <c r="AG373" s="83">
        <f t="shared" si="262"/>
        <v>0</v>
      </c>
      <c r="AH373" s="83"/>
      <c r="AI373" s="83">
        <f t="shared" si="262"/>
        <v>310.3</v>
      </c>
      <c r="AJ373" s="83">
        <f t="shared" si="262"/>
        <v>208.33401000000001</v>
      </c>
      <c r="AK373" s="83">
        <f t="shared" si="244"/>
        <v>67.139545601031259</v>
      </c>
      <c r="AL373" s="83">
        <f t="shared" si="262"/>
        <v>2506.8000000000002</v>
      </c>
      <c r="AM373" s="83">
        <f t="shared" si="262"/>
        <v>1524.2685900000001</v>
      </c>
      <c r="AN373" s="83">
        <f t="shared" si="245"/>
        <v>60.805353039731934</v>
      </c>
      <c r="AO373" s="83">
        <f t="shared" si="262"/>
        <v>310.3</v>
      </c>
      <c r="AP373" s="83">
        <f t="shared" si="262"/>
        <v>205.94310999999999</v>
      </c>
      <c r="AQ373" s="83">
        <f t="shared" si="246"/>
        <v>66.369033193683521</v>
      </c>
      <c r="AR373" s="83">
        <f t="shared" si="262"/>
        <v>310.3</v>
      </c>
      <c r="AS373" s="83">
        <f t="shared" si="262"/>
        <v>75.906589999999994</v>
      </c>
      <c r="AT373" s="83">
        <f t="shared" si="247"/>
        <v>24.462323557847242</v>
      </c>
      <c r="AU373" s="83">
        <f t="shared" si="262"/>
        <v>965</v>
      </c>
      <c r="AV373" s="83">
        <f t="shared" si="262"/>
        <v>723.6</v>
      </c>
      <c r="AW373" s="83">
        <f t="shared" si="248"/>
        <v>74.984455958549219</v>
      </c>
      <c r="AX373" s="83">
        <f t="shared" si="262"/>
        <v>0</v>
      </c>
      <c r="AY373" s="83">
        <f t="shared" si="262"/>
        <v>0</v>
      </c>
      <c r="AZ373" s="83">
        <f t="shared" si="262"/>
        <v>0</v>
      </c>
      <c r="BA373" s="83">
        <f t="shared" si="262"/>
        <v>1686.4</v>
      </c>
      <c r="BB373" s="83">
        <f>SUM(BB374:BB385)</f>
        <v>1032.0370700000001</v>
      </c>
      <c r="BC373" s="81">
        <f t="shared" ref="BC373:BC385" si="263">BB373/BA373*100</f>
        <v>61.197644093927892</v>
      </c>
      <c r="BD373" s="83">
        <f t="shared" si="262"/>
        <v>310.3</v>
      </c>
      <c r="BE373" s="83">
        <f t="shared" si="262"/>
        <v>196.85127</v>
      </c>
      <c r="BF373" s="83">
        <f t="shared" si="249"/>
        <v>63.439017080244916</v>
      </c>
      <c r="BG373" s="83">
        <f t="shared" si="262"/>
        <v>310.3</v>
      </c>
      <c r="BH373" s="83">
        <f t="shared" si="262"/>
        <v>128.06198000000001</v>
      </c>
      <c r="BI373" s="83">
        <f t="shared" si="250"/>
        <v>41.270377054463424</v>
      </c>
      <c r="BJ373" s="83">
        <f t="shared" si="262"/>
        <v>15825.4</v>
      </c>
      <c r="BK373" s="83">
        <f t="shared" si="262"/>
        <v>7873.0649999999996</v>
      </c>
      <c r="BL373" s="83">
        <f t="shared" si="31"/>
        <v>49.749548194674382</v>
      </c>
      <c r="BM373" s="83">
        <f t="shared" si="262"/>
        <v>32</v>
      </c>
      <c r="BN373" s="83">
        <f t="shared" si="262"/>
        <v>0</v>
      </c>
      <c r="BO373" s="83"/>
      <c r="BP373" s="83">
        <f t="shared" si="262"/>
        <v>2.6</v>
      </c>
      <c r="BQ373" s="83">
        <f t="shared" si="262"/>
        <v>2.6</v>
      </c>
      <c r="BR373" s="83">
        <f t="shared" si="252"/>
        <v>100</v>
      </c>
      <c r="BS373" s="83"/>
      <c r="BT373" s="83"/>
      <c r="BU373" s="83"/>
    </row>
    <row r="374" spans="1:73" s="12" customFormat="1" ht="17.25" customHeight="1" x14ac:dyDescent="0.25">
      <c r="A374" s="132" t="s">
        <v>383</v>
      </c>
      <c r="B374" s="50">
        <f t="shared" si="232"/>
        <v>210892.7999999999</v>
      </c>
      <c r="C374" s="50">
        <f t="shared" si="233"/>
        <v>153334.57968999998</v>
      </c>
      <c r="D374" s="15">
        <f t="shared" si="0"/>
        <v>72.707356386751968</v>
      </c>
      <c r="E374" s="15">
        <v>1008.5</v>
      </c>
      <c r="F374" s="172">
        <v>346.63846000000001</v>
      </c>
      <c r="G374" s="15">
        <f t="shared" si="237"/>
        <v>34.37168666336143</v>
      </c>
      <c r="H374" s="15">
        <v>117.5</v>
      </c>
      <c r="I374" s="172">
        <v>77.584000000000003</v>
      </c>
      <c r="J374" s="15">
        <f t="shared" si="238"/>
        <v>66.028936170212774</v>
      </c>
      <c r="K374" s="15">
        <v>1941.4</v>
      </c>
      <c r="L374" s="228">
        <v>1359.5995600000001</v>
      </c>
      <c r="M374" s="15">
        <f t="shared" si="239"/>
        <v>70.031913052436394</v>
      </c>
      <c r="N374" s="15">
        <v>23299.4</v>
      </c>
      <c r="O374" s="172">
        <v>17557.026000000002</v>
      </c>
      <c r="P374" s="15">
        <f t="shared" si="225"/>
        <v>75.353983364378479</v>
      </c>
      <c r="Q374" s="15">
        <v>313.89999999999998</v>
      </c>
      <c r="R374" s="15"/>
      <c r="S374" s="15">
        <f t="shared" si="39"/>
        <v>0</v>
      </c>
      <c r="T374" s="15">
        <v>2943</v>
      </c>
      <c r="U374" s="172">
        <v>1202.2739999999999</v>
      </c>
      <c r="V374" s="15">
        <f t="shared" si="240"/>
        <v>40.851987767584092</v>
      </c>
      <c r="W374" s="15">
        <v>107.7</v>
      </c>
      <c r="X374" s="172">
        <v>68.943759999999997</v>
      </c>
      <c r="Y374" s="15">
        <f t="shared" si="241"/>
        <v>64.014633240482823</v>
      </c>
      <c r="Z374" s="227">
        <v>159967.79999999999</v>
      </c>
      <c r="AA374" s="172">
        <v>121602.53736</v>
      </c>
      <c r="AB374" s="15">
        <f t="shared" si="242"/>
        <v>76.016884247954906</v>
      </c>
      <c r="AC374" s="222">
        <v>310.3</v>
      </c>
      <c r="AD374" s="226">
        <v>181.346</v>
      </c>
      <c r="AE374" s="223">
        <f t="shared" si="243"/>
        <v>58.442152755398006</v>
      </c>
      <c r="AF374" s="15"/>
      <c r="AG374" s="15"/>
      <c r="AH374" s="15"/>
      <c r="AI374" s="15">
        <v>310.3</v>
      </c>
      <c r="AJ374" s="172">
        <v>208.33401000000001</v>
      </c>
      <c r="AK374" s="15">
        <f t="shared" si="244"/>
        <v>67.139545601031259</v>
      </c>
      <c r="AL374" s="15">
        <v>2506.8000000000002</v>
      </c>
      <c r="AM374" s="172">
        <v>1524.2685900000001</v>
      </c>
      <c r="AN374" s="15">
        <f t="shared" si="245"/>
        <v>60.805353039731934</v>
      </c>
      <c r="AO374" s="15">
        <v>310.3</v>
      </c>
      <c r="AP374" s="172">
        <v>205.94310999999999</v>
      </c>
      <c r="AQ374" s="15">
        <f t="shared" si="246"/>
        <v>66.369033193683521</v>
      </c>
      <c r="AR374" s="15">
        <v>310.3</v>
      </c>
      <c r="AS374" s="172">
        <v>75.906589999999994</v>
      </c>
      <c r="AT374" s="15">
        <f t="shared" ref="AT374:AT405" si="264">AS374/AR374*100</f>
        <v>24.462323557847242</v>
      </c>
      <c r="AU374" s="15">
        <v>965</v>
      </c>
      <c r="AV374" s="172">
        <v>723.6</v>
      </c>
      <c r="AW374" s="15">
        <f t="shared" si="248"/>
        <v>74.984455958549219</v>
      </c>
      <c r="AX374" s="15">
        <v>0</v>
      </c>
      <c r="AY374" s="15">
        <v>0</v>
      </c>
      <c r="AZ374" s="15"/>
      <c r="BA374" s="15"/>
      <c r="BB374" s="15"/>
      <c r="BC374" s="14"/>
      <c r="BD374" s="15">
        <v>310.3</v>
      </c>
      <c r="BE374" s="172">
        <v>196.85127</v>
      </c>
      <c r="BF374" s="15">
        <f t="shared" si="249"/>
        <v>63.439017080244916</v>
      </c>
      <c r="BG374" s="15">
        <v>310.3</v>
      </c>
      <c r="BH374" s="172">
        <v>128.06198000000001</v>
      </c>
      <c r="BI374" s="15">
        <f t="shared" si="250"/>
        <v>41.270377054463424</v>
      </c>
      <c r="BJ374" s="15">
        <v>15825.4</v>
      </c>
      <c r="BK374" s="172">
        <v>7873.0649999999996</v>
      </c>
      <c r="BL374" s="15">
        <f t="shared" si="31"/>
        <v>49.749548194674382</v>
      </c>
      <c r="BM374" s="15">
        <v>32</v>
      </c>
      <c r="BN374" s="15">
        <v>0</v>
      </c>
      <c r="BO374" s="15">
        <f t="shared" si="251"/>
        <v>0</v>
      </c>
      <c r="BP374" s="172">
        <v>2.6</v>
      </c>
      <c r="BQ374" s="172">
        <v>2.6</v>
      </c>
      <c r="BR374" s="15">
        <f t="shared" si="252"/>
        <v>100</v>
      </c>
      <c r="BS374" s="15"/>
      <c r="BT374" s="15"/>
      <c r="BU374" s="15"/>
    </row>
    <row r="375" spans="1:73" s="12" customFormat="1" x14ac:dyDescent="0.25">
      <c r="A375" s="133" t="s">
        <v>439</v>
      </c>
      <c r="B375" s="50">
        <f t="shared" si="232"/>
        <v>93.7</v>
      </c>
      <c r="C375" s="50">
        <f t="shared" si="233"/>
        <v>55.296559999999999</v>
      </c>
      <c r="D375" s="14">
        <f t="shared" ref="D375:D385" si="265">C375/B375*100</f>
        <v>59.01447171824973</v>
      </c>
      <c r="E375" s="14"/>
      <c r="F375" s="14"/>
      <c r="G375" s="15"/>
      <c r="H375" s="14"/>
      <c r="I375" s="15"/>
      <c r="J375" s="15"/>
      <c r="K375" s="14"/>
      <c r="L375" s="14"/>
      <c r="M375" s="15"/>
      <c r="N375" s="14"/>
      <c r="O375" s="14"/>
      <c r="P375" s="15"/>
      <c r="Q375" s="14"/>
      <c r="R375" s="14"/>
      <c r="S375" s="14"/>
      <c r="T375" s="14"/>
      <c r="U375" s="14"/>
      <c r="V375" s="15"/>
      <c r="W375" s="14"/>
      <c r="X375" s="15"/>
      <c r="Y375" s="15"/>
      <c r="Z375" s="14"/>
      <c r="AA375" s="14"/>
      <c r="AB375" s="15"/>
      <c r="AC375" s="223"/>
      <c r="AD375" s="223"/>
      <c r="AE375" s="223"/>
      <c r="AF375" s="14"/>
      <c r="AG375" s="14"/>
      <c r="AH375" s="15"/>
      <c r="AI375" s="14"/>
      <c r="AJ375" s="14"/>
      <c r="AK375" s="15"/>
      <c r="AL375" s="14"/>
      <c r="AM375" s="14"/>
      <c r="AN375" s="15"/>
      <c r="AO375" s="14"/>
      <c r="AP375" s="14"/>
      <c r="AQ375" s="15"/>
      <c r="AR375" s="14"/>
      <c r="AS375" s="14"/>
      <c r="AT375" s="14"/>
      <c r="AU375" s="14"/>
      <c r="AV375" s="14"/>
      <c r="AW375" s="15"/>
      <c r="AX375" s="14"/>
      <c r="AY375" s="14"/>
      <c r="AZ375" s="14"/>
      <c r="BA375" s="14">
        <v>93.7</v>
      </c>
      <c r="BB375" s="172">
        <v>55.296559999999999</v>
      </c>
      <c r="BC375" s="14">
        <f t="shared" si="263"/>
        <v>59.01447171824973</v>
      </c>
      <c r="BD375" s="14"/>
      <c r="BE375" s="14"/>
      <c r="BF375" s="15"/>
      <c r="BG375" s="14"/>
      <c r="BH375" s="14"/>
      <c r="BI375" s="15"/>
      <c r="BJ375" s="14"/>
      <c r="BK375" s="14"/>
      <c r="BL375" s="14"/>
      <c r="BM375" s="14"/>
      <c r="BN375" s="14"/>
      <c r="BO375" s="15"/>
      <c r="BP375" s="14"/>
      <c r="BQ375" s="14"/>
      <c r="BR375" s="15"/>
      <c r="BS375" s="14"/>
      <c r="BT375" s="14"/>
      <c r="BU375" s="15"/>
    </row>
    <row r="376" spans="1:73" s="12" customFormat="1" x14ac:dyDescent="0.25">
      <c r="A376" s="133" t="s">
        <v>676</v>
      </c>
      <c r="B376" s="50">
        <f t="shared" si="232"/>
        <v>234.2</v>
      </c>
      <c r="C376" s="50">
        <f t="shared" si="233"/>
        <v>127.13799</v>
      </c>
      <c r="D376" s="14">
        <f t="shared" si="265"/>
        <v>54.286076003415886</v>
      </c>
      <c r="E376" s="14"/>
      <c r="F376" s="14"/>
      <c r="G376" s="15"/>
      <c r="H376" s="14"/>
      <c r="I376" s="15"/>
      <c r="J376" s="15"/>
      <c r="K376" s="14"/>
      <c r="L376" s="14"/>
      <c r="M376" s="15"/>
      <c r="N376" s="14"/>
      <c r="O376" s="14"/>
      <c r="P376" s="15"/>
      <c r="Q376" s="14"/>
      <c r="R376" s="14"/>
      <c r="S376" s="14"/>
      <c r="T376" s="14"/>
      <c r="U376" s="14"/>
      <c r="V376" s="15"/>
      <c r="W376" s="14"/>
      <c r="X376" s="15"/>
      <c r="Y376" s="15"/>
      <c r="Z376" s="14"/>
      <c r="AA376" s="14"/>
      <c r="AB376" s="15"/>
      <c r="AC376" s="223"/>
      <c r="AD376" s="223"/>
      <c r="AE376" s="223"/>
      <c r="AF376" s="14"/>
      <c r="AG376" s="14"/>
      <c r="AH376" s="15"/>
      <c r="AI376" s="14"/>
      <c r="AJ376" s="14"/>
      <c r="AK376" s="15"/>
      <c r="AL376" s="14"/>
      <c r="AM376" s="14"/>
      <c r="AN376" s="15"/>
      <c r="AO376" s="14"/>
      <c r="AP376" s="14"/>
      <c r="AQ376" s="15"/>
      <c r="AR376" s="14"/>
      <c r="AS376" s="14"/>
      <c r="AT376" s="14"/>
      <c r="AU376" s="14"/>
      <c r="AV376" s="14"/>
      <c r="AW376" s="15"/>
      <c r="AX376" s="14"/>
      <c r="AY376" s="14"/>
      <c r="AZ376" s="14"/>
      <c r="BA376" s="14">
        <v>234.2</v>
      </c>
      <c r="BB376" s="172">
        <v>127.13799</v>
      </c>
      <c r="BC376" s="14">
        <f t="shared" si="263"/>
        <v>54.286076003415886</v>
      </c>
      <c r="BD376" s="14"/>
      <c r="BE376" s="14"/>
      <c r="BF376" s="15"/>
      <c r="BG376" s="14"/>
      <c r="BH376" s="14"/>
      <c r="BI376" s="15"/>
      <c r="BJ376" s="14"/>
      <c r="BK376" s="14"/>
      <c r="BL376" s="14"/>
      <c r="BM376" s="14"/>
      <c r="BN376" s="14"/>
      <c r="BO376" s="15"/>
      <c r="BP376" s="14"/>
      <c r="BQ376" s="14"/>
      <c r="BR376" s="15"/>
      <c r="BS376" s="14"/>
      <c r="BT376" s="14"/>
      <c r="BU376" s="15"/>
    </row>
    <row r="377" spans="1:73" s="12" customFormat="1" x14ac:dyDescent="0.25">
      <c r="A377" s="133" t="s">
        <v>677</v>
      </c>
      <c r="B377" s="50">
        <f t="shared" si="232"/>
        <v>93.7</v>
      </c>
      <c r="C377" s="50">
        <f t="shared" si="233"/>
        <v>58.878540000000001</v>
      </c>
      <c r="D377" s="14">
        <f t="shared" si="265"/>
        <v>62.837289220917825</v>
      </c>
      <c r="E377" s="14"/>
      <c r="F377" s="14"/>
      <c r="G377" s="15"/>
      <c r="H377" s="14"/>
      <c r="I377" s="15"/>
      <c r="J377" s="15"/>
      <c r="K377" s="14"/>
      <c r="L377" s="14"/>
      <c r="M377" s="15"/>
      <c r="N377" s="14"/>
      <c r="O377" s="14"/>
      <c r="P377" s="15"/>
      <c r="Q377" s="14"/>
      <c r="R377" s="14"/>
      <c r="S377" s="14"/>
      <c r="T377" s="14"/>
      <c r="U377" s="14"/>
      <c r="V377" s="15"/>
      <c r="W377" s="14"/>
      <c r="X377" s="15"/>
      <c r="Y377" s="15"/>
      <c r="Z377" s="14"/>
      <c r="AA377" s="14"/>
      <c r="AB377" s="15"/>
      <c r="AC377" s="223"/>
      <c r="AD377" s="223"/>
      <c r="AE377" s="223"/>
      <c r="AF377" s="14"/>
      <c r="AG377" s="14"/>
      <c r="AH377" s="15"/>
      <c r="AI377" s="14"/>
      <c r="AJ377" s="14"/>
      <c r="AK377" s="15"/>
      <c r="AL377" s="14"/>
      <c r="AM377" s="14"/>
      <c r="AN377" s="15"/>
      <c r="AO377" s="14"/>
      <c r="AP377" s="14"/>
      <c r="AQ377" s="15"/>
      <c r="AR377" s="14"/>
      <c r="AS377" s="14"/>
      <c r="AT377" s="14"/>
      <c r="AU377" s="14"/>
      <c r="AV377" s="14"/>
      <c r="AW377" s="15"/>
      <c r="AX377" s="14"/>
      <c r="AY377" s="14"/>
      <c r="AZ377" s="14"/>
      <c r="BA377" s="14">
        <v>93.7</v>
      </c>
      <c r="BB377" s="172">
        <v>58.878540000000001</v>
      </c>
      <c r="BC377" s="14">
        <f t="shared" si="263"/>
        <v>62.837289220917825</v>
      </c>
      <c r="BD377" s="14"/>
      <c r="BE377" s="14"/>
      <c r="BF377" s="15"/>
      <c r="BG377" s="14"/>
      <c r="BH377" s="14"/>
      <c r="BI377" s="15"/>
      <c r="BJ377" s="14"/>
      <c r="BK377" s="14"/>
      <c r="BL377" s="14"/>
      <c r="BM377" s="14"/>
      <c r="BN377" s="14"/>
      <c r="BO377" s="15"/>
      <c r="BP377" s="14"/>
      <c r="BQ377" s="14"/>
      <c r="BR377" s="15"/>
      <c r="BS377" s="14"/>
      <c r="BT377" s="14"/>
      <c r="BU377" s="15"/>
    </row>
    <row r="378" spans="1:73" s="12" customFormat="1" x14ac:dyDescent="0.25">
      <c r="A378" s="133" t="s">
        <v>678</v>
      </c>
      <c r="B378" s="50">
        <f t="shared" si="232"/>
        <v>93.7</v>
      </c>
      <c r="C378" s="50">
        <f t="shared" si="233"/>
        <v>62.31353</v>
      </c>
      <c r="D378" s="14">
        <f t="shared" si="265"/>
        <v>66.503233724653143</v>
      </c>
      <c r="E378" s="14"/>
      <c r="F378" s="14"/>
      <c r="G378" s="15"/>
      <c r="H378" s="14"/>
      <c r="I378" s="15"/>
      <c r="J378" s="15"/>
      <c r="K378" s="14"/>
      <c r="L378" s="14"/>
      <c r="M378" s="15"/>
      <c r="N378" s="14"/>
      <c r="O378" s="14"/>
      <c r="P378" s="15"/>
      <c r="Q378" s="14"/>
      <c r="R378" s="14"/>
      <c r="S378" s="14"/>
      <c r="T378" s="14"/>
      <c r="U378" s="14"/>
      <c r="V378" s="15"/>
      <c r="W378" s="14"/>
      <c r="X378" s="15"/>
      <c r="Y378" s="15"/>
      <c r="Z378" s="14"/>
      <c r="AA378" s="14"/>
      <c r="AB378" s="15"/>
      <c r="AC378" s="223"/>
      <c r="AD378" s="223"/>
      <c r="AE378" s="223"/>
      <c r="AF378" s="14"/>
      <c r="AG378" s="14"/>
      <c r="AH378" s="15"/>
      <c r="AI378" s="14"/>
      <c r="AJ378" s="14"/>
      <c r="AK378" s="15"/>
      <c r="AL378" s="14"/>
      <c r="AM378" s="14"/>
      <c r="AN378" s="15"/>
      <c r="AO378" s="14"/>
      <c r="AP378" s="14"/>
      <c r="AQ378" s="15"/>
      <c r="AR378" s="14"/>
      <c r="AS378" s="14"/>
      <c r="AT378" s="14"/>
      <c r="AU378" s="14"/>
      <c r="AV378" s="14"/>
      <c r="AW378" s="15"/>
      <c r="AX378" s="14"/>
      <c r="AY378" s="14"/>
      <c r="AZ378" s="14"/>
      <c r="BA378" s="14">
        <v>93.7</v>
      </c>
      <c r="BB378" s="172">
        <v>62.31353</v>
      </c>
      <c r="BC378" s="14">
        <f t="shared" si="263"/>
        <v>66.503233724653143</v>
      </c>
      <c r="BD378" s="14"/>
      <c r="BE378" s="14"/>
      <c r="BF378" s="15"/>
      <c r="BG378" s="14"/>
      <c r="BH378" s="14"/>
      <c r="BI378" s="15"/>
      <c r="BJ378" s="14"/>
      <c r="BK378" s="14"/>
      <c r="BL378" s="14"/>
      <c r="BM378" s="14"/>
      <c r="BN378" s="14"/>
      <c r="BO378" s="15"/>
      <c r="BP378" s="14"/>
      <c r="BQ378" s="14"/>
      <c r="BR378" s="15"/>
      <c r="BS378" s="14"/>
      <c r="BT378" s="14"/>
      <c r="BU378" s="15"/>
    </row>
    <row r="379" spans="1:73" s="12" customFormat="1" x14ac:dyDescent="0.25">
      <c r="A379" s="133" t="s">
        <v>438</v>
      </c>
      <c r="B379" s="50">
        <f t="shared" si="232"/>
        <v>468.4</v>
      </c>
      <c r="C379" s="50">
        <f t="shared" si="233"/>
        <v>299.91015000000004</v>
      </c>
      <c r="D379" s="14">
        <f t="shared" si="265"/>
        <v>64.02864005123827</v>
      </c>
      <c r="E379" s="14"/>
      <c r="F379" s="14"/>
      <c r="G379" s="15"/>
      <c r="H379" s="14"/>
      <c r="I379" s="15"/>
      <c r="J379" s="15"/>
      <c r="K379" s="14"/>
      <c r="L379" s="14"/>
      <c r="M379" s="15"/>
      <c r="N379" s="14"/>
      <c r="O379" s="14"/>
      <c r="P379" s="15"/>
      <c r="Q379" s="14"/>
      <c r="R379" s="14"/>
      <c r="S379" s="14"/>
      <c r="T379" s="14"/>
      <c r="U379" s="14"/>
      <c r="V379" s="15"/>
      <c r="W379" s="14"/>
      <c r="X379" s="15"/>
      <c r="Y379" s="15"/>
      <c r="Z379" s="14"/>
      <c r="AA379" s="14"/>
      <c r="AB379" s="15"/>
      <c r="AC379" s="223"/>
      <c r="AD379" s="223"/>
      <c r="AE379" s="223"/>
      <c r="AF379" s="14"/>
      <c r="AG379" s="14"/>
      <c r="AH379" s="15"/>
      <c r="AI379" s="14"/>
      <c r="AJ379" s="14"/>
      <c r="AK379" s="15"/>
      <c r="AL379" s="14"/>
      <c r="AM379" s="14"/>
      <c r="AN379" s="15"/>
      <c r="AO379" s="14"/>
      <c r="AP379" s="14"/>
      <c r="AQ379" s="15"/>
      <c r="AR379" s="14"/>
      <c r="AS379" s="14"/>
      <c r="AT379" s="14"/>
      <c r="AU379" s="14"/>
      <c r="AV379" s="14"/>
      <c r="AW379" s="15"/>
      <c r="AX379" s="14"/>
      <c r="AY379" s="14"/>
      <c r="AZ379" s="14"/>
      <c r="BA379" s="14">
        <v>468.4</v>
      </c>
      <c r="BB379" s="172">
        <v>299.91015000000004</v>
      </c>
      <c r="BC379" s="14">
        <f t="shared" si="263"/>
        <v>64.02864005123827</v>
      </c>
      <c r="BD379" s="14"/>
      <c r="BE379" s="14"/>
      <c r="BF379" s="15"/>
      <c r="BG379" s="14"/>
      <c r="BH379" s="14"/>
      <c r="BI379" s="15"/>
      <c r="BJ379" s="14"/>
      <c r="BK379" s="14"/>
      <c r="BL379" s="14"/>
      <c r="BM379" s="14"/>
      <c r="BN379" s="14"/>
      <c r="BO379" s="15"/>
      <c r="BP379" s="14"/>
      <c r="BQ379" s="14"/>
      <c r="BR379" s="15"/>
      <c r="BS379" s="14"/>
      <c r="BT379" s="14"/>
      <c r="BU379" s="15"/>
    </row>
    <row r="380" spans="1:73" s="12" customFormat="1" x14ac:dyDescent="0.25">
      <c r="A380" s="133" t="s">
        <v>717</v>
      </c>
      <c r="B380" s="50">
        <f t="shared" si="232"/>
        <v>93.7</v>
      </c>
      <c r="C380" s="50">
        <f t="shared" si="233"/>
        <v>55.296559999999999</v>
      </c>
      <c r="D380" s="14">
        <f t="shared" si="265"/>
        <v>59.01447171824973</v>
      </c>
      <c r="E380" s="14"/>
      <c r="F380" s="14"/>
      <c r="G380" s="15"/>
      <c r="H380" s="14"/>
      <c r="I380" s="15"/>
      <c r="J380" s="15"/>
      <c r="K380" s="14"/>
      <c r="L380" s="14"/>
      <c r="M380" s="15"/>
      <c r="N380" s="14"/>
      <c r="O380" s="14"/>
      <c r="P380" s="15"/>
      <c r="Q380" s="14"/>
      <c r="R380" s="14"/>
      <c r="S380" s="14"/>
      <c r="T380" s="14"/>
      <c r="U380" s="14"/>
      <c r="V380" s="15"/>
      <c r="W380" s="14"/>
      <c r="X380" s="15"/>
      <c r="Y380" s="15"/>
      <c r="Z380" s="14"/>
      <c r="AA380" s="14"/>
      <c r="AB380" s="15"/>
      <c r="AC380" s="223"/>
      <c r="AD380" s="223"/>
      <c r="AE380" s="223"/>
      <c r="AF380" s="14"/>
      <c r="AG380" s="14"/>
      <c r="AH380" s="15"/>
      <c r="AI380" s="14"/>
      <c r="AJ380" s="14"/>
      <c r="AK380" s="15"/>
      <c r="AL380" s="14"/>
      <c r="AM380" s="14"/>
      <c r="AN380" s="15"/>
      <c r="AO380" s="14"/>
      <c r="AP380" s="14"/>
      <c r="AQ380" s="15"/>
      <c r="AR380" s="14"/>
      <c r="AS380" s="14"/>
      <c r="AT380" s="14"/>
      <c r="AU380" s="14"/>
      <c r="AV380" s="14"/>
      <c r="AW380" s="15"/>
      <c r="AX380" s="14"/>
      <c r="AY380" s="14"/>
      <c r="AZ380" s="14"/>
      <c r="BA380" s="14">
        <v>93.7</v>
      </c>
      <c r="BB380" s="172">
        <v>55.296559999999999</v>
      </c>
      <c r="BC380" s="14">
        <f t="shared" si="263"/>
        <v>59.01447171824973</v>
      </c>
      <c r="BD380" s="14"/>
      <c r="BE380" s="14"/>
      <c r="BF380" s="15"/>
      <c r="BG380" s="14"/>
      <c r="BH380" s="14"/>
      <c r="BI380" s="15"/>
      <c r="BJ380" s="14"/>
      <c r="BK380" s="14"/>
      <c r="BL380" s="14"/>
      <c r="BM380" s="14"/>
      <c r="BN380" s="14"/>
      <c r="BO380" s="15"/>
      <c r="BP380" s="14"/>
      <c r="BQ380" s="14"/>
      <c r="BR380" s="15"/>
      <c r="BS380" s="14"/>
      <c r="BT380" s="14"/>
      <c r="BU380" s="15"/>
    </row>
    <row r="381" spans="1:73" s="12" customFormat="1" x14ac:dyDescent="0.25">
      <c r="A381" s="133" t="s">
        <v>681</v>
      </c>
      <c r="B381" s="50">
        <f t="shared" si="232"/>
        <v>93.7</v>
      </c>
      <c r="C381" s="50">
        <f t="shared" si="233"/>
        <v>55.29654</v>
      </c>
      <c r="D381" s="14">
        <f t="shared" si="265"/>
        <v>59.014450373532547</v>
      </c>
      <c r="E381" s="14"/>
      <c r="F381" s="14"/>
      <c r="G381" s="15"/>
      <c r="H381" s="14"/>
      <c r="I381" s="15"/>
      <c r="J381" s="15"/>
      <c r="K381" s="14"/>
      <c r="L381" s="14"/>
      <c r="M381" s="15"/>
      <c r="N381" s="14"/>
      <c r="O381" s="14"/>
      <c r="P381" s="15"/>
      <c r="Q381" s="14"/>
      <c r="R381" s="14"/>
      <c r="S381" s="14"/>
      <c r="T381" s="14"/>
      <c r="U381" s="14"/>
      <c r="V381" s="15"/>
      <c r="W381" s="14"/>
      <c r="X381" s="15"/>
      <c r="Y381" s="15"/>
      <c r="Z381" s="14"/>
      <c r="AA381" s="14"/>
      <c r="AB381" s="15"/>
      <c r="AC381" s="223"/>
      <c r="AD381" s="223"/>
      <c r="AE381" s="223"/>
      <c r="AF381" s="14"/>
      <c r="AG381" s="14"/>
      <c r="AH381" s="15"/>
      <c r="AI381" s="14"/>
      <c r="AJ381" s="14"/>
      <c r="AK381" s="15"/>
      <c r="AL381" s="14"/>
      <c r="AM381" s="14"/>
      <c r="AN381" s="15"/>
      <c r="AO381" s="14"/>
      <c r="AP381" s="14"/>
      <c r="AQ381" s="15"/>
      <c r="AR381" s="14"/>
      <c r="AS381" s="14"/>
      <c r="AT381" s="14"/>
      <c r="AU381" s="14"/>
      <c r="AV381" s="14"/>
      <c r="AW381" s="15"/>
      <c r="AX381" s="14"/>
      <c r="AY381" s="14"/>
      <c r="AZ381" s="14"/>
      <c r="BA381" s="14">
        <v>93.7</v>
      </c>
      <c r="BB381" s="172">
        <v>55.29654</v>
      </c>
      <c r="BC381" s="14">
        <f t="shared" si="263"/>
        <v>59.014450373532547</v>
      </c>
      <c r="BD381" s="14"/>
      <c r="BE381" s="14"/>
      <c r="BF381" s="15"/>
      <c r="BG381" s="14"/>
      <c r="BH381" s="14"/>
      <c r="BI381" s="15"/>
      <c r="BJ381" s="14"/>
      <c r="BK381" s="14"/>
      <c r="BL381" s="14"/>
      <c r="BM381" s="14"/>
      <c r="BN381" s="14"/>
      <c r="BO381" s="15"/>
      <c r="BP381" s="14"/>
      <c r="BQ381" s="14"/>
      <c r="BR381" s="15"/>
      <c r="BS381" s="14"/>
      <c r="BT381" s="14"/>
      <c r="BU381" s="15"/>
    </row>
    <row r="382" spans="1:73" s="12" customFormat="1" x14ac:dyDescent="0.25">
      <c r="A382" s="133" t="s">
        <v>680</v>
      </c>
      <c r="B382" s="50">
        <f t="shared" si="232"/>
        <v>93.7</v>
      </c>
      <c r="C382" s="50">
        <f t="shared" si="233"/>
        <v>59.832380000000001</v>
      </c>
      <c r="D382" s="14">
        <f t="shared" si="265"/>
        <v>63.855261472785486</v>
      </c>
      <c r="E382" s="14"/>
      <c r="F382" s="14"/>
      <c r="G382" s="15"/>
      <c r="H382" s="14"/>
      <c r="I382" s="15"/>
      <c r="J382" s="15"/>
      <c r="K382" s="14"/>
      <c r="L382" s="14"/>
      <c r="M382" s="15"/>
      <c r="N382" s="14"/>
      <c r="O382" s="14"/>
      <c r="P382" s="15"/>
      <c r="Q382" s="14"/>
      <c r="R382" s="14"/>
      <c r="S382" s="14"/>
      <c r="T382" s="14"/>
      <c r="U382" s="14"/>
      <c r="V382" s="15"/>
      <c r="W382" s="14"/>
      <c r="X382" s="15"/>
      <c r="Y382" s="15"/>
      <c r="Z382" s="14"/>
      <c r="AA382" s="14"/>
      <c r="AB382" s="15"/>
      <c r="AC382" s="223"/>
      <c r="AD382" s="223"/>
      <c r="AE382" s="223"/>
      <c r="AF382" s="14"/>
      <c r="AG382" s="14"/>
      <c r="AH382" s="15"/>
      <c r="AI382" s="14"/>
      <c r="AJ382" s="14"/>
      <c r="AK382" s="15"/>
      <c r="AL382" s="14"/>
      <c r="AM382" s="14"/>
      <c r="AN382" s="15"/>
      <c r="AO382" s="14"/>
      <c r="AP382" s="14"/>
      <c r="AQ382" s="15"/>
      <c r="AR382" s="14"/>
      <c r="AS382" s="14"/>
      <c r="AT382" s="14"/>
      <c r="AU382" s="14"/>
      <c r="AV382" s="14"/>
      <c r="AW382" s="15"/>
      <c r="AX382" s="14"/>
      <c r="AY382" s="14"/>
      <c r="AZ382" s="14"/>
      <c r="BA382" s="14">
        <v>93.7</v>
      </c>
      <c r="BB382" s="172">
        <v>59.832380000000001</v>
      </c>
      <c r="BC382" s="14">
        <f t="shared" si="263"/>
        <v>63.855261472785486</v>
      </c>
      <c r="BD382" s="14"/>
      <c r="BE382" s="14"/>
      <c r="BF382" s="15"/>
      <c r="BG382" s="14"/>
      <c r="BH382" s="14"/>
      <c r="BI382" s="15"/>
      <c r="BJ382" s="14"/>
      <c r="BK382" s="14"/>
      <c r="BL382" s="14"/>
      <c r="BM382" s="14"/>
      <c r="BN382" s="14"/>
      <c r="BO382" s="15"/>
      <c r="BP382" s="14"/>
      <c r="BQ382" s="14"/>
      <c r="BR382" s="15"/>
      <c r="BS382" s="14"/>
      <c r="BT382" s="14"/>
      <c r="BU382" s="15"/>
    </row>
    <row r="383" spans="1:73" s="12" customFormat="1" x14ac:dyDescent="0.25">
      <c r="A383" s="133" t="s">
        <v>429</v>
      </c>
      <c r="B383" s="50">
        <f t="shared" si="232"/>
        <v>93.7</v>
      </c>
      <c r="C383" s="50">
        <f t="shared" si="233"/>
        <v>51.509720000000002</v>
      </c>
      <c r="D383" s="14">
        <f t="shared" si="265"/>
        <v>54.973020277481325</v>
      </c>
      <c r="E383" s="14"/>
      <c r="F383" s="14"/>
      <c r="G383" s="15"/>
      <c r="H383" s="14"/>
      <c r="I383" s="15"/>
      <c r="J383" s="15"/>
      <c r="K383" s="14"/>
      <c r="L383" s="14"/>
      <c r="M383" s="15"/>
      <c r="N383" s="14"/>
      <c r="O383" s="14"/>
      <c r="P383" s="15"/>
      <c r="Q383" s="14"/>
      <c r="R383" s="14"/>
      <c r="S383" s="14"/>
      <c r="T383" s="14"/>
      <c r="U383" s="14"/>
      <c r="V383" s="15"/>
      <c r="W383" s="14"/>
      <c r="X383" s="15"/>
      <c r="Y383" s="15"/>
      <c r="Z383" s="14"/>
      <c r="AA383" s="14"/>
      <c r="AB383" s="15"/>
      <c r="AC383" s="223"/>
      <c r="AD383" s="223"/>
      <c r="AE383" s="223"/>
      <c r="AF383" s="14"/>
      <c r="AG383" s="14"/>
      <c r="AH383" s="15"/>
      <c r="AI383" s="14"/>
      <c r="AJ383" s="14"/>
      <c r="AK383" s="15"/>
      <c r="AL383" s="14"/>
      <c r="AM383" s="14"/>
      <c r="AN383" s="15"/>
      <c r="AO383" s="14"/>
      <c r="AP383" s="14"/>
      <c r="AQ383" s="15"/>
      <c r="AR383" s="14"/>
      <c r="AS383" s="14"/>
      <c r="AT383" s="14"/>
      <c r="AU383" s="14"/>
      <c r="AV383" s="14"/>
      <c r="AW383" s="15"/>
      <c r="AX383" s="14"/>
      <c r="AY383" s="14"/>
      <c r="AZ383" s="14"/>
      <c r="BA383" s="14">
        <v>93.7</v>
      </c>
      <c r="BB383" s="172">
        <v>51.509720000000002</v>
      </c>
      <c r="BC383" s="14">
        <f t="shared" si="263"/>
        <v>54.973020277481325</v>
      </c>
      <c r="BD383" s="14"/>
      <c r="BE383" s="14"/>
      <c r="BF383" s="15"/>
      <c r="BG383" s="14"/>
      <c r="BH383" s="14"/>
      <c r="BI383" s="15"/>
      <c r="BJ383" s="14"/>
      <c r="BK383" s="14"/>
      <c r="BL383" s="14"/>
      <c r="BM383" s="14"/>
      <c r="BN383" s="14"/>
      <c r="BO383" s="15"/>
      <c r="BP383" s="14"/>
      <c r="BQ383" s="14"/>
      <c r="BR383" s="15"/>
      <c r="BS383" s="14"/>
      <c r="BT383" s="14"/>
      <c r="BU383" s="15"/>
    </row>
    <row r="384" spans="1:73" s="12" customFormat="1" x14ac:dyDescent="0.25">
      <c r="A384" s="133" t="s">
        <v>485</v>
      </c>
      <c r="B384" s="50">
        <f t="shared" si="232"/>
        <v>234.2</v>
      </c>
      <c r="C384" s="50">
        <f t="shared" si="233"/>
        <v>151.26854</v>
      </c>
      <c r="D384" s="14">
        <f t="shared" si="265"/>
        <v>64.58947053800172</v>
      </c>
      <c r="E384" s="14"/>
      <c r="F384" s="14"/>
      <c r="G384" s="15"/>
      <c r="H384" s="14"/>
      <c r="I384" s="15"/>
      <c r="J384" s="15"/>
      <c r="K384" s="14"/>
      <c r="L384" s="14"/>
      <c r="M384" s="15"/>
      <c r="N384" s="14"/>
      <c r="O384" s="14"/>
      <c r="P384" s="15"/>
      <c r="Q384" s="14"/>
      <c r="R384" s="14"/>
      <c r="S384" s="14"/>
      <c r="T384" s="14"/>
      <c r="U384" s="14"/>
      <c r="V384" s="15"/>
      <c r="W384" s="14"/>
      <c r="X384" s="15"/>
      <c r="Y384" s="15"/>
      <c r="Z384" s="14"/>
      <c r="AA384" s="14"/>
      <c r="AB384" s="15"/>
      <c r="AC384" s="223"/>
      <c r="AD384" s="223"/>
      <c r="AE384" s="223"/>
      <c r="AF384" s="14"/>
      <c r="AG384" s="14"/>
      <c r="AH384" s="15"/>
      <c r="AI384" s="14"/>
      <c r="AJ384" s="14"/>
      <c r="AK384" s="15"/>
      <c r="AL384" s="14"/>
      <c r="AM384" s="14"/>
      <c r="AN384" s="15"/>
      <c r="AO384" s="14"/>
      <c r="AP384" s="14"/>
      <c r="AQ384" s="15"/>
      <c r="AR384" s="14"/>
      <c r="AS384" s="14"/>
      <c r="AT384" s="14"/>
      <c r="AU384" s="14"/>
      <c r="AV384" s="14"/>
      <c r="AW384" s="15"/>
      <c r="AX384" s="14"/>
      <c r="AY384" s="14"/>
      <c r="AZ384" s="14"/>
      <c r="BA384" s="14">
        <v>234.2</v>
      </c>
      <c r="BB384" s="172">
        <v>151.26854</v>
      </c>
      <c r="BC384" s="14">
        <f t="shared" si="263"/>
        <v>64.58947053800172</v>
      </c>
      <c r="BD384" s="14"/>
      <c r="BE384" s="14"/>
      <c r="BF384" s="15"/>
      <c r="BG384" s="14"/>
      <c r="BH384" s="14"/>
      <c r="BI384" s="15"/>
      <c r="BJ384" s="14"/>
      <c r="BK384" s="14"/>
      <c r="BL384" s="14"/>
      <c r="BM384" s="14"/>
      <c r="BN384" s="14"/>
      <c r="BO384" s="15"/>
      <c r="BP384" s="14"/>
      <c r="BQ384" s="14"/>
      <c r="BR384" s="15"/>
      <c r="BS384" s="14"/>
      <c r="BT384" s="14"/>
      <c r="BU384" s="15"/>
    </row>
    <row r="385" spans="1:73" s="12" customFormat="1" x14ac:dyDescent="0.25">
      <c r="A385" s="133" t="s">
        <v>679</v>
      </c>
      <c r="B385" s="50">
        <f t="shared" si="232"/>
        <v>93.7</v>
      </c>
      <c r="C385" s="50">
        <f t="shared" si="233"/>
        <v>55.296559999999999</v>
      </c>
      <c r="D385" s="14">
        <f t="shared" si="265"/>
        <v>59.01447171824973</v>
      </c>
      <c r="E385" s="14"/>
      <c r="F385" s="14"/>
      <c r="G385" s="15"/>
      <c r="H385" s="14"/>
      <c r="I385" s="15"/>
      <c r="J385" s="15"/>
      <c r="K385" s="14"/>
      <c r="L385" s="14"/>
      <c r="M385" s="15"/>
      <c r="N385" s="14"/>
      <c r="O385" s="14"/>
      <c r="P385" s="15"/>
      <c r="Q385" s="14"/>
      <c r="R385" s="14"/>
      <c r="S385" s="14"/>
      <c r="T385" s="14"/>
      <c r="U385" s="14"/>
      <c r="V385" s="15"/>
      <c r="W385" s="14"/>
      <c r="X385" s="15"/>
      <c r="Y385" s="15"/>
      <c r="Z385" s="14"/>
      <c r="AA385" s="14"/>
      <c r="AB385" s="15"/>
      <c r="AC385" s="223"/>
      <c r="AD385" s="223"/>
      <c r="AE385" s="223"/>
      <c r="AF385" s="14"/>
      <c r="AG385" s="14"/>
      <c r="AH385" s="15"/>
      <c r="AI385" s="14"/>
      <c r="AJ385" s="14"/>
      <c r="AK385" s="15"/>
      <c r="AL385" s="14"/>
      <c r="AM385" s="14"/>
      <c r="AN385" s="15"/>
      <c r="AO385" s="14"/>
      <c r="AP385" s="14"/>
      <c r="AQ385" s="15"/>
      <c r="AR385" s="14"/>
      <c r="AS385" s="14"/>
      <c r="AT385" s="14"/>
      <c r="AU385" s="14"/>
      <c r="AV385" s="14"/>
      <c r="AW385" s="15"/>
      <c r="AX385" s="14"/>
      <c r="AY385" s="14"/>
      <c r="AZ385" s="14"/>
      <c r="BA385" s="14">
        <v>93.7</v>
      </c>
      <c r="BB385" s="172">
        <v>55.296559999999999</v>
      </c>
      <c r="BC385" s="14">
        <f t="shared" si="263"/>
        <v>59.01447171824973</v>
      </c>
      <c r="BD385" s="14"/>
      <c r="BE385" s="14"/>
      <c r="BF385" s="15"/>
      <c r="BG385" s="14"/>
      <c r="BH385" s="14"/>
      <c r="BI385" s="15"/>
      <c r="BJ385" s="14"/>
      <c r="BK385" s="14"/>
      <c r="BL385" s="14"/>
      <c r="BM385" s="14"/>
      <c r="BN385" s="14"/>
      <c r="BO385" s="15"/>
      <c r="BP385" s="14"/>
      <c r="BQ385" s="14"/>
      <c r="BR385" s="15"/>
      <c r="BS385" s="14"/>
      <c r="BT385" s="14"/>
      <c r="BU385" s="15"/>
    </row>
    <row r="386" spans="1:73" s="28" customFormat="1" ht="31.5" x14ac:dyDescent="0.25">
      <c r="A386" s="77" t="s">
        <v>437</v>
      </c>
      <c r="B386" s="80">
        <f t="shared" si="232"/>
        <v>228667.99999999994</v>
      </c>
      <c r="C386" s="80">
        <f t="shared" si="233"/>
        <v>157245.02765000003</v>
      </c>
      <c r="D386" s="83">
        <f t="shared" ref="D386" si="266">C386/B386*100</f>
        <v>68.765646111392968</v>
      </c>
      <c r="E386" s="83">
        <f>SUM(E387:E394)</f>
        <v>941.1</v>
      </c>
      <c r="F386" s="83">
        <f t="shared" ref="F386:BQ386" si="267">SUM(F387:F394)</f>
        <v>491.06666999999999</v>
      </c>
      <c r="G386" s="83">
        <f t="shared" si="237"/>
        <v>52.180073318457119</v>
      </c>
      <c r="H386" s="83">
        <f t="shared" si="267"/>
        <v>178.2</v>
      </c>
      <c r="I386" s="83">
        <f t="shared" si="267"/>
        <v>85.751199999999997</v>
      </c>
      <c r="J386" s="83">
        <f t="shared" si="238"/>
        <v>48.120763187429851</v>
      </c>
      <c r="K386" s="83">
        <f t="shared" si="267"/>
        <v>3233.2</v>
      </c>
      <c r="L386" s="83">
        <f t="shared" si="267"/>
        <v>2210.8193099999999</v>
      </c>
      <c r="M386" s="83">
        <f t="shared" si="239"/>
        <v>68.378674687615984</v>
      </c>
      <c r="N386" s="83">
        <f t="shared" si="267"/>
        <v>29450.1</v>
      </c>
      <c r="O386" s="83">
        <f t="shared" si="267"/>
        <v>21843.370190000001</v>
      </c>
      <c r="P386" s="83">
        <f t="shared" ref="P386:P395" si="268">O386/N386*100</f>
        <v>74.170784445553679</v>
      </c>
      <c r="Q386" s="83">
        <f t="shared" si="267"/>
        <v>313.89999999999998</v>
      </c>
      <c r="R386" s="83">
        <f t="shared" si="267"/>
        <v>0</v>
      </c>
      <c r="S386" s="83">
        <f t="shared" si="39"/>
        <v>0</v>
      </c>
      <c r="T386" s="83">
        <f t="shared" si="267"/>
        <v>4834.1000000000004</v>
      </c>
      <c r="U386" s="83">
        <f t="shared" si="267"/>
        <v>1337.36807</v>
      </c>
      <c r="V386" s="83">
        <f t="shared" si="240"/>
        <v>27.66529591857843</v>
      </c>
      <c r="W386" s="83">
        <f t="shared" si="267"/>
        <v>107.7</v>
      </c>
      <c r="X386" s="83">
        <f t="shared" si="267"/>
        <v>67.929000000000002</v>
      </c>
      <c r="Y386" s="83">
        <f t="shared" si="241"/>
        <v>63.072423398328695</v>
      </c>
      <c r="Z386" s="83">
        <f t="shared" si="267"/>
        <v>169887.1</v>
      </c>
      <c r="AA386" s="83">
        <f t="shared" si="267"/>
        <v>117782.6563</v>
      </c>
      <c r="AB386" s="83">
        <f t="shared" si="242"/>
        <v>69.329958719643813</v>
      </c>
      <c r="AC386" s="224">
        <f t="shared" si="267"/>
        <v>620.5</v>
      </c>
      <c r="AD386" s="224">
        <f t="shared" si="267"/>
        <v>466.62842999999998</v>
      </c>
      <c r="AE386" s="221">
        <f t="shared" si="243"/>
        <v>75.202003223207086</v>
      </c>
      <c r="AF386" s="83">
        <f t="shared" si="267"/>
        <v>0</v>
      </c>
      <c r="AG386" s="83">
        <f t="shared" si="267"/>
        <v>0</v>
      </c>
      <c r="AH386" s="83"/>
      <c r="AI386" s="83">
        <f t="shared" si="267"/>
        <v>310.3</v>
      </c>
      <c r="AJ386" s="83">
        <f t="shared" si="267"/>
        <v>222.55519000000001</v>
      </c>
      <c r="AK386" s="83">
        <f t="shared" si="244"/>
        <v>71.722587818240413</v>
      </c>
      <c r="AL386" s="83">
        <f t="shared" si="267"/>
        <v>3555.4</v>
      </c>
      <c r="AM386" s="83">
        <f t="shared" si="267"/>
        <v>2157.1102400000004</v>
      </c>
      <c r="AN386" s="83">
        <f t="shared" si="245"/>
        <v>60.671379872869444</v>
      </c>
      <c r="AO386" s="83">
        <f t="shared" si="267"/>
        <v>310.3</v>
      </c>
      <c r="AP386" s="83">
        <f t="shared" si="267"/>
        <v>226.52735999999999</v>
      </c>
      <c r="AQ386" s="83">
        <f t="shared" si="246"/>
        <v>73.002694166935228</v>
      </c>
      <c r="AR386" s="83">
        <f t="shared" si="267"/>
        <v>310.3</v>
      </c>
      <c r="AS386" s="83">
        <f t="shared" si="267"/>
        <v>162.54670999999999</v>
      </c>
      <c r="AT386" s="83">
        <f t="shared" si="264"/>
        <v>52.383728649693836</v>
      </c>
      <c r="AU386" s="83">
        <f t="shared" si="267"/>
        <v>1129.3</v>
      </c>
      <c r="AV386" s="83">
        <f t="shared" si="267"/>
        <v>846.9</v>
      </c>
      <c r="AW386" s="83">
        <f t="shared" si="248"/>
        <v>74.993358717789789</v>
      </c>
      <c r="AX386" s="83">
        <f t="shared" si="267"/>
        <v>0</v>
      </c>
      <c r="AY386" s="83">
        <f t="shared" si="267"/>
        <v>0</v>
      </c>
      <c r="AZ386" s="83">
        <f t="shared" si="267"/>
        <v>0</v>
      </c>
      <c r="BA386" s="83">
        <f t="shared" si="267"/>
        <v>1171.1000000000001</v>
      </c>
      <c r="BB386" s="83">
        <f>SUM(BB387:BB394)</f>
        <v>761.9052200000001</v>
      </c>
      <c r="BC386" s="81">
        <f t="shared" ref="BC386:BC395" si="269">BB386/BA386*100</f>
        <v>65.058937750832541</v>
      </c>
      <c r="BD386" s="83">
        <f t="shared" si="267"/>
        <v>310.3</v>
      </c>
      <c r="BE386" s="83">
        <f t="shared" si="267"/>
        <v>139.00676999999999</v>
      </c>
      <c r="BF386" s="83">
        <f t="shared" si="249"/>
        <v>44.797541089268442</v>
      </c>
      <c r="BG386" s="83">
        <f t="shared" si="267"/>
        <v>310.3</v>
      </c>
      <c r="BH386" s="83">
        <f t="shared" si="267"/>
        <v>198.24833999999998</v>
      </c>
      <c r="BI386" s="83">
        <f t="shared" si="250"/>
        <v>63.889249113760869</v>
      </c>
      <c r="BJ386" s="83">
        <f t="shared" si="267"/>
        <v>11459.7</v>
      </c>
      <c r="BK386" s="83">
        <f t="shared" si="267"/>
        <v>8046.8959500000001</v>
      </c>
      <c r="BL386" s="83">
        <f t="shared" ref="BL386:BL395" si="270">BK386/BJ386*100</f>
        <v>70.219080342417342</v>
      </c>
      <c r="BM386" s="83">
        <f t="shared" si="267"/>
        <v>230.7</v>
      </c>
      <c r="BN386" s="83">
        <f t="shared" si="267"/>
        <v>197.74270000000001</v>
      </c>
      <c r="BO386" s="83">
        <f t="shared" ref="BO386:BO396" si="271">BN386/BM386*100</f>
        <v>85.714217598612933</v>
      </c>
      <c r="BP386" s="83">
        <f t="shared" si="267"/>
        <v>4.4000000000000004</v>
      </c>
      <c r="BQ386" s="83">
        <f t="shared" si="267"/>
        <v>0</v>
      </c>
      <c r="BR386" s="83">
        <f t="shared" si="252"/>
        <v>0</v>
      </c>
      <c r="BS386" s="83"/>
      <c r="BT386" s="83"/>
      <c r="BU386" s="83"/>
    </row>
    <row r="387" spans="1:73" s="12" customFormat="1" x14ac:dyDescent="0.25">
      <c r="A387" s="132" t="s">
        <v>382</v>
      </c>
      <c r="B387" s="50">
        <f t="shared" si="232"/>
        <v>227496.89999999994</v>
      </c>
      <c r="C387" s="50">
        <f t="shared" si="233"/>
        <v>156483.12243000005</v>
      </c>
      <c r="D387" s="15">
        <f t="shared" si="0"/>
        <v>68.784727365515792</v>
      </c>
      <c r="E387" s="15">
        <v>941.1</v>
      </c>
      <c r="F387" s="172">
        <v>491.06666999999999</v>
      </c>
      <c r="G387" s="15">
        <f t="shared" si="237"/>
        <v>52.180073318457119</v>
      </c>
      <c r="H387" s="15">
        <v>178.2</v>
      </c>
      <c r="I387" s="172">
        <v>85.751199999999997</v>
      </c>
      <c r="J387" s="15">
        <f t="shared" si="238"/>
        <v>48.120763187429851</v>
      </c>
      <c r="K387" s="15">
        <v>3233.2</v>
      </c>
      <c r="L387" s="228">
        <v>2210.8193099999999</v>
      </c>
      <c r="M387" s="15">
        <f t="shared" si="239"/>
        <v>68.378674687615984</v>
      </c>
      <c r="N387" s="15">
        <v>29450.1</v>
      </c>
      <c r="O387" s="172">
        <v>21843.370190000001</v>
      </c>
      <c r="P387" s="15">
        <f t="shared" si="268"/>
        <v>74.170784445553679</v>
      </c>
      <c r="Q387" s="15">
        <v>313.89999999999998</v>
      </c>
      <c r="R387" s="15"/>
      <c r="S387" s="15">
        <f t="shared" si="39"/>
        <v>0</v>
      </c>
      <c r="T387" s="15">
        <v>4834.1000000000004</v>
      </c>
      <c r="U387" s="172">
        <v>1337.36807</v>
      </c>
      <c r="V387" s="15">
        <f t="shared" si="240"/>
        <v>27.66529591857843</v>
      </c>
      <c r="W387" s="15">
        <v>107.7</v>
      </c>
      <c r="X387" s="172">
        <v>67.929000000000002</v>
      </c>
      <c r="Y387" s="15">
        <f t="shared" si="241"/>
        <v>63.072423398328695</v>
      </c>
      <c r="Z387" s="227">
        <v>169887.1</v>
      </c>
      <c r="AA387" s="172">
        <v>117782.6563</v>
      </c>
      <c r="AB387" s="15">
        <f t="shared" si="242"/>
        <v>69.329958719643813</v>
      </c>
      <c r="AC387" s="222">
        <v>620.5</v>
      </c>
      <c r="AD387" s="226">
        <v>466.62842999999998</v>
      </c>
      <c r="AE387" s="223">
        <f t="shared" si="243"/>
        <v>75.202003223207086</v>
      </c>
      <c r="AF387" s="15"/>
      <c r="AG387" s="15"/>
      <c r="AH387" s="15"/>
      <c r="AI387" s="15">
        <v>310.3</v>
      </c>
      <c r="AJ387" s="172">
        <v>222.55519000000001</v>
      </c>
      <c r="AK387" s="15">
        <f t="shared" si="244"/>
        <v>71.722587818240413</v>
      </c>
      <c r="AL387" s="15">
        <v>3555.4</v>
      </c>
      <c r="AM387" s="172">
        <v>2157.1102400000004</v>
      </c>
      <c r="AN387" s="15">
        <f t="shared" si="245"/>
        <v>60.671379872869444</v>
      </c>
      <c r="AO387" s="15">
        <v>310.3</v>
      </c>
      <c r="AP387" s="172">
        <v>226.52735999999999</v>
      </c>
      <c r="AQ387" s="15">
        <f t="shared" si="246"/>
        <v>73.002694166935228</v>
      </c>
      <c r="AR387" s="15">
        <v>310.3</v>
      </c>
      <c r="AS387" s="172">
        <v>162.54670999999999</v>
      </c>
      <c r="AT387" s="15">
        <f t="shared" si="264"/>
        <v>52.383728649693836</v>
      </c>
      <c r="AU387" s="15">
        <v>1129.3</v>
      </c>
      <c r="AV387" s="172">
        <v>846.9</v>
      </c>
      <c r="AW387" s="15">
        <f t="shared" si="248"/>
        <v>74.993358717789789</v>
      </c>
      <c r="AX387" s="15">
        <v>0</v>
      </c>
      <c r="AY387" s="15">
        <v>0</v>
      </c>
      <c r="AZ387" s="15"/>
      <c r="BA387" s="15"/>
      <c r="BB387" s="15"/>
      <c r="BC387" s="14"/>
      <c r="BD387" s="15">
        <v>310.3</v>
      </c>
      <c r="BE387" s="172">
        <v>139.00676999999999</v>
      </c>
      <c r="BF387" s="15">
        <f t="shared" si="249"/>
        <v>44.797541089268442</v>
      </c>
      <c r="BG387" s="15">
        <v>310.3</v>
      </c>
      <c r="BH387" s="172">
        <v>198.24833999999998</v>
      </c>
      <c r="BI387" s="15">
        <f t="shared" si="250"/>
        <v>63.889249113760869</v>
      </c>
      <c r="BJ387" s="15">
        <v>11459.7</v>
      </c>
      <c r="BK387" s="172">
        <v>8046.8959500000001</v>
      </c>
      <c r="BL387" s="15">
        <f t="shared" si="270"/>
        <v>70.219080342417342</v>
      </c>
      <c r="BM387" s="15">
        <v>230.7</v>
      </c>
      <c r="BN387" s="15">
        <v>197.74270000000001</v>
      </c>
      <c r="BO387" s="15">
        <f t="shared" si="271"/>
        <v>85.714217598612933</v>
      </c>
      <c r="BP387" s="172">
        <v>4.4000000000000004</v>
      </c>
      <c r="BQ387" s="15"/>
      <c r="BR387" s="15">
        <f t="shared" si="252"/>
        <v>0</v>
      </c>
      <c r="BS387" s="15"/>
      <c r="BT387" s="15"/>
      <c r="BU387" s="15"/>
    </row>
    <row r="388" spans="1:73" s="12" customFormat="1" x14ac:dyDescent="0.25">
      <c r="A388" s="133" t="s">
        <v>767</v>
      </c>
      <c r="B388" s="50">
        <f t="shared" si="232"/>
        <v>468.4</v>
      </c>
      <c r="C388" s="50">
        <f t="shared" si="233"/>
        <v>317.87916999999999</v>
      </c>
      <c r="D388" s="14">
        <f t="shared" ref="D388:D394" si="272">C388/B388*100</f>
        <v>67.864895388556789</v>
      </c>
      <c r="E388" s="14"/>
      <c r="F388" s="14"/>
      <c r="G388" s="15"/>
      <c r="H388" s="14"/>
      <c r="I388" s="14"/>
      <c r="J388" s="15"/>
      <c r="K388" s="14"/>
      <c r="L388" s="15"/>
      <c r="M388" s="15"/>
      <c r="N388" s="15"/>
      <c r="O388" s="15"/>
      <c r="P388" s="15"/>
      <c r="Q388" s="14"/>
      <c r="R388" s="14"/>
      <c r="S388" s="15"/>
      <c r="T388" s="14"/>
      <c r="U388" s="14"/>
      <c r="V388" s="15"/>
      <c r="W388" s="14"/>
      <c r="X388" s="14"/>
      <c r="Y388" s="15"/>
      <c r="Z388" s="15"/>
      <c r="AA388" s="15"/>
      <c r="AB388" s="15"/>
      <c r="AC388" s="223"/>
      <c r="AD388" s="223"/>
      <c r="AE388" s="223"/>
      <c r="AF388" s="14"/>
      <c r="AG388" s="14"/>
      <c r="AH388" s="15"/>
      <c r="AI388" s="14"/>
      <c r="AJ388" s="14"/>
      <c r="AK388" s="15"/>
      <c r="AL388" s="14"/>
      <c r="AM388" s="14"/>
      <c r="AN388" s="15"/>
      <c r="AO388" s="14"/>
      <c r="AP388" s="14"/>
      <c r="AQ388" s="15"/>
      <c r="AR388" s="14"/>
      <c r="AS388" s="14"/>
      <c r="AT388" s="14"/>
      <c r="AU388" s="14"/>
      <c r="AV388" s="14"/>
      <c r="AW388" s="15"/>
      <c r="AX388" s="14"/>
      <c r="AY388" s="14"/>
      <c r="AZ388" s="14"/>
      <c r="BA388" s="14">
        <v>468.4</v>
      </c>
      <c r="BB388" s="172">
        <v>317.87916999999999</v>
      </c>
      <c r="BC388" s="14">
        <f t="shared" si="269"/>
        <v>67.864895388556789</v>
      </c>
      <c r="BD388" s="14"/>
      <c r="BE388" s="14"/>
      <c r="BF388" s="15"/>
      <c r="BG388" s="14"/>
      <c r="BH388" s="14"/>
      <c r="BI388" s="15"/>
      <c r="BJ388" s="14"/>
      <c r="BK388" s="14"/>
      <c r="BL388" s="15"/>
      <c r="BM388" s="14"/>
      <c r="BN388" s="14"/>
      <c r="BO388" s="15"/>
      <c r="BP388" s="14"/>
      <c r="BQ388" s="14"/>
      <c r="BR388" s="15"/>
      <c r="BS388" s="14"/>
      <c r="BT388" s="14"/>
      <c r="BU388" s="15"/>
    </row>
    <row r="389" spans="1:73" s="12" customFormat="1" x14ac:dyDescent="0.25">
      <c r="A389" s="133" t="s">
        <v>497</v>
      </c>
      <c r="B389" s="50">
        <f t="shared" si="232"/>
        <v>234.2</v>
      </c>
      <c r="C389" s="50">
        <f t="shared" si="233"/>
        <v>135.17989</v>
      </c>
      <c r="D389" s="14">
        <f t="shared" si="272"/>
        <v>57.71985055508113</v>
      </c>
      <c r="E389" s="14"/>
      <c r="F389" s="14"/>
      <c r="G389" s="15"/>
      <c r="H389" s="14"/>
      <c r="I389" s="14"/>
      <c r="J389" s="15"/>
      <c r="K389" s="14"/>
      <c r="L389" s="15"/>
      <c r="M389" s="15"/>
      <c r="N389" s="15"/>
      <c r="O389" s="15"/>
      <c r="P389" s="15"/>
      <c r="Q389" s="14"/>
      <c r="R389" s="14"/>
      <c r="S389" s="15"/>
      <c r="T389" s="14"/>
      <c r="U389" s="14"/>
      <c r="V389" s="15"/>
      <c r="W389" s="14"/>
      <c r="X389" s="14"/>
      <c r="Y389" s="15"/>
      <c r="Z389" s="15"/>
      <c r="AA389" s="15"/>
      <c r="AB389" s="15"/>
      <c r="AC389" s="223"/>
      <c r="AD389" s="223"/>
      <c r="AE389" s="223"/>
      <c r="AF389" s="14"/>
      <c r="AG389" s="14"/>
      <c r="AH389" s="15"/>
      <c r="AI389" s="14"/>
      <c r="AJ389" s="14"/>
      <c r="AK389" s="15"/>
      <c r="AL389" s="14"/>
      <c r="AM389" s="14"/>
      <c r="AN389" s="15"/>
      <c r="AO389" s="14"/>
      <c r="AP389" s="14"/>
      <c r="AQ389" s="15"/>
      <c r="AR389" s="14"/>
      <c r="AS389" s="14"/>
      <c r="AT389" s="14"/>
      <c r="AU389" s="14"/>
      <c r="AV389" s="14"/>
      <c r="AW389" s="15"/>
      <c r="AX389" s="14"/>
      <c r="AY389" s="14"/>
      <c r="AZ389" s="14"/>
      <c r="BA389" s="14">
        <v>234.2</v>
      </c>
      <c r="BB389" s="172">
        <v>135.17989</v>
      </c>
      <c r="BC389" s="14">
        <f t="shared" si="269"/>
        <v>57.71985055508113</v>
      </c>
      <c r="BD389" s="14"/>
      <c r="BE389" s="14"/>
      <c r="BF389" s="15"/>
      <c r="BG389" s="14"/>
      <c r="BH389" s="14"/>
      <c r="BI389" s="15"/>
      <c r="BJ389" s="14"/>
      <c r="BK389" s="14"/>
      <c r="BL389" s="15"/>
      <c r="BM389" s="14"/>
      <c r="BN389" s="14"/>
      <c r="BO389" s="15"/>
      <c r="BP389" s="14"/>
      <c r="BQ389" s="14"/>
      <c r="BR389" s="15"/>
      <c r="BS389" s="14"/>
      <c r="BT389" s="14"/>
      <c r="BU389" s="15"/>
    </row>
    <row r="390" spans="1:73" s="12" customFormat="1" x14ac:dyDescent="0.25">
      <c r="A390" s="133" t="s">
        <v>718</v>
      </c>
      <c r="B390" s="50">
        <f t="shared" si="232"/>
        <v>93.7</v>
      </c>
      <c r="C390" s="50">
        <f t="shared" si="233"/>
        <v>55.602170000000001</v>
      </c>
      <c r="D390" s="14">
        <f t="shared" si="272"/>
        <v>59.340629669156883</v>
      </c>
      <c r="E390" s="14"/>
      <c r="F390" s="14"/>
      <c r="G390" s="15"/>
      <c r="H390" s="14"/>
      <c r="I390" s="14"/>
      <c r="J390" s="15"/>
      <c r="K390" s="14"/>
      <c r="L390" s="15"/>
      <c r="M390" s="15"/>
      <c r="N390" s="15"/>
      <c r="O390" s="15"/>
      <c r="P390" s="15"/>
      <c r="Q390" s="14"/>
      <c r="R390" s="14"/>
      <c r="S390" s="15"/>
      <c r="T390" s="14"/>
      <c r="U390" s="14"/>
      <c r="V390" s="15"/>
      <c r="W390" s="14"/>
      <c r="X390" s="14"/>
      <c r="Y390" s="15"/>
      <c r="Z390" s="15"/>
      <c r="AA390" s="15"/>
      <c r="AB390" s="15"/>
      <c r="AC390" s="223"/>
      <c r="AD390" s="223"/>
      <c r="AE390" s="223"/>
      <c r="AF390" s="14"/>
      <c r="AG390" s="14"/>
      <c r="AH390" s="15"/>
      <c r="AI390" s="14"/>
      <c r="AJ390" s="14"/>
      <c r="AK390" s="15"/>
      <c r="AL390" s="14"/>
      <c r="AM390" s="14"/>
      <c r="AN390" s="15"/>
      <c r="AO390" s="14"/>
      <c r="AP390" s="14"/>
      <c r="AQ390" s="15"/>
      <c r="AR390" s="14"/>
      <c r="AS390" s="14"/>
      <c r="AT390" s="14"/>
      <c r="AU390" s="14"/>
      <c r="AV390" s="14"/>
      <c r="AW390" s="15"/>
      <c r="AX390" s="14"/>
      <c r="AY390" s="14"/>
      <c r="AZ390" s="14"/>
      <c r="BA390" s="14">
        <v>93.7</v>
      </c>
      <c r="BB390" s="172">
        <v>55.602170000000001</v>
      </c>
      <c r="BC390" s="14">
        <f t="shared" si="269"/>
        <v>59.340629669156883</v>
      </c>
      <c r="BD390" s="14"/>
      <c r="BE390" s="14"/>
      <c r="BF390" s="15"/>
      <c r="BG390" s="14"/>
      <c r="BH390" s="14"/>
      <c r="BI390" s="15"/>
      <c r="BJ390" s="14"/>
      <c r="BK390" s="14"/>
      <c r="BL390" s="15"/>
      <c r="BM390" s="14"/>
      <c r="BN390" s="14"/>
      <c r="BO390" s="15"/>
      <c r="BP390" s="14"/>
      <c r="BQ390" s="14"/>
      <c r="BR390" s="15"/>
      <c r="BS390" s="14"/>
      <c r="BT390" s="14"/>
      <c r="BU390" s="15"/>
    </row>
    <row r="391" spans="1:73" s="12" customFormat="1" x14ac:dyDescent="0.25">
      <c r="A391" s="133" t="s">
        <v>436</v>
      </c>
      <c r="B391" s="50">
        <f t="shared" si="232"/>
        <v>93.7</v>
      </c>
      <c r="C391" s="50">
        <f t="shared" si="233"/>
        <v>70.067419999999998</v>
      </c>
      <c r="D391" s="14">
        <f t="shared" si="272"/>
        <v>74.778463180362849</v>
      </c>
      <c r="E391" s="14"/>
      <c r="F391" s="14"/>
      <c r="G391" s="15"/>
      <c r="H391" s="14"/>
      <c r="I391" s="14"/>
      <c r="J391" s="15"/>
      <c r="K391" s="14"/>
      <c r="L391" s="15"/>
      <c r="M391" s="15"/>
      <c r="N391" s="15"/>
      <c r="O391" s="15"/>
      <c r="P391" s="15"/>
      <c r="Q391" s="14"/>
      <c r="R391" s="14"/>
      <c r="S391" s="15"/>
      <c r="T391" s="14"/>
      <c r="U391" s="14"/>
      <c r="V391" s="15"/>
      <c r="W391" s="14"/>
      <c r="X391" s="14"/>
      <c r="Y391" s="15"/>
      <c r="Z391" s="15"/>
      <c r="AA391" s="15"/>
      <c r="AB391" s="15"/>
      <c r="AC391" s="223"/>
      <c r="AD391" s="223"/>
      <c r="AE391" s="223"/>
      <c r="AF391" s="14"/>
      <c r="AG391" s="14"/>
      <c r="AH391" s="15"/>
      <c r="AI391" s="14"/>
      <c r="AJ391" s="14"/>
      <c r="AK391" s="15"/>
      <c r="AL391" s="14"/>
      <c r="AM391" s="14"/>
      <c r="AN391" s="15"/>
      <c r="AO391" s="14"/>
      <c r="AP391" s="14"/>
      <c r="AQ391" s="15"/>
      <c r="AR391" s="14"/>
      <c r="AS391" s="14"/>
      <c r="AT391" s="14"/>
      <c r="AU391" s="14"/>
      <c r="AV391" s="14"/>
      <c r="AW391" s="15"/>
      <c r="AX391" s="14"/>
      <c r="AY391" s="14"/>
      <c r="AZ391" s="14"/>
      <c r="BA391" s="14">
        <v>93.7</v>
      </c>
      <c r="BB391" s="172">
        <v>70.067419999999998</v>
      </c>
      <c r="BC391" s="14">
        <f t="shared" si="269"/>
        <v>74.778463180362849</v>
      </c>
      <c r="BD391" s="14"/>
      <c r="BE391" s="14"/>
      <c r="BF391" s="15"/>
      <c r="BG391" s="14"/>
      <c r="BH391" s="14"/>
      <c r="BI391" s="15"/>
      <c r="BJ391" s="14"/>
      <c r="BK391" s="14"/>
      <c r="BL391" s="15"/>
      <c r="BM391" s="14"/>
      <c r="BN391" s="14"/>
      <c r="BO391" s="15"/>
      <c r="BP391" s="14"/>
      <c r="BQ391" s="14"/>
      <c r="BR391" s="15"/>
      <c r="BS391" s="14"/>
      <c r="BT391" s="14"/>
      <c r="BU391" s="15"/>
    </row>
    <row r="392" spans="1:73" s="12" customFormat="1" x14ac:dyDescent="0.25">
      <c r="A392" s="133" t="s">
        <v>529</v>
      </c>
      <c r="B392" s="50">
        <f t="shared" si="232"/>
        <v>93.7</v>
      </c>
      <c r="C392" s="50">
        <f t="shared" si="233"/>
        <v>65.744900000000001</v>
      </c>
      <c r="D392" s="14">
        <f t="shared" si="272"/>
        <v>70.165314834578439</v>
      </c>
      <c r="E392" s="14"/>
      <c r="F392" s="14"/>
      <c r="G392" s="15"/>
      <c r="H392" s="14"/>
      <c r="I392" s="14"/>
      <c r="J392" s="15"/>
      <c r="K392" s="14"/>
      <c r="L392" s="15"/>
      <c r="M392" s="15"/>
      <c r="N392" s="15"/>
      <c r="O392" s="15"/>
      <c r="P392" s="15"/>
      <c r="Q392" s="14"/>
      <c r="R392" s="14"/>
      <c r="S392" s="15"/>
      <c r="T392" s="14"/>
      <c r="U392" s="14"/>
      <c r="V392" s="15"/>
      <c r="W392" s="14"/>
      <c r="X392" s="14"/>
      <c r="Y392" s="15"/>
      <c r="Z392" s="15"/>
      <c r="AA392" s="15"/>
      <c r="AB392" s="15"/>
      <c r="AC392" s="223"/>
      <c r="AD392" s="223"/>
      <c r="AE392" s="223"/>
      <c r="AF392" s="14"/>
      <c r="AG392" s="14"/>
      <c r="AH392" s="15"/>
      <c r="AI392" s="14"/>
      <c r="AJ392" s="14"/>
      <c r="AK392" s="15"/>
      <c r="AL392" s="14"/>
      <c r="AM392" s="14"/>
      <c r="AN392" s="15"/>
      <c r="AO392" s="14"/>
      <c r="AP392" s="14"/>
      <c r="AQ392" s="15"/>
      <c r="AR392" s="14"/>
      <c r="AS392" s="14"/>
      <c r="AT392" s="14"/>
      <c r="AU392" s="14"/>
      <c r="AV392" s="14"/>
      <c r="AW392" s="15"/>
      <c r="AX392" s="14"/>
      <c r="AY392" s="14"/>
      <c r="AZ392" s="14"/>
      <c r="BA392" s="14">
        <v>93.7</v>
      </c>
      <c r="BB392" s="172">
        <v>65.744900000000001</v>
      </c>
      <c r="BC392" s="14">
        <f t="shared" si="269"/>
        <v>70.165314834578439</v>
      </c>
      <c r="BD392" s="14"/>
      <c r="BE392" s="14"/>
      <c r="BF392" s="15"/>
      <c r="BG392" s="14"/>
      <c r="BH392" s="14"/>
      <c r="BI392" s="15"/>
      <c r="BJ392" s="14"/>
      <c r="BK392" s="14"/>
      <c r="BL392" s="15"/>
      <c r="BM392" s="14"/>
      <c r="BN392" s="14"/>
      <c r="BO392" s="15"/>
      <c r="BP392" s="14"/>
      <c r="BQ392" s="14"/>
      <c r="BR392" s="15"/>
      <c r="BS392" s="14"/>
      <c r="BT392" s="14"/>
      <c r="BU392" s="15"/>
    </row>
    <row r="393" spans="1:73" s="12" customFormat="1" x14ac:dyDescent="0.25">
      <c r="A393" s="133" t="s">
        <v>683</v>
      </c>
      <c r="B393" s="50">
        <f t="shared" si="232"/>
        <v>93.7</v>
      </c>
      <c r="C393" s="50">
        <f t="shared" si="233"/>
        <v>58.635120000000001</v>
      </c>
      <c r="D393" s="14">
        <f t="shared" si="272"/>
        <v>62.577502668089643</v>
      </c>
      <c r="E393" s="14"/>
      <c r="F393" s="14"/>
      <c r="G393" s="15"/>
      <c r="H393" s="14"/>
      <c r="I393" s="14"/>
      <c r="J393" s="15"/>
      <c r="K393" s="14"/>
      <c r="L393" s="15"/>
      <c r="M393" s="15"/>
      <c r="N393" s="15"/>
      <c r="O393" s="15"/>
      <c r="P393" s="15"/>
      <c r="Q393" s="14"/>
      <c r="R393" s="14"/>
      <c r="S393" s="15"/>
      <c r="T393" s="14"/>
      <c r="U393" s="14"/>
      <c r="V393" s="15"/>
      <c r="W393" s="14"/>
      <c r="X393" s="14"/>
      <c r="Y393" s="15"/>
      <c r="Z393" s="15"/>
      <c r="AA393" s="15"/>
      <c r="AB393" s="15"/>
      <c r="AC393" s="223"/>
      <c r="AD393" s="223"/>
      <c r="AE393" s="223"/>
      <c r="AF393" s="14"/>
      <c r="AG393" s="14"/>
      <c r="AH393" s="15"/>
      <c r="AI393" s="14"/>
      <c r="AJ393" s="14"/>
      <c r="AK393" s="15"/>
      <c r="AL393" s="14"/>
      <c r="AM393" s="14"/>
      <c r="AN393" s="15"/>
      <c r="AO393" s="14"/>
      <c r="AP393" s="14"/>
      <c r="AQ393" s="15"/>
      <c r="AR393" s="14"/>
      <c r="AS393" s="14"/>
      <c r="AT393" s="14"/>
      <c r="AU393" s="14"/>
      <c r="AV393" s="14"/>
      <c r="AW393" s="15"/>
      <c r="AX393" s="14"/>
      <c r="AY393" s="14"/>
      <c r="AZ393" s="14"/>
      <c r="BA393" s="14">
        <v>93.7</v>
      </c>
      <c r="BB393" s="172">
        <v>58.635120000000001</v>
      </c>
      <c r="BC393" s="14">
        <f t="shared" si="269"/>
        <v>62.577502668089643</v>
      </c>
      <c r="BD393" s="14"/>
      <c r="BE393" s="14"/>
      <c r="BF393" s="15"/>
      <c r="BG393" s="14"/>
      <c r="BH393" s="14"/>
      <c r="BI393" s="15"/>
      <c r="BJ393" s="14"/>
      <c r="BK393" s="14"/>
      <c r="BL393" s="15"/>
      <c r="BM393" s="14"/>
      <c r="BN393" s="14"/>
      <c r="BO393" s="15"/>
      <c r="BP393" s="14"/>
      <c r="BQ393" s="14"/>
      <c r="BR393" s="15"/>
      <c r="BS393" s="14"/>
      <c r="BT393" s="14"/>
      <c r="BU393" s="15"/>
    </row>
    <row r="394" spans="1:73" s="12" customFormat="1" x14ac:dyDescent="0.25">
      <c r="A394" s="133" t="s">
        <v>684</v>
      </c>
      <c r="B394" s="50">
        <f t="shared" si="232"/>
        <v>93.7</v>
      </c>
      <c r="C394" s="50">
        <f t="shared" si="233"/>
        <v>58.796550000000003</v>
      </c>
      <c r="D394" s="14">
        <f t="shared" si="272"/>
        <v>62.749786552828176</v>
      </c>
      <c r="E394" s="14"/>
      <c r="F394" s="14"/>
      <c r="G394" s="15"/>
      <c r="H394" s="14"/>
      <c r="I394" s="14"/>
      <c r="J394" s="15"/>
      <c r="K394" s="14"/>
      <c r="L394" s="15"/>
      <c r="M394" s="15"/>
      <c r="N394" s="15"/>
      <c r="O394" s="15"/>
      <c r="P394" s="15"/>
      <c r="Q394" s="14"/>
      <c r="R394" s="14"/>
      <c r="S394" s="15"/>
      <c r="T394" s="14"/>
      <c r="U394" s="14"/>
      <c r="V394" s="15"/>
      <c r="W394" s="14"/>
      <c r="X394" s="14"/>
      <c r="Y394" s="15"/>
      <c r="Z394" s="15"/>
      <c r="AA394" s="15"/>
      <c r="AB394" s="15"/>
      <c r="AC394" s="223"/>
      <c r="AD394" s="223"/>
      <c r="AE394" s="223"/>
      <c r="AF394" s="14"/>
      <c r="AG394" s="14"/>
      <c r="AH394" s="15"/>
      <c r="AI394" s="14"/>
      <c r="AJ394" s="14"/>
      <c r="AK394" s="15"/>
      <c r="AL394" s="14"/>
      <c r="AM394" s="14"/>
      <c r="AN394" s="15"/>
      <c r="AO394" s="14"/>
      <c r="AP394" s="14"/>
      <c r="AQ394" s="15"/>
      <c r="AR394" s="14"/>
      <c r="AS394" s="14"/>
      <c r="AT394" s="14"/>
      <c r="AU394" s="14"/>
      <c r="AV394" s="14"/>
      <c r="AW394" s="15"/>
      <c r="AX394" s="14"/>
      <c r="AY394" s="14"/>
      <c r="AZ394" s="14"/>
      <c r="BA394" s="14">
        <v>93.7</v>
      </c>
      <c r="BB394" s="172">
        <v>58.796550000000003</v>
      </c>
      <c r="BC394" s="14">
        <f t="shared" si="269"/>
        <v>62.749786552828176</v>
      </c>
      <c r="BD394" s="14"/>
      <c r="BE394" s="14"/>
      <c r="BF394" s="15"/>
      <c r="BG394" s="14"/>
      <c r="BH394" s="14"/>
      <c r="BI394" s="15"/>
      <c r="BJ394" s="14"/>
      <c r="BK394" s="14"/>
      <c r="BL394" s="15"/>
      <c r="BM394" s="14"/>
      <c r="BN394" s="14"/>
      <c r="BO394" s="15"/>
      <c r="BP394" s="14"/>
      <c r="BQ394" s="14"/>
      <c r="BR394" s="15"/>
      <c r="BS394" s="14"/>
      <c r="BT394" s="14"/>
      <c r="BU394" s="15"/>
    </row>
    <row r="395" spans="1:73" s="28" customFormat="1" ht="31.5" x14ac:dyDescent="0.25">
      <c r="A395" s="78" t="s">
        <v>376</v>
      </c>
      <c r="B395" s="80">
        <f t="shared" si="232"/>
        <v>2721008.1</v>
      </c>
      <c r="C395" s="80">
        <f t="shared" si="233"/>
        <v>1747612.1386999998</v>
      </c>
      <c r="D395" s="83">
        <f t="shared" ref="D395" si="273">C395/B395*100</f>
        <v>64.226642276441581</v>
      </c>
      <c r="E395" s="83">
        <f>SUM(E396:E401)</f>
        <v>6870.6</v>
      </c>
      <c r="F395" s="83">
        <f t="shared" ref="F395:BQ395" si="274">SUM(F396:F401)</f>
        <v>3748.5920000000001</v>
      </c>
      <c r="G395" s="83">
        <f t="shared" si="237"/>
        <v>54.559892876895752</v>
      </c>
      <c r="H395" s="83">
        <f t="shared" si="274"/>
        <v>3527.4</v>
      </c>
      <c r="I395" s="83">
        <f t="shared" si="274"/>
        <v>2200.2209500000004</v>
      </c>
      <c r="J395" s="83">
        <f t="shared" si="238"/>
        <v>62.375147417361241</v>
      </c>
      <c r="K395" s="83">
        <f t="shared" si="274"/>
        <v>98871.1</v>
      </c>
      <c r="L395" s="83">
        <f t="shared" si="274"/>
        <v>70061.744170000005</v>
      </c>
      <c r="M395" s="83">
        <f t="shared" si="239"/>
        <v>70.861701923008852</v>
      </c>
      <c r="N395" s="83">
        <f t="shared" si="274"/>
        <v>781729.1</v>
      </c>
      <c r="O395" s="83">
        <f t="shared" si="274"/>
        <v>523620.31654999999</v>
      </c>
      <c r="P395" s="83">
        <f t="shared" si="268"/>
        <v>66.982323742329669</v>
      </c>
      <c r="Q395" s="83">
        <f t="shared" si="274"/>
        <v>4676.3999999999996</v>
      </c>
      <c r="R395" s="83">
        <f t="shared" si="274"/>
        <v>0</v>
      </c>
      <c r="S395" s="83">
        <f t="shared" si="39"/>
        <v>0</v>
      </c>
      <c r="T395" s="83">
        <f t="shared" si="274"/>
        <v>35151.1</v>
      </c>
      <c r="U395" s="83">
        <f t="shared" si="274"/>
        <v>13381.331249999999</v>
      </c>
      <c r="V395" s="83">
        <f t="shared" si="240"/>
        <v>38.068029876732162</v>
      </c>
      <c r="W395" s="83">
        <f t="shared" si="274"/>
        <v>2181.3000000000002</v>
      </c>
      <c r="X395" s="83">
        <f t="shared" si="274"/>
        <v>1194.59897</v>
      </c>
      <c r="Y395" s="83">
        <f t="shared" si="241"/>
        <v>54.76545958831889</v>
      </c>
      <c r="Z395" s="83">
        <f t="shared" si="274"/>
        <v>1541562.5</v>
      </c>
      <c r="AA395" s="83">
        <f t="shared" si="274"/>
        <v>971567.35436</v>
      </c>
      <c r="AB395" s="83">
        <f t="shared" si="242"/>
        <v>63.024843583052913</v>
      </c>
      <c r="AC395" s="224">
        <f t="shared" si="274"/>
        <v>10361.299999999999</v>
      </c>
      <c r="AD395" s="224">
        <f t="shared" si="274"/>
        <v>7084.2025599999997</v>
      </c>
      <c r="AE395" s="221">
        <f t="shared" si="243"/>
        <v>68.37175412351732</v>
      </c>
      <c r="AF395" s="83">
        <f t="shared" si="274"/>
        <v>111.7</v>
      </c>
      <c r="AG395" s="83">
        <f t="shared" si="274"/>
        <v>31.242639999999998</v>
      </c>
      <c r="AH395" s="83">
        <f t="shared" si="256"/>
        <v>27.970134288272153</v>
      </c>
      <c r="AI395" s="83">
        <f t="shared" si="274"/>
        <v>5550.7</v>
      </c>
      <c r="AJ395" s="83">
        <f t="shared" si="274"/>
        <v>4039.8064399999998</v>
      </c>
      <c r="AK395" s="83">
        <f t="shared" si="244"/>
        <v>72.780125749905423</v>
      </c>
      <c r="AL395" s="83">
        <f t="shared" si="274"/>
        <v>92148</v>
      </c>
      <c r="AM395" s="83">
        <f t="shared" si="274"/>
        <v>45828.907810000004</v>
      </c>
      <c r="AN395" s="83">
        <f t="shared" si="245"/>
        <v>49.734023321178981</v>
      </c>
      <c r="AO395" s="83">
        <f t="shared" si="274"/>
        <v>2590.3000000000002</v>
      </c>
      <c r="AP395" s="83">
        <f t="shared" si="274"/>
        <v>1812.65526</v>
      </c>
      <c r="AQ395" s="83">
        <f t="shared" si="246"/>
        <v>69.978583947805276</v>
      </c>
      <c r="AR395" s="83">
        <f t="shared" si="274"/>
        <v>1110.0999999999999</v>
      </c>
      <c r="AS395" s="83">
        <f t="shared" si="274"/>
        <v>796.58697999999993</v>
      </c>
      <c r="AT395" s="83">
        <f t="shared" si="264"/>
        <v>71.758128096567873</v>
      </c>
      <c r="AU395" s="83">
        <f t="shared" si="274"/>
        <v>15982.8</v>
      </c>
      <c r="AV395" s="83">
        <f t="shared" si="274"/>
        <v>11987.1</v>
      </c>
      <c r="AW395" s="83">
        <f t="shared" si="248"/>
        <v>75.000000000000014</v>
      </c>
      <c r="AX395" s="83">
        <f t="shared" si="274"/>
        <v>2220.3000000000002</v>
      </c>
      <c r="AY395" s="83">
        <f t="shared" si="274"/>
        <v>1473.67372</v>
      </c>
      <c r="AZ395" s="83">
        <f>AY395/AX395*100</f>
        <v>66.37272981128676</v>
      </c>
      <c r="BA395" s="83">
        <f t="shared" si="274"/>
        <v>2342.1</v>
      </c>
      <c r="BB395" s="83">
        <f>SUM(BB396:BB401)</f>
        <v>1552.6365799999999</v>
      </c>
      <c r="BC395" s="81">
        <f t="shared" si="269"/>
        <v>66.292497331454669</v>
      </c>
      <c r="BD395" s="83">
        <f t="shared" si="274"/>
        <v>740.1</v>
      </c>
      <c r="BE395" s="83">
        <f t="shared" si="274"/>
        <v>549.44722000000002</v>
      </c>
      <c r="BF395" s="83">
        <f t="shared" ref="BF395:BF405" si="275">BE395/BD395*100</f>
        <v>74.239591947034185</v>
      </c>
      <c r="BG395" s="83">
        <f t="shared" si="274"/>
        <v>1850.2</v>
      </c>
      <c r="BH395" s="83">
        <f t="shared" si="274"/>
        <v>1361.1063300000001</v>
      </c>
      <c r="BI395" s="83">
        <f t="shared" si="250"/>
        <v>73.565362123013728</v>
      </c>
      <c r="BJ395" s="83">
        <f t="shared" si="274"/>
        <v>108283</v>
      </c>
      <c r="BK395" s="83">
        <f t="shared" si="274"/>
        <v>83096.714000000007</v>
      </c>
      <c r="BL395" s="83">
        <f t="shared" si="270"/>
        <v>76.740313807338197</v>
      </c>
      <c r="BM395" s="83">
        <f t="shared" si="274"/>
        <v>3090.8</v>
      </c>
      <c r="BN395" s="83">
        <f t="shared" si="274"/>
        <v>2166.70091</v>
      </c>
      <c r="BO395" s="83">
        <f t="shared" si="271"/>
        <v>70.101621263103397</v>
      </c>
      <c r="BP395" s="83">
        <f t="shared" si="274"/>
        <v>57.2</v>
      </c>
      <c r="BQ395" s="83">
        <f t="shared" si="274"/>
        <v>57.2</v>
      </c>
      <c r="BR395" s="83">
        <f t="shared" si="252"/>
        <v>100</v>
      </c>
      <c r="BS395" s="83"/>
      <c r="BT395" s="83"/>
      <c r="BU395" s="83"/>
    </row>
    <row r="396" spans="1:73" s="12" customFormat="1" x14ac:dyDescent="0.25">
      <c r="A396" s="132" t="s">
        <v>375</v>
      </c>
      <c r="B396" s="50">
        <f t="shared" si="232"/>
        <v>2718666</v>
      </c>
      <c r="C396" s="50">
        <f t="shared" si="233"/>
        <v>1746059.5021199998</v>
      </c>
      <c r="D396" s="15">
        <f t="shared" si="0"/>
        <v>64.224862565684788</v>
      </c>
      <c r="E396" s="15">
        <v>6870.6</v>
      </c>
      <c r="F396" s="172">
        <v>3748.5920000000001</v>
      </c>
      <c r="G396" s="15">
        <f t="shared" ref="G396:G405" si="276">F396/E396*100</f>
        <v>54.559892876895752</v>
      </c>
      <c r="H396" s="15">
        <v>3527.4</v>
      </c>
      <c r="I396" s="172">
        <v>2200.2209500000004</v>
      </c>
      <c r="J396" s="15">
        <f t="shared" ref="J396:J405" si="277">I396/H396*100</f>
        <v>62.375147417361241</v>
      </c>
      <c r="K396" s="15">
        <v>98871.1</v>
      </c>
      <c r="L396" s="228">
        <v>70061.744170000005</v>
      </c>
      <c r="M396" s="15">
        <f t="shared" ref="M396:M405" si="278">L396/K396*100</f>
        <v>70.861701923008852</v>
      </c>
      <c r="N396" s="15">
        <v>781729.1</v>
      </c>
      <c r="O396" s="172">
        <v>523620.31654999999</v>
      </c>
      <c r="P396" s="15">
        <f t="shared" si="19"/>
        <v>66.982323742329669</v>
      </c>
      <c r="Q396" s="15">
        <v>4676.3999999999996</v>
      </c>
      <c r="R396" s="15"/>
      <c r="S396" s="15">
        <f t="shared" si="39"/>
        <v>0</v>
      </c>
      <c r="T396" s="15">
        <v>35151.1</v>
      </c>
      <c r="U396" s="172">
        <v>13381.331249999999</v>
      </c>
      <c r="V396" s="15">
        <f t="shared" ref="V396:V405" si="279">U396/T396*100</f>
        <v>38.068029876732162</v>
      </c>
      <c r="W396" s="15">
        <v>2181.3000000000002</v>
      </c>
      <c r="X396" s="172">
        <v>1194.59897</v>
      </c>
      <c r="Y396" s="15">
        <f t="shared" ref="Y396:Y405" si="280">X396/W396*100</f>
        <v>54.76545958831889</v>
      </c>
      <c r="Z396" s="227">
        <v>1541562.5</v>
      </c>
      <c r="AA396" s="172">
        <v>971567.35436</v>
      </c>
      <c r="AB396" s="15">
        <f t="shared" ref="AB396:AB405" si="281">AA396/Z396*100</f>
        <v>63.024843583052913</v>
      </c>
      <c r="AC396" s="222">
        <v>10361.299999999999</v>
      </c>
      <c r="AD396" s="226">
        <v>7084.2025599999997</v>
      </c>
      <c r="AE396" s="223">
        <f t="shared" ref="AE396" si="282">AD396/AC396*100</f>
        <v>68.37175412351732</v>
      </c>
      <c r="AF396" s="15">
        <v>111.7</v>
      </c>
      <c r="AG396" s="172">
        <v>31.242639999999998</v>
      </c>
      <c r="AH396" s="15">
        <f t="shared" ref="AH396" si="283">AG396/AF396*100</f>
        <v>27.970134288272153</v>
      </c>
      <c r="AI396" s="15">
        <v>5550.7</v>
      </c>
      <c r="AJ396" s="172">
        <v>4039.8064399999998</v>
      </c>
      <c r="AK396" s="15">
        <f t="shared" ref="AK396:AK405" si="284">AJ396/AI396*100</f>
        <v>72.780125749905423</v>
      </c>
      <c r="AL396" s="15">
        <v>92148</v>
      </c>
      <c r="AM396" s="172">
        <v>45828.907810000004</v>
      </c>
      <c r="AN396" s="15">
        <f t="shared" ref="AN396:AN405" si="285">AM396/AL396*100</f>
        <v>49.734023321178981</v>
      </c>
      <c r="AO396" s="15">
        <v>2590.3000000000002</v>
      </c>
      <c r="AP396" s="172">
        <v>1812.65526</v>
      </c>
      <c r="AQ396" s="15">
        <f t="shared" ref="AQ396:AQ405" si="286">AP396/AO396*100</f>
        <v>69.978583947805276</v>
      </c>
      <c r="AR396" s="15">
        <v>1110.0999999999999</v>
      </c>
      <c r="AS396" s="172">
        <v>796.58697999999993</v>
      </c>
      <c r="AT396" s="15">
        <f t="shared" si="264"/>
        <v>71.758128096567873</v>
      </c>
      <c r="AU396" s="15">
        <v>15982.8</v>
      </c>
      <c r="AV396" s="172">
        <v>11987.1</v>
      </c>
      <c r="AW396" s="15">
        <f t="shared" ref="AW396" si="287">AV396/AU396*100</f>
        <v>75.000000000000014</v>
      </c>
      <c r="AX396" s="15">
        <v>2220.3000000000002</v>
      </c>
      <c r="AY396" s="172">
        <v>1473.67372</v>
      </c>
      <c r="AZ396" s="15">
        <f>AY396/AX396*100</f>
        <v>66.37272981128676</v>
      </c>
      <c r="BA396" s="15"/>
      <c r="BB396" s="15"/>
      <c r="BC396" s="14"/>
      <c r="BD396" s="15">
        <v>740.1</v>
      </c>
      <c r="BE396" s="172">
        <v>549.44722000000002</v>
      </c>
      <c r="BF396" s="15">
        <f t="shared" si="275"/>
        <v>74.239591947034185</v>
      </c>
      <c r="BG396" s="15">
        <v>1850.2</v>
      </c>
      <c r="BH396" s="172">
        <v>1361.1063300000001</v>
      </c>
      <c r="BI396" s="15">
        <f t="shared" ref="BI396:BI406" si="288">BH396/BG396*100</f>
        <v>73.565362123013728</v>
      </c>
      <c r="BJ396" s="15">
        <v>108283</v>
      </c>
      <c r="BK396" s="172">
        <v>83096.714000000007</v>
      </c>
      <c r="BL396" s="15">
        <f>BK396/BJ396*100</f>
        <v>76.740313807338197</v>
      </c>
      <c r="BM396" s="15">
        <v>3090.8</v>
      </c>
      <c r="BN396" s="15">
        <v>2166.70091</v>
      </c>
      <c r="BO396" s="15">
        <f t="shared" si="271"/>
        <v>70.101621263103397</v>
      </c>
      <c r="BP396" s="172">
        <v>57.2</v>
      </c>
      <c r="BQ396" s="172">
        <v>57.2</v>
      </c>
      <c r="BR396" s="15">
        <f t="shared" si="252"/>
        <v>100</v>
      </c>
      <c r="BS396" s="15"/>
      <c r="BT396" s="15"/>
      <c r="BU396" s="15"/>
    </row>
    <row r="397" spans="1:73" s="12" customFormat="1" x14ac:dyDescent="0.25">
      <c r="A397" s="58" t="s">
        <v>686</v>
      </c>
      <c r="B397" s="50">
        <f t="shared" si="232"/>
        <v>0</v>
      </c>
      <c r="C397" s="50">
        <f t="shared" si="233"/>
        <v>0</v>
      </c>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222"/>
      <c r="AD397" s="222"/>
      <c r="AE397" s="223"/>
      <c r="AF397" s="15"/>
      <c r="AG397" s="15"/>
      <c r="AH397" s="15"/>
      <c r="AI397" s="15"/>
      <c r="AJ397" s="15"/>
      <c r="AK397" s="15"/>
      <c r="AL397" s="15"/>
      <c r="AM397" s="15"/>
      <c r="AN397" s="15"/>
      <c r="AO397" s="15"/>
      <c r="AP397" s="15"/>
      <c r="AQ397" s="15"/>
      <c r="AR397" s="15"/>
      <c r="AS397" s="15"/>
      <c r="AT397" s="15"/>
      <c r="AU397" s="15"/>
      <c r="AV397" s="172"/>
      <c r="AW397" s="15"/>
      <c r="AX397" s="15"/>
      <c r="AY397" s="15"/>
      <c r="AZ397" s="15"/>
      <c r="BA397" s="15"/>
      <c r="BB397" s="15"/>
      <c r="BC397" s="14"/>
      <c r="BD397" s="15"/>
      <c r="BE397" s="15"/>
      <c r="BF397" s="15"/>
      <c r="BG397" s="15"/>
      <c r="BH397" s="15"/>
      <c r="BI397" s="15"/>
      <c r="BJ397" s="15"/>
      <c r="BK397" s="15"/>
      <c r="BL397" s="15"/>
      <c r="BM397" s="15"/>
      <c r="BN397" s="15"/>
      <c r="BO397" s="15"/>
      <c r="BP397" s="15"/>
      <c r="BQ397" s="15"/>
      <c r="BR397" s="15"/>
      <c r="BS397" s="15"/>
      <c r="BT397" s="15"/>
      <c r="BU397" s="15"/>
    </row>
    <row r="398" spans="1:73" s="12" customFormat="1" x14ac:dyDescent="0.25">
      <c r="A398" s="133" t="s">
        <v>372</v>
      </c>
      <c r="B398" s="50">
        <f t="shared" si="232"/>
        <v>468.4</v>
      </c>
      <c r="C398" s="50">
        <f t="shared" si="233"/>
        <v>324.12076999999999</v>
      </c>
      <c r="D398" s="14">
        <f>C398/B398*100</f>
        <v>69.197431682322801</v>
      </c>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223"/>
      <c r="AD398" s="223"/>
      <c r="AE398" s="223"/>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v>468.4</v>
      </c>
      <c r="BB398" s="172">
        <v>324.12076999999999</v>
      </c>
      <c r="BC398" s="14">
        <f>BB398/BA398*100</f>
        <v>69.197431682322801</v>
      </c>
      <c r="BD398" s="14"/>
      <c r="BE398" s="14"/>
      <c r="BF398" s="14"/>
      <c r="BG398" s="14"/>
      <c r="BH398" s="14"/>
      <c r="BI398" s="14"/>
      <c r="BJ398" s="14"/>
      <c r="BK398" s="14"/>
      <c r="BL398" s="14"/>
      <c r="BM398" s="14"/>
      <c r="BN398" s="14"/>
      <c r="BO398" s="15"/>
      <c r="BP398" s="14"/>
      <c r="BQ398" s="14"/>
      <c r="BR398" s="15"/>
      <c r="BS398" s="14"/>
      <c r="BT398" s="14"/>
      <c r="BU398" s="15"/>
    </row>
    <row r="399" spans="1:73" s="12" customFormat="1" x14ac:dyDescent="0.25">
      <c r="A399" s="133" t="s">
        <v>685</v>
      </c>
      <c r="B399" s="50">
        <f t="shared" ref="B399:B401" si="289">E399+H399+K399+N399+Q399+T399+W399+Z399+AC399+AF399+AI399+AL399+AO399+AR399+AU399+AX399+BA399+BD399+BG399+BJ399+BM399+BP399+BS399</f>
        <v>702.6</v>
      </c>
      <c r="C399" s="50">
        <f t="shared" ref="C399:C401" si="290">F399+I399+L399+O399+R399+U399+X399+AA399+AD399+AG399+AJ399+AM399+AP399+AS399+AV399+AY399+BB399+BE399+BH399+BK399+BN399+BQ399+BT399</f>
        <v>478.19284999999996</v>
      </c>
      <c r="D399" s="14">
        <f>C399/B399*100</f>
        <v>68.060468260745793</v>
      </c>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223"/>
      <c r="AD399" s="223"/>
      <c r="AE399" s="223"/>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v>702.6</v>
      </c>
      <c r="BB399" s="172">
        <v>478.19284999999996</v>
      </c>
      <c r="BC399" s="14">
        <f>BB399/BA399*100</f>
        <v>68.060468260745793</v>
      </c>
      <c r="BD399" s="14"/>
      <c r="BE399" s="14"/>
      <c r="BF399" s="14"/>
      <c r="BG399" s="14"/>
      <c r="BH399" s="14"/>
      <c r="BI399" s="14"/>
      <c r="BJ399" s="14"/>
      <c r="BK399" s="14"/>
      <c r="BL399" s="14"/>
      <c r="BM399" s="14"/>
      <c r="BN399" s="14"/>
      <c r="BO399" s="15"/>
      <c r="BP399" s="14"/>
      <c r="BQ399" s="14"/>
      <c r="BR399" s="15"/>
      <c r="BS399" s="14"/>
      <c r="BT399" s="14"/>
      <c r="BU399" s="15"/>
    </row>
    <row r="400" spans="1:73" s="12" customFormat="1" x14ac:dyDescent="0.25">
      <c r="A400" s="133" t="s">
        <v>373</v>
      </c>
      <c r="B400" s="50">
        <f t="shared" si="289"/>
        <v>936.9</v>
      </c>
      <c r="C400" s="50">
        <f t="shared" si="290"/>
        <v>608.41587000000004</v>
      </c>
      <c r="D400" s="14">
        <f>C400/B400*100</f>
        <v>64.939253922510403</v>
      </c>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223"/>
      <c r="AD400" s="223"/>
      <c r="AE400" s="223"/>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v>936.9</v>
      </c>
      <c r="BB400" s="172">
        <v>608.41587000000004</v>
      </c>
      <c r="BC400" s="14">
        <f>BB400/BA400*100</f>
        <v>64.939253922510403</v>
      </c>
      <c r="BD400" s="14"/>
      <c r="BE400" s="14"/>
      <c r="BF400" s="14"/>
      <c r="BG400" s="14"/>
      <c r="BH400" s="14"/>
      <c r="BI400" s="14"/>
      <c r="BJ400" s="14"/>
      <c r="BK400" s="14"/>
      <c r="BL400" s="14"/>
      <c r="BM400" s="14"/>
      <c r="BN400" s="14"/>
      <c r="BO400" s="15"/>
      <c r="BP400" s="14"/>
      <c r="BQ400" s="14"/>
      <c r="BR400" s="15"/>
      <c r="BS400" s="14"/>
      <c r="BT400" s="14"/>
      <c r="BU400" s="15"/>
    </row>
    <row r="401" spans="1:73" s="12" customFormat="1" x14ac:dyDescent="0.25">
      <c r="A401" s="133" t="s">
        <v>330</v>
      </c>
      <c r="B401" s="50">
        <f t="shared" si="289"/>
        <v>234.2</v>
      </c>
      <c r="C401" s="50">
        <f t="shared" si="290"/>
        <v>141.90708999999998</v>
      </c>
      <c r="D401" s="14">
        <f>C401/B401*100</f>
        <v>60.592267292912041</v>
      </c>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223"/>
      <c r="AD401" s="223"/>
      <c r="AE401" s="223"/>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v>234.2</v>
      </c>
      <c r="BB401" s="172">
        <v>141.90708999999998</v>
      </c>
      <c r="BC401" s="14">
        <f>BB401/BA401*100</f>
        <v>60.592267292912041</v>
      </c>
      <c r="BD401" s="14"/>
      <c r="BE401" s="14"/>
      <c r="BF401" s="14"/>
      <c r="BG401" s="14"/>
      <c r="BH401" s="14"/>
      <c r="BI401" s="14"/>
      <c r="BJ401" s="14"/>
      <c r="BK401" s="14"/>
      <c r="BL401" s="14"/>
      <c r="BM401" s="14"/>
      <c r="BN401" s="14"/>
      <c r="BO401" s="15"/>
      <c r="BP401" s="14"/>
      <c r="BQ401" s="14"/>
      <c r="BR401" s="15"/>
      <c r="BS401" s="14"/>
      <c r="BT401" s="14"/>
      <c r="BU401" s="15"/>
    </row>
    <row r="402" spans="1:73" s="12" customFormat="1" ht="33.75" customHeight="1" x14ac:dyDescent="0.25">
      <c r="A402" s="135" t="s">
        <v>151</v>
      </c>
      <c r="B402" s="213">
        <f>E402+H402+K402+N402+Q402+T402+W402+Z402+AC402+AF402+AI402+AL402+AO402+AR402+AU402+AX402+BA402+BD402+BG402+BJ402+BM402+BP402+BS402</f>
        <v>7120043.0999999996</v>
      </c>
      <c r="C402" s="213">
        <f>F402+I402+L402+O402+R402+U402+X402+AA402+AD402+AG402+AJ402+AM402+AP402+AS402+AV402+AY402+BB402+BE402+BH402+BK402+BN402+BQ402+BT402</f>
        <v>4881300.2699999986</v>
      </c>
      <c r="D402" s="213">
        <f t="shared" si="0"/>
        <v>68.557173059809131</v>
      </c>
      <c r="E402" s="213">
        <f>SUM(E403:E406)</f>
        <v>23380.199999999997</v>
      </c>
      <c r="F402" s="213">
        <f>SUM(F403:F406)</f>
        <v>17694.467499999999</v>
      </c>
      <c r="G402" s="213">
        <f t="shared" si="276"/>
        <v>75.681420603758738</v>
      </c>
      <c r="H402" s="213">
        <f>SUM(H403:H406)</f>
        <v>9249.2999999999993</v>
      </c>
      <c r="I402" s="213">
        <f t="shared" ref="I402:BG402" si="291">SUM(I403:I406)</f>
        <v>6995.9626799999996</v>
      </c>
      <c r="J402" s="213">
        <f t="shared" si="277"/>
        <v>75.637752911031114</v>
      </c>
      <c r="K402" s="213">
        <f t="shared" si="291"/>
        <v>270827.69999999995</v>
      </c>
      <c r="L402" s="213">
        <f t="shared" si="291"/>
        <v>147501.95896000002</v>
      </c>
      <c r="M402" s="213">
        <f t="shared" si="278"/>
        <v>54.463394608454031</v>
      </c>
      <c r="N402" s="213">
        <f t="shared" si="291"/>
        <v>1976759.6</v>
      </c>
      <c r="O402" s="213">
        <f t="shared" si="291"/>
        <v>1549095.2297700001</v>
      </c>
      <c r="P402" s="213">
        <f t="shared" si="19"/>
        <v>78.365382911002428</v>
      </c>
      <c r="Q402" s="213">
        <f>SUM(Q403:Q406)</f>
        <v>13200.199999999999</v>
      </c>
      <c r="R402" s="213">
        <f>SUM(R403:R406)</f>
        <v>0</v>
      </c>
      <c r="S402" s="213">
        <f t="shared" si="39"/>
        <v>0</v>
      </c>
      <c r="T402" s="213">
        <f t="shared" si="291"/>
        <v>106642.70000000001</v>
      </c>
      <c r="U402" s="213">
        <f t="shared" si="291"/>
        <v>42452.042330000004</v>
      </c>
      <c r="V402" s="213">
        <f t="shared" si="279"/>
        <v>39.807733984604667</v>
      </c>
      <c r="W402" s="213">
        <f>SUM(W403:W406)</f>
        <v>6410.8999999999987</v>
      </c>
      <c r="X402" s="213">
        <f t="shared" si="291"/>
        <v>5034.03377</v>
      </c>
      <c r="Y402" s="213">
        <f t="shared" si="280"/>
        <v>78.52304309847294</v>
      </c>
      <c r="Z402" s="213">
        <f>SUM(Z403:Z406)</f>
        <v>4084746.2</v>
      </c>
      <c r="AA402" s="213">
        <f t="shared" si="291"/>
        <v>2689587.6666199998</v>
      </c>
      <c r="AB402" s="213">
        <f t="shared" si="281"/>
        <v>65.844670266661836</v>
      </c>
      <c r="AC402" s="219">
        <f t="shared" si="291"/>
        <v>27944.199999999997</v>
      </c>
      <c r="AD402" s="219">
        <f t="shared" si="291"/>
        <v>17667.706039999997</v>
      </c>
      <c r="AE402" s="219">
        <f t="shared" ref="AE402:AE405" si="292">AD402/AC402*100</f>
        <v>63.224948432948516</v>
      </c>
      <c r="AF402" s="213">
        <f t="shared" si="291"/>
        <v>462.5</v>
      </c>
      <c r="AG402" s="213">
        <f t="shared" si="291"/>
        <v>108.73814999999999</v>
      </c>
      <c r="AH402" s="213">
        <f>AG402/AF402*100</f>
        <v>23.510951351351352</v>
      </c>
      <c r="AI402" s="213">
        <f t="shared" si="291"/>
        <v>26093.899999999998</v>
      </c>
      <c r="AJ402" s="213">
        <f t="shared" si="291"/>
        <v>16800.223830000003</v>
      </c>
      <c r="AK402" s="213">
        <f t="shared" si="284"/>
        <v>64.383721214536749</v>
      </c>
      <c r="AL402" s="213">
        <f t="shared" si="291"/>
        <v>277510.8</v>
      </c>
      <c r="AM402" s="213">
        <f>SUM(AM403:AM406)</f>
        <v>171833.70280999999</v>
      </c>
      <c r="AN402" s="213">
        <f t="shared" si="285"/>
        <v>61.919645221014818</v>
      </c>
      <c r="AO402" s="213">
        <f t="shared" si="291"/>
        <v>7591.7000000000007</v>
      </c>
      <c r="AP402" s="213">
        <f t="shared" si="291"/>
        <v>5007.5518499999998</v>
      </c>
      <c r="AQ402" s="213">
        <f t="shared" si="286"/>
        <v>65.960876351805254</v>
      </c>
      <c r="AR402" s="213">
        <f t="shared" si="291"/>
        <v>3151.2000000000007</v>
      </c>
      <c r="AS402" s="213">
        <f t="shared" si="291"/>
        <v>2271.0317300000002</v>
      </c>
      <c r="AT402" s="213">
        <f t="shared" si="264"/>
        <v>72.068790619446546</v>
      </c>
      <c r="AU402" s="213"/>
      <c r="AV402" s="213"/>
      <c r="AW402" s="213"/>
      <c r="AX402" s="213">
        <f t="shared" si="291"/>
        <v>2960.3</v>
      </c>
      <c r="AY402" s="213">
        <f t="shared" si="291"/>
        <v>2137.1804400000001</v>
      </c>
      <c r="AZ402" s="213">
        <f>AY402/AX402*100</f>
        <v>72.194724858966993</v>
      </c>
      <c r="BA402" s="213">
        <f t="shared" si="291"/>
        <v>562.09999999999991</v>
      </c>
      <c r="BB402" s="213">
        <f>SUM(BB403:BB406)</f>
        <v>415.2715</v>
      </c>
      <c r="BC402" s="213">
        <f t="shared" ref="BC402:BC405" si="293">BB402/BA402*100</f>
        <v>73.878580323785812</v>
      </c>
      <c r="BD402" s="213">
        <f t="shared" si="291"/>
        <v>2411.1000000000004</v>
      </c>
      <c r="BE402" s="213">
        <f t="shared" si="291"/>
        <v>1605.8134399999999</v>
      </c>
      <c r="BF402" s="213">
        <f t="shared" si="275"/>
        <v>66.600864335780329</v>
      </c>
      <c r="BG402" s="213">
        <f t="shared" si="291"/>
        <v>4511.7000000000007</v>
      </c>
      <c r="BH402" s="213">
        <f>SUM(BH403:BH406)</f>
        <v>3133.7489200000005</v>
      </c>
      <c r="BI402" s="213">
        <f t="shared" si="288"/>
        <v>69.458273378105815</v>
      </c>
      <c r="BJ402" s="213">
        <f t="shared" ref="BJ402:BQ402" si="294">SUM(BJ403:BJ406)</f>
        <v>269791.3</v>
      </c>
      <c r="BK402" s="213">
        <f t="shared" si="294"/>
        <v>198440.87192999999</v>
      </c>
      <c r="BL402" s="213">
        <f>BK402/BJ402*100</f>
        <v>73.553473344025548</v>
      </c>
      <c r="BM402" s="213">
        <f t="shared" si="294"/>
        <v>4102.1000000000004</v>
      </c>
      <c r="BN402" s="213">
        <f t="shared" si="294"/>
        <v>2733.5352000000003</v>
      </c>
      <c r="BO402" s="213">
        <f t="shared" ref="BO402:BO408" si="295">BN402/BM402*100</f>
        <v>66.637458862533833</v>
      </c>
      <c r="BP402" s="213">
        <f t="shared" si="294"/>
        <v>222.29999999999998</v>
      </c>
      <c r="BQ402" s="213">
        <f t="shared" si="294"/>
        <v>29.729299999999999</v>
      </c>
      <c r="BR402" s="213">
        <f t="shared" ref="BR402:BR406" si="296">BQ402/BP402*100</f>
        <v>13.373504273504274</v>
      </c>
      <c r="BS402" s="213">
        <f t="shared" ref="BS402:BT402" si="297">SUM(BS403:BS406)</f>
        <v>1511.1</v>
      </c>
      <c r="BT402" s="213">
        <f t="shared" si="297"/>
        <v>753.80322999999999</v>
      </c>
      <c r="BU402" s="213">
        <f>BT402/BS402*100</f>
        <v>49.884404076500566</v>
      </c>
    </row>
    <row r="403" spans="1:73" s="12" customFormat="1" x14ac:dyDescent="0.25">
      <c r="A403" s="13" t="s">
        <v>152</v>
      </c>
      <c r="B403" s="15">
        <f t="shared" ref="B403:C407" si="298">E403+H403+K403+N403+Q403+T403+W403+Z403+AC403+AF403+AI403+AL403+AO403+AR403+AU403+AX403+BA403+BD403+BG403+BJ403+BM403+BP403</f>
        <v>6913391.9999999981</v>
      </c>
      <c r="C403" s="15">
        <f t="shared" si="298"/>
        <v>4744409.6964100013</v>
      </c>
      <c r="D403" s="14">
        <f t="shared" si="0"/>
        <v>68.626365992410129</v>
      </c>
      <c r="E403" s="15">
        <v>22935.1</v>
      </c>
      <c r="F403" s="172">
        <v>17427.437999999998</v>
      </c>
      <c r="G403" s="14">
        <f t="shared" si="276"/>
        <v>75.985881901539557</v>
      </c>
      <c r="H403" s="14">
        <v>8890.2999999999993</v>
      </c>
      <c r="I403" s="172">
        <v>6856.6734699999997</v>
      </c>
      <c r="J403" s="14">
        <f t="shared" si="277"/>
        <v>77.125332890903579</v>
      </c>
      <c r="K403" s="14">
        <v>264326.09999999998</v>
      </c>
      <c r="L403" s="228">
        <v>143994.31702000002</v>
      </c>
      <c r="M403" s="14">
        <f t="shared" si="278"/>
        <v>54.476011646220343</v>
      </c>
      <c r="N403" s="15">
        <v>1905190</v>
      </c>
      <c r="O403" s="172">
        <v>1497612.952</v>
      </c>
      <c r="P403" s="14">
        <f t="shared" si="19"/>
        <v>78.607013053816161</v>
      </c>
      <c r="Q403" s="14">
        <v>12862.3</v>
      </c>
      <c r="R403" s="15"/>
      <c r="S403" s="15">
        <f t="shared" si="39"/>
        <v>0</v>
      </c>
      <c r="T403" s="15">
        <v>104200.8</v>
      </c>
      <c r="U403" s="172">
        <v>41415.882729999998</v>
      </c>
      <c r="V403" s="14">
        <f t="shared" si="279"/>
        <v>39.746223378323386</v>
      </c>
      <c r="W403" s="15">
        <v>6249.2</v>
      </c>
      <c r="X403" s="172">
        <v>4928.11823</v>
      </c>
      <c r="Y403" s="14">
        <f t="shared" si="280"/>
        <v>78.859985758177061</v>
      </c>
      <c r="Z403" s="227">
        <v>3980990.9</v>
      </c>
      <c r="AA403" s="172">
        <v>2620759.47542</v>
      </c>
      <c r="AB403" s="14">
        <f t="shared" si="281"/>
        <v>65.831837882874851</v>
      </c>
      <c r="AC403" s="223">
        <v>27013.3</v>
      </c>
      <c r="AD403" s="226">
        <v>17051.927680000001</v>
      </c>
      <c r="AE403" s="223">
        <f t="shared" si="292"/>
        <v>63.124193193723102</v>
      </c>
      <c r="AF403" s="15">
        <v>462.5</v>
      </c>
      <c r="AG403" s="172">
        <v>108.73814999999999</v>
      </c>
      <c r="AH403" s="14">
        <f>AG403/AF403*100</f>
        <v>23.510951351351352</v>
      </c>
      <c r="AI403" s="14">
        <v>25163</v>
      </c>
      <c r="AJ403" s="172">
        <v>16207.158240000001</v>
      </c>
      <c r="AK403" s="14">
        <f t="shared" si="284"/>
        <v>64.408688312204433</v>
      </c>
      <c r="AL403" s="14">
        <v>274943.7</v>
      </c>
      <c r="AM403" s="172">
        <v>170569.35821000001</v>
      </c>
      <c r="AN403" s="14">
        <f t="shared" si="285"/>
        <v>62.03792202185393</v>
      </c>
      <c r="AO403" s="14">
        <v>6660.8</v>
      </c>
      <c r="AP403" s="172">
        <v>4445.3363300000001</v>
      </c>
      <c r="AQ403" s="15">
        <f t="shared" si="286"/>
        <v>66.738775072063419</v>
      </c>
      <c r="AR403" s="15">
        <v>2220.3000000000002</v>
      </c>
      <c r="AS403" s="172">
        <v>1664.252</v>
      </c>
      <c r="AT403" s="14">
        <f t="shared" si="264"/>
        <v>74.956177093185588</v>
      </c>
      <c r="AU403" s="15"/>
      <c r="AV403" s="15"/>
      <c r="AW403" s="14"/>
      <c r="AX403" s="15">
        <v>2960.3</v>
      </c>
      <c r="AY403" s="172">
        <v>2137.1804400000001</v>
      </c>
      <c r="AZ403" s="14">
        <f>AY403/AX403*100</f>
        <v>72.194724858966993</v>
      </c>
      <c r="BA403" s="15"/>
      <c r="BB403" s="14"/>
      <c r="BC403" s="14"/>
      <c r="BD403" s="15">
        <v>1480.2</v>
      </c>
      <c r="BE403" s="172">
        <v>1079.33222</v>
      </c>
      <c r="BF403" s="14">
        <f t="shared" si="275"/>
        <v>72.917998919064985</v>
      </c>
      <c r="BG403" s="15">
        <v>2960.3</v>
      </c>
      <c r="BH403" s="172">
        <v>2146.4306800000004</v>
      </c>
      <c r="BI403" s="14">
        <f t="shared" si="288"/>
        <v>72.507201297165835</v>
      </c>
      <c r="BJ403" s="15">
        <v>259656.8</v>
      </c>
      <c r="BK403" s="172">
        <v>193268.12009000001</v>
      </c>
      <c r="BL403" s="14">
        <f>BK403/BJ403*100</f>
        <v>74.432142770765111</v>
      </c>
      <c r="BM403" s="15">
        <v>4006.1</v>
      </c>
      <c r="BN403" s="15">
        <v>2708.2072000000003</v>
      </c>
      <c r="BO403" s="15">
        <f t="shared" si="295"/>
        <v>67.602086817603166</v>
      </c>
      <c r="BP403" s="172">
        <v>220</v>
      </c>
      <c r="BQ403" s="172">
        <v>28.798299999999998</v>
      </c>
      <c r="BR403" s="15">
        <f t="shared" si="296"/>
        <v>13.090136363636361</v>
      </c>
      <c r="BS403" s="15">
        <v>1511.1</v>
      </c>
      <c r="BT403" s="15">
        <v>753.80322999999999</v>
      </c>
      <c r="BU403" s="15">
        <f>BT403/BS403*100</f>
        <v>49.884404076500566</v>
      </c>
    </row>
    <row r="404" spans="1:73" s="12" customFormat="1" x14ac:dyDescent="0.25">
      <c r="A404" s="13" t="s">
        <v>153</v>
      </c>
      <c r="B404" s="15">
        <f t="shared" si="298"/>
        <v>29429.199999999997</v>
      </c>
      <c r="C404" s="15">
        <f t="shared" si="298"/>
        <v>19154.196609999999</v>
      </c>
      <c r="D404" s="14">
        <f t="shared" si="0"/>
        <v>65.085685679529178</v>
      </c>
      <c r="E404" s="15">
        <v>64.900000000000006</v>
      </c>
      <c r="F404" s="172">
        <v>38.482999999999997</v>
      </c>
      <c r="G404" s="14">
        <f t="shared" si="276"/>
        <v>59.295839753466865</v>
      </c>
      <c r="H404" s="14">
        <v>23.7</v>
      </c>
      <c r="I404" s="172">
        <v>18.4267</v>
      </c>
      <c r="J404" s="14">
        <f t="shared" si="277"/>
        <v>77.749789029535862</v>
      </c>
      <c r="K404" s="14">
        <v>331.8</v>
      </c>
      <c r="L404" s="228">
        <v>213.01176000000001</v>
      </c>
      <c r="M404" s="14">
        <f t="shared" si="278"/>
        <v>64.198842676311031</v>
      </c>
      <c r="N404" s="15">
        <v>8178</v>
      </c>
      <c r="O404" s="172">
        <v>5908.05</v>
      </c>
      <c r="P404" s="14">
        <f t="shared" si="19"/>
        <v>72.243213499633157</v>
      </c>
      <c r="Q404" s="14">
        <v>62.3</v>
      </c>
      <c r="R404" s="15"/>
      <c r="S404" s="15">
        <f t="shared" si="39"/>
        <v>0</v>
      </c>
      <c r="T404" s="15">
        <v>322.5</v>
      </c>
      <c r="U404" s="172">
        <v>103.292</v>
      </c>
      <c r="V404" s="14">
        <f t="shared" si="279"/>
        <v>32.028527131782944</v>
      </c>
      <c r="W404" s="15">
        <v>53.9</v>
      </c>
      <c r="X404" s="172">
        <v>31.175000000000001</v>
      </c>
      <c r="Y404" s="14">
        <f t="shared" si="280"/>
        <v>57.838589981447129</v>
      </c>
      <c r="Z404" s="227">
        <v>15841.4</v>
      </c>
      <c r="AA404" s="172">
        <v>10484.078</v>
      </c>
      <c r="AB404" s="14">
        <f t="shared" si="281"/>
        <v>66.181511735073911</v>
      </c>
      <c r="AC404" s="223">
        <v>310.3</v>
      </c>
      <c r="AD404" s="226">
        <v>213.36123999999998</v>
      </c>
      <c r="AE404" s="223">
        <f t="shared" si="292"/>
        <v>68.759664840476958</v>
      </c>
      <c r="AF404" s="15">
        <v>0</v>
      </c>
      <c r="AG404" s="15">
        <v>0</v>
      </c>
      <c r="AH404" s="14"/>
      <c r="AI404" s="14">
        <v>310.3</v>
      </c>
      <c r="AJ404" s="172">
        <v>196.67563000000001</v>
      </c>
      <c r="AK404" s="14">
        <f t="shared" si="284"/>
        <v>63.382413793103453</v>
      </c>
      <c r="AL404" s="14">
        <v>71</v>
      </c>
      <c r="AM404" s="172">
        <v>33.243490000000001</v>
      </c>
      <c r="AN404" s="14">
        <f t="shared" si="285"/>
        <v>46.821816901408454</v>
      </c>
      <c r="AO404" s="14">
        <v>310.3</v>
      </c>
      <c r="AP404" s="172">
        <v>214.92832000000001</v>
      </c>
      <c r="AQ404" s="15">
        <f t="shared" si="286"/>
        <v>69.264685787947144</v>
      </c>
      <c r="AR404" s="15">
        <v>310.3</v>
      </c>
      <c r="AS404" s="172">
        <v>217.44511</v>
      </c>
      <c r="AT404" s="14">
        <f t="shared" si="264"/>
        <v>70.075768611021587</v>
      </c>
      <c r="AU404" s="15"/>
      <c r="AV404" s="15"/>
      <c r="AW404" s="14"/>
      <c r="AX404" s="15"/>
      <c r="AY404" s="15"/>
      <c r="AZ404" s="14"/>
      <c r="BA404" s="14">
        <v>93.7</v>
      </c>
      <c r="BB404" s="172">
        <v>65.473330000000004</v>
      </c>
      <c r="BC404" s="14">
        <f t="shared" si="293"/>
        <v>69.875485592315897</v>
      </c>
      <c r="BD404" s="15">
        <v>310.3</v>
      </c>
      <c r="BE404" s="172">
        <v>200.39989000000003</v>
      </c>
      <c r="BF404" s="14">
        <f t="shared" si="275"/>
        <v>64.582626490493084</v>
      </c>
      <c r="BG404" s="15">
        <v>930.8</v>
      </c>
      <c r="BH404" s="172">
        <v>541.56614000000002</v>
      </c>
      <c r="BI404" s="14">
        <f t="shared" si="288"/>
        <v>58.182868500214866</v>
      </c>
      <c r="BJ404" s="15">
        <v>1871</v>
      </c>
      <c r="BK404" s="172">
        <v>673.88699999999994</v>
      </c>
      <c r="BL404" s="14">
        <f t="shared" ref="BL404:BL408" si="299">BK404/BJ404*100</f>
        <v>36.017477284874396</v>
      </c>
      <c r="BM404" s="15">
        <v>32</v>
      </c>
      <c r="BN404" s="15">
        <v>0</v>
      </c>
      <c r="BO404" s="15">
        <f t="shared" si="295"/>
        <v>0</v>
      </c>
      <c r="BP404" s="172">
        <v>0.7</v>
      </c>
      <c r="BQ404" s="172">
        <v>0.7</v>
      </c>
      <c r="BR404" s="15">
        <f t="shared" si="296"/>
        <v>100</v>
      </c>
      <c r="BS404" s="15"/>
      <c r="BT404" s="15">
        <v>0</v>
      </c>
      <c r="BU404" s="15"/>
    </row>
    <row r="405" spans="1:73" s="12" customFormat="1" x14ac:dyDescent="0.25">
      <c r="A405" s="13" t="s">
        <v>154</v>
      </c>
      <c r="B405" s="15">
        <f t="shared" si="298"/>
        <v>120952.10000000002</v>
      </c>
      <c r="C405" s="15">
        <f t="shared" si="298"/>
        <v>80232.549930000023</v>
      </c>
      <c r="D405" s="14">
        <f t="shared" si="0"/>
        <v>66.334152056888641</v>
      </c>
      <c r="E405" s="15">
        <v>185.1</v>
      </c>
      <c r="F405" s="172">
        <v>82.711500000000001</v>
      </c>
      <c r="G405" s="14">
        <f t="shared" si="276"/>
        <v>44.684764991896273</v>
      </c>
      <c r="H405" s="14">
        <v>260</v>
      </c>
      <c r="I405" s="172">
        <v>78.678809999999999</v>
      </c>
      <c r="J405" s="14">
        <f t="shared" si="277"/>
        <v>30.26108076923077</v>
      </c>
      <c r="K405" s="14">
        <v>4436.5</v>
      </c>
      <c r="L405" s="228">
        <v>2611.11922</v>
      </c>
      <c r="M405" s="14">
        <f t="shared" si="278"/>
        <v>58.855386453285249</v>
      </c>
      <c r="N405" s="15">
        <v>44613.8</v>
      </c>
      <c r="O405" s="172">
        <v>31297.227770000001</v>
      </c>
      <c r="P405" s="14">
        <f t="shared" si="19"/>
        <v>70.15145038082386</v>
      </c>
      <c r="Q405" s="14">
        <v>162.9</v>
      </c>
      <c r="R405" s="15"/>
      <c r="S405" s="15">
        <f t="shared" si="39"/>
        <v>0</v>
      </c>
      <c r="T405" s="15">
        <v>1500.1</v>
      </c>
      <c r="U405" s="172">
        <v>625.00800000000004</v>
      </c>
      <c r="V405" s="14">
        <f t="shared" si="279"/>
        <v>41.66442237184188</v>
      </c>
      <c r="W405" s="15">
        <v>53.9</v>
      </c>
      <c r="X405" s="172">
        <v>38.065539999999999</v>
      </c>
      <c r="Y405" s="14">
        <f t="shared" si="280"/>
        <v>70.622523191094615</v>
      </c>
      <c r="Z405" s="227">
        <v>61503.199999999997</v>
      </c>
      <c r="AA405" s="172">
        <v>40852.921999999999</v>
      </c>
      <c r="AB405" s="14">
        <f t="shared" si="281"/>
        <v>66.424059235942195</v>
      </c>
      <c r="AC405" s="223">
        <v>310.3</v>
      </c>
      <c r="AD405" s="226">
        <v>192.14819</v>
      </c>
      <c r="AE405" s="223">
        <f t="shared" si="292"/>
        <v>61.923361263293586</v>
      </c>
      <c r="AF405" s="15">
        <v>0</v>
      </c>
      <c r="AG405" s="15">
        <v>0</v>
      </c>
      <c r="AH405" s="14"/>
      <c r="AI405" s="14">
        <v>310.3</v>
      </c>
      <c r="AJ405" s="172">
        <v>181.33163000000002</v>
      </c>
      <c r="AK405" s="14">
        <f t="shared" si="284"/>
        <v>58.437521753142128</v>
      </c>
      <c r="AL405" s="14">
        <v>884.6</v>
      </c>
      <c r="AM405" s="172">
        <v>440.74296000000004</v>
      </c>
      <c r="AN405" s="14">
        <f t="shared" si="285"/>
        <v>49.823983721456031</v>
      </c>
      <c r="AO405" s="14">
        <v>310.3</v>
      </c>
      <c r="AP405" s="172">
        <v>199.07862</v>
      </c>
      <c r="AQ405" s="15">
        <f t="shared" si="286"/>
        <v>64.156822429906541</v>
      </c>
      <c r="AR405" s="15">
        <v>310.3</v>
      </c>
      <c r="AS405" s="172">
        <v>193.84754000000001</v>
      </c>
      <c r="AT405" s="14">
        <f t="shared" si="264"/>
        <v>62.471008701256849</v>
      </c>
      <c r="AU405" s="15"/>
      <c r="AV405" s="15"/>
      <c r="AW405" s="14"/>
      <c r="AX405" s="15">
        <v>0</v>
      </c>
      <c r="AY405" s="15">
        <v>0</v>
      </c>
      <c r="AZ405" s="14"/>
      <c r="BA405" s="14">
        <v>234.2</v>
      </c>
      <c r="BB405" s="172">
        <v>174.15940000000001</v>
      </c>
      <c r="BC405" s="14">
        <f t="shared" si="293"/>
        <v>74.363535439795044</v>
      </c>
      <c r="BD405" s="15">
        <v>310.3</v>
      </c>
      <c r="BE405" s="172">
        <v>103.24817999999999</v>
      </c>
      <c r="BF405" s="14">
        <f t="shared" si="275"/>
        <v>33.273664195939411</v>
      </c>
      <c r="BG405" s="15">
        <v>310.3</v>
      </c>
      <c r="BH405" s="172">
        <v>214.69029</v>
      </c>
      <c r="BI405" s="14">
        <f t="shared" si="288"/>
        <v>69.187976152110863</v>
      </c>
      <c r="BJ405" s="15">
        <v>5223.1000000000004</v>
      </c>
      <c r="BK405" s="172">
        <v>2947.3392799999997</v>
      </c>
      <c r="BL405" s="14">
        <f t="shared" si="299"/>
        <v>56.428926882502715</v>
      </c>
      <c r="BM405" s="15">
        <v>32</v>
      </c>
      <c r="BN405" s="15">
        <v>0</v>
      </c>
      <c r="BO405" s="15">
        <f t="shared" si="295"/>
        <v>0</v>
      </c>
      <c r="BP405" s="172">
        <v>0.9</v>
      </c>
      <c r="BQ405" s="172">
        <v>0.23100000000000001</v>
      </c>
      <c r="BR405" s="15">
        <f t="shared" si="296"/>
        <v>25.666666666666664</v>
      </c>
      <c r="BS405" s="15"/>
      <c r="BT405" s="15">
        <v>0</v>
      </c>
      <c r="BU405" s="15"/>
    </row>
    <row r="406" spans="1:73" s="12" customFormat="1" x14ac:dyDescent="0.25">
      <c r="A406" s="13" t="s">
        <v>155</v>
      </c>
      <c r="B406" s="15">
        <f t="shared" si="298"/>
        <v>54758.700000000019</v>
      </c>
      <c r="C406" s="15">
        <f t="shared" si="298"/>
        <v>36750.023819999995</v>
      </c>
      <c r="D406" s="14">
        <f t="shared" si="0"/>
        <v>67.112666699538124</v>
      </c>
      <c r="E406" s="15">
        <v>195.1</v>
      </c>
      <c r="F406" s="172">
        <v>145.83500000000001</v>
      </c>
      <c r="G406" s="14">
        <f>F406/E406*100</f>
        <v>74.748846745258845</v>
      </c>
      <c r="H406" s="14">
        <v>75.3</v>
      </c>
      <c r="I406" s="172">
        <v>42.183699999999995</v>
      </c>
      <c r="J406" s="14">
        <f>I406/H406*100</f>
        <v>56.020849933598939</v>
      </c>
      <c r="K406" s="14">
        <v>1733.3</v>
      </c>
      <c r="L406" s="228">
        <v>683.51095999999995</v>
      </c>
      <c r="M406" s="14">
        <f>L406/K406*100</f>
        <v>39.434082963133903</v>
      </c>
      <c r="N406" s="15">
        <v>18777.8</v>
      </c>
      <c r="O406" s="172">
        <v>14277</v>
      </c>
      <c r="P406" s="14">
        <f t="shared" si="19"/>
        <v>76.031270968910107</v>
      </c>
      <c r="Q406" s="14">
        <v>112.7</v>
      </c>
      <c r="R406" s="15"/>
      <c r="S406" s="15">
        <f t="shared" si="39"/>
        <v>0</v>
      </c>
      <c r="T406" s="15">
        <v>619.29999999999995</v>
      </c>
      <c r="U406" s="172">
        <v>307.8596</v>
      </c>
      <c r="V406" s="14">
        <f>U406/T406*100</f>
        <v>49.71089940255127</v>
      </c>
      <c r="W406" s="15">
        <v>53.9</v>
      </c>
      <c r="X406" s="172">
        <v>36.674999999999997</v>
      </c>
      <c r="Y406" s="14">
        <f>X406/W406*100</f>
        <v>68.042671614100186</v>
      </c>
      <c r="Z406" s="227">
        <v>26410.7</v>
      </c>
      <c r="AA406" s="172">
        <v>17491.191199999997</v>
      </c>
      <c r="AB406" s="14">
        <f>AA406/Z406*100</f>
        <v>66.227669845933647</v>
      </c>
      <c r="AC406" s="223">
        <v>310.3</v>
      </c>
      <c r="AD406" s="226">
        <v>210.26892999999998</v>
      </c>
      <c r="AE406" s="223">
        <f>AD406/AC406*100</f>
        <v>67.76310989365129</v>
      </c>
      <c r="AF406" s="15">
        <v>0</v>
      </c>
      <c r="AG406" s="15">
        <v>0</v>
      </c>
      <c r="AH406" s="14"/>
      <c r="AI406" s="14">
        <v>310.3</v>
      </c>
      <c r="AJ406" s="172">
        <v>215.05832999999998</v>
      </c>
      <c r="AK406" s="14">
        <f>AJ406/AI406*100</f>
        <v>69.306583951015142</v>
      </c>
      <c r="AL406" s="14">
        <v>1611.5</v>
      </c>
      <c r="AM406" s="172">
        <v>790.35815000000002</v>
      </c>
      <c r="AN406" s="14">
        <f>AM406/AL406*100</f>
        <v>49.044874340676394</v>
      </c>
      <c r="AO406" s="14">
        <v>310.3</v>
      </c>
      <c r="AP406" s="172">
        <v>148.20857999999998</v>
      </c>
      <c r="AQ406" s="15">
        <f>AP406/AO406*100</f>
        <v>47.762997099581042</v>
      </c>
      <c r="AR406" s="15">
        <v>310.3</v>
      </c>
      <c r="AS406" s="172">
        <v>195.48707999999999</v>
      </c>
      <c r="AT406" s="14">
        <f>AS406/AR406*100</f>
        <v>62.999381243957451</v>
      </c>
      <c r="AU406" s="15"/>
      <c r="AV406" s="15"/>
      <c r="AW406" s="14"/>
      <c r="AX406" s="15">
        <v>0</v>
      </c>
      <c r="AY406" s="15">
        <v>0</v>
      </c>
      <c r="AZ406" s="14"/>
      <c r="BA406" s="14">
        <v>234.2</v>
      </c>
      <c r="BB406" s="172">
        <v>175.63876999999999</v>
      </c>
      <c r="BC406" s="14">
        <f>BB406/BA406*100</f>
        <v>74.995204953031603</v>
      </c>
      <c r="BD406" s="15">
        <v>310.3</v>
      </c>
      <c r="BE406" s="172">
        <v>222.83314999999999</v>
      </c>
      <c r="BF406" s="14">
        <f>BE406/BD406*100</f>
        <v>71.812165646148884</v>
      </c>
      <c r="BG406" s="15">
        <v>310.3</v>
      </c>
      <c r="BH406" s="172">
        <v>231.06181000000001</v>
      </c>
      <c r="BI406" s="14">
        <f t="shared" si="288"/>
        <v>74.464005800837896</v>
      </c>
      <c r="BJ406" s="15">
        <v>3040.4</v>
      </c>
      <c r="BK406" s="172">
        <v>1551.52556</v>
      </c>
      <c r="BL406" s="14">
        <f t="shared" si="299"/>
        <v>51.030310485462437</v>
      </c>
      <c r="BM406" s="15">
        <v>32</v>
      </c>
      <c r="BN406" s="15">
        <v>25.327999999999999</v>
      </c>
      <c r="BO406" s="15">
        <f t="shared" si="295"/>
        <v>79.149999999999991</v>
      </c>
      <c r="BP406" s="172">
        <v>0.7</v>
      </c>
      <c r="BQ406" s="172">
        <v>0</v>
      </c>
      <c r="BR406" s="15">
        <f t="shared" si="296"/>
        <v>0</v>
      </c>
      <c r="BS406" s="15"/>
      <c r="BT406" s="15">
        <v>0</v>
      </c>
      <c r="BU406" s="15"/>
    </row>
    <row r="407" spans="1:73" s="12" customFormat="1" ht="36.75" customHeight="1" x14ac:dyDescent="0.25">
      <c r="A407" s="136" t="s">
        <v>776</v>
      </c>
      <c r="B407" s="213">
        <f t="shared" si="298"/>
        <v>158</v>
      </c>
      <c r="C407" s="213">
        <f t="shared" si="298"/>
        <v>0</v>
      </c>
      <c r="D407" s="229"/>
      <c r="E407" s="214"/>
      <c r="F407" s="214"/>
      <c r="G407" s="214"/>
      <c r="H407" s="214"/>
      <c r="I407" s="214"/>
      <c r="J407" s="214"/>
      <c r="K407" s="218"/>
      <c r="L407" s="218"/>
      <c r="M407" s="214"/>
      <c r="N407" s="214"/>
      <c r="O407" s="214"/>
      <c r="P407" s="214"/>
      <c r="Q407" s="214"/>
      <c r="R407" s="214"/>
      <c r="S407" s="214"/>
      <c r="T407" s="214"/>
      <c r="U407" s="214"/>
      <c r="V407" s="214"/>
      <c r="W407" s="214"/>
      <c r="X407" s="214"/>
      <c r="Y407" s="214"/>
      <c r="Z407" s="214"/>
      <c r="AA407" s="214"/>
      <c r="AB407" s="214"/>
      <c r="AC407" s="225"/>
      <c r="AD407" s="225"/>
      <c r="AE407" s="225"/>
      <c r="AF407" s="214"/>
      <c r="AG407" s="214"/>
      <c r="AH407" s="214"/>
      <c r="AI407" s="214"/>
      <c r="AJ407" s="214"/>
      <c r="AK407" s="214"/>
      <c r="AL407" s="214"/>
      <c r="AM407" s="214"/>
      <c r="AN407" s="214"/>
      <c r="AO407" s="214"/>
      <c r="AP407" s="214"/>
      <c r="AQ407" s="214"/>
      <c r="AR407" s="214"/>
      <c r="AS407" s="214"/>
      <c r="AT407" s="214"/>
      <c r="AU407" s="214"/>
      <c r="AV407" s="214"/>
      <c r="AW407" s="214"/>
      <c r="AX407" s="214"/>
      <c r="AY407" s="214"/>
      <c r="AZ407" s="214"/>
      <c r="BA407" s="214"/>
      <c r="BB407" s="214"/>
      <c r="BC407" s="214"/>
      <c r="BD407" s="214"/>
      <c r="BE407" s="214"/>
      <c r="BF407" s="214"/>
      <c r="BG407" s="214"/>
      <c r="BH407" s="214"/>
      <c r="BI407" s="214"/>
      <c r="BJ407" s="214"/>
      <c r="BK407" s="214"/>
      <c r="BL407" s="214"/>
      <c r="BM407" s="214"/>
      <c r="BN407" s="215"/>
      <c r="BO407" s="215"/>
      <c r="BP407" s="214">
        <v>158</v>
      </c>
      <c r="BQ407" s="214"/>
      <c r="BR407" s="214"/>
      <c r="BS407" s="215"/>
      <c r="BT407" s="215"/>
      <c r="BU407" s="215"/>
    </row>
    <row r="408" spans="1:73" s="12" customFormat="1" x14ac:dyDescent="0.25">
      <c r="A408" s="136" t="s">
        <v>157</v>
      </c>
      <c r="B408" s="213">
        <f>E408+H408+K408+N408+Q408+T408+W408+Z408+AC408+AF408+AI408+AL408+AO408+AR408+AU408+AX408+BA408+BD408+BG408+BJ408+BM408+BP408+BS408</f>
        <v>23362879.420000002</v>
      </c>
      <c r="C408" s="213">
        <f>F408+I408+L408+O408+R408+U408+X408+AA408+AD408+AG408+AJ408+AM408+AP408+AS408+AV408+AY408+BB408+BE408+BH408+BK408+BN408+BQ408+BT408</f>
        <v>15767149.705640001</v>
      </c>
      <c r="D408" s="213">
        <f>C408/B408*100</f>
        <v>67.488041273467317</v>
      </c>
      <c r="E408" s="213">
        <f>E10+E402+E407</f>
        <v>82819.7</v>
      </c>
      <c r="F408" s="213">
        <f t="shared" ref="F408:BN408" si="300">F10+F402+F407</f>
        <v>51207.349399999999</v>
      </c>
      <c r="G408" s="213">
        <f t="shared" ref="G408" si="301">F408/E408*100</f>
        <v>61.829914138785824</v>
      </c>
      <c r="H408" s="213">
        <f t="shared" si="300"/>
        <v>23515.599999999999</v>
      </c>
      <c r="I408" s="213">
        <f t="shared" si="300"/>
        <v>15711.773230000003</v>
      </c>
      <c r="J408" s="213">
        <f t="shared" ref="J408" si="302">I408/H408*100</f>
        <v>66.814256195886998</v>
      </c>
      <c r="K408" s="213">
        <f t="shared" si="300"/>
        <v>583392.69999999995</v>
      </c>
      <c r="L408" s="213">
        <f t="shared" si="300"/>
        <v>348273.46250999998</v>
      </c>
      <c r="M408" s="213">
        <f t="shared" ref="M408" si="303">L408/K408*100</f>
        <v>59.69794659926324</v>
      </c>
      <c r="N408" s="213">
        <f t="shared" si="300"/>
        <v>5359719.3000000007</v>
      </c>
      <c r="O408" s="213">
        <f t="shared" si="300"/>
        <v>3941824.9007800003</v>
      </c>
      <c r="P408" s="213">
        <f t="shared" ref="P408" si="304">O408/N408*100</f>
        <v>73.545360869551502</v>
      </c>
      <c r="Q408" s="213">
        <f t="shared" si="300"/>
        <v>37587.699999999997</v>
      </c>
      <c r="R408" s="213">
        <f t="shared" si="300"/>
        <v>283.41487000000001</v>
      </c>
      <c r="S408" s="213">
        <f t="shared" ref="S408" si="305">R408/Q408*100</f>
        <v>0.75400960952652074</v>
      </c>
      <c r="T408" s="213">
        <f t="shared" si="300"/>
        <v>333126.09999999998</v>
      </c>
      <c r="U408" s="213">
        <f t="shared" si="300"/>
        <v>144475.00758000003</v>
      </c>
      <c r="V408" s="213">
        <f t="shared" ref="V408" si="306">U408/T408*100</f>
        <v>43.369465070434302</v>
      </c>
      <c r="W408" s="213">
        <f t="shared" si="300"/>
        <v>16428.299999999996</v>
      </c>
      <c r="X408" s="213">
        <f t="shared" si="300"/>
        <v>11244.206900000001</v>
      </c>
      <c r="Y408" s="213">
        <f t="shared" ref="Y408" si="307">X408/W408*100</f>
        <v>68.444129337789079</v>
      </c>
      <c r="Z408" s="213">
        <f t="shared" si="300"/>
        <v>14795692.800000001</v>
      </c>
      <c r="AA408" s="213">
        <f t="shared" si="300"/>
        <v>9873671.6990899984</v>
      </c>
      <c r="AB408" s="213">
        <f t="shared" ref="AB408" si="308">AA408/Z408*100</f>
        <v>66.733419195416104</v>
      </c>
      <c r="AC408" s="219">
        <f t="shared" si="300"/>
        <v>72908.099999999991</v>
      </c>
      <c r="AD408" s="219">
        <f t="shared" si="300"/>
        <v>45749.277930000004</v>
      </c>
      <c r="AE408" s="219">
        <f t="shared" ref="AE408" si="309">AD408/AC408*100</f>
        <v>62.749239014595105</v>
      </c>
      <c r="AF408" s="213">
        <f t="shared" si="300"/>
        <v>1781.9</v>
      </c>
      <c r="AG408" s="213">
        <f t="shared" si="300"/>
        <v>265.34685000000002</v>
      </c>
      <c r="AH408" s="213">
        <f t="shared" ref="AH408" si="310">AG408/AF408*100</f>
        <v>14.891231269992705</v>
      </c>
      <c r="AI408" s="213">
        <f t="shared" si="300"/>
        <v>58091.199999999983</v>
      </c>
      <c r="AJ408" s="213">
        <f t="shared" si="300"/>
        <v>38436.439700000003</v>
      </c>
      <c r="AK408" s="213">
        <f t="shared" ref="AK408" si="311">AJ408/AI408*100</f>
        <v>66.165683786873075</v>
      </c>
      <c r="AL408" s="213">
        <f t="shared" si="300"/>
        <v>666602.00000000012</v>
      </c>
      <c r="AM408" s="213">
        <f t="shared" si="300"/>
        <v>374850.60376999999</v>
      </c>
      <c r="AN408" s="213">
        <f t="shared" ref="AN408" si="312">AM408/AL408*100</f>
        <v>56.233045170881567</v>
      </c>
      <c r="AO408" s="213">
        <f t="shared" si="300"/>
        <v>29484.299999999992</v>
      </c>
      <c r="AP408" s="213">
        <f t="shared" si="300"/>
        <v>19312.47666</v>
      </c>
      <c r="AQ408" s="213">
        <f t="shared" ref="AQ408" si="313">AP408/AO408*100</f>
        <v>65.500882367904296</v>
      </c>
      <c r="AR408" s="213">
        <f t="shared" si="300"/>
        <v>17420.699999999997</v>
      </c>
      <c r="AS408" s="213">
        <f t="shared" si="300"/>
        <v>10184.76569</v>
      </c>
      <c r="AT408" s="213">
        <f t="shared" ref="AT408" si="314">AS408/AR408*100</f>
        <v>58.463584643556246</v>
      </c>
      <c r="AU408" s="213">
        <f t="shared" si="300"/>
        <v>80705.01999999999</v>
      </c>
      <c r="AV408" s="213">
        <f t="shared" si="300"/>
        <v>60253.962</v>
      </c>
      <c r="AW408" s="213">
        <f>AV408/AU408*100</f>
        <v>74.659497017657657</v>
      </c>
      <c r="AX408" s="213">
        <f t="shared" si="300"/>
        <v>15316.7</v>
      </c>
      <c r="AY408" s="213">
        <f t="shared" si="300"/>
        <v>10202.11433</v>
      </c>
      <c r="AZ408" s="213">
        <f t="shared" ref="AZ408" si="315">AY408/AX408*100</f>
        <v>66.607783203953858</v>
      </c>
      <c r="BA408" s="213">
        <f t="shared" si="300"/>
        <v>51627</v>
      </c>
      <c r="BB408" s="213">
        <f>BB10+BB402+BB407</f>
        <v>31352.450199999996</v>
      </c>
      <c r="BC408" s="213">
        <f t="shared" ref="BC408" si="316">BB408/BA408*100</f>
        <v>60.728785712902159</v>
      </c>
      <c r="BD408" s="213">
        <f t="shared" si="300"/>
        <v>15241.999999999998</v>
      </c>
      <c r="BE408" s="213">
        <f t="shared" si="300"/>
        <v>9715.8669000000009</v>
      </c>
      <c r="BF408" s="213">
        <f t="shared" ref="BF408" si="317">BE408/BD408*100</f>
        <v>63.744042120456648</v>
      </c>
      <c r="BG408" s="213">
        <f t="shared" si="300"/>
        <v>21810.299999999988</v>
      </c>
      <c r="BH408" s="213">
        <f t="shared" si="300"/>
        <v>14016.97688</v>
      </c>
      <c r="BI408" s="213">
        <f t="shared" ref="BI408" si="318">BH408/BG408*100</f>
        <v>64.267694071149904</v>
      </c>
      <c r="BJ408" s="213">
        <f t="shared" si="300"/>
        <v>1086259.4000000001</v>
      </c>
      <c r="BK408" s="213">
        <f t="shared" si="300"/>
        <v>759490.23187000002</v>
      </c>
      <c r="BL408" s="213">
        <f t="shared" si="299"/>
        <v>69.917943344840097</v>
      </c>
      <c r="BM408" s="213">
        <f t="shared" si="300"/>
        <v>11168.8</v>
      </c>
      <c r="BN408" s="213">
        <f t="shared" si="300"/>
        <v>5671.0574100000003</v>
      </c>
      <c r="BO408" s="213">
        <f t="shared" si="295"/>
        <v>50.775888278060322</v>
      </c>
      <c r="BP408" s="213">
        <f t="shared" ref="BP408:BQ408" si="319">BP10+BP402+BP407</f>
        <v>668.69999999999993</v>
      </c>
      <c r="BQ408" s="213">
        <f t="shared" si="319"/>
        <v>202.51785999999998</v>
      </c>
      <c r="BR408" s="213">
        <f t="shared" ref="BR408" si="320">BQ408/BP408*100</f>
        <v>30.285308808135188</v>
      </c>
      <c r="BS408" s="213">
        <f t="shared" ref="BS408:BT408" si="321">BS10+BS402+BS407</f>
        <v>1511.1</v>
      </c>
      <c r="BT408" s="213">
        <f t="shared" si="321"/>
        <v>753.80322999999999</v>
      </c>
      <c r="BU408" s="213">
        <f t="shared" ref="BU408" si="322">BT408/BS408*100</f>
        <v>49.884404076500566</v>
      </c>
    </row>
    <row r="409" spans="1:73" s="12" customFormat="1" x14ac:dyDescent="0.25">
      <c r="A409" s="91"/>
      <c r="B409" s="44"/>
      <c r="C409" s="44"/>
      <c r="D409" s="91"/>
      <c r="E409" s="91"/>
      <c r="F409" s="91"/>
      <c r="G409" s="91"/>
      <c r="H409" s="91"/>
      <c r="I409" s="91"/>
      <c r="J409" s="91"/>
      <c r="K409" s="91"/>
      <c r="L409" s="91"/>
      <c r="M409" s="91"/>
      <c r="N409" s="91"/>
      <c r="O409" s="91"/>
      <c r="P409" s="91"/>
      <c r="Q409" s="91"/>
      <c r="R409" s="91"/>
      <c r="S409" s="91"/>
      <c r="T409" s="91"/>
      <c r="U409" s="91"/>
      <c r="V409" s="91"/>
      <c r="W409" s="91"/>
      <c r="X409" s="91"/>
      <c r="Y409" s="91"/>
      <c r="Z409" s="91"/>
      <c r="AA409" s="91"/>
      <c r="AB409" s="91"/>
      <c r="AC409" s="91"/>
      <c r="AD409" s="91"/>
      <c r="AE409" s="91"/>
      <c r="AF409" s="91"/>
      <c r="AG409" s="91"/>
      <c r="AH409" s="91"/>
      <c r="AI409" s="91"/>
      <c r="AJ409" s="91"/>
      <c r="AK409" s="91"/>
      <c r="AL409" s="91"/>
      <c r="AM409" s="91"/>
      <c r="AN409" s="91"/>
      <c r="AO409" s="91"/>
      <c r="AP409" s="91"/>
      <c r="AQ409" s="91"/>
      <c r="AR409" s="91"/>
      <c r="AS409" s="91"/>
      <c r="AT409" s="91"/>
      <c r="AU409" s="91"/>
      <c r="AV409" s="91"/>
      <c r="AW409" s="91"/>
      <c r="AX409" s="91"/>
      <c r="AY409" s="91"/>
      <c r="AZ409" s="91"/>
      <c r="BA409" s="91"/>
      <c r="BB409" s="91"/>
      <c r="BC409" s="91"/>
      <c r="BD409" s="91"/>
      <c r="BE409" s="91"/>
      <c r="BF409" s="91"/>
      <c r="BG409" s="91"/>
      <c r="BH409" s="91"/>
      <c r="BI409" s="91"/>
      <c r="BJ409" s="91"/>
      <c r="BK409" s="91"/>
      <c r="BL409" s="91"/>
      <c r="BM409" s="91"/>
      <c r="BN409" s="91"/>
      <c r="BO409" s="91"/>
      <c r="BP409" s="10"/>
      <c r="BQ409" s="10"/>
      <c r="BR409" s="10"/>
      <c r="BS409" s="10"/>
      <c r="BT409" s="10"/>
      <c r="BU409" s="10"/>
    </row>
    <row r="410" spans="1:73" ht="15.75" customHeight="1" x14ac:dyDescent="0.25">
      <c r="A410" s="263" t="s">
        <v>929</v>
      </c>
      <c r="B410" s="263"/>
      <c r="C410" s="263"/>
      <c r="D410" s="263"/>
      <c r="E410" s="263"/>
      <c r="F410" s="263"/>
      <c r="G410" s="263"/>
      <c r="H410" s="263"/>
      <c r="I410" s="263"/>
      <c r="J410" s="263"/>
      <c r="K410" s="263"/>
      <c r="L410" s="263"/>
      <c r="M410" s="263"/>
      <c r="N410" s="263"/>
      <c r="O410" s="263"/>
      <c r="P410" s="263"/>
      <c r="Q410" s="263"/>
      <c r="R410" s="263"/>
      <c r="S410" s="263"/>
      <c r="T410" s="139"/>
      <c r="U410" s="139"/>
      <c r="V410" s="139"/>
      <c r="W410" s="139"/>
      <c r="X410" s="139"/>
      <c r="Y410" s="139"/>
      <c r="Z410" s="139"/>
      <c r="AA410" s="139"/>
      <c r="AB410" s="139"/>
      <c r="AC410" s="91"/>
      <c r="AD410" s="91"/>
      <c r="AE410" s="91"/>
      <c r="AF410" s="91"/>
      <c r="AG410" s="91"/>
      <c r="AH410" s="91"/>
      <c r="AI410" s="91"/>
      <c r="AJ410" s="91"/>
      <c r="AK410" s="91"/>
      <c r="AL410" s="91"/>
      <c r="AM410" s="91"/>
      <c r="AN410" s="91"/>
      <c r="AO410" s="91"/>
      <c r="AP410" s="91"/>
      <c r="AQ410" s="91"/>
      <c r="AR410" s="91"/>
      <c r="AS410" s="91"/>
      <c r="AT410" s="91"/>
      <c r="AU410" s="91"/>
      <c r="AV410" s="91"/>
      <c r="AW410" s="91"/>
      <c r="AX410" s="91"/>
      <c r="AY410" s="91"/>
      <c r="AZ410" s="91"/>
      <c r="BA410" s="91"/>
      <c r="BB410" s="126"/>
      <c r="BC410" s="91"/>
      <c r="BD410" s="91"/>
      <c r="BE410" s="91"/>
      <c r="BF410" s="91"/>
      <c r="BG410" s="91"/>
      <c r="BH410" s="91"/>
      <c r="BI410" s="91"/>
      <c r="BJ410" s="91"/>
      <c r="BK410" s="91"/>
      <c r="BL410" s="91"/>
      <c r="BN410" s="91"/>
      <c r="BO410" s="91"/>
    </row>
    <row r="411" spans="1:73" ht="15.75" customHeight="1" x14ac:dyDescent="0.25">
      <c r="A411" s="263" t="s">
        <v>471</v>
      </c>
      <c r="B411" s="263"/>
      <c r="C411" s="263"/>
      <c r="D411" s="263"/>
      <c r="E411" s="263"/>
      <c r="F411" s="263"/>
      <c r="G411" s="263"/>
      <c r="H411" s="263"/>
      <c r="I411" s="263"/>
      <c r="J411" s="263"/>
      <c r="K411" s="263"/>
      <c r="L411" s="263"/>
      <c r="M411" s="263"/>
      <c r="N411" s="263"/>
      <c r="O411" s="263"/>
      <c r="P411" s="263"/>
      <c r="Q411" s="263"/>
      <c r="R411" s="263"/>
      <c r="S411" s="263"/>
      <c r="T411" s="139"/>
      <c r="U411" s="139"/>
      <c r="V411" s="139"/>
      <c r="W411" s="139"/>
      <c r="X411" s="139"/>
      <c r="Y411" s="139"/>
      <c r="Z411" s="139"/>
      <c r="AA411" s="139"/>
      <c r="AB411" s="139"/>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44"/>
      <c r="BC411" s="91"/>
      <c r="BD411" s="91"/>
      <c r="BE411" s="91"/>
      <c r="BF411" s="91"/>
      <c r="BG411" s="91"/>
      <c r="BH411" s="91"/>
      <c r="BI411" s="91"/>
      <c r="BJ411" s="91"/>
      <c r="BK411" s="91"/>
      <c r="BL411" s="91"/>
      <c r="BN411" s="91"/>
      <c r="BO411" s="91"/>
    </row>
    <row r="412" spans="1:73" x14ac:dyDescent="0.25">
      <c r="A412" s="91"/>
      <c r="B412" s="126"/>
      <c r="C412" s="126"/>
      <c r="D412" s="91"/>
      <c r="E412" s="91"/>
      <c r="F412" s="91"/>
      <c r="G412" s="91"/>
      <c r="H412" s="91"/>
      <c r="I412" s="91"/>
      <c r="J412" s="91"/>
      <c r="K412" s="91"/>
      <c r="L412" s="91"/>
      <c r="M412" s="91"/>
      <c r="N412" s="91"/>
      <c r="O412" s="91"/>
      <c r="P412" s="91"/>
      <c r="Q412" s="91"/>
      <c r="R412" s="91"/>
      <c r="S412" s="91"/>
      <c r="T412" s="91"/>
      <c r="U412" s="91"/>
      <c r="V412" s="91"/>
      <c r="W412" s="91"/>
      <c r="X412" s="91"/>
      <c r="Y412" s="91"/>
      <c r="Z412" s="91"/>
      <c r="AA412" s="91"/>
      <c r="AB412" s="91"/>
      <c r="AC412" s="91"/>
      <c r="AD412" s="91"/>
      <c r="AE412" s="91"/>
      <c r="AF412" s="91"/>
      <c r="AG412" s="91"/>
      <c r="AH412" s="91"/>
      <c r="AI412" s="91"/>
      <c r="AJ412" s="91"/>
      <c r="AK412" s="91"/>
      <c r="AL412" s="91"/>
      <c r="AM412" s="91"/>
      <c r="AN412" s="91"/>
      <c r="AO412" s="91"/>
      <c r="AP412" s="91"/>
      <c r="AQ412" s="91"/>
      <c r="AR412" s="91"/>
      <c r="AS412" s="91"/>
      <c r="AT412" s="91"/>
      <c r="AU412" s="91"/>
      <c r="AV412" s="91"/>
      <c r="AW412" s="91"/>
      <c r="AX412" s="91"/>
      <c r="AY412" s="91"/>
      <c r="AZ412" s="91"/>
      <c r="BA412" s="91"/>
      <c r="BB412" s="91"/>
      <c r="BC412" s="91"/>
      <c r="BD412" s="91"/>
      <c r="BE412" s="91"/>
      <c r="BF412" s="91"/>
      <c r="BG412" s="91"/>
      <c r="BH412" s="91"/>
      <c r="BI412" s="91"/>
      <c r="BJ412" s="91"/>
      <c r="BK412" s="91"/>
      <c r="BL412" s="91"/>
      <c r="BN412" s="91"/>
      <c r="BO412" s="91"/>
    </row>
    <row r="413" spans="1:73" x14ac:dyDescent="0.25">
      <c r="A413" s="91"/>
      <c r="B413" s="44"/>
      <c r="C413" s="44"/>
      <c r="D413" s="91"/>
      <c r="E413" s="91"/>
      <c r="F413" s="91"/>
      <c r="G413" s="91"/>
      <c r="H413" s="91"/>
      <c r="I413" s="91"/>
      <c r="J413" s="91"/>
      <c r="K413" s="91"/>
      <c r="L413" s="91"/>
      <c r="M413" s="91"/>
      <c r="N413" s="91"/>
      <c r="O413" s="91"/>
      <c r="P413" s="91"/>
      <c r="Q413" s="91"/>
      <c r="R413" s="91"/>
      <c r="S413" s="91"/>
      <c r="T413" s="91"/>
      <c r="U413" s="91"/>
      <c r="V413" s="91"/>
      <c r="W413" s="91"/>
      <c r="X413" s="91"/>
      <c r="Y413" s="91"/>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N413" s="91"/>
      <c r="BO413" s="91"/>
    </row>
    <row r="414" spans="1:73" x14ac:dyDescent="0.25">
      <c r="A414" s="91"/>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c r="AA414" s="44"/>
      <c r="AB414" s="44"/>
      <c r="AC414" s="44"/>
      <c r="AD414" s="44"/>
      <c r="AE414" s="44"/>
      <c r="AF414" s="44"/>
      <c r="AG414" s="44"/>
      <c r="AH414" s="44"/>
      <c r="AI414" s="44"/>
      <c r="AJ414" s="44"/>
      <c r="AK414" s="44"/>
      <c r="AL414" s="44"/>
      <c r="AM414" s="44"/>
      <c r="AN414" s="44"/>
      <c r="AO414" s="44"/>
      <c r="AP414" s="44"/>
      <c r="AQ414" s="44"/>
      <c r="AR414" s="44"/>
      <c r="AS414" s="44"/>
      <c r="AT414" s="44"/>
      <c r="AU414" s="44"/>
      <c r="AV414" s="44"/>
      <c r="AW414" s="44"/>
      <c r="AX414" s="44"/>
      <c r="AY414" s="44"/>
      <c r="AZ414" s="44"/>
      <c r="BA414" s="44"/>
      <c r="BB414" s="44"/>
      <c r="BC414" s="44"/>
      <c r="BD414" s="44"/>
      <c r="BE414" s="44"/>
      <c r="BF414" s="44"/>
      <c r="BG414" s="44"/>
      <c r="BH414" s="44"/>
      <c r="BI414" s="44"/>
      <c r="BJ414" s="44"/>
      <c r="BK414" s="44"/>
      <c r="BL414" s="44"/>
      <c r="BM414" s="44"/>
      <c r="BN414" s="44"/>
      <c r="BO414" s="44"/>
    </row>
    <row r="415" spans="1:73" x14ac:dyDescent="0.25">
      <c r="A415" s="91"/>
      <c r="B415" s="44"/>
      <c r="C415" s="44"/>
      <c r="D415" s="44"/>
      <c r="E415" s="91"/>
      <c r="F415" s="91"/>
      <c r="G415" s="91"/>
      <c r="H415" s="91"/>
      <c r="I415" s="91"/>
      <c r="J415" s="91"/>
      <c r="K415" s="91"/>
      <c r="L415" s="91"/>
      <c r="M415" s="91"/>
      <c r="N415" s="91"/>
      <c r="O415" s="91"/>
      <c r="P415" s="91"/>
      <c r="Q415" s="91"/>
      <c r="R415" s="91"/>
      <c r="S415" s="91"/>
      <c r="T415" s="91"/>
      <c r="U415" s="91"/>
      <c r="V415" s="91"/>
      <c r="W415" s="91"/>
      <c r="X415" s="91"/>
      <c r="Y415" s="91"/>
      <c r="Z415" s="91"/>
      <c r="AA415" s="91"/>
      <c r="AB415" s="91"/>
      <c r="AC415" s="91"/>
      <c r="AD415" s="91"/>
      <c r="AE415" s="91"/>
      <c r="AF415" s="91"/>
      <c r="AG415" s="91"/>
      <c r="AH415" s="91"/>
      <c r="AI415" s="91"/>
      <c r="AJ415" s="91"/>
      <c r="AK415" s="91"/>
      <c r="AL415" s="91"/>
      <c r="AM415" s="91"/>
      <c r="AN415" s="91"/>
      <c r="AO415" s="91"/>
      <c r="AP415" s="91"/>
      <c r="AQ415" s="91"/>
      <c r="AR415" s="91"/>
      <c r="AS415" s="91"/>
      <c r="AT415" s="91"/>
      <c r="AU415" s="91"/>
      <c r="AV415" s="91"/>
      <c r="AW415" s="91"/>
      <c r="AX415" s="91"/>
      <c r="AY415" s="91"/>
      <c r="AZ415" s="91"/>
      <c r="BA415" s="91"/>
      <c r="BB415" s="91"/>
      <c r="BC415" s="91"/>
      <c r="BD415" s="91"/>
      <c r="BE415" s="91"/>
      <c r="BF415" s="91"/>
      <c r="BG415" s="91"/>
      <c r="BH415" s="91"/>
      <c r="BI415" s="91"/>
      <c r="BJ415" s="91"/>
      <c r="BK415" s="91"/>
      <c r="BL415" s="91"/>
      <c r="BN415" s="91"/>
      <c r="BO415" s="91"/>
    </row>
    <row r="416" spans="1:73" x14ac:dyDescent="0.25">
      <c r="A416" s="91"/>
      <c r="B416" s="44"/>
      <c r="C416" s="44"/>
      <c r="D416" s="91"/>
      <c r="E416" s="91"/>
      <c r="F416" s="91"/>
      <c r="G416" s="91"/>
      <c r="H416" s="91"/>
      <c r="I416" s="91"/>
      <c r="J416" s="91"/>
      <c r="K416" s="91"/>
      <c r="L416" s="91"/>
      <c r="M416" s="91"/>
      <c r="N416" s="91"/>
      <c r="O416" s="91"/>
      <c r="P416" s="91"/>
      <c r="Q416" s="91"/>
      <c r="R416" s="91"/>
      <c r="S416" s="91"/>
      <c r="T416" s="91"/>
      <c r="U416" s="91"/>
      <c r="V416" s="91"/>
      <c r="W416" s="91"/>
      <c r="X416" s="91"/>
      <c r="Y416" s="91"/>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N416" s="91"/>
      <c r="BO416" s="91"/>
    </row>
    <row r="418" spans="3:3" x14ac:dyDescent="0.25">
      <c r="C418" s="16"/>
    </row>
    <row r="419" spans="3:3" x14ac:dyDescent="0.25">
      <c r="C419" s="16"/>
    </row>
  </sheetData>
  <mergeCells count="46">
    <mergeCell ref="AG1:AH1"/>
    <mergeCell ref="BE1:BF1"/>
    <mergeCell ref="BH1:BI1"/>
    <mergeCell ref="A5:BL5"/>
    <mergeCell ref="X6:Y6"/>
    <mergeCell ref="AG6:AH6"/>
    <mergeCell ref="BE6:BF6"/>
    <mergeCell ref="BH6:BI6"/>
    <mergeCell ref="AV1:AW1"/>
    <mergeCell ref="BT1:BU1"/>
    <mergeCell ref="A411:S411"/>
    <mergeCell ref="BQ6:BR6"/>
    <mergeCell ref="AS6:AT6"/>
    <mergeCell ref="A7:A9"/>
    <mergeCell ref="E8:G8"/>
    <mergeCell ref="B7:D8"/>
    <mergeCell ref="A410:S410"/>
    <mergeCell ref="H8:J8"/>
    <mergeCell ref="K8:M8"/>
    <mergeCell ref="N8:P8"/>
    <mergeCell ref="BP8:BR8"/>
    <mergeCell ref="BM8:BO8"/>
    <mergeCell ref="BJ8:BL8"/>
    <mergeCell ref="BG8:BI8"/>
    <mergeCell ref="BD8:BF8"/>
    <mergeCell ref="BA8:BC8"/>
    <mergeCell ref="AX8:AZ8"/>
    <mergeCell ref="AU8:AW8"/>
    <mergeCell ref="AR8:AT8"/>
    <mergeCell ref="AO8:AQ8"/>
    <mergeCell ref="BS8:BU8"/>
    <mergeCell ref="E7:Y7"/>
    <mergeCell ref="B3:Y3"/>
    <mergeCell ref="Z7:AW7"/>
    <mergeCell ref="Z3:AW3"/>
    <mergeCell ref="AV6:AW6"/>
    <mergeCell ref="AX7:BU7"/>
    <mergeCell ref="AX3:BU3"/>
    <mergeCell ref="W8:Y8"/>
    <mergeCell ref="Z8:AB8"/>
    <mergeCell ref="Q8:S8"/>
    <mergeCell ref="T8:V8"/>
    <mergeCell ref="AL8:AN8"/>
    <mergeCell ref="AI8:AK8"/>
    <mergeCell ref="AC8:AE8"/>
    <mergeCell ref="AF8:AH8"/>
  </mergeCells>
  <pageMargins left="0.31496062992125984" right="0.31496062992125984" top="0.35433070866141736" bottom="0.35433070866141736" header="0" footer="0"/>
  <pageSetup paperSize="9" scale="24" orientation="portrait" r:id="rId1"/>
  <colBreaks count="2" manualBreakCount="2">
    <brk id="25" max="410" man="1"/>
    <brk id="49" max="41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V437"/>
  <sheetViews>
    <sheetView showZeros="0" view="pageBreakPreview" zoomScale="70" zoomScaleNormal="70" zoomScaleSheetLayoutView="70" workbookViewId="0">
      <pane xSplit="1" ySplit="7" topLeftCell="B8" activePane="bottomRight" state="frozen"/>
      <selection pane="topRight" activeCell="B1" sqref="B1"/>
      <selection pane="bottomLeft" activeCell="A8" sqref="A8"/>
      <selection pane="bottomRight" activeCell="CS60" sqref="CS60"/>
    </sheetView>
  </sheetViews>
  <sheetFormatPr defaultRowHeight="14.25" x14ac:dyDescent="0.2"/>
  <cols>
    <col min="1" max="1" width="29.5" style="10" customWidth="1"/>
    <col min="2" max="2" width="16.125" style="10" customWidth="1"/>
    <col min="3" max="3" width="11.875" style="10" customWidth="1"/>
    <col min="4" max="4" width="11.75" style="10" customWidth="1"/>
    <col min="5" max="5" width="15.875" style="10" customWidth="1"/>
    <col min="6" max="6" width="15.75" style="10" customWidth="1"/>
    <col min="7" max="7" width="11.375" style="10" customWidth="1"/>
    <col min="8" max="8" width="16.125" style="10" customWidth="1"/>
    <col min="9" max="9" width="15.125" style="10" customWidth="1"/>
    <col min="10" max="10" width="12" style="10" customWidth="1"/>
    <col min="11" max="11" width="13.5" style="10" customWidth="1"/>
    <col min="12" max="12" width="12.875" style="10" customWidth="1"/>
    <col min="13" max="13" width="12.75" style="10" customWidth="1"/>
    <col min="14" max="14" width="16" style="10" customWidth="1"/>
    <col min="15" max="16" width="12" style="10" customWidth="1"/>
    <col min="17" max="17" width="15.75" style="10" customWidth="1"/>
    <col min="18" max="18" width="13.125" style="10" customWidth="1"/>
    <col min="19" max="19" width="13.375" style="10" customWidth="1"/>
    <col min="20" max="20" width="14.125" style="10" customWidth="1"/>
    <col min="21" max="21" width="10.375" style="10" customWidth="1"/>
    <col min="22" max="22" width="12.375" style="10" customWidth="1"/>
    <col min="23" max="23" width="15.5" style="10" customWidth="1"/>
    <col min="24" max="24" width="11" style="10" customWidth="1"/>
    <col min="25" max="25" width="11.875" style="10" customWidth="1"/>
    <col min="26" max="26" width="13.875" style="10" customWidth="1"/>
    <col min="27" max="27" width="11.375" style="10" customWidth="1"/>
    <col min="28" max="28" width="11.125" style="10" customWidth="1"/>
    <col min="29" max="29" width="13.625" style="10" customWidth="1"/>
    <col min="30" max="30" width="11.625" style="10" customWidth="1"/>
    <col min="31" max="31" width="11.5" style="10" customWidth="1"/>
    <col min="32" max="32" width="14.125" style="10" customWidth="1"/>
    <col min="33" max="33" width="11.5" style="10" customWidth="1"/>
    <col min="34" max="34" width="11.125" style="10" customWidth="1"/>
    <col min="35" max="35" width="14.125" style="10" customWidth="1"/>
    <col min="36" max="36" width="10.75" style="10" customWidth="1"/>
    <col min="37" max="37" width="12.375" style="10" customWidth="1"/>
    <col min="38" max="38" width="14.5" style="10" customWidth="1"/>
    <col min="39" max="39" width="11.25" style="10" customWidth="1"/>
    <col min="40" max="40" width="11.5" style="10" customWidth="1"/>
    <col min="41" max="41" width="15.625" style="10" customWidth="1"/>
    <col min="42" max="43" width="12.25" style="10" customWidth="1"/>
    <col min="44" max="44" width="13.25" style="10" customWidth="1"/>
    <col min="45" max="45" width="11.125" style="10" customWidth="1"/>
    <col min="46" max="46" width="11" style="10" customWidth="1"/>
    <col min="47" max="47" width="14.375" style="10" customWidth="1"/>
    <col min="48" max="48" width="12" style="10" customWidth="1"/>
    <col min="49" max="49" width="12.625" style="10" customWidth="1"/>
    <col min="50" max="50" width="15.75" style="10" customWidth="1"/>
    <col min="51" max="51" width="14.625" style="10" customWidth="1"/>
    <col min="52" max="52" width="13.625" style="10" customWidth="1"/>
    <col min="53" max="53" width="15.5" style="10" customWidth="1"/>
    <col min="54" max="54" width="12.5" style="10" customWidth="1"/>
    <col min="55" max="55" width="11.5" style="10" customWidth="1"/>
    <col min="56" max="56" width="14.625" style="10" customWidth="1"/>
    <col min="57" max="57" width="12.25" style="10" customWidth="1"/>
    <col min="58" max="58" width="13.5" style="10" customWidth="1"/>
    <col min="59" max="59" width="14.125" style="10" customWidth="1"/>
    <col min="60" max="60" width="12.75" style="10" customWidth="1"/>
    <col min="61" max="61" width="12" style="10" customWidth="1"/>
    <col min="62" max="62" width="14.625" style="10" customWidth="1"/>
    <col min="63" max="63" width="11.875" style="10" customWidth="1"/>
    <col min="64" max="64" width="12.375" style="10" customWidth="1"/>
    <col min="65" max="65" width="13.25" style="10" customWidth="1"/>
    <col min="66" max="66" width="11.5" style="10" customWidth="1"/>
    <col min="67" max="67" width="12.25" style="10" customWidth="1"/>
    <col min="68" max="68" width="14.875" style="10" customWidth="1"/>
    <col min="69" max="69" width="12.625" style="10" customWidth="1"/>
    <col min="70" max="70" width="12.25" style="10" customWidth="1"/>
    <col min="71" max="71" width="14.25" style="10" customWidth="1"/>
    <col min="72" max="72" width="12.625" style="10" customWidth="1"/>
    <col min="73" max="73" width="12.375" style="10" customWidth="1"/>
    <col min="74" max="74" width="15.375" style="10" customWidth="1"/>
    <col min="75" max="75" width="11.875" style="10" customWidth="1"/>
    <col min="76" max="76" width="12.25" style="10" customWidth="1"/>
    <col min="77" max="77" width="15.625" style="10" customWidth="1"/>
    <col min="78" max="78" width="11.375" style="10" customWidth="1"/>
    <col min="79" max="79" width="12.5" style="10" customWidth="1"/>
    <col min="80" max="81" width="15.125" style="10" customWidth="1"/>
    <col min="82" max="82" width="12.125" style="10" customWidth="1"/>
    <col min="83" max="83" width="14.875" style="10" customWidth="1"/>
    <col min="84" max="84" width="11" style="10" customWidth="1"/>
    <col min="85" max="85" width="12.375" style="10" customWidth="1"/>
    <col min="86" max="86" width="16.125" style="10" customWidth="1"/>
    <col min="87" max="87" width="13.125" style="10" customWidth="1"/>
    <col min="88" max="88" width="11.875" style="10" customWidth="1"/>
    <col min="89" max="89" width="14.625" style="10" customWidth="1"/>
    <col min="90" max="90" width="11.125" style="10" customWidth="1"/>
    <col min="91" max="91" width="12" style="10" customWidth="1"/>
    <col min="92" max="92" width="14.375" style="10" customWidth="1"/>
    <col min="93" max="94" width="11" style="10" customWidth="1"/>
    <col min="95" max="95" width="15.25" style="10" customWidth="1"/>
    <col min="96" max="96" width="11.625" style="10" customWidth="1"/>
    <col min="97" max="97" width="12.625" style="10" customWidth="1"/>
    <col min="98" max="98" width="15.5" style="10" customWidth="1"/>
    <col min="99" max="99" width="11.375" style="10" customWidth="1"/>
    <col min="100" max="100" width="11.875" style="10" customWidth="1"/>
    <col min="101" max="101" width="14.875" style="10" customWidth="1"/>
    <col min="102" max="102" width="11.625" style="10" customWidth="1"/>
    <col min="103" max="103" width="11.125" style="10" customWidth="1"/>
    <col min="104" max="104" width="14.375" style="10" customWidth="1"/>
    <col min="105" max="105" width="10.5" style="10" customWidth="1"/>
    <col min="106" max="106" width="11.5" style="10" customWidth="1"/>
    <col min="107" max="107" width="15.125" style="10" customWidth="1"/>
    <col min="108" max="108" width="10.5" style="10" customWidth="1"/>
    <col min="109" max="109" width="12" style="10" customWidth="1"/>
    <col min="110" max="110" width="15.25" style="10" customWidth="1"/>
    <col min="111" max="111" width="10.5" style="10" customWidth="1"/>
    <col min="112" max="112" width="11.625" style="10" customWidth="1"/>
    <col min="113" max="113" width="16" style="10" customWidth="1"/>
    <col min="114" max="114" width="11.125" style="10" customWidth="1"/>
    <col min="115" max="115" width="12" style="10" customWidth="1"/>
    <col min="116" max="116" width="14.625" style="10" customWidth="1"/>
    <col min="117" max="117" width="11" style="10" customWidth="1"/>
    <col min="118" max="118" width="11.875" style="10" customWidth="1"/>
    <col min="119" max="119" width="14.375" style="10" customWidth="1"/>
    <col min="120" max="120" width="11.5" style="10" customWidth="1"/>
    <col min="121" max="121" width="12.375" style="10" customWidth="1"/>
    <col min="122" max="122" width="14.75" style="10" customWidth="1"/>
    <col min="123" max="123" width="11.5" style="10" customWidth="1"/>
    <col min="124" max="124" width="11.625" style="10" customWidth="1"/>
    <col min="125" max="125" width="14.75" style="10" customWidth="1"/>
    <col min="126" max="126" width="11.375" style="10" customWidth="1"/>
    <col min="127" max="127" width="12.625" style="10" customWidth="1"/>
    <col min="128" max="128" width="15.125" style="10" customWidth="1"/>
    <col min="129" max="129" width="11" style="10" customWidth="1"/>
    <col min="130" max="130" width="11.5" style="10" customWidth="1"/>
    <col min="131" max="131" width="14.25" customWidth="1"/>
    <col min="132" max="132" width="12.75" customWidth="1"/>
    <col min="133" max="133" width="11.875" customWidth="1"/>
    <col min="134" max="134" width="13.625" customWidth="1"/>
    <col min="135" max="135" width="12.25" customWidth="1"/>
    <col min="136" max="136" width="11.875" customWidth="1"/>
    <col min="137" max="137" width="14.75" customWidth="1"/>
    <col min="138" max="138" width="12.25" customWidth="1"/>
    <col min="139" max="139" width="11.625" customWidth="1"/>
    <col min="140" max="140" width="13.25" customWidth="1"/>
    <col min="141" max="141" width="11" customWidth="1"/>
    <col min="142" max="142" width="11.875" customWidth="1"/>
    <col min="143" max="143" width="15.125" customWidth="1"/>
    <col min="144" max="144" width="11" customWidth="1"/>
    <col min="145" max="145" width="12" customWidth="1"/>
    <col min="146" max="146" width="14.875" customWidth="1"/>
    <col min="147" max="147" width="12" customWidth="1"/>
    <col min="148" max="148" width="12.875" customWidth="1"/>
    <col min="149" max="149" width="14.375" customWidth="1"/>
    <col min="150" max="150" width="11.75" customWidth="1"/>
    <col min="151" max="151" width="12.25" customWidth="1"/>
    <col min="152" max="152" width="14.875" customWidth="1"/>
    <col min="153" max="153" width="11.5" customWidth="1"/>
    <col min="154" max="154" width="12.625" customWidth="1"/>
    <col min="155" max="155" width="14.375" customWidth="1"/>
    <col min="156" max="156" width="12.375" customWidth="1"/>
    <col min="157" max="157" width="11.5" customWidth="1"/>
    <col min="158" max="158" width="15.25" customWidth="1"/>
    <col min="159" max="159" width="10.75" customWidth="1"/>
    <col min="160" max="160" width="12" customWidth="1"/>
    <col min="161" max="161" width="14.375" customWidth="1"/>
    <col min="162" max="162" width="11.125" customWidth="1"/>
    <col min="163" max="163" width="12.375" customWidth="1"/>
    <col min="164" max="164" width="16.5" customWidth="1"/>
    <col min="165" max="165" width="12" customWidth="1"/>
    <col min="166" max="166" width="11.125" customWidth="1"/>
    <col min="167" max="167" width="16.5" customWidth="1"/>
    <col min="168" max="168" width="11" customWidth="1"/>
    <col min="169" max="169" width="12.25" customWidth="1"/>
    <col min="170" max="170" width="15.5" customWidth="1"/>
    <col min="171" max="171" width="10.625" customWidth="1"/>
    <col min="172" max="172" width="11" customWidth="1"/>
    <col min="173" max="173" width="15.25" customWidth="1"/>
    <col min="174" max="174" width="11.125" customWidth="1"/>
    <col min="175" max="175" width="11" customWidth="1"/>
    <col min="176" max="176" width="16" customWidth="1"/>
    <col min="177" max="177" width="11.625" customWidth="1"/>
    <col min="178" max="178" width="11.875" customWidth="1"/>
  </cols>
  <sheetData>
    <row r="1" spans="1:178" s="10" customFormat="1" ht="15" x14ac:dyDescent="0.25">
      <c r="B1" s="16"/>
      <c r="R1" s="342"/>
      <c r="S1" s="342"/>
      <c r="AK1" s="216"/>
      <c r="AL1" s="216"/>
      <c r="AN1" s="216" t="s">
        <v>162</v>
      </c>
      <c r="BI1" s="176" t="s">
        <v>162</v>
      </c>
      <c r="CD1" s="216" t="s">
        <v>162</v>
      </c>
      <c r="CY1" s="216" t="s">
        <v>162</v>
      </c>
      <c r="DT1" s="216" t="s">
        <v>162</v>
      </c>
      <c r="EO1" s="216" t="s">
        <v>162</v>
      </c>
      <c r="FJ1" s="243" t="s">
        <v>162</v>
      </c>
      <c r="FV1" s="243" t="s">
        <v>162</v>
      </c>
    </row>
    <row r="2" spans="1:178" s="10" customFormat="1" ht="61.5" customHeight="1" x14ac:dyDescent="0.2">
      <c r="B2" s="302" t="s">
        <v>928</v>
      </c>
      <c r="C2" s="302"/>
      <c r="D2" s="302"/>
      <c r="E2" s="302"/>
      <c r="F2" s="302"/>
      <c r="G2" s="302"/>
      <c r="H2" s="302"/>
      <c r="I2" s="302"/>
      <c r="J2" s="302"/>
      <c r="K2" s="302"/>
      <c r="L2" s="302"/>
      <c r="M2" s="302"/>
      <c r="N2" s="302"/>
      <c r="O2" s="302"/>
      <c r="P2" s="302"/>
      <c r="Q2" s="302"/>
      <c r="R2" s="302"/>
      <c r="S2" s="302"/>
      <c r="T2" s="302" t="s">
        <v>928</v>
      </c>
      <c r="U2" s="302"/>
      <c r="V2" s="302"/>
      <c r="W2" s="302"/>
      <c r="X2" s="302"/>
      <c r="Y2" s="302"/>
      <c r="Z2" s="302"/>
      <c r="AA2" s="302"/>
      <c r="AB2" s="302"/>
      <c r="AC2" s="302"/>
      <c r="AD2" s="302"/>
      <c r="AE2" s="302"/>
      <c r="AF2" s="302"/>
      <c r="AG2" s="302"/>
      <c r="AH2" s="302"/>
      <c r="AI2" s="302"/>
      <c r="AJ2" s="302"/>
      <c r="AK2" s="302"/>
      <c r="AL2" s="302"/>
      <c r="AM2" s="302"/>
      <c r="AN2" s="302"/>
      <c r="AO2" s="302" t="s">
        <v>928</v>
      </c>
      <c r="AP2" s="302"/>
      <c r="AQ2" s="302"/>
      <c r="AR2" s="302"/>
      <c r="AS2" s="302"/>
      <c r="AT2" s="302"/>
      <c r="AU2" s="302"/>
      <c r="AV2" s="302"/>
      <c r="AW2" s="302"/>
      <c r="AX2" s="302"/>
      <c r="AY2" s="302"/>
      <c r="AZ2" s="302"/>
      <c r="BA2" s="302"/>
      <c r="BB2" s="302"/>
      <c r="BC2" s="302"/>
      <c r="BD2" s="302"/>
      <c r="BE2" s="302"/>
      <c r="BF2" s="302"/>
      <c r="BG2" s="302"/>
      <c r="BH2" s="302"/>
      <c r="BI2" s="302"/>
      <c r="BJ2" s="302" t="s">
        <v>928</v>
      </c>
      <c r="BK2" s="302"/>
      <c r="BL2" s="302"/>
      <c r="BM2" s="302"/>
      <c r="BN2" s="302"/>
      <c r="BO2" s="302"/>
      <c r="BP2" s="302"/>
      <c r="BQ2" s="302"/>
      <c r="BR2" s="302"/>
      <c r="BS2" s="302"/>
      <c r="BT2" s="302"/>
      <c r="BU2" s="302"/>
      <c r="BV2" s="302"/>
      <c r="BW2" s="302"/>
      <c r="BX2" s="302"/>
      <c r="BY2" s="302"/>
      <c r="BZ2" s="302"/>
      <c r="CA2" s="302"/>
      <c r="CB2" s="302"/>
      <c r="CC2" s="302"/>
      <c r="CD2" s="302"/>
      <c r="CE2" s="302" t="s">
        <v>928</v>
      </c>
      <c r="CF2" s="302"/>
      <c r="CG2" s="302"/>
      <c r="CH2" s="302"/>
      <c r="CI2" s="302"/>
      <c r="CJ2" s="302"/>
      <c r="CK2" s="302"/>
      <c r="CL2" s="302"/>
      <c r="CM2" s="302"/>
      <c r="CN2" s="302"/>
      <c r="CO2" s="302"/>
      <c r="CP2" s="302"/>
      <c r="CQ2" s="302"/>
      <c r="CR2" s="302"/>
      <c r="CS2" s="302"/>
      <c r="CT2" s="302"/>
      <c r="CU2" s="302"/>
      <c r="CV2" s="302"/>
      <c r="CW2" s="302"/>
      <c r="CX2" s="302"/>
      <c r="CY2" s="302"/>
      <c r="CZ2" s="302" t="s">
        <v>928</v>
      </c>
      <c r="DA2" s="302"/>
      <c r="DB2" s="302"/>
      <c r="DC2" s="302"/>
      <c r="DD2" s="302"/>
      <c r="DE2" s="302"/>
      <c r="DF2" s="302"/>
      <c r="DG2" s="302"/>
      <c r="DH2" s="302"/>
      <c r="DI2" s="302"/>
      <c r="DJ2" s="302"/>
      <c r="DK2" s="302"/>
      <c r="DL2" s="302"/>
      <c r="DM2" s="302"/>
      <c r="DN2" s="302"/>
      <c r="DO2" s="302"/>
      <c r="DP2" s="302"/>
      <c r="DQ2" s="302"/>
      <c r="DR2" s="302"/>
      <c r="DS2" s="302"/>
      <c r="DT2" s="302"/>
      <c r="DU2" s="302" t="s">
        <v>928</v>
      </c>
      <c r="DV2" s="302"/>
      <c r="DW2" s="302"/>
      <c r="DX2" s="302"/>
      <c r="DY2" s="302"/>
      <c r="DZ2" s="302"/>
      <c r="EA2" s="302"/>
      <c r="EB2" s="302"/>
      <c r="EC2" s="302"/>
      <c r="ED2" s="302"/>
      <c r="EE2" s="302"/>
      <c r="EF2" s="302"/>
      <c r="EG2" s="302"/>
      <c r="EH2" s="302"/>
      <c r="EI2" s="302"/>
      <c r="EJ2" s="302"/>
      <c r="EK2" s="302"/>
      <c r="EL2" s="302"/>
      <c r="EM2" s="302"/>
      <c r="EN2" s="302"/>
      <c r="EO2" s="302"/>
      <c r="EP2" s="265" t="s">
        <v>928</v>
      </c>
      <c r="EQ2" s="265"/>
      <c r="ER2" s="265"/>
      <c r="ES2" s="265"/>
      <c r="ET2" s="265"/>
      <c r="EU2" s="265"/>
      <c r="EV2" s="265"/>
      <c r="EW2" s="265"/>
      <c r="EX2" s="265"/>
      <c r="EY2" s="265"/>
      <c r="EZ2" s="265"/>
      <c r="FA2" s="265"/>
      <c r="FB2" s="265"/>
      <c r="FC2" s="265"/>
      <c r="FD2" s="265"/>
      <c r="FE2" s="265"/>
      <c r="FF2" s="265"/>
      <c r="FG2" s="265"/>
      <c r="FH2" s="265"/>
      <c r="FI2" s="265"/>
      <c r="FJ2" s="265"/>
      <c r="FK2" s="302" t="s">
        <v>928</v>
      </c>
      <c r="FL2" s="302"/>
      <c r="FM2" s="302"/>
      <c r="FN2" s="302"/>
      <c r="FO2" s="302"/>
      <c r="FP2" s="302"/>
      <c r="FQ2" s="302"/>
      <c r="FR2" s="302"/>
      <c r="FS2" s="302"/>
      <c r="FT2" s="302"/>
      <c r="FU2" s="302"/>
      <c r="FV2" s="302"/>
    </row>
    <row r="3" spans="1:178" s="10" customFormat="1" ht="5.25" customHeight="1" x14ac:dyDescent="0.3">
      <c r="A3" s="338"/>
      <c r="B3" s="338"/>
      <c r="C3" s="338"/>
      <c r="D3" s="338"/>
      <c r="E3" s="338"/>
      <c r="F3" s="338"/>
      <c r="G3" s="338"/>
      <c r="H3" s="338"/>
      <c r="I3" s="338"/>
      <c r="J3" s="338"/>
      <c r="K3" s="338"/>
      <c r="L3" s="338"/>
      <c r="M3" s="338"/>
    </row>
    <row r="4" spans="1:178" s="10" customFormat="1" ht="15" x14ac:dyDescent="0.25">
      <c r="B4" s="16"/>
      <c r="C4" s="16"/>
      <c r="D4" s="16"/>
      <c r="E4" s="16"/>
      <c r="F4" s="16"/>
      <c r="G4" s="16"/>
      <c r="H4" s="16"/>
      <c r="I4" s="16"/>
      <c r="J4" s="16"/>
      <c r="K4" s="16"/>
      <c r="L4" s="16"/>
      <c r="M4" s="16"/>
      <c r="N4" s="16"/>
      <c r="O4" s="16"/>
      <c r="P4" s="16"/>
      <c r="Q4" s="16"/>
      <c r="R4" s="345" t="s">
        <v>105</v>
      </c>
      <c r="S4" s="345"/>
      <c r="AK4" s="217"/>
      <c r="AL4" s="217"/>
      <c r="AM4" s="217"/>
      <c r="AN4" s="217" t="s">
        <v>105</v>
      </c>
      <c r="BI4" s="151" t="s">
        <v>105</v>
      </c>
      <c r="CD4" s="217" t="s">
        <v>105</v>
      </c>
      <c r="CY4" s="217" t="s">
        <v>105</v>
      </c>
      <c r="DT4" s="217" t="s">
        <v>105</v>
      </c>
      <c r="EO4" s="217" t="s">
        <v>105</v>
      </c>
      <c r="FJ4" s="244" t="s">
        <v>105</v>
      </c>
      <c r="FV4" s="244" t="s">
        <v>105</v>
      </c>
    </row>
    <row r="5" spans="1:178" s="10" customFormat="1" ht="17.25" customHeight="1" x14ac:dyDescent="0.25">
      <c r="A5" s="346" t="s">
        <v>106</v>
      </c>
      <c r="B5" s="297" t="s">
        <v>170</v>
      </c>
      <c r="C5" s="297"/>
      <c r="D5" s="298"/>
      <c r="E5" s="339" t="s">
        <v>164</v>
      </c>
      <c r="F5" s="340"/>
      <c r="G5" s="340"/>
      <c r="H5" s="340"/>
      <c r="I5" s="340"/>
      <c r="J5" s="340"/>
      <c r="K5" s="340"/>
      <c r="L5" s="340"/>
      <c r="M5" s="340"/>
      <c r="N5" s="340"/>
      <c r="O5" s="340"/>
      <c r="P5" s="340"/>
      <c r="Q5" s="340"/>
      <c r="R5" s="340"/>
      <c r="S5" s="340"/>
      <c r="T5" s="343" t="s">
        <v>164</v>
      </c>
      <c r="U5" s="343"/>
      <c r="V5" s="343"/>
      <c r="W5" s="343"/>
      <c r="X5" s="343"/>
      <c r="Y5" s="343"/>
      <c r="Z5" s="343"/>
      <c r="AA5" s="343"/>
      <c r="AB5" s="343"/>
      <c r="AC5" s="343"/>
      <c r="AD5" s="343"/>
      <c r="AE5" s="343"/>
      <c r="AF5" s="343"/>
      <c r="AG5" s="343"/>
      <c r="AH5" s="343"/>
      <c r="AI5" s="343"/>
      <c r="AJ5" s="343"/>
      <c r="AK5" s="343"/>
      <c r="AL5" s="343"/>
      <c r="AM5" s="343"/>
      <c r="AN5" s="343"/>
      <c r="AO5" s="344" t="s">
        <v>164</v>
      </c>
      <c r="AP5" s="344"/>
      <c r="AQ5" s="344"/>
      <c r="AR5" s="344"/>
      <c r="AS5" s="344"/>
      <c r="AT5" s="344"/>
      <c r="AU5" s="344"/>
      <c r="AV5" s="344"/>
      <c r="AW5" s="344"/>
      <c r="AX5" s="344"/>
      <c r="AY5" s="344"/>
      <c r="AZ5" s="344"/>
      <c r="BA5" s="344"/>
      <c r="BB5" s="344"/>
      <c r="BC5" s="344"/>
      <c r="BD5" s="344"/>
      <c r="BE5" s="344"/>
      <c r="BF5" s="344"/>
      <c r="BG5" s="344"/>
      <c r="BH5" s="344"/>
      <c r="BI5" s="344"/>
      <c r="BJ5" s="352" t="s">
        <v>164</v>
      </c>
      <c r="BK5" s="353"/>
      <c r="BL5" s="353"/>
      <c r="BM5" s="353"/>
      <c r="BN5" s="353"/>
      <c r="BO5" s="353"/>
      <c r="BP5" s="353"/>
      <c r="BQ5" s="353"/>
      <c r="BR5" s="353"/>
      <c r="BS5" s="353"/>
      <c r="BT5" s="353"/>
      <c r="BU5" s="353"/>
      <c r="BV5" s="353"/>
      <c r="BW5" s="353"/>
      <c r="BX5" s="353"/>
      <c r="BY5" s="353"/>
      <c r="BZ5" s="353"/>
      <c r="CA5" s="353"/>
      <c r="CB5" s="353"/>
      <c r="CC5" s="353"/>
      <c r="CD5" s="354"/>
      <c r="CE5" s="352" t="s">
        <v>164</v>
      </c>
      <c r="CF5" s="353"/>
      <c r="CG5" s="353"/>
      <c r="CH5" s="353"/>
      <c r="CI5" s="353"/>
      <c r="CJ5" s="353"/>
      <c r="CK5" s="353"/>
      <c r="CL5" s="353"/>
      <c r="CM5" s="353"/>
      <c r="CN5" s="353"/>
      <c r="CO5" s="353"/>
      <c r="CP5" s="353"/>
      <c r="CQ5" s="353"/>
      <c r="CR5" s="353"/>
      <c r="CS5" s="353"/>
      <c r="CT5" s="353"/>
      <c r="CU5" s="353"/>
      <c r="CV5" s="353"/>
      <c r="CW5" s="353"/>
      <c r="CX5" s="353"/>
      <c r="CY5" s="354"/>
      <c r="CZ5" s="352" t="s">
        <v>164</v>
      </c>
      <c r="DA5" s="353"/>
      <c r="DB5" s="353"/>
      <c r="DC5" s="353"/>
      <c r="DD5" s="353"/>
      <c r="DE5" s="353"/>
      <c r="DF5" s="353"/>
      <c r="DG5" s="353"/>
      <c r="DH5" s="353"/>
      <c r="DI5" s="353"/>
      <c r="DJ5" s="353"/>
      <c r="DK5" s="353"/>
      <c r="DL5" s="353"/>
      <c r="DM5" s="353"/>
      <c r="DN5" s="353"/>
      <c r="DO5" s="353"/>
      <c r="DP5" s="353"/>
      <c r="DQ5" s="353"/>
      <c r="DR5" s="353"/>
      <c r="DS5" s="353"/>
      <c r="DT5" s="354"/>
      <c r="DU5" s="350" t="s">
        <v>164</v>
      </c>
      <c r="DV5" s="350"/>
      <c r="DW5" s="350"/>
      <c r="DX5" s="350"/>
      <c r="DY5" s="350"/>
      <c r="DZ5" s="350"/>
      <c r="EA5" s="350"/>
      <c r="EB5" s="350"/>
      <c r="EC5" s="350"/>
      <c r="ED5" s="350"/>
      <c r="EE5" s="350"/>
      <c r="EF5" s="350"/>
      <c r="EG5" s="350"/>
      <c r="EH5" s="350"/>
      <c r="EI5" s="350"/>
      <c r="EJ5" s="350"/>
      <c r="EK5" s="350"/>
      <c r="EL5" s="350"/>
      <c r="EM5" s="350"/>
      <c r="EN5" s="350"/>
      <c r="EO5" s="350"/>
      <c r="EP5" s="351" t="s">
        <v>164</v>
      </c>
      <c r="EQ5" s="351"/>
      <c r="ER5" s="351"/>
      <c r="ES5" s="351"/>
      <c r="ET5" s="351"/>
      <c r="EU5" s="351"/>
      <c r="EV5" s="351"/>
      <c r="EW5" s="351"/>
      <c r="EX5" s="351"/>
      <c r="EY5" s="351"/>
      <c r="EZ5" s="351"/>
      <c r="FA5" s="351"/>
      <c r="FB5" s="351"/>
      <c r="FC5" s="351"/>
      <c r="FD5" s="351"/>
      <c r="FE5" s="351"/>
      <c r="FF5" s="351"/>
      <c r="FG5" s="351"/>
      <c r="FH5" s="351"/>
      <c r="FI5" s="351"/>
      <c r="FJ5" s="351"/>
      <c r="FK5" s="351" t="s">
        <v>164</v>
      </c>
      <c r="FL5" s="351"/>
      <c r="FM5" s="351"/>
      <c r="FN5" s="351"/>
      <c r="FO5" s="351"/>
      <c r="FP5" s="351"/>
      <c r="FQ5" s="351"/>
      <c r="FR5" s="351"/>
      <c r="FS5" s="351"/>
      <c r="FT5" s="351"/>
      <c r="FU5" s="351"/>
      <c r="FV5" s="351"/>
    </row>
    <row r="6" spans="1:178" s="12" customFormat="1" ht="151.5" customHeight="1" x14ac:dyDescent="0.2">
      <c r="A6" s="346"/>
      <c r="B6" s="300"/>
      <c r="C6" s="300"/>
      <c r="D6" s="301"/>
      <c r="E6" s="339" t="s">
        <v>246</v>
      </c>
      <c r="F6" s="340"/>
      <c r="G6" s="341"/>
      <c r="H6" s="339" t="s">
        <v>247</v>
      </c>
      <c r="I6" s="340"/>
      <c r="J6" s="341"/>
      <c r="K6" s="339" t="s">
        <v>778</v>
      </c>
      <c r="L6" s="340"/>
      <c r="M6" s="341"/>
      <c r="N6" s="339" t="s">
        <v>784</v>
      </c>
      <c r="O6" s="340"/>
      <c r="P6" s="341"/>
      <c r="Q6" s="339" t="s">
        <v>815</v>
      </c>
      <c r="R6" s="340"/>
      <c r="S6" s="341"/>
      <c r="T6" s="339" t="s">
        <v>786</v>
      </c>
      <c r="U6" s="340"/>
      <c r="V6" s="341"/>
      <c r="W6" s="339" t="s">
        <v>270</v>
      </c>
      <c r="X6" s="340"/>
      <c r="Y6" s="341"/>
      <c r="Z6" s="339" t="s">
        <v>275</v>
      </c>
      <c r="AA6" s="340"/>
      <c r="AB6" s="341"/>
      <c r="AC6" s="339" t="s">
        <v>304</v>
      </c>
      <c r="AD6" s="340"/>
      <c r="AE6" s="341"/>
      <c r="AF6" s="339" t="s">
        <v>795</v>
      </c>
      <c r="AG6" s="340"/>
      <c r="AH6" s="341"/>
      <c r="AI6" s="339" t="s">
        <v>834</v>
      </c>
      <c r="AJ6" s="340"/>
      <c r="AK6" s="341"/>
      <c r="AL6" s="339" t="s">
        <v>835</v>
      </c>
      <c r="AM6" s="340"/>
      <c r="AN6" s="341"/>
      <c r="AO6" s="339" t="s">
        <v>792</v>
      </c>
      <c r="AP6" s="340"/>
      <c r="AQ6" s="341"/>
      <c r="AR6" s="339" t="s">
        <v>798</v>
      </c>
      <c r="AS6" s="340"/>
      <c r="AT6" s="341"/>
      <c r="AU6" s="339" t="s">
        <v>302</v>
      </c>
      <c r="AV6" s="340"/>
      <c r="AW6" s="341"/>
      <c r="AX6" s="339" t="s">
        <v>297</v>
      </c>
      <c r="AY6" s="340"/>
      <c r="AZ6" s="341"/>
      <c r="BA6" s="339" t="s">
        <v>790</v>
      </c>
      <c r="BB6" s="340"/>
      <c r="BC6" s="341"/>
      <c r="BD6" s="339" t="s">
        <v>781</v>
      </c>
      <c r="BE6" s="340"/>
      <c r="BF6" s="341"/>
      <c r="BG6" s="339" t="s">
        <v>819</v>
      </c>
      <c r="BH6" s="340"/>
      <c r="BI6" s="341"/>
      <c r="BJ6" s="339" t="s">
        <v>824</v>
      </c>
      <c r="BK6" s="340"/>
      <c r="BL6" s="341"/>
      <c r="BM6" s="339" t="s">
        <v>829</v>
      </c>
      <c r="BN6" s="340"/>
      <c r="BO6" s="341"/>
      <c r="BP6" s="339" t="s">
        <v>841</v>
      </c>
      <c r="BQ6" s="340"/>
      <c r="BR6" s="341"/>
      <c r="BS6" s="339" t="s">
        <v>843</v>
      </c>
      <c r="BT6" s="340"/>
      <c r="BU6" s="341"/>
      <c r="BV6" s="339" t="s">
        <v>848</v>
      </c>
      <c r="BW6" s="340"/>
      <c r="BX6" s="341"/>
      <c r="BY6" s="339" t="s">
        <v>851</v>
      </c>
      <c r="BZ6" s="340"/>
      <c r="CA6" s="341"/>
      <c r="CB6" s="339" t="s">
        <v>858</v>
      </c>
      <c r="CC6" s="340"/>
      <c r="CD6" s="341"/>
      <c r="CE6" s="339" t="s">
        <v>860</v>
      </c>
      <c r="CF6" s="340"/>
      <c r="CG6" s="341"/>
      <c r="CH6" s="339" t="s">
        <v>864</v>
      </c>
      <c r="CI6" s="340"/>
      <c r="CJ6" s="341"/>
      <c r="CK6" s="339" t="s">
        <v>868</v>
      </c>
      <c r="CL6" s="340"/>
      <c r="CM6" s="341"/>
      <c r="CN6" s="339" t="s">
        <v>874</v>
      </c>
      <c r="CO6" s="340"/>
      <c r="CP6" s="341"/>
      <c r="CQ6" s="339" t="s">
        <v>878</v>
      </c>
      <c r="CR6" s="340"/>
      <c r="CS6" s="341"/>
      <c r="CT6" s="339" t="s">
        <v>883</v>
      </c>
      <c r="CU6" s="340"/>
      <c r="CV6" s="341"/>
      <c r="CW6" s="339" t="s">
        <v>888</v>
      </c>
      <c r="CX6" s="340"/>
      <c r="CY6" s="341"/>
      <c r="CZ6" s="349" t="s">
        <v>896</v>
      </c>
      <c r="DA6" s="349"/>
      <c r="DB6" s="349"/>
      <c r="DC6" s="349" t="s">
        <v>900</v>
      </c>
      <c r="DD6" s="349"/>
      <c r="DE6" s="349"/>
      <c r="DF6" s="349" t="s">
        <v>904</v>
      </c>
      <c r="DG6" s="349"/>
      <c r="DH6" s="349"/>
      <c r="DI6" s="349" t="s">
        <v>907</v>
      </c>
      <c r="DJ6" s="349"/>
      <c r="DK6" s="349"/>
      <c r="DL6" s="349" t="s">
        <v>911</v>
      </c>
      <c r="DM6" s="349"/>
      <c r="DN6" s="349"/>
      <c r="DO6" s="349" t="s">
        <v>916</v>
      </c>
      <c r="DP6" s="349"/>
      <c r="DQ6" s="349"/>
      <c r="DR6" s="349" t="s">
        <v>918</v>
      </c>
      <c r="DS6" s="349"/>
      <c r="DT6" s="349"/>
      <c r="DU6" s="349" t="s">
        <v>925</v>
      </c>
      <c r="DV6" s="349"/>
      <c r="DW6" s="349"/>
      <c r="DX6" s="349" t="s">
        <v>924</v>
      </c>
      <c r="DY6" s="349"/>
      <c r="DZ6" s="349"/>
      <c r="EA6" s="339" t="s">
        <v>972</v>
      </c>
      <c r="EB6" s="340"/>
      <c r="EC6" s="341"/>
      <c r="ED6" s="339" t="s">
        <v>972</v>
      </c>
      <c r="EE6" s="340"/>
      <c r="EF6" s="341"/>
      <c r="EG6" s="339" t="s">
        <v>978</v>
      </c>
      <c r="EH6" s="340"/>
      <c r="EI6" s="341"/>
      <c r="EJ6" s="339" t="s">
        <v>982</v>
      </c>
      <c r="EK6" s="340"/>
      <c r="EL6" s="341"/>
      <c r="EM6" s="339" t="s">
        <v>1048</v>
      </c>
      <c r="EN6" s="340"/>
      <c r="EO6" s="341"/>
      <c r="EP6" s="339" t="s">
        <v>1055</v>
      </c>
      <c r="EQ6" s="340"/>
      <c r="ER6" s="341"/>
      <c r="ES6" s="339" t="s">
        <v>1062</v>
      </c>
      <c r="ET6" s="340"/>
      <c r="EU6" s="341"/>
      <c r="EV6" s="339" t="s">
        <v>1071</v>
      </c>
      <c r="EW6" s="340"/>
      <c r="EX6" s="341"/>
      <c r="EY6" s="339" t="s">
        <v>1080</v>
      </c>
      <c r="EZ6" s="340"/>
      <c r="FA6" s="341"/>
      <c r="FB6" s="339" t="s">
        <v>1084</v>
      </c>
      <c r="FC6" s="340"/>
      <c r="FD6" s="341"/>
      <c r="FE6" s="339" t="s">
        <v>1090</v>
      </c>
      <c r="FF6" s="340"/>
      <c r="FG6" s="341"/>
      <c r="FH6" s="339" t="s">
        <v>1107</v>
      </c>
      <c r="FI6" s="340"/>
      <c r="FJ6" s="341"/>
      <c r="FK6" s="339" t="s">
        <v>1114</v>
      </c>
      <c r="FL6" s="340"/>
      <c r="FM6" s="341"/>
      <c r="FN6" s="339" t="s">
        <v>1120</v>
      </c>
      <c r="FO6" s="340"/>
      <c r="FP6" s="341"/>
      <c r="FQ6" s="339" t="s">
        <v>1126</v>
      </c>
      <c r="FR6" s="340"/>
      <c r="FS6" s="341"/>
      <c r="FT6" s="339" t="s">
        <v>1134</v>
      </c>
      <c r="FU6" s="340"/>
      <c r="FV6" s="341"/>
    </row>
    <row r="7" spans="1:178" s="12" customFormat="1" ht="60" customHeight="1" x14ac:dyDescent="0.2">
      <c r="A7" s="346"/>
      <c r="B7" s="245" t="s">
        <v>250</v>
      </c>
      <c r="C7" s="245" t="s">
        <v>111</v>
      </c>
      <c r="D7" s="245" t="s">
        <v>6</v>
      </c>
      <c r="E7" s="231" t="s">
        <v>779</v>
      </c>
      <c r="F7" s="231" t="s">
        <v>111</v>
      </c>
      <c r="G7" s="231" t="s">
        <v>6</v>
      </c>
      <c r="H7" s="231" t="s">
        <v>779</v>
      </c>
      <c r="I7" s="231" t="s">
        <v>111</v>
      </c>
      <c r="J7" s="231" t="s">
        <v>6</v>
      </c>
      <c r="K7" s="231" t="s">
        <v>779</v>
      </c>
      <c r="L7" s="231" t="s">
        <v>111</v>
      </c>
      <c r="M7" s="231" t="s">
        <v>6</v>
      </c>
      <c r="N7" s="231" t="s">
        <v>779</v>
      </c>
      <c r="O7" s="231" t="s">
        <v>173</v>
      </c>
      <c r="P7" s="231" t="s">
        <v>6</v>
      </c>
      <c r="Q7" s="231" t="s">
        <v>779</v>
      </c>
      <c r="R7" s="231" t="s">
        <v>173</v>
      </c>
      <c r="S7" s="231" t="s">
        <v>6</v>
      </c>
      <c r="T7" s="231" t="s">
        <v>779</v>
      </c>
      <c r="U7" s="231" t="s">
        <v>173</v>
      </c>
      <c r="V7" s="231" t="s">
        <v>6</v>
      </c>
      <c r="W7" s="231" t="s">
        <v>779</v>
      </c>
      <c r="X7" s="231" t="s">
        <v>173</v>
      </c>
      <c r="Y7" s="231" t="s">
        <v>6</v>
      </c>
      <c r="Z7" s="231" t="s">
        <v>779</v>
      </c>
      <c r="AA7" s="231" t="s">
        <v>173</v>
      </c>
      <c r="AB7" s="231" t="s">
        <v>6</v>
      </c>
      <c r="AC7" s="247" t="s">
        <v>171</v>
      </c>
      <c r="AD7" s="247" t="s">
        <v>173</v>
      </c>
      <c r="AE7" s="247" t="s">
        <v>6</v>
      </c>
      <c r="AF7" s="231" t="s">
        <v>172</v>
      </c>
      <c r="AG7" s="231" t="s">
        <v>173</v>
      </c>
      <c r="AH7" s="231" t="s">
        <v>6</v>
      </c>
      <c r="AI7" s="231" t="s">
        <v>277</v>
      </c>
      <c r="AJ7" s="231" t="s">
        <v>173</v>
      </c>
      <c r="AK7" s="231" t="s">
        <v>6</v>
      </c>
      <c r="AL7" s="231" t="s">
        <v>277</v>
      </c>
      <c r="AM7" s="231" t="s">
        <v>173</v>
      </c>
      <c r="AN7" s="231" t="s">
        <v>6</v>
      </c>
      <c r="AO7" s="231" t="s">
        <v>915</v>
      </c>
      <c r="AP7" s="231" t="s">
        <v>173</v>
      </c>
      <c r="AQ7" s="231" t="s">
        <v>6</v>
      </c>
      <c r="AR7" s="231" t="s">
        <v>832</v>
      </c>
      <c r="AS7" s="231" t="s">
        <v>173</v>
      </c>
      <c r="AT7" s="231" t="s">
        <v>6</v>
      </c>
      <c r="AU7" s="231" t="s">
        <v>779</v>
      </c>
      <c r="AV7" s="231" t="s">
        <v>173</v>
      </c>
      <c r="AW7" s="231" t="s">
        <v>6</v>
      </c>
      <c r="AX7" s="231" t="s">
        <v>779</v>
      </c>
      <c r="AY7" s="231" t="s">
        <v>173</v>
      </c>
      <c r="AZ7" s="231" t="s">
        <v>6</v>
      </c>
      <c r="BA7" s="231" t="s">
        <v>779</v>
      </c>
      <c r="BB7" s="231" t="s">
        <v>173</v>
      </c>
      <c r="BC7" s="231" t="s">
        <v>6</v>
      </c>
      <c r="BD7" s="231" t="s">
        <v>779</v>
      </c>
      <c r="BE7" s="231" t="s">
        <v>173</v>
      </c>
      <c r="BF7" s="231" t="s">
        <v>6</v>
      </c>
      <c r="BG7" s="231" t="s">
        <v>779</v>
      </c>
      <c r="BH7" s="231" t="s">
        <v>173</v>
      </c>
      <c r="BI7" s="231" t="s">
        <v>6</v>
      </c>
      <c r="BJ7" s="231" t="s">
        <v>779</v>
      </c>
      <c r="BK7" s="231" t="s">
        <v>173</v>
      </c>
      <c r="BL7" s="231" t="s">
        <v>6</v>
      </c>
      <c r="BM7" s="231" t="s">
        <v>830</v>
      </c>
      <c r="BN7" s="231" t="s">
        <v>173</v>
      </c>
      <c r="BO7" s="231" t="s">
        <v>6</v>
      </c>
      <c r="BP7" s="231" t="s">
        <v>840</v>
      </c>
      <c r="BQ7" s="231" t="s">
        <v>173</v>
      </c>
      <c r="BR7" s="231" t="s">
        <v>6</v>
      </c>
      <c r="BS7" s="231" t="s">
        <v>842</v>
      </c>
      <c r="BT7" s="231" t="s">
        <v>173</v>
      </c>
      <c r="BU7" s="231" t="s">
        <v>6</v>
      </c>
      <c r="BV7" s="231" t="s">
        <v>845</v>
      </c>
      <c r="BW7" s="231" t="s">
        <v>173</v>
      </c>
      <c r="BX7" s="231" t="s">
        <v>6</v>
      </c>
      <c r="BY7" s="231" t="s">
        <v>849</v>
      </c>
      <c r="BZ7" s="231" t="s">
        <v>173</v>
      </c>
      <c r="CA7" s="231" t="s">
        <v>6</v>
      </c>
      <c r="CB7" s="231" t="s">
        <v>857</v>
      </c>
      <c r="CC7" s="231" t="s">
        <v>173</v>
      </c>
      <c r="CD7" s="231" t="s">
        <v>6</v>
      </c>
      <c r="CE7" s="231" t="s">
        <v>861</v>
      </c>
      <c r="CF7" s="231" t="s">
        <v>173</v>
      </c>
      <c r="CG7" s="231" t="s">
        <v>6</v>
      </c>
      <c r="CH7" s="231" t="s">
        <v>863</v>
      </c>
      <c r="CI7" s="231" t="s">
        <v>173</v>
      </c>
      <c r="CJ7" s="231" t="s">
        <v>6</v>
      </c>
      <c r="CK7" s="231" t="s">
        <v>867</v>
      </c>
      <c r="CL7" s="231" t="s">
        <v>173</v>
      </c>
      <c r="CM7" s="231" t="s">
        <v>6</v>
      </c>
      <c r="CN7" s="231" t="s">
        <v>869</v>
      </c>
      <c r="CO7" s="231" t="s">
        <v>173</v>
      </c>
      <c r="CP7" s="231" t="s">
        <v>6</v>
      </c>
      <c r="CQ7" s="231" t="s">
        <v>877</v>
      </c>
      <c r="CR7" s="231" t="s">
        <v>173</v>
      </c>
      <c r="CS7" s="231" t="s">
        <v>6</v>
      </c>
      <c r="CT7" s="231" t="s">
        <v>880</v>
      </c>
      <c r="CU7" s="231" t="s">
        <v>173</v>
      </c>
      <c r="CV7" s="231" t="s">
        <v>6</v>
      </c>
      <c r="CW7" s="231" t="s">
        <v>887</v>
      </c>
      <c r="CX7" s="231" t="s">
        <v>173</v>
      </c>
      <c r="CY7" s="231" t="s">
        <v>6</v>
      </c>
      <c r="CZ7" s="231" t="s">
        <v>895</v>
      </c>
      <c r="DA7" s="231" t="s">
        <v>173</v>
      </c>
      <c r="DB7" s="231" t="s">
        <v>6</v>
      </c>
      <c r="DC7" s="231" t="s">
        <v>898</v>
      </c>
      <c r="DD7" s="231" t="s">
        <v>173</v>
      </c>
      <c r="DE7" s="231" t="s">
        <v>6</v>
      </c>
      <c r="DF7" s="231" t="s">
        <v>902</v>
      </c>
      <c r="DG7" s="231" t="s">
        <v>173</v>
      </c>
      <c r="DH7" s="231" t="s">
        <v>6</v>
      </c>
      <c r="DI7" s="231" t="s">
        <v>906</v>
      </c>
      <c r="DJ7" s="231" t="s">
        <v>173</v>
      </c>
      <c r="DK7" s="231" t="s">
        <v>6</v>
      </c>
      <c r="DL7" s="231" t="s">
        <v>905</v>
      </c>
      <c r="DM7" s="231" t="s">
        <v>173</v>
      </c>
      <c r="DN7" s="231" t="s">
        <v>6</v>
      </c>
      <c r="DO7" s="231" t="s">
        <v>913</v>
      </c>
      <c r="DP7" s="231" t="s">
        <v>173</v>
      </c>
      <c r="DQ7" s="231" t="s">
        <v>6</v>
      </c>
      <c r="DR7" s="231" t="s">
        <v>914</v>
      </c>
      <c r="DS7" s="231" t="s">
        <v>173</v>
      </c>
      <c r="DT7" s="231" t="s">
        <v>6</v>
      </c>
      <c r="DU7" s="231" t="s">
        <v>1097</v>
      </c>
      <c r="DV7" s="231" t="s">
        <v>173</v>
      </c>
      <c r="DW7" s="231" t="s">
        <v>6</v>
      </c>
      <c r="DX7" s="231" t="s">
        <v>1101</v>
      </c>
      <c r="DY7" s="231" t="s">
        <v>173</v>
      </c>
      <c r="DZ7" s="231" t="s">
        <v>6</v>
      </c>
      <c r="EA7" s="231" t="s">
        <v>779</v>
      </c>
      <c r="EB7" s="231" t="s">
        <v>173</v>
      </c>
      <c r="EC7" s="231" t="s">
        <v>6</v>
      </c>
      <c r="ED7" s="231" t="s">
        <v>779</v>
      </c>
      <c r="EE7" s="231" t="s">
        <v>173</v>
      </c>
      <c r="EF7" s="231" t="s">
        <v>6</v>
      </c>
      <c r="EG7" s="231" t="s">
        <v>779</v>
      </c>
      <c r="EH7" s="231" t="s">
        <v>173</v>
      </c>
      <c r="EI7" s="231" t="s">
        <v>6</v>
      </c>
      <c r="EJ7" s="231" t="s">
        <v>779</v>
      </c>
      <c r="EK7" s="231" t="s">
        <v>173</v>
      </c>
      <c r="EL7" s="231" t="s">
        <v>6</v>
      </c>
      <c r="EM7" s="231" t="s">
        <v>1049</v>
      </c>
      <c r="EN7" s="231" t="s">
        <v>173</v>
      </c>
      <c r="EO7" s="231" t="s">
        <v>6</v>
      </c>
      <c r="EP7" s="231" t="s">
        <v>1054</v>
      </c>
      <c r="EQ7" s="231" t="s">
        <v>173</v>
      </c>
      <c r="ER7" s="231" t="s">
        <v>6</v>
      </c>
      <c r="ES7" s="231" t="s">
        <v>1061</v>
      </c>
      <c r="ET7" s="231" t="s">
        <v>173</v>
      </c>
      <c r="EU7" s="231" t="s">
        <v>6</v>
      </c>
      <c r="EV7" s="231" t="s">
        <v>1070</v>
      </c>
      <c r="EW7" s="231" t="s">
        <v>173</v>
      </c>
      <c r="EX7" s="231" t="s">
        <v>6</v>
      </c>
      <c r="EY7" s="231" t="s">
        <v>1079</v>
      </c>
      <c r="EZ7" s="231" t="s">
        <v>173</v>
      </c>
      <c r="FA7" s="231" t="s">
        <v>6</v>
      </c>
      <c r="FB7" s="231" t="s">
        <v>1085</v>
      </c>
      <c r="FC7" s="231" t="s">
        <v>173</v>
      </c>
      <c r="FD7" s="231" t="s">
        <v>6</v>
      </c>
      <c r="FE7" s="231" t="s">
        <v>1089</v>
      </c>
      <c r="FF7" s="231" t="s">
        <v>173</v>
      </c>
      <c r="FG7" s="231" t="s">
        <v>6</v>
      </c>
      <c r="FH7" s="247" t="s">
        <v>1103</v>
      </c>
      <c r="FI7" s="247" t="s">
        <v>173</v>
      </c>
      <c r="FJ7" s="247" t="s">
        <v>6</v>
      </c>
      <c r="FK7" s="247" t="s">
        <v>1108</v>
      </c>
      <c r="FL7" s="247" t="s">
        <v>173</v>
      </c>
      <c r="FM7" s="247" t="s">
        <v>6</v>
      </c>
      <c r="FN7" s="247" t="s">
        <v>1119</v>
      </c>
      <c r="FO7" s="247" t="s">
        <v>173</v>
      </c>
      <c r="FP7" s="247" t="s">
        <v>6</v>
      </c>
      <c r="FQ7" s="247" t="s">
        <v>1123</v>
      </c>
      <c r="FR7" s="247" t="s">
        <v>173</v>
      </c>
      <c r="FS7" s="247" t="s">
        <v>6</v>
      </c>
      <c r="FT7" s="247" t="s">
        <v>1124</v>
      </c>
      <c r="FU7" s="247" t="s">
        <v>173</v>
      </c>
      <c r="FV7" s="247" t="s">
        <v>6</v>
      </c>
    </row>
    <row r="8" spans="1:178" s="28" customFormat="1" ht="38.25" customHeight="1" x14ac:dyDescent="0.25">
      <c r="A8" s="146" t="s">
        <v>317</v>
      </c>
      <c r="B8" s="234">
        <f>E8+H8+K8+N8+Q8+T8+W8+Z8+AC8+AF8+AI8+AL8+AO8+AR8+AU8+AX8+BA8+BD8++BG8+BJ8+BM8+BP8+BS8+BV8+BY8+CB8+CE8+CH8+CK8+CN8+CQ8+CT8+CW8+CZ8+DC8+DF8+DI8+DL8+DO8+DR8+DU8+DX8+EA8+ED8+EG8+EJ8+EM8+EP8+ES8+EV8+EY8+FB8+FE8+FH8+FK8+FN8+FQ8+FT8</f>
        <v>3319856.5598000004</v>
      </c>
      <c r="C8" s="234">
        <f>F8+I8+L8+O8+R8+U8+X8+AA8+AD8+AG8+AJ8+AM8+AP8+AS8+AV8+AY8+BB8+BE8++BH8+BK8+BN8+BQ8+BT8+BW8+BZ8+CC8+CF8+CI8+CL8+CO8+CR8+CU8+CX8+DA8+DD8+DG8+DJ8+DM8+DP8+DS8+DV8+DY8+EB8+EE8+EH8+EK8+EN8+EQ8+ET8+EW8+EZ8+FC8+FF8+FI8+FL8+FO8+FR8+FU8</f>
        <v>1634462.8866399999</v>
      </c>
      <c r="D8" s="234">
        <f t="shared" ref="D8:D10" si="0">C8/B8*100</f>
        <v>49.232936941663098</v>
      </c>
      <c r="E8" s="234">
        <f t="shared" ref="E8:I9" si="1">E11+E15+E24+E33+E45+E49+E67+E73+E90+E95+E107+E116+E128+E139+E150+E163+E176+E189+E193+E205+E214+E219+E232+E245+E259+E267+E276+E287+E297+E305+E314+E324+E333+E342+E350+E356+E367+E376</f>
        <v>0</v>
      </c>
      <c r="F8" s="232">
        <f t="shared" si="1"/>
        <v>0</v>
      </c>
      <c r="G8" s="232">
        <f t="shared" si="1"/>
        <v>0</v>
      </c>
      <c r="H8" s="232">
        <f t="shared" si="1"/>
        <v>299900</v>
      </c>
      <c r="I8" s="232">
        <f t="shared" si="1"/>
        <v>297836.93239999999</v>
      </c>
      <c r="J8" s="234">
        <f t="shared" ref="J8:J10" si="2">I8/H8*100</f>
        <v>99.312081493831272</v>
      </c>
      <c r="K8" s="232">
        <f>K11+K15+K24+K33+K45+K49+K67+K73+K90+K95+K107+K116+K128+K139+K150+K163+K176+K189+K193+K205+K214+K219+K232+K245+K259+K267+K276+K287+K297+K305+K314+K324+K333+K342+K350+K356+K367+K376</f>
        <v>100000</v>
      </c>
      <c r="L8" s="232">
        <f>L11+L15+L24+L33+L45+L49+L67+L73+L90+L95+L107+L116+L128+L139+L150+L163+L176+L189+L193+L205+L214+L219+L232+L245+L259+L267+L276+L287+L297+L305+L314+L324+L333+L342+L350+L356+L367+L376</f>
        <v>98679.554889999999</v>
      </c>
      <c r="M8" s="233">
        <f t="shared" ref="M8:M9" si="3">L8/K8*100</f>
        <v>98.679554889999991</v>
      </c>
      <c r="N8" s="232">
        <f>N11+N15+N24+N33+N45+N49+N67+N73+N90+N95+N107+N116+N128+N139+N150+N163+N176+N189+N193+N205+N214+N219+N232+N245+N259+N267+N276+N287+N297+N305+N314+N324+N333+N342+N350+N356+N367+N376</f>
        <v>2500</v>
      </c>
      <c r="O8" s="232">
        <f>O11+O15+O24+O33+O45+O49+O67+O73+O90+O95+O107+O116+O128+O139+O150+O163+O176+O189+O193+O205+O214+O219+O232+O245+O259+O267+O276+O287+O297+O305+O314+O324+O333+O342+O350+O356+O367+O376</f>
        <v>2500</v>
      </c>
      <c r="P8" s="233">
        <f t="shared" ref="P8:P10" si="4">O8/N8*100</f>
        <v>100</v>
      </c>
      <c r="Q8" s="232">
        <f>Q11+Q15+Q24+Q33+Q45+Q49+Q67+Q73+Q90+Q95+Q107+Q116+Q128+Q139+Q150+Q163+Q176+Q189+Q193+Q205+Q214+Q219+Q232+Q245+Q259+Q267+Q276+Q287+Q297+Q305+Q314+Q324+Q333+Q342+Q350+Q356+Q367+Q376</f>
        <v>0</v>
      </c>
      <c r="R8" s="232">
        <f>R11+R15+R24+R33+R45+R49+R67+R73+R90+R95+R107+R116+R128+R139+R150+R163+R176+R189+R193+R205+R214+R219+R232+R245+R259+R267+R276+R287+R297+R305+R314+R324+R333+R342+R350+R356+R367+R376</f>
        <v>0</v>
      </c>
      <c r="S8" s="233"/>
      <c r="T8" s="232">
        <f>T11+T15+T24+T33+T45+T49+T67+T73+T90+T95+T107+T116+T128+T139+T150+T163+T176+T189+T193+T205+T214+T219+T232+T245+T259+T267+T276+T287+T297+T305+T314+T324+T333+T342+T350+T356+T367+T376</f>
        <v>70234.600000000006</v>
      </c>
      <c r="U8" s="232">
        <f>U11+U15+U24+U33+U45+U49+U67+U73+U90+U95+U107+U116+U128+U139+U150+U163+U176+U189+U193+U205+U214+U219+U232+U245+U259+U267+U276+U287+U297+U305+U314+U324+U333+U342+U350+U356+U367+U376</f>
        <v>26516.769699999997</v>
      </c>
      <c r="V8" s="234">
        <f t="shared" ref="V8" si="5">U8/T8*100</f>
        <v>37.754567834087467</v>
      </c>
      <c r="W8" s="232">
        <f>W11+W15+W24+W33+W45+W49+W67+W73+W90+W95+W107+W116+W128+W139+W150+W163+W176+W189+W193+W205+W214+W219+W232+W245+W259+W267+W276+W287+W297+W305+W314+W324+W333+W342+W350+W356+W367+W376</f>
        <v>340000</v>
      </c>
      <c r="X8" s="232">
        <f>X11+X15+X24+X33+X45+X49+X67+X73+X90+X95+X107+X116+X128+X139+X150+X163+X176+X189+X193+X205+X214+X219+X232+X245+X259+X267+X276+X287+X297+X305+X314+X324+X333+X342+X350+X356+X367+X376</f>
        <v>192764.41884</v>
      </c>
      <c r="Y8" s="234">
        <f t="shared" ref="Y8:Y10" si="6">X8/W8*100</f>
        <v>56.695417305882359</v>
      </c>
      <c r="Z8" s="232">
        <f>Z11+Z15+Z24+Z33+Z45+Z49+Z67+Z73+Z90+Z95+Z107+Z116+Z128+Z139+Z150+Z163+Z176+Z189+Z193+Z205+Z214+Z219+Z232+Z245+Z259+Z267+Z276+Z287+Z297+Z305+Z314+Z324+Z333+Z342+Z350+Z356+Z367+Z376</f>
        <v>18733.599999999995</v>
      </c>
      <c r="AA8" s="232">
        <f>AA11+AA15+AA24+AA33+AA45+AA49+AA67+AA73+AA90+AA95+AA107+AA116+AA128+AA139+AA150+AA163+AA176+AA189+AA193+AA205+AA214+AA219+AA232+AA245+AA259+AA267+AA276+AA287+AA297+AA305+AA314+AA324+AA333+AA342+AA350+AA356+AA367+AA376</f>
        <v>16913.440299999995</v>
      </c>
      <c r="AB8" s="233">
        <f t="shared" ref="AB8:AB9" si="7">AA8/Z8*100</f>
        <v>90.283983324080793</v>
      </c>
      <c r="AC8" s="232">
        <f>AC11+AC15+AC24+AC33+AC45+AC49+AC67+AC73+AC90+AC95+AC107+AC116+AC128+AC139+AC150+AC163+AC176+AC189+AC193+AC205+AC214+AC219+AC232+AC245+AC259+AC267+AC276+AC287+AC297+AC305+AC314+AC324+AC333+AC342+AC350+AC356+AC367+AC376</f>
        <v>36042.926999999996</v>
      </c>
      <c r="AD8" s="232">
        <f>AD11+AD15+AD24+AD33+AD45+AD49+AD67+AD73+AD90+AD95+AD107+AD116+AD128+AD139+AD150+AD163+AD176+AD189+AD193+AD205+AD214+AD219+AD232+AD245+AD259+AD267+AD276+AD287+AD297+AD305+AD314+AD324+AD333+AD342+AD350+AD356+AD367+AD376</f>
        <v>22989.949999999997</v>
      </c>
      <c r="AE8" s="233">
        <f t="shared" ref="AE8:AE9" si="8">AD8/AC8*100</f>
        <v>63.784914027653748</v>
      </c>
      <c r="AF8" s="232">
        <f t="shared" ref="AF8:AJ9" si="9">AF11+AF15+AF24+AF33+AF45+AF49+AF67+AF73+AF90+AF95+AF107+AF116+AF128+AF139+AF150+AF163+AF176+AF189+AF193+AF205+AF214+AF219+AF232+AF245+AF259+AF267+AF276+AF287+AF297+AF305+AF314+AF324+AF333+AF342+AF350+AF356+AF367+AF376</f>
        <v>0</v>
      </c>
      <c r="AG8" s="232">
        <f t="shared" si="9"/>
        <v>0</v>
      </c>
      <c r="AH8" s="232">
        <f t="shared" si="9"/>
        <v>0</v>
      </c>
      <c r="AI8" s="232">
        <f t="shared" si="9"/>
        <v>51994</v>
      </c>
      <c r="AJ8" s="232">
        <f t="shared" si="9"/>
        <v>50540.613789999996</v>
      </c>
      <c r="AK8" s="232">
        <f>AJ8/AI8*100</f>
        <v>97.204703985075184</v>
      </c>
      <c r="AL8" s="232">
        <f>AL11+AL15+AL24+AL33+AL45+AL49+AL67+AL73+AL90+AL95+AL107+AL116+AL128+AL139+AL150+AL163+AL176+AL189+AL193+AL205+AL214+AL219+AL232+AL245+AL259+AL267+AL276+AL287+AL297+AL305+AL314+AL324+AL333+AL342+AL350+AL356+AL367+AL376</f>
        <v>156790</v>
      </c>
      <c r="AM8" s="232">
        <f>AM11+AM15+AM24+AM33+AM45+AM49+AM67+AM73+AM90+AM95+AM107+AM116+AM128+AM139+AM150+AM163+AM176+AM189+AM193+AM205+AM214+AM219+AM232+AM245+AM259+AM267+AM276+AM287+AM297+AM305+AM314+AM324+AM333+AM342+AM350+AM356+AM367+AM376</f>
        <v>151699.47003</v>
      </c>
      <c r="AN8" s="233">
        <f>AM8/AL8*100</f>
        <v>96.753281478410614</v>
      </c>
      <c r="AO8" s="232">
        <f t="shared" ref="AO8:AT8" si="10">AO11+AO15+AO24+AO33+AO45+AO49+AO67+AO73+AO90+AO95+AO107+AO116+AO128+AO139+AO150+AO163+AO176+AO189+AO193+AO205+AO214+AO219+AO232+AO245+AO259+AO267+AO276+AO287+AO297+AO305+AO314+AO324+AO333+AO342+AO350+AO356+AO367+AO376</f>
        <v>46000</v>
      </c>
      <c r="AP8" s="232">
        <f t="shared" si="10"/>
        <v>40000.970480000004</v>
      </c>
      <c r="AQ8" s="232">
        <f>AP8/AO8*100</f>
        <v>86.95863147826087</v>
      </c>
      <c r="AR8" s="232">
        <f t="shared" si="10"/>
        <v>0</v>
      </c>
      <c r="AS8" s="232">
        <f t="shared" si="10"/>
        <v>0</v>
      </c>
      <c r="AT8" s="232">
        <f t="shared" si="10"/>
        <v>0</v>
      </c>
      <c r="AU8" s="232">
        <f t="shared" ref="AU8:BB9" si="11">AU11+AU15+AU24+AU33+AU45+AU49+AU67+AU73+AU90+AU95+AU107+AU116+AU128+AU139+AU150+AU163+AU176+AU189+AU193+AU205+AU214+AU219+AU232+AU245+AU259+AU267+AU276+AU287+AU297+AU305+AU314+AU324+AU333+AU342+AU350+AU356+AU367+AU376</f>
        <v>0</v>
      </c>
      <c r="AV8" s="232">
        <f t="shared" si="11"/>
        <v>0</v>
      </c>
      <c r="AW8" s="232">
        <f t="shared" si="11"/>
        <v>0</v>
      </c>
      <c r="AX8" s="232">
        <f t="shared" si="11"/>
        <v>0</v>
      </c>
      <c r="AY8" s="232">
        <f t="shared" si="11"/>
        <v>0</v>
      </c>
      <c r="AZ8" s="232">
        <f t="shared" si="11"/>
        <v>0</v>
      </c>
      <c r="BA8" s="232">
        <f t="shared" si="11"/>
        <v>136364.4</v>
      </c>
      <c r="BB8" s="232">
        <f t="shared" si="11"/>
        <v>108563.33575</v>
      </c>
      <c r="BC8" s="233">
        <f>BB8/BA8*100</f>
        <v>79.612667052397839</v>
      </c>
      <c r="BD8" s="232">
        <f t="shared" ref="BD8:BH9" si="12">BD11+BD15+BD24+BD33+BD45+BD49+BD67+BD73+BD90+BD95+BD107+BD116+BD128+BD139+BD150+BD163+BD176+BD189+BD193+BD205+BD214+BD219+BD232+BD245+BD259+BD267+BD276+BD287+BD297+BD305+BD314+BD324+BD333+BD342+BD350+BD356+BD367+BD376</f>
        <v>0</v>
      </c>
      <c r="BE8" s="232">
        <f t="shared" si="12"/>
        <v>0</v>
      </c>
      <c r="BF8" s="232">
        <f t="shared" si="12"/>
        <v>0</v>
      </c>
      <c r="BG8" s="232">
        <f t="shared" si="12"/>
        <v>78412.100000000006</v>
      </c>
      <c r="BH8" s="232">
        <f t="shared" si="12"/>
        <v>27057.336389999997</v>
      </c>
      <c r="BI8" s="233">
        <f t="shared" ref="BI8:BI9" si="13">BH8/BG8*100</f>
        <v>34.506583027364393</v>
      </c>
      <c r="BJ8" s="232">
        <f>BJ11+BJ15+BJ24+BJ33+BJ45+BJ49+BJ67+BJ73+BJ90+BJ95+BJ107+BJ116+BJ128+BJ139+BJ150+BJ163+BJ176+BJ189+BJ193+BJ205+BJ214+BJ219+BJ232+BJ245+BJ259+BJ267+BJ276+BJ287+BJ297+BJ305+BJ314+BJ324+BJ333+BJ342+BJ350+BJ356+BJ367+BJ376</f>
        <v>52000</v>
      </c>
      <c r="BK8" s="232">
        <f>BK11+BK15+BK24+BK33+BK45+BK49+BK67+BK73+BK90+BK95+BK107+BK116+BK128+BK139+BK150+BK163+BK176+BK189+BK193+BK205+BK214+BK219+BK232+BK245+BK259+BK267+BK276+BK287+BK297+BK305+BK314+BK324+BK333+BK342+BK350+BK356+BK367+BK376</f>
        <v>0</v>
      </c>
      <c r="BL8" s="233">
        <f t="shared" ref="BL8:BL9" si="14">BK8/BJ8*100</f>
        <v>0</v>
      </c>
      <c r="BM8" s="232">
        <f t="shared" ref="BM8:BQ8" si="15">BM11+BM15+BM24+BM33+BM45+BM49+BM67+BM73+BM90+BM95+BM107+BM116+BM128+BM139+BM150+BM163+BM176+BM189+BM193+BM205+BM214+BM219+BM232+BM245+BM259+BM267+BM276+BM287+BM297+BM305+BM314+BM324+BM333+BM342+BM350+BM356+BM367+BM376</f>
        <v>0</v>
      </c>
      <c r="BN8" s="232">
        <f t="shared" si="15"/>
        <v>0</v>
      </c>
      <c r="BO8" s="232">
        <f t="shared" si="15"/>
        <v>0</v>
      </c>
      <c r="BP8" s="232">
        <f t="shared" si="15"/>
        <v>18272</v>
      </c>
      <c r="BQ8" s="232">
        <f t="shared" si="15"/>
        <v>18272</v>
      </c>
      <c r="BR8" s="233">
        <f t="shared" ref="BR8:BR9" si="16">BQ8/BP8*100</f>
        <v>100</v>
      </c>
      <c r="BS8" s="232">
        <f t="shared" ref="BS8:BT8" si="17">BS11+BS15+BS24+BS33+BS45+BS49+BS67+BS73+BS90+BS95+BS107+BS116+BS128+BS139+BS150+BS163+BS176+BS189+BS193+BS205+BS214+BS219+BS232+BS245+BS259+BS267+BS276+BS287+BS297+BS305+BS314+BS324+BS333+BS342+BS350+BS356+BS367+BS376</f>
        <v>9400</v>
      </c>
      <c r="BT8" s="232">
        <f t="shared" si="17"/>
        <v>9400</v>
      </c>
      <c r="BU8" s="233">
        <f t="shared" ref="BU8:BU9" si="18">BT8/BS8*100</f>
        <v>100</v>
      </c>
      <c r="BV8" s="232">
        <f t="shared" ref="BV8:BW8" si="19">BV11+BV15+BV24+BV33+BV45+BV49+BV67+BV73+BV90+BV95+BV107+BV116+BV128+BV139+BV150+BV163+BV176+BV189+BV193+BV205+BV214+BV219+BV232+BV245+BV259+BV267+BV276+BV287+BV297+BV305+BV314+BV324+BV333+BV342+BV350+BV356+BV367+BV376</f>
        <v>47900</v>
      </c>
      <c r="BW8" s="232">
        <f t="shared" si="19"/>
        <v>47900</v>
      </c>
      <c r="BX8" s="233">
        <f t="shared" ref="BX8:BX9" si="20">BW8/BV8*100</f>
        <v>100</v>
      </c>
      <c r="BY8" s="232">
        <f t="shared" ref="BY8:BZ8" si="21">BY11+BY15+BY24+BY33+BY45+BY49+BY67+BY73+BY90+BY95+BY107+BY116+BY128+BY139+BY150+BY163+BY176+BY189+BY193+BY205+BY214+BY219+BY232+BY245+BY259+BY267+BY276+BY287+BY297+BY305+BY314+BY324+BY333+BY342+BY350+BY356+BY367+BY376</f>
        <v>10000</v>
      </c>
      <c r="BZ8" s="232">
        <f t="shared" si="21"/>
        <v>0</v>
      </c>
      <c r="CA8" s="233">
        <f t="shared" ref="CA8:CA9" si="22">BZ8/BY8*100</f>
        <v>0</v>
      </c>
      <c r="CB8" s="232">
        <f t="shared" ref="CB8:CC8" si="23">CB11+CB15+CB24+CB33+CB45+CB49+CB67+CB73+CB90+CB95+CB107+CB116+CB128+CB139+CB150+CB163+CB176+CB189+CB193+CB205+CB214+CB219+CB232+CB245+CB259+CB267+CB276+CB287+CB297+CB305+CB314+CB324+CB333+CB342+CB350+CB356+CB367+CB376</f>
        <v>121449.06199999999</v>
      </c>
      <c r="CC8" s="232">
        <f t="shared" si="23"/>
        <v>71434.744000000006</v>
      </c>
      <c r="CD8" s="233">
        <f t="shared" ref="CD8:CD10" si="24">CC8/CB8*100</f>
        <v>58.818687294595996</v>
      </c>
      <c r="CE8" s="232">
        <f t="shared" ref="CE8:CF8" si="25">CE11+CE15+CE24+CE33+CE45+CE49+CE67+CE73+CE90+CE95+CE107+CE116+CE128+CE139+CE150+CE163+CE176+CE189+CE193+CE205+CE214+CE219+CE232+CE245+CE259+CE267+CE276+CE287+CE297+CE305+CE314+CE324+CE333+CE342+CE350+CE356+CE367+CE376</f>
        <v>15537.5</v>
      </c>
      <c r="CF8" s="232">
        <f t="shared" si="25"/>
        <v>15537.5</v>
      </c>
      <c r="CG8" s="233">
        <f t="shared" ref="CG8:CG9" si="26">CF8/CE8*100</f>
        <v>100</v>
      </c>
      <c r="CH8" s="232">
        <f t="shared" ref="CH8:CI8" si="27">CH11+CH15+CH24+CH33+CH45+CH49+CH67+CH73+CH90+CH95+CH107+CH116+CH128+CH139+CH150+CH163+CH176+CH189+CH193+CH205+CH214+CH219+CH232+CH245+CH259+CH267+CH276+CH287+CH297+CH305+CH314+CH324+CH333+CH342+CH350+CH356+CH367+CH376</f>
        <v>200</v>
      </c>
      <c r="CI8" s="232">
        <f t="shared" si="27"/>
        <v>200</v>
      </c>
      <c r="CJ8" s="233">
        <f t="shared" ref="CJ8:CJ9" si="28">CI8/CH8*100</f>
        <v>100</v>
      </c>
      <c r="CK8" s="232">
        <f t="shared" ref="CK8:CL8" si="29">CK11+CK15+CK24+CK33+CK45+CK49+CK67+CK73+CK90+CK95+CK107+CK116+CK128+CK139+CK150+CK163+CK176+CK189+CK193+CK205+CK214+CK219+CK232+CK245+CK259+CK267+CK276+CK287+CK297+CK305+CK314+CK324+CK333+CK342+CK350+CK356+CK367+CK376</f>
        <v>25000</v>
      </c>
      <c r="CL8" s="232">
        <f t="shared" si="29"/>
        <v>25000</v>
      </c>
      <c r="CM8" s="233">
        <f t="shared" ref="CM8:CM9" si="30">CL8/CK8*100</f>
        <v>100</v>
      </c>
      <c r="CN8" s="232">
        <f t="shared" ref="CN8:CO8" si="31">CN11+CN15+CN24+CN33+CN45+CN49+CN67+CN73+CN90+CN95+CN107+CN116+CN128+CN139+CN150+CN163+CN176+CN189+CN193+CN205+CN214+CN219+CN232+CN245+CN259+CN267+CN276+CN287+CN297+CN305+CN314+CN324+CN333+CN342+CN350+CN356+CN367+CN376</f>
        <v>1100</v>
      </c>
      <c r="CO8" s="232">
        <f t="shared" si="31"/>
        <v>1100</v>
      </c>
      <c r="CP8" s="233">
        <f t="shared" ref="CP8:CP9" si="32">CO8/CN8*100</f>
        <v>100</v>
      </c>
      <c r="CQ8" s="232">
        <f t="shared" ref="CQ8:CR8" si="33">CQ11+CQ15+CQ24+CQ33+CQ45+CQ49+CQ67+CQ73+CQ90+CQ95+CQ107+CQ116+CQ128+CQ139+CQ150+CQ163+CQ176+CQ189+CQ193+CQ205+CQ214+CQ219+CQ232+CQ245+CQ259+CQ267+CQ276+CQ287+CQ297+CQ305+CQ314+CQ324+CQ333+CQ342+CQ350+CQ356+CQ367+CQ376</f>
        <v>44100</v>
      </c>
      <c r="CR8" s="232">
        <f t="shared" si="33"/>
        <v>44100</v>
      </c>
      <c r="CS8" s="233">
        <f t="shared" ref="CS8:CS10" si="34">CR8/CQ8*100</f>
        <v>100</v>
      </c>
      <c r="CT8" s="232">
        <f t="shared" ref="CT8:CU8" si="35">CT11+CT15+CT24+CT33+CT45+CT49+CT67+CT73+CT90+CT95+CT107+CT116+CT128+CT139+CT150+CT163+CT176+CT189+CT193+CT205+CT214+CT219+CT232+CT245+CT259+CT267+CT276+CT287+CT297+CT305+CT314+CT324+CT333+CT342+CT350+CT356+CT367+CT376</f>
        <v>22000</v>
      </c>
      <c r="CU8" s="232">
        <f t="shared" si="35"/>
        <v>22000</v>
      </c>
      <c r="CV8" s="233">
        <f t="shared" ref="CV8" si="36">CU8/CT8*100</f>
        <v>100</v>
      </c>
      <c r="CW8" s="232">
        <f t="shared" ref="CW8:CX8" si="37">CW11+CW15+CW24+CW33+CW45+CW49+CW67+CW73+CW90+CW95+CW107+CW116+CW128+CW139+CW150+CW163+CW176+CW189+CW193+CW205+CW214+CW219+CW232+CW245+CW259+CW267+CW276+CW287+CW297+CW305+CW314+CW324+CW333+CW342+CW350+CW356+CW367+CW376</f>
        <v>5000</v>
      </c>
      <c r="CX8" s="232">
        <f t="shared" si="37"/>
        <v>0</v>
      </c>
      <c r="CY8" s="233">
        <f t="shared" ref="CY8" si="38">CX8/CW8*100</f>
        <v>0</v>
      </c>
      <c r="CZ8" s="232">
        <f t="shared" ref="CZ8:DA8" si="39">CZ11+CZ15+CZ24+CZ33+CZ45+CZ49+CZ67+CZ73+CZ90+CZ95+CZ107+CZ116+CZ128+CZ139+CZ150+CZ163+CZ176+CZ189+CZ193+CZ205+CZ214+CZ219+CZ232+CZ245+CZ259+CZ267+CZ276+CZ287+CZ297+CZ305+CZ314+CZ324+CZ333+CZ342+CZ350+CZ356+CZ367+CZ376</f>
        <v>115000</v>
      </c>
      <c r="DA8" s="232">
        <f t="shared" si="39"/>
        <v>115000</v>
      </c>
      <c r="DB8" s="233">
        <f>DA8/CZ8*100</f>
        <v>100</v>
      </c>
      <c r="DC8" s="232">
        <f t="shared" ref="DC8:DD8" si="40">DC11+DC15+DC24+DC33+DC45+DC49+DC67+DC73+DC90+DC95+DC107+DC116+DC128+DC139+DC150+DC163+DC176+DC189+DC193+DC205+DC214+DC219+DC232+DC245+DC259+DC267+DC276+DC287+DC297+DC305+DC314+DC324+DC333+DC342+DC350+DC356+DC367+DC376</f>
        <v>108040.09</v>
      </c>
      <c r="DD8" s="232">
        <f t="shared" si="40"/>
        <v>41128.467490000003</v>
      </c>
      <c r="DE8" s="233">
        <f t="shared" ref="DE8" si="41">DD8/DC8*100</f>
        <v>38.067783440387728</v>
      </c>
      <c r="DF8" s="232">
        <f t="shared" ref="DF8:DG8" si="42">DF11+DF15+DF24+DF33+DF45+DF49+DF67+DF73+DF90+DF95+DF107+DF116+DF128+DF139+DF150+DF163+DF176+DF189+DF193+DF205+DF214+DF219+DF232+DF245+DF259+DF267+DF276+DF287+DF297+DF305+DF314+DF324+DF333+DF342+DF350+DF356+DF367+DF376</f>
        <v>41400</v>
      </c>
      <c r="DG8" s="232">
        <f t="shared" si="42"/>
        <v>0</v>
      </c>
      <c r="DH8" s="233">
        <f t="shared" ref="DH8" si="43">DG8/DF8*100</f>
        <v>0</v>
      </c>
      <c r="DI8" s="232">
        <f t="shared" ref="DI8:DJ8" si="44">DI11+DI15+DI24+DI33+DI45+DI49+DI67+DI73+DI90+DI95+DI107+DI116+DI128+DI139+DI150+DI163+DI176+DI189+DI193+DI205+DI214+DI219+DI232+DI245+DI259+DI267+DI276+DI287+DI297+DI305+DI314+DI324+DI333+DI342+DI350+DI356+DI367+DI376</f>
        <v>18396.740000000002</v>
      </c>
      <c r="DJ8" s="232">
        <f t="shared" si="44"/>
        <v>15088.6548</v>
      </c>
      <c r="DK8" s="233">
        <f t="shared" ref="DK8" si="45">DJ8/DI8*100</f>
        <v>82.018090161626461</v>
      </c>
      <c r="DL8" s="232">
        <f t="shared" ref="DL8:DM8" si="46">DL11+DL15+DL24+DL33+DL45+DL49+DL67+DL73+DL90+DL95+DL107+DL116+DL128+DL139+DL150+DL163+DL176+DL189+DL193+DL205+DL214+DL219+DL232+DL245+DL259+DL267+DL276+DL287+DL297+DL305+DL314+DL324+DL333+DL342+DL350+DL356+DL367+DL376</f>
        <v>92401.82</v>
      </c>
      <c r="DM8" s="232">
        <f t="shared" si="46"/>
        <v>0</v>
      </c>
      <c r="DN8" s="233">
        <f t="shared" ref="DN8" si="47">DM8/DL8*100</f>
        <v>0</v>
      </c>
      <c r="DO8" s="232">
        <f t="shared" ref="DO8:DP8" si="48">DO11+DO15+DO24+DO33+DO45+DO49+DO67+DO73+DO90+DO95+DO107+DO116+DO128+DO139+DO150+DO163+DO176+DO189+DO193+DO205+DO214+DO219+DO232+DO245+DO259+DO267+DO276+DO287+DO297+DO305+DO314+DO324+DO333+DO342+DO350+DO356+DO367+DO376</f>
        <v>15453.394800000002</v>
      </c>
      <c r="DP8" s="232">
        <f t="shared" si="48"/>
        <v>15453.394800000002</v>
      </c>
      <c r="DQ8" s="233">
        <f t="shared" ref="DQ8:DQ10" si="49">DP8/DO8*100</f>
        <v>100</v>
      </c>
      <c r="DR8" s="232">
        <f t="shared" ref="DR8:DS8" si="50">DR11+DR15+DR24+DR33+DR45+DR49+DR67+DR73+DR90+DR95+DR107+DR116+DR128+DR139+DR150+DR163+DR176+DR189+DR193+DR205+DR214+DR219+DR232+DR245+DR259+DR267+DR276+DR287+DR297+DR305+DR314+DR324+DR333+DR342+DR350+DR356+DR367+DR376</f>
        <v>35085.699999999997</v>
      </c>
      <c r="DS8" s="232">
        <f t="shared" si="50"/>
        <v>35085.699999999997</v>
      </c>
      <c r="DT8" s="233">
        <f t="shared" ref="DT8:DT9" si="51">DS8/DR8*100</f>
        <v>100</v>
      </c>
      <c r="DU8" s="232">
        <f t="shared" ref="DU8:DV8" si="52">DU11+DU15+DU24+DU33+DU45+DU49+DU67+DU73+DU90+DU95+DU107+DU116+DU128+DU139+DU150+DU163+DU176+DU189+DU193+DU205+DU214+DU219+DU232+DU245+DU259+DU267+DU276+DU287+DU297+DU305+DU314+DU324+DU333+DU342+DU350+DU356+DU367+DU376</f>
        <v>16602.756000000001</v>
      </c>
      <c r="DV8" s="232">
        <f t="shared" si="52"/>
        <v>1389.9203600000001</v>
      </c>
      <c r="DW8" s="233">
        <f>DV8/DU8*100</f>
        <v>8.3716243255035483</v>
      </c>
      <c r="DX8" s="232">
        <f t="shared" ref="DX8:DY8" si="53">DX11+DX15+DX24+DX33+DX45+DX49+DX67+DX73+DX90+DX95+DX107+DX116+DX128+DX139+DX150+DX163+DX176+DX189+DX193+DX205+DX214+DX219+DX232+DX245+DX259+DX267+DX276+DX287+DX297+DX305+DX314+DX324+DX333+DX342+DX350+DX356+DX367+DX376</f>
        <v>20000</v>
      </c>
      <c r="DY8" s="232">
        <f t="shared" si="53"/>
        <v>0</v>
      </c>
      <c r="DZ8" s="233"/>
      <c r="EA8" s="232">
        <f>EA11+EA15+EA24+EA33+EA45+EA49+EA67+EA73+EA90+EA95+EA107+EA116+EA128+EA139+EA150+EA163+EA176+EA189+EA193+EA205+EA214+EA219+EA232+EA245+EA259+EA267+EA276+EA287+EA297+EA305+EA314+EA324+EA333+EA342+EA350+EA356+EA367+EA376</f>
        <v>20000.000000000004</v>
      </c>
      <c r="EB8" s="232">
        <f>EB11+EB15+EB24+EB33+EB45+EB49+EB67+EB73+EB90+EB95+EB107+EB116+EB128+EB139+EB150+EB163+EB176+EB189+EB193+EB205+EB214+EB219+EB232+EB245+EB259+EB267+EB276+EB287+EB297+EB305+EB314+EB324+EB333+EB342+EB350+EB356+EB367+EB376</f>
        <v>0</v>
      </c>
      <c r="EC8" s="233">
        <f t="shared" ref="EC8:EC9" si="54">EB8/EA8*100</f>
        <v>0</v>
      </c>
      <c r="ED8" s="232">
        <f>ED11+ED15+ED24+ED33+ED45+ED49+ED67+ED73+ED90+ED95+ED107+ED116+ED128+ED139+ED150+ED163+ED176+ED189+ED193+ED205+ED214+ED219+ED232+ED245+ED259+ED267+ED276+ED287+ED297+ED305+ED314+ED324+ED333+ED342+ED350+ED356+ED367+ED376</f>
        <v>498473.8</v>
      </c>
      <c r="EE8" s="232">
        <f>EE11+EE15+EE24+EE33+EE45+EE49+EE67+EE73+EE90+EE95+EE107+EE116+EE128+EE139+EE150+EE163+EE176+EE189+EE193+EE205+EE214+EE219+EE232+EE245+EE259+EE267+EE276+EE287+EE297+EE305+EE314+EE324+EE333+EE342+EE350+EE356+EE367+EE376</f>
        <v>29708.541050000003</v>
      </c>
      <c r="EF8" s="233">
        <f t="shared" ref="EF8:EF10" si="55">EE8/ED8*100</f>
        <v>5.9599002093991711</v>
      </c>
      <c r="EG8" s="232">
        <f>EG11+EG15+EG24+EG33+EG45+EG49+EG67+EG73+EG90+EG95+EG107+EG116+EG128+EG139+EG150+EG163+EG176+EG189+EG193+EG205+EG214+EG219+EG232+EG245+EG259+EG267+EG276+EG287+EG297+EG305+EG314+EG324+EG333+EG342+EG350+EG356+EG367+EG376</f>
        <v>0</v>
      </c>
      <c r="EH8" s="232">
        <f>EH11+EH15+EH24+EH33+EH45+EH49+EH67+EH73+EH90+EH95+EH107+EH116+EH128+EH139+EH150+EH163+EH176+EH189+EH193+EH205+EH214+EH219+EH232+EH245+EH259+EH267+EH276+EH287+EH297+EH305+EH314+EH324+EH333+EH342+EH350+EH356+EH367+EH376</f>
        <v>0</v>
      </c>
      <c r="EI8" s="233"/>
      <c r="EJ8" s="232">
        <f>EJ11+EJ15+EJ24+EJ33+EJ45+EJ49+EJ67+EJ73+EJ90+EJ95+EJ107+EJ116+EJ128+EJ139+EJ150+EJ163+EJ176+EJ189+EJ193+EJ205+EJ214+EJ219+EJ232+EJ245+EJ259+EJ267+EJ276+EJ287+EJ297+EJ305+EJ314+EJ324+EJ333+EJ342+EJ350+EJ356+EJ367+EJ376</f>
        <v>165000</v>
      </c>
      <c r="EK8" s="232">
        <f>EK11+EK15+EK24+EK33+EK45+EK49+EK67+EK73+EK90+EK95+EK107+EK116+EK128+EK139+EK150+EK163+EK176+EK189+EK193+EK205+EK214+EK219+EK232+EK245+EK259+EK267+EK276+EK287+EK297+EK305+EK314+EK324+EK333+EK342+EK350+EK356+EK367+EK376</f>
        <v>0</v>
      </c>
      <c r="EL8" s="233">
        <f t="shared" ref="EL8" si="56">EK8/EJ8*100</f>
        <v>0</v>
      </c>
      <c r="EM8" s="232">
        <f>EM11+EM15+EM24+EM33+EM45+EM49+EM67+EM73+EM90+EM95+EM107+EM116+EM128+EM139+EM150+EM163+EM176+EM189+EM193+EM205+EM214+EM219+EM232+EM245+EM259+EM267+EM276+EM287+EM297+EM305+EM314+EM324+EM333+EM342+EM350+EM356+EM367+EM376</f>
        <v>168000</v>
      </c>
      <c r="EN8" s="232">
        <f>EN11+EN15+EN24+EN33+EN45+EN49+EN67+EN73+EN90+EN95+EN107+EN116+EN128+EN139+EN150+EN163+EN176+EN189+EN193+EN205+EN214+EN219+EN232+EN245+EN259+EN267+EN276+EN287+EN297+EN305+EN314+EN324+EN333+EN342+EN350+EN356+EN367+EN376</f>
        <v>21799.628769999999</v>
      </c>
      <c r="EO8" s="233">
        <f t="shared" ref="EO8:EO10" si="57">EN8/EM8*100</f>
        <v>12.975969505952381</v>
      </c>
      <c r="EP8" s="232">
        <f>EP11+EP15+EP24+EP33+EP45+EP49+EP67+EP73+EP90+EP95+EP107+EP116+EP128+EP139+EP150+EP163+EP176+EP189+EP193+EP205+EP214+EP219+EP232+EP245+EP259+EP267+EP276+EP287+EP297+EP305+EP314+EP324+EP333+EP342+EP350+EP356+EP367+EP376</f>
        <v>20000</v>
      </c>
      <c r="EQ8" s="232">
        <f>EQ11+EQ15+EQ24+EQ33+EQ45+EQ49+EQ67+EQ73+EQ90+EQ95+EQ107+EQ116+EQ128+EQ139+EQ150+EQ163+EQ176+EQ189+EQ193+EQ205+EQ214+EQ219+EQ232+EQ245+EQ259+EQ267+EQ276+EQ287+EQ297+EQ305+EQ314+EQ324+EQ333+EQ342+EQ350+EQ356+EQ367+EQ376</f>
        <v>20000</v>
      </c>
      <c r="ER8" s="233">
        <f t="shared" ref="ER8:ER9" si="58">EQ8/EP8*100</f>
        <v>100</v>
      </c>
      <c r="ES8" s="232">
        <f>ES11+ES15+ES24+ES33+ES45+ES49+ES67+ES73+ES90+ES95+ES107+ES116+ES128+ES139+ES150+ES163+ES176+ES189+ES193+ES205+ES214+ES219+ES232+ES245+ES259+ES267+ES276+ES287+ES297+ES305+ES314+ES324+ES333+ES342+ES350+ES356+ES367+ES376</f>
        <v>6634.6</v>
      </c>
      <c r="ET8" s="232">
        <f>ET11+ET15+ET24+ET33+ET45+ET49+ET67+ET73+ET90+ET95+ET107+ET116+ET128+ET139+ET150+ET163+ET176+ET189+ET193+ET205+ET214+ET219+ET232+ET245+ET259+ET267+ET276+ET287+ET297+ET305+ET314+ET324+ET333+ET342+ET350+ET356+ET367+ET376</f>
        <v>6634.6</v>
      </c>
      <c r="EU8" s="233">
        <f t="shared" ref="EU8:EU12" si="59">ET8/ES8*100</f>
        <v>100</v>
      </c>
      <c r="EV8" s="232">
        <f>EV11+EV15+EV24+EV33+EV45+EV49+EV67+EV73+EV90+EV95+EV107+EV116+EV128+EV139+EV150+EV163+EV176+EV189+EV193+EV205+EV214+EV219+EV232+EV245+EV259+EV267+EV276+EV287+EV297+EV305+EV314+EV324+EV333+EV342+EV350+EV356+EV367+EV376</f>
        <v>924.5</v>
      </c>
      <c r="EW8" s="232">
        <f>EW11+EW15+EW24+EW33+EW45+EW49+EW67+EW73+EW90+EW95+EW107+EW116+EW128+EW139+EW150+EW163+EW176+EW189+EW193+EW205+EW214+EW219+EW232+EW245+EW259+EW267+EW276+EW287+EW297+EW305+EW314+EW324+EW333+EW342+EW350+EW356+EW367+EW376</f>
        <v>924.47199999999998</v>
      </c>
      <c r="EX8" s="233">
        <f t="shared" ref="EX8:EX10" si="60">EW8/EV8*100</f>
        <v>99.996971335857225</v>
      </c>
      <c r="EY8" s="232">
        <f>EY11+EY15+EY24+EY33+EY45+EY49+EY67+EY73+EY90+EY95+EY107+EY116+EY128+EY139+EY150+EY163+EY176+EY189+EY193+EY205+EY214+EY219+EY232+EY245+EY259+EY267+EY276+EY287+EY297+EY305+EY314+EY324+EY333+EY342+EY350+EY356+EY367+EY376</f>
        <v>15956.97</v>
      </c>
      <c r="EZ8" s="232">
        <f>EZ11+EZ15+EZ24+EZ33+EZ45+EZ49+EZ67+EZ73+EZ90+EZ95+EZ107+EZ116+EZ128+EZ139+EZ150+EZ163+EZ176+EZ189+EZ193+EZ205+EZ214+EZ219+EZ232+EZ245+EZ259+EZ267+EZ276+EZ287+EZ297+EZ305+EZ314+EZ324+EZ333+EZ342+EZ350+EZ356+EZ367+EZ376</f>
        <v>15956.97</v>
      </c>
      <c r="FA8" s="233">
        <f t="shared" ref="FA8:FA9" si="61">EZ8/EY8*100</f>
        <v>100</v>
      </c>
      <c r="FB8" s="232">
        <f>FB11+FB15+FB24+FB33+FB45+FB49+FB67+FB73+FB90+FB95+FB107+FB116+FB128+FB139+FB150+FB163+FB176+FB189+FB193+FB205+FB214+FB219+FB232+FB245+FB259+FB267+FB276+FB287+FB297+FB305+FB314+FB324+FB333+FB342+FB350+FB356+FB367+FB376</f>
        <v>0</v>
      </c>
      <c r="FC8" s="232">
        <f>FC11+FC15+FC24+FC33+FC45+FC49+FC67+FC73+FC90+FC95+FC107+FC116+FC128+FC139+FC150+FC163+FC176+FC189+FC193+FC205+FC214+FC219+FC232+FC245+FC259+FC267+FC276+FC287+FC297+FC305+FC314+FC324+FC333+FC342+FC350+FC356+FC367+FC376</f>
        <v>0</v>
      </c>
      <c r="FD8" s="233"/>
      <c r="FE8" s="232">
        <f>FE11+FE15+FE24+FE33+FE45+FE49+FE67+FE73+FE90+FE95+FE107+FE116+FE128+FE139+FE150+FE163+FE176+FE189+FE193+FE205+FE214+FE219+FE232+FE245+FE259+FE267+FE276+FE287+FE297+FE305+FE314+FE324+FE333+FE342+FE350+FE356+FE367+FE376</f>
        <v>240000</v>
      </c>
      <c r="FF8" s="232">
        <f>FF11+FF15+FF24+FF33+FF45+FF49+FF67+FF73+FF90+FF95+FF107+FF116+FF128+FF139+FF150+FF163+FF176+FF189+FF193+FF205+FF214+FF219+FF232+FF245+FF259+FF267+FF276+FF287+FF297+FF305+FF314+FF324+FF333+FF342+FF350+FF356+FF367+FF376</f>
        <v>11729.500800000002</v>
      </c>
      <c r="FG8" s="233">
        <f t="shared" ref="FG8" si="62">FF8/FE8*100</f>
        <v>4.8872920000000004</v>
      </c>
      <c r="FH8" s="232">
        <f>FH11+FH15+FH24+FH33+FH45+FH49+FH67+FH73+FH90+FH95+FH107+FH116+FH128+FH139+FH150+FH163+FH176+FH189+FH193+FH205+FH214+FH219+FH232+FH245+FH259+FH267+FH276+FH287+FH297+FH305+FH314+FH324+FH333+FH342+FH350+FH356+FH367+FH376</f>
        <v>5378</v>
      </c>
      <c r="FI8" s="232">
        <f>FI11+FI15+FI24+FI33+FI45+FI49+FI67+FI73+FI90+FI95+FI107+FI116+FI128+FI139+FI150+FI163+FI176+FI189+FI193+FI205+FI214+FI219+FI232+FI245+FI259+FI267+FI276+FI287+FI297+FI305+FI314+FI324+FI333+FI342+FI350+FI356+FI367+FI376</f>
        <v>5378</v>
      </c>
      <c r="FJ8" s="233">
        <f t="shared" ref="FJ8:FJ10" si="63">FI8/FH8*100</f>
        <v>100</v>
      </c>
      <c r="FK8" s="232">
        <f>FK11+FK15+FK24+FK33+FK45+FK49+FK67+FK73+FK90+FK95+FK107+FK116+FK128+FK139+FK150+FK163+FK176+FK189+FK193+FK205+FK214+FK219+FK232+FK245+FK259+FK267+FK276+FK287+FK297+FK305+FK314+FK324+FK333+FK342+FK350+FK356+FK367+FK376</f>
        <v>8000</v>
      </c>
      <c r="FL8" s="232">
        <f>FL11+FL15+FL24+FL33+FL45+FL49+FL67+FL73+FL90+FL95+FL107+FL116+FL128+FL139+FL150+FL163+FL176+FL189+FL193+FL205+FL214+FL219+FL232+FL245+FL259+FL267+FL276+FL287+FL297+FL305+FL314+FL324+FL333+FL342+FL350+FL356+FL367+FL376</f>
        <v>8000</v>
      </c>
      <c r="FM8" s="233">
        <f t="shared" ref="FM8:FM10" si="64">FL8/FK8*100</f>
        <v>100</v>
      </c>
      <c r="FN8" s="232">
        <f>FN11+FN15+FN24+FN33+FN45+FN49+FN67+FN73+FN90+FN95+FN107+FN116+FN128+FN139+FN150+FN163+FN176+FN189+FN193+FN205+FN214+FN219+FN232+FN245+FN259+FN267+FN276+FN287+FN297+FN305+FN314+FN324+FN333+FN342+FN350+FN356+FN367+FN376</f>
        <v>0</v>
      </c>
      <c r="FO8" s="232">
        <f>FO11+FO15+FO24+FO33+FO45+FO49+FO67+FO73+FO90+FO95+FO107+FO116+FO128+FO139+FO150+FO163+FO176+FO189+FO193+FO205+FO214+FO219+FO232+FO245+FO259+FO267+FO276+FO287+FO297+FO305+FO314+FO324+FO333+FO342+FO350+FO356+FO367+FO376</f>
        <v>0</v>
      </c>
      <c r="FP8" s="233"/>
      <c r="FQ8" s="232">
        <f>FQ11+FQ15+FQ24+FQ33+FQ45+FQ49+FQ67+FQ73+FQ90+FQ95+FQ107+FQ116+FQ128+FQ139+FQ150+FQ163+FQ176+FQ189+FQ193+FQ205+FQ214+FQ219+FQ232+FQ245+FQ259+FQ267+FQ276+FQ287+FQ297+FQ305+FQ314+FQ324+FQ333+FQ342+FQ350+FQ356+FQ367+FQ376</f>
        <v>100</v>
      </c>
      <c r="FR8" s="232">
        <f>FR11+FR15+FR24+FR33+FR45+FR49+FR67+FR73+FR90+FR95+FR107+FR116+FR128+FR139+FR150+FR163+FR176+FR189+FR193+FR205+FR214+FR219+FR232+FR245+FR259+FR267+FR276+FR287+FR297+FR305+FR314+FR324+FR333+FR342+FR350+FR356+FR367+FR376</f>
        <v>100</v>
      </c>
      <c r="FS8" s="233">
        <f t="shared" ref="FS8:FS9" si="65">FR8/FQ8*100</f>
        <v>100</v>
      </c>
      <c r="FT8" s="232">
        <f>FT11+FT15+FT24+FT33+FT45+FT49+FT67+FT73+FT90+FT95+FT107+FT116+FT128+FT139+FT150+FT163+FT176+FT189+FT193+FT205+FT214+FT219+FT232+FT245+FT259+FT267+FT276+FT287+FT297+FT305+FT314+FT324+FT333+FT342+FT350+FT356+FT367+FT376</f>
        <v>78</v>
      </c>
      <c r="FU8" s="232">
        <f>FU11+FU15+FU24+FU33+FU45+FU49+FU67+FU73+FU90+FU95+FU107+FU116+FU128+FU139+FU150+FU163+FU176+FU189+FU193+FU205+FU214+FU219+FU232+FU245+FU259+FU267+FU276+FU287+FU297+FU305+FU314+FU324+FU333+FU342+FU350+FU356+FU367+FU376</f>
        <v>78</v>
      </c>
      <c r="FV8" s="233">
        <f t="shared" ref="FV8" si="66">FU8/FT8*100</f>
        <v>100</v>
      </c>
    </row>
    <row r="9" spans="1:178" s="28" customFormat="1" ht="31.5" x14ac:dyDescent="0.25">
      <c r="A9" s="146" t="s">
        <v>316</v>
      </c>
      <c r="B9" s="234">
        <f t="shared" ref="B9:C12" si="67">E9+H9+K9+N9+Q9+T9+W9+Z9+AC9+AF9+AI9+AL9+AO9+AR9+AU9+AX9+BA9+BD9++BG9+BJ9+BM9+BP9+BS9+BV9+BY9+CB9+CE9+CH9+CK9+CN9+CQ9+CT9+CW9+CZ9+DC9+DF9+DI9+DL9+DO9+DR9+DU9+DX9+EA9+ED9+EG9+EJ9+EM9+EP9+ES9+EV9+EY9+FB9+FE9+FH9+FK9+FN9+FQ9+FT9</f>
        <v>1440813.8374000003</v>
      </c>
      <c r="C9" s="234">
        <f t="shared" ref="C9:C10" si="68">F9+I9+L9+O9+R9+U9+X9+AA9+AD9+AG9+AJ9+AM9+AP9+AS9+AV9+AY9+BB9+BE9++BH9+BK9+BN9+BQ9+BT9+BW9+BZ9+CC9+CF9+CI9+CL9+CO9+CR9+CU9+CX9+DA9+DD9+DG9+DJ9+DM9+DP9+DS9+DV9+DY9+EB9+EE9+EH9+EK9+EN9+EQ9+ET9+EW9+EZ9+FC9+FF9+FI9+FL9+FO9+FR9+FU9</f>
        <v>805311.03158999991</v>
      </c>
      <c r="D9" s="234">
        <f t="shared" si="0"/>
        <v>55.892788553669938</v>
      </c>
      <c r="E9" s="234">
        <f t="shared" si="1"/>
        <v>0</v>
      </c>
      <c r="F9" s="233">
        <f t="shared" si="1"/>
        <v>0</v>
      </c>
      <c r="G9" s="233">
        <f t="shared" si="1"/>
        <v>0</v>
      </c>
      <c r="H9" s="233">
        <f t="shared" si="1"/>
        <v>0</v>
      </c>
      <c r="I9" s="233">
        <f t="shared" si="1"/>
        <v>0</v>
      </c>
      <c r="J9" s="234"/>
      <c r="K9" s="233">
        <f>K12+K16+K25+K34+K46+K50+K68+K74+K91+K96+K108+K117+K129+K140+K151+K164+K177+K190+K194+K206+K215+K220+K233+K246+K260+K268+K277+K288+K298+K306+K315+K325+K334+K343+K351+K357+K368+K377</f>
        <v>100000</v>
      </c>
      <c r="L9" s="233">
        <f>L12+L16+L25+L34+L46+L50+L68+L74+L91+L96+L108+L117+L129+L140+L151+L164+L177+L190+L194+L206+L215+L220+L233+L246+L260+L268+L277+L288+L298+L306+L315+L325+L334+L343+L351+L357+L368+L377</f>
        <v>98679.554889999999</v>
      </c>
      <c r="M9" s="233">
        <f t="shared" si="3"/>
        <v>98.679554889999991</v>
      </c>
      <c r="N9" s="233">
        <f>N12+N16+N25+N34+N46+N50+N68+N74+N91+N96+N108+N117+N129+N140+N151+N164+N177+N190+N194+N206+N215+N220+N233+N246+N260+N268+N277+N288+N298+N306+N315+N325+N334+N343+N351+N357+N368+N377</f>
        <v>0</v>
      </c>
      <c r="O9" s="233">
        <f>O12+O16+O25+O34+O46+O50+O68+O74+O91+O96+O108+O117+O129+O140+O151+O164+O177+O190+O194+O206+O215+O220+O233+O246+O260+O268+O277+O288+O298+O306+O315+O325+O334+O343+O351+O357+O368+O377</f>
        <v>0</v>
      </c>
      <c r="P9" s="233"/>
      <c r="Q9" s="233">
        <f>Q12+Q16+Q25+Q34+Q46+Q50+Q68+Q74+Q91+Q96+Q108+Q117+Q129+Q140+Q151+Q164+Q177+Q190+Q194+Q206+Q215+Q220+Q233+Q246+Q260+Q268+Q277+Q288+Q298+Q306+Q315+Q325+Q334+Q343+Q351+Q357+Q368+Q377</f>
        <v>0</v>
      </c>
      <c r="R9" s="233">
        <f>R12+R16+R25+R34+R46+R50+R68+R74+R91+R96+R108+R117+R129+R140+R151+R164+R177+R190+R194+R206+R215+R220+R233+R246+R260+R268+R277+R288+R298+R306+R315+R325+R334+R343+R351+R357+R368+R377</f>
        <v>0</v>
      </c>
      <c r="S9" s="233"/>
      <c r="T9" s="233">
        <f>T12+T16+T25+T34+T46+T50+T68+T74+T91+T96+T108+T117+T129+T140+T151+T164+T177+T190+T194+T206+T215+T220+T233+T246+T260+T268+T277+T288+T298+T306+T315+T325+T334+T343+T351+T357+T368+T377</f>
        <v>0</v>
      </c>
      <c r="U9" s="233">
        <f>U12+U16+U25+U34+U46+U50+U68+U74+U91+U96+U108+U117+U129+U140+U151+U164+U177+U190+U194+U206+U215+U220+U233+U246+U260+U268+U277+U288+U298+U306+U315+U325+U334+U343+U351+U357+U368+U377</f>
        <v>0</v>
      </c>
      <c r="V9" s="234"/>
      <c r="W9" s="233">
        <f>W12+W16+W25+W34+W46+W50+W68+W74+W91+W96+W108+W117+W129+W140+W151+W164+W177+W190+W194+W206+W215+W220+W233+W246+W260+W268+W277+W288+W298+W306+W315+W325+W334+W343+W351+W357+W368+W377</f>
        <v>0</v>
      </c>
      <c r="X9" s="233">
        <f>X12+X16+X25+X34+X46+X50+X68+X74+X91+X96+X108+X117+X129+X140+X151+X164+X177+X190+X194+X206+X215+X220+X233+X246+X260+X268+X277+X288+X298+X306+X315+X325+X334+X343+X351+X357+X368+X377</f>
        <v>0</v>
      </c>
      <c r="Y9" s="234"/>
      <c r="Z9" s="233">
        <f>Z12+Z16+Z25+Z34+Z46+Z50+Z68+Z74+Z91+Z96+Z108+Z117+Z129+Z140+Z151+Z164+Z177+Z190+Z194+Z206+Z215+Z220+Z233+Z246+Z260+Z268+Z277+Z288+Z298+Z306+Z315+Z325+Z334+Z343+Z351+Z357+Z368+Z377</f>
        <v>18733.599999999995</v>
      </c>
      <c r="AA9" s="233">
        <f>AA12+AA16+AA25+AA34+AA46+AA50+AA68+AA74+AA91+AA96+AA108+AA117+AA129+AA140+AA151+AA164+AA177+AA190+AA194+AA206+AA215+AA220+AA233+AA246+AA260+AA268+AA277+AA288+AA298+AA306+AA315+AA325+AA334+AA343+AA351+AA357+AA368+AA377</f>
        <v>16913.440299999995</v>
      </c>
      <c r="AB9" s="233">
        <f t="shared" si="7"/>
        <v>90.283983324080793</v>
      </c>
      <c r="AC9" s="233">
        <f>AC12+AC16+AC25+AC34+AC46+AC50+AC68+AC74+AC91+AC96+AC108+AC117+AC129+AC140+AC151+AC164+AC177+AC190+AC194+AC206+AC215+AC220+AC233+AC246+AC260+AC268+AC277+AC288+AC298+AC306+AC315+AC325+AC334+AC343+AC351+AC357+AC368+AC377</f>
        <v>36042.926999999996</v>
      </c>
      <c r="AD9" s="233">
        <f>AD12+AD16+AD25+AD34+AD46+AD50+AD68+AD74+AD91+AD96+AD108+AD117+AD129+AD140+AD151+AD164+AD177+AD190+AD194+AD206+AD215+AD220+AD233+AD246+AD260+AD268+AD277+AD288+AD298+AD306+AD315+AD325+AD334+AD343+AD351+AD357+AD368+AD377</f>
        <v>22989.949999999997</v>
      </c>
      <c r="AE9" s="233">
        <f t="shared" si="8"/>
        <v>63.784914027653748</v>
      </c>
      <c r="AF9" s="233">
        <f t="shared" si="9"/>
        <v>0</v>
      </c>
      <c r="AG9" s="233">
        <f t="shared" si="9"/>
        <v>0</v>
      </c>
      <c r="AH9" s="233">
        <f t="shared" si="9"/>
        <v>0</v>
      </c>
      <c r="AI9" s="233">
        <f t="shared" si="9"/>
        <v>51994</v>
      </c>
      <c r="AJ9" s="233">
        <f t="shared" si="9"/>
        <v>50540.613789999996</v>
      </c>
      <c r="AK9" s="232">
        <f>AJ9/AI9*100</f>
        <v>97.204703985075184</v>
      </c>
      <c r="AL9" s="233">
        <f>AL12+AL16+AL25+AL34+AL46+AL50+AL68+AL74+AL91+AL96+AL108+AL117+AL129+AL140+AL151+AL164+AL177+AL190+AL194+AL206+AL215+AL220+AL233+AL246+AL260+AL268+AL277+AL288+AL298+AL306+AL315+AL325+AL334+AL343+AL351+AL357+AL368+AL377</f>
        <v>156790</v>
      </c>
      <c r="AM9" s="233">
        <f>AM12+AM16+AM25+AM34+AM46+AM50+AM68+AM74+AM91+AM96+AM108+AM117+AM129+AM140+AM151+AM164+AM177+AM190+AM194+AM206+AM215+AM220+AM233+AM246+AM260+AM268+AM277+AM288+AM298+AM306+AM315+AM325+AM334+AM343+AM351+AM357+AM368+AM377</f>
        <v>151699.47003</v>
      </c>
      <c r="AN9" s="233">
        <f>AM9/AL9*100</f>
        <v>96.753281478410614</v>
      </c>
      <c r="AO9" s="233">
        <f t="shared" ref="AO9:AT9" si="69">AO12+AO16+AO25+AO34+AO46+AO50+AO68+AO74+AO91+AO96+AO108+AO117+AO129+AO140+AO151+AO164+AO177+AO190+AO194+AO206+AO215+AO220+AO233+AO246+AO260+AO268+AO277+AO288+AO298+AO306+AO315+AO325+AO334+AO343+AO351+AO357+AO368+AO377</f>
        <v>46000</v>
      </c>
      <c r="AP9" s="233">
        <f t="shared" si="69"/>
        <v>40000.970480000004</v>
      </c>
      <c r="AQ9" s="232">
        <f>AP9/AO9*100</f>
        <v>86.95863147826087</v>
      </c>
      <c r="AR9" s="233">
        <f t="shared" si="69"/>
        <v>0</v>
      </c>
      <c r="AS9" s="233">
        <f t="shared" si="69"/>
        <v>0</v>
      </c>
      <c r="AT9" s="233">
        <f t="shared" si="69"/>
        <v>0</v>
      </c>
      <c r="AU9" s="233">
        <f t="shared" si="11"/>
        <v>0</v>
      </c>
      <c r="AV9" s="233">
        <f t="shared" si="11"/>
        <v>0</v>
      </c>
      <c r="AW9" s="233">
        <f t="shared" si="11"/>
        <v>0</v>
      </c>
      <c r="AX9" s="233">
        <f t="shared" si="11"/>
        <v>0</v>
      </c>
      <c r="AY9" s="233">
        <f t="shared" si="11"/>
        <v>0</v>
      </c>
      <c r="AZ9" s="233">
        <f t="shared" si="11"/>
        <v>0</v>
      </c>
      <c r="BA9" s="233">
        <f t="shared" si="11"/>
        <v>136364.4</v>
      </c>
      <c r="BB9" s="233">
        <f t="shared" si="11"/>
        <v>108563.33575</v>
      </c>
      <c r="BC9" s="233">
        <f>BB9/BA9*100</f>
        <v>79.612667052397839</v>
      </c>
      <c r="BD9" s="233">
        <f t="shared" si="12"/>
        <v>0</v>
      </c>
      <c r="BE9" s="233">
        <f t="shared" si="12"/>
        <v>0</v>
      </c>
      <c r="BF9" s="233">
        <f t="shared" si="12"/>
        <v>0</v>
      </c>
      <c r="BG9" s="233">
        <f t="shared" si="12"/>
        <v>46828.399999999994</v>
      </c>
      <c r="BH9" s="233">
        <f t="shared" si="12"/>
        <v>17127.759590000001</v>
      </c>
      <c r="BI9" s="233">
        <f t="shared" si="13"/>
        <v>36.575581463385475</v>
      </c>
      <c r="BJ9" s="233">
        <f>BJ12+BJ16+BJ25+BJ34+BJ46+BJ50+BJ68+BJ74+BJ91+BJ96+BJ108+BJ117+BJ129+BJ140+BJ151+BJ164+BJ177+BJ190+BJ194+BJ206+BJ215+BJ220+BJ233+BJ246+BJ260+BJ268+BJ277+BJ288+BJ298+BJ306+BJ315+BJ325+BJ334+BJ343+BJ351+BJ357+BJ368+BJ377</f>
        <v>52000</v>
      </c>
      <c r="BK9" s="233">
        <f>BK12+BK16+BK25+BK34+BK46+BK50+BK68+BK74+BK91+BK96+BK108+BK117+BK129+BK140+BK151+BK164+BK177+BK190+BK194+BK206+BK215+BK220+BK233+BK246+BK260+BK268+BK277+BK288+BK298+BK306+BK315+BK325+BK334+BK343+BK351+BK357+BK368+BK377</f>
        <v>0</v>
      </c>
      <c r="BL9" s="233">
        <f t="shared" si="14"/>
        <v>0</v>
      </c>
      <c r="BM9" s="233">
        <f t="shared" ref="BM9:BQ9" si="70">BM12+BM16+BM25+BM34+BM46+BM50+BM68+BM74+BM91+BM96+BM108+BM117+BM129+BM140+BM151+BM164+BM177+BM190+BM194+BM206+BM215+BM220+BM233+BM246+BM260+BM268+BM277+BM288+BM298+BM306+BM315+BM325+BM334+BM343+BM351+BM357+BM368+BM377</f>
        <v>0</v>
      </c>
      <c r="BN9" s="233">
        <f t="shared" si="70"/>
        <v>0</v>
      </c>
      <c r="BO9" s="233">
        <f t="shared" si="70"/>
        <v>0</v>
      </c>
      <c r="BP9" s="233">
        <f t="shared" si="70"/>
        <v>18272</v>
      </c>
      <c r="BQ9" s="233">
        <f t="shared" si="70"/>
        <v>18272</v>
      </c>
      <c r="BR9" s="233">
        <f t="shared" si="16"/>
        <v>100</v>
      </c>
      <c r="BS9" s="233">
        <f t="shared" ref="BS9:BT9" si="71">BS12+BS16+BS25+BS34+BS46+BS50+BS68+BS74+BS91+BS96+BS108+BS117+BS129+BS140+BS151+BS164+BS177+BS190+BS194+BS206+BS215+BS220+BS233+BS246+BS260+BS268+BS277+BS288+BS298+BS306+BS315+BS325+BS334+BS343+BS351+BS357+BS368+BS377</f>
        <v>9400</v>
      </c>
      <c r="BT9" s="233">
        <f t="shared" si="71"/>
        <v>9400</v>
      </c>
      <c r="BU9" s="233">
        <f t="shared" si="18"/>
        <v>100</v>
      </c>
      <c r="BV9" s="233">
        <f t="shared" ref="BV9:BW9" si="72">BV12+BV16+BV25+BV34+BV46+BV50+BV68+BV74+BV91+BV96+BV108+BV117+BV129+BV140+BV151+BV164+BV177+BV190+BV194+BV206+BV215+BV220+BV233+BV246+BV260+BV268+BV277+BV288+BV298+BV306+BV315+BV325+BV334+BV343+BV351+BV357+BV368+BV377</f>
        <v>47900</v>
      </c>
      <c r="BW9" s="233">
        <f t="shared" si="72"/>
        <v>47900</v>
      </c>
      <c r="BX9" s="233">
        <f t="shared" si="20"/>
        <v>100</v>
      </c>
      <c r="BY9" s="233">
        <f t="shared" ref="BY9:BZ9" si="73">BY12+BY16+BY25+BY34+BY46+BY50+BY68+BY74+BY91+BY96+BY108+BY117+BY129+BY140+BY151+BY164+BY177+BY190+BY194+BY206+BY215+BY220+BY233+BY246+BY260+BY268+BY277+BY288+BY298+BY306+BY315+BY325+BY334+BY343+BY351+BY357+BY368+BY377</f>
        <v>10000</v>
      </c>
      <c r="BZ9" s="233">
        <f t="shared" si="73"/>
        <v>0</v>
      </c>
      <c r="CA9" s="233">
        <f t="shared" si="22"/>
        <v>0</v>
      </c>
      <c r="CB9" s="233">
        <f t="shared" ref="CB9:CC9" si="74">CB12+CB16+CB25+CB34+CB46+CB50+CB68+CB74+CB91+CB96+CB108+CB117+CB129+CB140+CB151+CB164+CB177+CB190+CB194+CB206+CB215+CB220+CB233+CB246+CB260+CB268+CB277+CB288+CB298+CB306+CB315+CB325+CB334+CB343+CB351+CB357+CB368+CB377</f>
        <v>118179.06199999999</v>
      </c>
      <c r="CC9" s="233">
        <f t="shared" si="74"/>
        <v>69429.144</v>
      </c>
      <c r="CD9" s="233">
        <f t="shared" si="24"/>
        <v>58.749107350335883</v>
      </c>
      <c r="CE9" s="233">
        <f t="shared" ref="CE9:CF9" si="75">CE12+CE16+CE25+CE34+CE46+CE50+CE68+CE74+CE91+CE96+CE108+CE117+CE129+CE140+CE151+CE164+CE177+CE190+CE194+CE206+CE215+CE220+CE233+CE246+CE260+CE268+CE277+CE288+CE298+CE306+CE315+CE325+CE334+CE343+CE351+CE357+CE368+CE377</f>
        <v>15537.5</v>
      </c>
      <c r="CF9" s="233">
        <f t="shared" si="75"/>
        <v>15537.5</v>
      </c>
      <c r="CG9" s="233">
        <f t="shared" si="26"/>
        <v>100</v>
      </c>
      <c r="CH9" s="233">
        <f t="shared" ref="CH9:CI9" si="76">CH12+CH16+CH25+CH34+CH46+CH50+CH68+CH74+CH91+CH96+CH108+CH117+CH129+CH140+CH151+CH164+CH177+CH190+CH194+CH206+CH215+CH220+CH233+CH246+CH260+CH268+CH277+CH288+CH298+CH306+CH315+CH325+CH334+CH343+CH351+CH357+CH368+CH377</f>
        <v>200</v>
      </c>
      <c r="CI9" s="233">
        <f t="shared" si="76"/>
        <v>200</v>
      </c>
      <c r="CJ9" s="233">
        <f t="shared" si="28"/>
        <v>100</v>
      </c>
      <c r="CK9" s="233">
        <f t="shared" ref="CK9:CL9" si="77">CK12+CK16+CK25+CK34+CK46+CK50+CK68+CK74+CK91+CK96+CK108+CK117+CK129+CK140+CK151+CK164+CK177+CK190+CK194+CK206+CK215+CK220+CK233+CK246+CK260+CK268+CK277+CK288+CK298+CK306+CK315+CK325+CK334+CK343+CK351+CK357+CK368+CK377</f>
        <v>25000</v>
      </c>
      <c r="CL9" s="233">
        <f t="shared" si="77"/>
        <v>25000</v>
      </c>
      <c r="CM9" s="233">
        <f t="shared" si="30"/>
        <v>100</v>
      </c>
      <c r="CN9" s="233">
        <f t="shared" ref="CN9:CO9" si="78">CN12+CN16+CN25+CN34+CN46+CN50+CN68+CN74+CN91+CN96+CN108+CN117+CN129+CN140+CN151+CN164+CN177+CN190+CN194+CN206+CN215+CN220+CN233+CN246+CN260+CN268+CN277+CN288+CN298+CN306+CN315+CN325+CN334+CN343+CN351+CN357+CN368+CN377</f>
        <v>1000</v>
      </c>
      <c r="CO9" s="233">
        <f t="shared" si="78"/>
        <v>1000</v>
      </c>
      <c r="CP9" s="233">
        <f t="shared" si="32"/>
        <v>100</v>
      </c>
      <c r="CQ9" s="233">
        <f t="shared" ref="CQ9:CR9" si="79">CQ12+CQ16+CQ25+CQ34+CQ46+CQ50+CQ68+CQ74+CQ91+CQ96+CQ108+CQ117+CQ129+CQ140+CQ151+CQ164+CQ177+CQ190+CQ194+CQ206+CQ215+CQ220+CQ233+CQ246+CQ260+CQ268+CQ277+CQ288+CQ298+CQ306+CQ315+CQ325+CQ334+CQ343+CQ351+CQ357+CQ368+CQ377</f>
        <v>0</v>
      </c>
      <c r="CR9" s="233">
        <f t="shared" si="79"/>
        <v>0</v>
      </c>
      <c r="CS9" s="233"/>
      <c r="CT9" s="233">
        <f t="shared" ref="CT9:CU9" si="80">CT12+CT16+CT25+CT34+CT46+CT50+CT68+CT74+CT91+CT96+CT108+CT117+CT129+CT140+CT151+CT164+CT177+CT190+CT194+CT206+CT215+CT220+CT233+CT246+CT260+CT268+CT277+CT288+CT298+CT306+CT315+CT325+CT334+CT343+CT351+CT357+CT368+CT377</f>
        <v>22000</v>
      </c>
      <c r="CU9" s="233">
        <f t="shared" si="80"/>
        <v>22000</v>
      </c>
      <c r="CV9" s="233"/>
      <c r="CW9" s="233">
        <f t="shared" ref="CW9:CX9" si="81">CW12+CW16+CW25+CW34+CW46+CW50+CW68+CW74+CW91+CW96+CW108+CW117+CW129+CW140+CW151+CW164+CW177+CW190+CW194+CW206+CW215+CW220+CW233+CW246+CW260+CW268+CW277+CW288+CW298+CW306+CW315+CW325+CW334+CW343+CW351+CW357+CW368+CW377</f>
        <v>5000</v>
      </c>
      <c r="CX9" s="233">
        <f t="shared" si="81"/>
        <v>0</v>
      </c>
      <c r="CY9" s="233"/>
      <c r="CZ9" s="233">
        <f t="shared" ref="CZ9:DA9" si="82">CZ12+CZ16+CZ25+CZ34+CZ46+CZ50+CZ68+CZ74+CZ91+CZ96+CZ108+CZ117+CZ129+CZ140+CZ151+CZ164+CZ177+CZ190+CZ194+CZ206+CZ215+CZ220+CZ233+CZ246+CZ260+CZ268+CZ277+CZ288+CZ298+CZ306+CZ315+CZ325+CZ334+CZ343+CZ351+CZ357+CZ368+CZ377</f>
        <v>0</v>
      </c>
      <c r="DA9" s="233">
        <f t="shared" si="82"/>
        <v>0</v>
      </c>
      <c r="DB9" s="233"/>
      <c r="DC9" s="233">
        <f t="shared" ref="DC9:DD9" si="83">DC12+DC16+DC25+DC34+DC46+DC50+DC68+DC74+DC91+DC96+DC108+DC117+DC129+DC140+DC151+DC164+DC177+DC190+DC194+DC206+DC215+DC220+DC233+DC246+DC260+DC268+DC277+DC288+DC298+DC306+DC315+DC325+DC334+DC343+DC351+DC357+DC368+DC377</f>
        <v>0</v>
      </c>
      <c r="DD9" s="233">
        <f t="shared" si="83"/>
        <v>0</v>
      </c>
      <c r="DE9" s="233"/>
      <c r="DF9" s="233">
        <f t="shared" ref="DF9:DG9" si="84">DF12+DF16+DF25+DF34+DF46+DF50+DF68+DF74+DF91+DF96+DF108+DF117+DF129+DF140+DF151+DF164+DF177+DF190+DF194+DF206+DF215+DF220+DF233+DF246+DF260+DF268+DF277+DF288+DF298+DF306+DF315+DF325+DF334+DF343+DF351+DF357+DF368+DF377</f>
        <v>41400</v>
      </c>
      <c r="DG9" s="233">
        <f t="shared" si="84"/>
        <v>0</v>
      </c>
      <c r="DH9" s="233"/>
      <c r="DI9" s="233">
        <f t="shared" ref="DI9:DJ9" si="85">DI12+DI16+DI25+DI34+DI46+DI50+DI68+DI74+DI91+DI96+DI108+DI117+DI129+DI140+DI151+DI164+DI177+DI190+DI194+DI206+DI215+DI220+DI233+DI246+DI260+DI268+DI277+DI288+DI298+DI306+DI315+DI325+DI334+DI343+DI351+DI357+DI368+DI377</f>
        <v>0</v>
      </c>
      <c r="DJ9" s="233">
        <f t="shared" si="85"/>
        <v>0</v>
      </c>
      <c r="DK9" s="233"/>
      <c r="DL9" s="233">
        <f t="shared" ref="DL9:DM9" si="86">DL12+DL16+DL25+DL34+DL46+DL50+DL68+DL74+DL91+DL96+DL108+DL117+DL129+DL140+DL151+DL164+DL177+DL190+DL194+DL206+DL215+DL220+DL233+DL246+DL260+DL268+DL277+DL288+DL298+DL306+DL315+DL325+DL334+DL343+DL351+DL357+DL368+DL377</f>
        <v>92401.82</v>
      </c>
      <c r="DM9" s="233">
        <f t="shared" si="86"/>
        <v>0</v>
      </c>
      <c r="DN9" s="233"/>
      <c r="DO9" s="233">
        <f t="shared" ref="DO9:DP9" si="87">DO12+DO16+DO25+DO34+DO46+DO50+DO68+DO74+DO91+DO96+DO108+DO117+DO129+DO140+DO151+DO164+DO177+DO190+DO194+DO206+DO215+DO220+DO233+DO246+DO260+DO268+DO277+DO288+DO298+DO306+DO315+DO325+DO334+DO343+DO351+DO357+DO368+DO377</f>
        <v>6600.0024000000003</v>
      </c>
      <c r="DP9" s="233">
        <f t="shared" si="87"/>
        <v>6600.0024000000003</v>
      </c>
      <c r="DQ9" s="233">
        <f t="shared" si="49"/>
        <v>100</v>
      </c>
      <c r="DR9" s="233">
        <f t="shared" ref="DR9:DS9" si="88">DR12+DR16+DR25+DR34+DR46+DR50+DR68+DR74+DR91+DR96+DR108+DR117+DR129+DR140+DR151+DR164+DR177+DR190+DR194+DR206+DR215+DR220+DR233+DR246+DR260+DR268+DR277+DR288+DR298+DR306+DR315+DR325+DR334+DR343+DR351+DR357+DR368+DR377</f>
        <v>35085.699999999997</v>
      </c>
      <c r="DS9" s="233">
        <f t="shared" si="88"/>
        <v>35085.699999999997</v>
      </c>
      <c r="DT9" s="233">
        <f t="shared" si="51"/>
        <v>100</v>
      </c>
      <c r="DU9" s="233">
        <f t="shared" ref="DU9:DV9" si="89">DU12+DU16+DU25+DU34+DU46+DU50+DU68+DU74+DU91+DU96+DU108+DU117+DU129+DU140+DU151+DU164+DU177+DU190+DU194+DU206+DU215+DU220+DU233+DU246+DU260+DU268+DU277+DU288+DU298+DU306+DU315+DU325+DU334+DU343+DU351+DU357+DU368+DU377</f>
        <v>16602.756000000001</v>
      </c>
      <c r="DV9" s="233">
        <f t="shared" si="89"/>
        <v>1389.9203600000001</v>
      </c>
      <c r="DW9" s="233">
        <f>DV9/DU9*100</f>
        <v>8.3716243255035483</v>
      </c>
      <c r="DX9" s="233">
        <f t="shared" ref="DX9:DY9" si="90">DX12+DX16+DX25+DX34+DX46+DX50+DX68+DX74+DX91+DX96+DX108+DX117+DX129+DX140+DX151+DX164+DX177+DX190+DX194+DX206+DX215+DX220+DX233+DX246+DX260+DX268+DX277+DX288+DX298+DX306+DX315+DX325+DX334+DX343+DX351+DX357+DX368+DX377</f>
        <v>0</v>
      </c>
      <c r="DY9" s="233">
        <f t="shared" si="90"/>
        <v>0</v>
      </c>
      <c r="DZ9" s="233"/>
      <c r="EA9" s="233">
        <f>EA12+EA16+EA25+EA34+EA46+EA50+EA68+EA74+EA91+EA96+EA108+EA117+EA129+EA140+EA151+EA164+EA177+EA190+EA194+EA206+EA215+EA220+EA233+EA246+EA260+EA268+EA277+EA288+EA298+EA306+EA315+EA325+EA334+EA343+EA351+EA357+EA368+EA377</f>
        <v>20000.000000000004</v>
      </c>
      <c r="EB9" s="233">
        <f>EB12+EB16+EB25+EB34+EB46+EB50+EB68+EB74+EB91+EB96+EB108+EB117+EB129+EB140+EB151+EB164+EB177+EB190+EB194+EB206+EB215+EB220+EB233+EB246+EB260+EB268+EB277+EB288+EB298+EB306+EB315+EB325+EB334+EB343+EB351+EB357+EB368+EB377</f>
        <v>0</v>
      </c>
      <c r="EC9" s="233">
        <f t="shared" si="54"/>
        <v>0</v>
      </c>
      <c r="ED9" s="232">
        <f>ED12+ED16+ED25+ED34+ED46+ED50+ED68+ED74+ED91+ED96+ED108+ED117+ED129+ED140+ED151+ED164+ED177+ED190+ED194+ED206+ED215+ED220+ED233+ED246+ED260+ED268+ED277+ED288+ED298+ED306+ED315+ED325+ED334+ED343+ED351+ED357+ED368+ED377</f>
        <v>0</v>
      </c>
      <c r="EE9" s="232">
        <f>EE12+EE16+EE25+EE34+EE46+EE50+EE68+EE74+EE91+EE96+EE108+EE117+EE129+EE140+EE151+EE164+EE177+EE190+EE194+EE206+EE215+EE220+EE233+EE246+EE260+EE268+EE277+EE288+EE298+EE306+EE315+EE325+EE334+EE343+EE351+EE357+EE368+EE377</f>
        <v>0</v>
      </c>
      <c r="EF9" s="233"/>
      <c r="EG9" s="232">
        <f>EG12+EG16+EG25+EG34+EG46+EG50+EG68+EG74+EG91+EG96+EG108+EG117+EG129+EG140+EG151+EG164+EG177+EG190+EG194+EG206+EG215+EG220+EG233+EG246+EG260+EG268+EG277+EG288+EG298+EG306+EG315+EG325+EG334+EG343+EG351+EG357+EG368+EG377</f>
        <v>0</v>
      </c>
      <c r="EH9" s="232">
        <f>EH12+EH16+EH25+EH34+EH46+EH50+EH68+EH74+EH91+EH96+EH108+EH117+EH129+EH140+EH151+EH164+EH177+EH190+EH194+EH206+EH215+EH220+EH233+EH246+EH260+EH268+EH277+EH288+EH298+EH306+EH315+EH325+EH334+EH343+EH351+EH357+EH368+EH377</f>
        <v>0</v>
      </c>
      <c r="EI9" s="233"/>
      <c r="EJ9" s="232">
        <f>EJ12+EJ16+EJ25+EJ34+EJ46+EJ50+EJ68+EJ74+EJ91+EJ96+EJ108+EJ117+EJ129+EJ140+EJ151+EJ164+EJ177+EJ190+EJ194+EJ206+EJ215+EJ220+EJ233+EJ246+EJ260+EJ268+EJ277+EJ288+EJ298+EJ306+EJ315+EJ325+EJ334+EJ343+EJ351+EJ357+EJ368+EJ377</f>
        <v>165000</v>
      </c>
      <c r="EK9" s="232">
        <f>EK12+EK16+EK25+EK34+EK46+EK50+EK68+EK74+EK91+EK96+EK108+EK117+EK129+EK140+EK151+EK164+EK177+EK190+EK194+EK206+EK215+EK220+EK233+EK246+EK260+EK268+EK277+EK288+EK298+EK306+EK315+EK325+EK334+EK343+EK351+EK357+EK368+EK377</f>
        <v>0</v>
      </c>
      <c r="EL9" s="233"/>
      <c r="EM9" s="232">
        <f>EM12+EM16+EM25+EM34+EM46+EM50+EM68+EM74+EM91+EM96+EM108+EM117+EM129+EM140+EM151+EM164+EM177+EM190+EM194+EM206+EM215+EM220+EM233+EM246+EM260+EM268+EM277+EM288+EM298+EM306+EM315+EM325+EM334+EM343+EM351+EM357+EM368+EM377</f>
        <v>0</v>
      </c>
      <c r="EN9" s="232">
        <f>EN12+EN16+EN25+EN34+EN46+EN50+EN68+EN74+EN91+EN96+EN108+EN117+EN129+EN140+EN151+EN164+EN177+EN190+EN194+EN206+EN215+EN220+EN233+EN246+EN260+EN268+EN277+EN288+EN298+EN306+EN315+EN325+EN334+EN343+EN351+EN357+EN368+EN377</f>
        <v>0</v>
      </c>
      <c r="EO9" s="233"/>
      <c r="EP9" s="232">
        <f>EP12+EP16+EP25+EP34+EP46+EP50+EP68+EP74+EP91+EP96+EP108+EP117+EP129+EP140+EP151+EP164+EP177+EP190+EP194+EP206+EP215+EP220+EP233+EP246+EP260+EP268+EP277+EP288+EP298+EP306+EP315+EP325+EP334+EP343+EP351+EP357+EP368+EP377</f>
        <v>20000</v>
      </c>
      <c r="EQ9" s="232">
        <f>EQ12+EQ16+EQ25+EQ34+EQ46+EQ50+EQ68+EQ74+EQ91+EQ96+EQ108+EQ117+EQ129+EQ140+EQ151+EQ164+EQ177+EQ190+EQ194+EQ206+EQ215+EQ220+EQ233+EQ246+EQ260+EQ268+EQ277+EQ288+EQ298+EQ306+EQ315+EQ325+EQ334+EQ343+EQ351+EQ357+EQ368+EQ377</f>
        <v>20000</v>
      </c>
      <c r="ER9" s="233">
        <f t="shared" si="58"/>
        <v>100</v>
      </c>
      <c r="ES9" s="232">
        <f>ES12+ES16+ES25+ES34+ES46+ES50+ES68+ES74+ES91+ES96+ES108+ES117+ES129+ES140+ES151+ES164+ES177+ES190+ES194+ES206+ES215+ES220+ES233+ES246+ES260+ES268+ES277+ES288+ES298+ES306+ES315+ES325+ES334+ES343+ES351+ES357+ES368+ES377</f>
        <v>6634.6</v>
      </c>
      <c r="ET9" s="232">
        <f>ET12+ET16+ET25+ET34+ET46+ET50+ET68+ET74+ET91+ET96+ET108+ET117+ET129+ET140+ET151+ET164+ET177+ET190+ET194+ET206+ET215+ET220+ET233+ET246+ET260+ET268+ET277+ET288+ET298+ET306+ET315+ET325+ET334+ET343+ET351+ET357+ET368+ET377</f>
        <v>6634.6</v>
      </c>
      <c r="EU9" s="233">
        <f t="shared" si="59"/>
        <v>100</v>
      </c>
      <c r="EV9" s="232">
        <f>EV12+EV16+EV25+EV34+EV46+EV50+EV68+EV74+EV91+EV96+EV108+EV117+EV129+EV140+EV151+EV164+EV177+EV190+EV194+EV206+EV215+EV220+EV233+EV246+EV260+EV268+EV277+EV288+EV298+EV306+EV315+EV325+EV334+EV343+EV351+EV357+EV368+EV377</f>
        <v>0</v>
      </c>
      <c r="EW9" s="232">
        <f>EW12+EW16+EW25+EW34+EW46+EW50+EW68+EW74+EW91+EW96+EW108+EW117+EW129+EW140+EW151+EW164+EW177+EW190+EW194+EW206+EW215+EW220+EW233+EW246+EW260+EW268+EW277+EW288+EW298+EW306+EW315+EW325+EW334+EW343+EW351+EW357+EW368+EW377</f>
        <v>0</v>
      </c>
      <c r="EX9" s="233"/>
      <c r="EY9" s="232">
        <f>EY12+EY16+EY25+EY34+EY46+EY50+EY68+EY74+EY91+EY96+EY108+EY117+EY129+EY140+EY151+EY164+EY177+EY190+EY194+EY206+EY215+EY220+EY233+EY246+EY260+EY268+EY277+EY288+EY298+EY306+EY315+EY325+EY334+EY343+EY351+EY357+EY368+EY377</f>
        <v>15956.97</v>
      </c>
      <c r="EZ9" s="232">
        <f>EZ12+EZ16+EZ25+EZ34+EZ46+EZ50+EZ68+EZ74+EZ91+EZ96+EZ108+EZ117+EZ129+EZ140+EZ151+EZ164+EZ177+EZ190+EZ194+EZ206+EZ215+EZ220+EZ233+EZ246+EZ260+EZ268+EZ277+EZ288+EZ298+EZ306+EZ315+EZ325+EZ334+EZ343+EZ351+EZ357+EZ368+EZ377</f>
        <v>15956.97</v>
      </c>
      <c r="FA9" s="233">
        <f t="shared" si="61"/>
        <v>100</v>
      </c>
      <c r="FB9" s="232">
        <f>FB12+FB16+FB25+FB34+FB46+FB50+FB68+FB74+FB91+FB96+FB108+FB117+FB129+FB140+FB151+FB164+FB177+FB190+FB194+FB206+FB215+FB220+FB233+FB246+FB260+FB268+FB277+FB288+FB298+FB306+FB315+FB325+FB334+FB343+FB351+FB357+FB368+FB377</f>
        <v>0</v>
      </c>
      <c r="FC9" s="232">
        <f>FC12+FC16+FC25+FC34+FC46+FC50+FC68+FC74+FC91+FC96+FC108+FC117+FC129+FC140+FC151+FC164+FC177+FC190+FC194+FC206+FC215+FC220+FC233+FC246+FC260+FC268+FC277+FC288+FC298+FC306+FC315+FC325+FC334+FC343+FC351+FC357+FC368+FC377</f>
        <v>0</v>
      </c>
      <c r="FD9" s="233"/>
      <c r="FE9" s="232">
        <f>FE12+FE16+FE25+FE34+FE46+FE50+FE68+FE74+FE91+FE96+FE108+FE117+FE129+FE140+FE151+FE164+FE177+FE190+FE194+FE206+FE215+FE220+FE233+FE246+FE260+FE268+FE277+FE288+FE298+FE306+FE315+FE325+FE334+FE343+FE351+FE357+FE368+FE377</f>
        <v>99500</v>
      </c>
      <c r="FF9" s="232">
        <f>FF12+FF16+FF25+FF34+FF46+FF50+FF68+FF74+FF91+FF96+FF108+FF117+FF129+FF140+FF151+FF164+FF177+FF190+FF194+FF206+FF215+FF220+FF233+FF246+FF260+FF268+FF277+FF288+FF298+FF306+FF315+FF325+FF334+FF343+FF351+FF357+FF368+FF377</f>
        <v>0</v>
      </c>
      <c r="FG9" s="233"/>
      <c r="FH9" s="232">
        <f>FH12+FH16+FH25+FH34+FH46+FH50+FH68+FH74+FH91+FH96+FH108+FH117+FH129+FH140+FH151+FH164+FH177+FH190+FH194+FH206+FH215+FH220+FH233+FH246+FH260+FH268+FH277+FH288+FH298+FH306+FH315+FH325+FH334+FH343+FH351+FH357+FH368+FH377</f>
        <v>4290.1000000000004</v>
      </c>
      <c r="FI9" s="232">
        <f>FI12+FI16+FI25+FI34+FI46+FI50+FI68+FI74+FI91+FI96+FI108+FI117+FI129+FI140+FI151+FI164+FI177+FI190+FI194+FI206+FI215+FI220+FI233+FI246+FI260+FI268+FI277+FI288+FI298+FI306+FI315+FI325+FI334+FI343+FI351+FI357+FI368+FI377</f>
        <v>4290.1000000000004</v>
      </c>
      <c r="FJ9" s="233">
        <f t="shared" si="63"/>
        <v>100</v>
      </c>
      <c r="FK9" s="232">
        <f>FK12+FK16+FK25+FK34+FK46+FK50+FK68+FK74+FK91+FK96+FK108+FK117+FK129+FK140+FK151+FK164+FK177+FK190+FK194+FK206+FK215+FK220+FK233+FK246+FK260+FK268+FK277+FK288+FK298+FK306+FK315+FK325+FK334+FK343+FK351+FK357+FK368+FK377</f>
        <v>0</v>
      </c>
      <c r="FL9" s="232">
        <f>FL12+FL16+FL25+FL34+FL46+FL50+FL68+FL74+FL91+FL96+FL108+FL117+FL129+FL140+FL151+FL164+FL177+FL190+FL194+FL206+FL215+FL220+FL233+FL246+FL260+FL268+FL277+FL288+FL298+FL306+FL315+FL325+FL334+FL343+FL351+FL357+FL368+FL377</f>
        <v>0</v>
      </c>
      <c r="FM9" s="233"/>
      <c r="FN9" s="232">
        <f>FN12+FN16+FN25+FN34+FN46+FN50+FN68+FN74+FN91+FN96+FN108+FN117+FN129+FN140+FN151+FN164+FN177+FN190+FN194+FN206+FN215+FN220+FN233+FN246+FN260+FN268+FN277+FN288+FN298+FN306+FN315+FN325+FN334+FN343+FN351+FN357+FN368+FN377</f>
        <v>0</v>
      </c>
      <c r="FO9" s="232">
        <f>FO12+FO16+FO25+FO34+FO46+FO50+FO68+FO74+FO91+FO96+FO108+FO117+FO129+FO140+FO151+FO164+FO177+FO190+FO194+FO206+FO215+FO220+FO233+FO246+FO260+FO268+FO277+FO288+FO298+FO306+FO315+FO325+FO334+FO343+FO351+FO357+FO368+FO377</f>
        <v>0</v>
      </c>
      <c r="FP9" s="233"/>
      <c r="FQ9" s="232">
        <f>FQ12+FQ16+FQ25+FQ34+FQ46+FQ50+FQ68+FQ74+FQ91+FQ96+FQ108+FQ117+FQ129+FQ140+FQ151+FQ164+FQ177+FQ190+FQ194+FQ206+FQ215+FQ220+FQ233+FQ246+FQ260+FQ268+FQ277+FQ288+FQ298+FQ306+FQ315+FQ325+FQ334+FQ343+FQ351+FQ357+FQ368+FQ377</f>
        <v>100</v>
      </c>
      <c r="FR9" s="232">
        <f>FR12+FR16+FR25+FR34+FR46+FR50+FR68+FR74+FR91+FR96+FR108+FR117+FR129+FR140+FR151+FR164+FR177+FR190+FR194+FR206+FR215+FR220+FR233+FR246+FR260+FR268+FR277+FR288+FR298+FR306+FR315+FR325+FR334+FR343+FR351+FR357+FR368+FR377</f>
        <v>100</v>
      </c>
      <c r="FS9" s="233">
        <f t="shared" si="65"/>
        <v>100</v>
      </c>
      <c r="FT9" s="232">
        <f>FT12+FT16+FT25+FT34+FT46+FT50+FT68+FT74+FT91+FT96+FT108+FT117+FT129+FT140+FT151+FT164+FT177+FT190+FT194+FT206+FT215+FT220+FT233+FT246+FT260+FT268+FT277+FT288+FT298+FT306+FT315+FT325+FT334+FT343+FT351+FT357+FT368+FT377</f>
        <v>0</v>
      </c>
      <c r="FU9" s="232">
        <f>FU12+FU16+FU25+FU34+FU46+FU50+FU68+FU74+FU91+FU96+FU108+FU117+FU129+FU140+FU151+FU164+FU177+FU190+FU194+FU206+FU215+FU220+FU233+FU246+FU260+FU268+FU277+FU288+FU298+FU306+FU315+FU325+FU334+FU343+FU351+FU357+FU368+FU377</f>
        <v>0</v>
      </c>
      <c r="FV9" s="233"/>
    </row>
    <row r="10" spans="1:178" s="12" customFormat="1" ht="15.75" x14ac:dyDescent="0.25">
      <c r="A10" s="146" t="s">
        <v>156</v>
      </c>
      <c r="B10" s="234">
        <f t="shared" si="67"/>
        <v>1879042.7224000001</v>
      </c>
      <c r="C10" s="234">
        <f t="shared" si="68"/>
        <v>829151.8550499999</v>
      </c>
      <c r="D10" s="234">
        <f t="shared" si="0"/>
        <v>44.126290752504495</v>
      </c>
      <c r="E10" s="234">
        <f t="shared" ref="E10:BD10" si="91">SUM(E13:E14,E17:E23,E26:E32,E35:E44,E47:E48,E51:E66,E69:E72,E75:E89,E92:E94,E97:E106,E109:E115,E118:E127,E130:E138,E141:E149,E152:E162,E165:E175,E178:E188,E191:E192,E195:E204,E207:E213,E216:E218,E221:E231,E234:E244,E247:E258,E261:E266,E269:E275,E278:E286,E289:E296,E299:E304,E307:E313,E316:E323,E326:E332,E335:E341,E344:E349,E352:E355,E358:E366,E369:E375,E378:E381)</f>
        <v>0</v>
      </c>
      <c r="F10" s="234">
        <f t="shared" si="91"/>
        <v>0</v>
      </c>
      <c r="G10" s="234">
        <f t="shared" si="91"/>
        <v>0</v>
      </c>
      <c r="H10" s="234">
        <f t="shared" si="91"/>
        <v>299900</v>
      </c>
      <c r="I10" s="234">
        <f t="shared" si="91"/>
        <v>297836.93239999999</v>
      </c>
      <c r="J10" s="234">
        <f t="shared" si="2"/>
        <v>99.312081493831272</v>
      </c>
      <c r="K10" s="234">
        <f t="shared" si="91"/>
        <v>0</v>
      </c>
      <c r="L10" s="234">
        <f t="shared" si="91"/>
        <v>0</v>
      </c>
      <c r="M10" s="233"/>
      <c r="N10" s="234">
        <f t="shared" si="91"/>
        <v>2500</v>
      </c>
      <c r="O10" s="234">
        <f t="shared" si="91"/>
        <v>2500</v>
      </c>
      <c r="P10" s="233">
        <f t="shared" si="4"/>
        <v>100</v>
      </c>
      <c r="Q10" s="234">
        <f t="shared" si="91"/>
        <v>0</v>
      </c>
      <c r="R10" s="234">
        <f t="shared" si="91"/>
        <v>0</v>
      </c>
      <c r="S10" s="234"/>
      <c r="T10" s="234">
        <f t="shared" si="91"/>
        <v>70234.600000000006</v>
      </c>
      <c r="U10" s="234">
        <f t="shared" si="91"/>
        <v>26516.769699999997</v>
      </c>
      <c r="V10" s="234"/>
      <c r="W10" s="234">
        <f t="shared" si="91"/>
        <v>340000</v>
      </c>
      <c r="X10" s="234">
        <f t="shared" si="91"/>
        <v>192764.41884</v>
      </c>
      <c r="Y10" s="234">
        <f t="shared" si="6"/>
        <v>56.695417305882359</v>
      </c>
      <c r="Z10" s="234">
        <f t="shared" si="91"/>
        <v>0</v>
      </c>
      <c r="AA10" s="234">
        <f t="shared" si="91"/>
        <v>0</v>
      </c>
      <c r="AB10" s="234"/>
      <c r="AC10" s="234">
        <f t="shared" si="91"/>
        <v>0</v>
      </c>
      <c r="AD10" s="234">
        <f t="shared" si="91"/>
        <v>0</v>
      </c>
      <c r="AE10" s="234"/>
      <c r="AF10" s="234">
        <f t="shared" si="91"/>
        <v>0</v>
      </c>
      <c r="AG10" s="234">
        <f t="shared" si="91"/>
        <v>0</v>
      </c>
      <c r="AH10" s="234"/>
      <c r="AI10" s="234">
        <f t="shared" si="91"/>
        <v>0</v>
      </c>
      <c r="AJ10" s="234">
        <f t="shared" si="91"/>
        <v>0</v>
      </c>
      <c r="AK10" s="234"/>
      <c r="AL10" s="234">
        <f t="shared" si="91"/>
        <v>0</v>
      </c>
      <c r="AM10" s="234">
        <f t="shared" si="91"/>
        <v>0</v>
      </c>
      <c r="AN10" s="234"/>
      <c r="AO10" s="234">
        <f t="shared" si="91"/>
        <v>0</v>
      </c>
      <c r="AP10" s="234">
        <f t="shared" si="91"/>
        <v>0</v>
      </c>
      <c r="AQ10" s="234"/>
      <c r="AR10" s="234">
        <f t="shared" si="91"/>
        <v>0</v>
      </c>
      <c r="AS10" s="234">
        <f t="shared" si="91"/>
        <v>0</v>
      </c>
      <c r="AT10" s="234"/>
      <c r="AU10" s="234">
        <f t="shared" si="91"/>
        <v>0</v>
      </c>
      <c r="AV10" s="234">
        <f t="shared" si="91"/>
        <v>0</v>
      </c>
      <c r="AW10" s="234"/>
      <c r="AX10" s="234">
        <f t="shared" si="91"/>
        <v>0</v>
      </c>
      <c r="AY10" s="234">
        <f t="shared" si="91"/>
        <v>0</v>
      </c>
      <c r="AZ10" s="234"/>
      <c r="BA10" s="234">
        <f t="shared" si="91"/>
        <v>0</v>
      </c>
      <c r="BB10" s="234">
        <f t="shared" si="91"/>
        <v>0</v>
      </c>
      <c r="BC10" s="234"/>
      <c r="BD10" s="234">
        <f t="shared" si="91"/>
        <v>0</v>
      </c>
      <c r="BE10" s="234">
        <f t="shared" ref="BE10:BF10" si="92">SUM(BE13:BE14,BE17:BE23,BE26:BE32,BE35:BE44,BE47:BE48,BE51:BE66,BE69:BE72,BE75:BE89,BE92:BE94,BE97:BE106,BE109:BE115,BE118:BE127,BE130:BE138,BE141:BE149,BE152:BE162,BE165:BE175,BE178:BE188,BE191:BE192,BE195:BE204,BE207:BE213,BE216:BE218,BE221:BE231,BE234:BE244,BE247:BE258,BE261:BE266,BE269:BE275,BE278:BE286,BE289:BE296,BE299:BE304,BE307:BE313,BE316:BE323,BE326:BE332,BE335:BE341,BE344:BE349,BE352:BE355,BE358:BE366,BE369:BE375,BE378:BE381)</f>
        <v>0</v>
      </c>
      <c r="BF10" s="234">
        <f t="shared" si="92"/>
        <v>0</v>
      </c>
      <c r="BG10" s="234">
        <f>SUM(BG13:BG14,BG17:BG23,BG26:BG32,BG35:BG44,BG47:BG48,BG51:BG66,BG69:BG72,BG75:BG89,BG92:BG94,BG97:BG106,BG109:BG115,BG118:BG127,BG130:BG138,BG141:BG149,BG152:BG162,BG165:BG175,BG178:BG188,BG191:BG192,BG195:BG204,BG207:BG213,BG216:BG218,BG221:BG231,BG234:BG244,BG247:BG258,BG261:BG266,BG269:BG275,BG278:BG286,BG289:BG296,BG299:BG304,BG307:BG313,BG316:BG323,BG326:BG332,BG335:BG341,BG344:BG349,BG352:BG355,BG358:BG366,BG369:BG375,BG378:BG381)</f>
        <v>31583.700000000026</v>
      </c>
      <c r="BH10" s="234">
        <f>SUM(BH13:BH14,BH17:BH23,BH26:BH32,BH35:BH44,BH47:BH48,BH51:BH66,BH69:BH72,BH75:BH89,BH92:BH94,BH97:BH106,BH109:BH115,BH118:BH127,BH130:BH138,BH141:BH149,BH152:BH162,BH165:BH175,BH178:BH188,BH191:BH192,BH195:BH204,BH207:BH213,BH216:BH218,BH221:BH231,BH234:BH244,BH247:BH258,BH261:BH266,BH269:BH275,BH278:BH286,BH289:BH296,BH299:BH304,BH307:BH313,BH316:BH323,BH326:BH332,BH335:BH341,BH344:BH349,BH352:BH355,BH358:BH366,BH369:BH375,BH378:BH381)</f>
        <v>9929.5768000000025</v>
      </c>
      <c r="BI10" s="233"/>
      <c r="BJ10" s="234">
        <f>SUM(BJ13:BJ14,BJ17:BJ23,BJ26:BJ32,BJ35:BJ44,BJ47:BJ48,BJ51:BJ66,BJ69:BJ72,BJ75:BJ89,BJ92:BJ94,BJ97:BJ106,BJ109:BJ115,BJ118:BJ127,BJ130:BJ138,BJ141:BJ149,BJ152:BJ162,BJ165:BJ175,BJ178:BJ188,BJ191:BJ192,BJ195:BJ204,BJ207:BJ213,BJ216:BJ218,BJ221:BJ231,BJ234:BJ244,BJ247:BJ258,BJ261:BJ266,BJ269:BJ275,BJ278:BJ286,BJ289:BJ296,BJ299:BJ304,BJ307:BJ313,BJ316:BJ323,BJ326:BJ332,BJ335:BJ341,BJ344:BJ349,BJ352:BJ355,BJ358:BJ366,BJ369:BJ375,BJ378:BJ381)</f>
        <v>0</v>
      </c>
      <c r="BK10" s="234">
        <f>SUM(BK13:BK14,BK17:BK23,BK26:BK32,BK35:BK44,BK47:BK48,BK51:BK66,BK69:BK72,BK75:BK89,BK92:BK94,BK97:BK106,BK109:BK115,BK118:BK127,BK130:BK138,BK141:BK149,BK152:BK162,BK165:BK175,BK178:BK188,BK191:BK192,BK195:BK204,BK207:BK213,BK216:BK218,BK221:BK231,BK234:BK244,BK247:BK258,BK261:BK266,BK269:BK275,BK278:BK286,BK289:BK296,BK299:BK304,BK307:BK313,BK316:BK323,BK326:BK332,BK335:BK341,BK344:BK349,BK352:BK355,BK358:BK366,BK369:BK375,BK378:BK381)</f>
        <v>0</v>
      </c>
      <c r="BL10" s="233"/>
      <c r="BM10" s="234">
        <f t="shared" ref="BM10:BO10" si="93">SUM(BM13:BM14,BM17:BM23,BM26:BM32,BM35:BM44,BM47:BM48,BM51:BM66,BM69:BM72,BM75:BM89,BM92:BM94,BM97:BM106,BM109:BM115,BM118:BM127,BM130:BM138,BM141:BM149,BM152:BM162,BM165:BM175,BM178:BM188,BM191:BM192,BM195:BM204,BM207:BM213,BM216:BM218,BM221:BM231,BM234:BM244,BM247:BM258,BM261:BM266,BM269:BM275,BM278:BM286,BM289:BM296,BM299:BM304,BM307:BM313,BM316:BM323,BM326:BM332,BM335:BM341,BM344:BM349,BM352:BM355,BM358:BM366,BM369:BM375,BM378:BM381)</f>
        <v>0</v>
      </c>
      <c r="BN10" s="234">
        <f t="shared" si="93"/>
        <v>0</v>
      </c>
      <c r="BO10" s="234">
        <f t="shared" si="93"/>
        <v>0</v>
      </c>
      <c r="BP10" s="234">
        <f>SUM(BP13:BP14,BP17:BP23,BP26:BP32,BP35:BP44,BP47:BP48,BP51:BP66,BP69:BP72,BP75:BP89,BP92:BP94,BP97:BP106,BP109:BP115,BP118:BP127,BP130:BP138,BP141:BP149,BP152:BP162,BP165:BP175,BP178:BP188,BP191:BP192,BP195:BP204,BP207:BP213,BP216:BP218,BP221:BP231,BP234:BP244,BP247:BP258,BP261:BP266,BP269:BP275,BP278:BP286,BP289:BP296,BP299:BP304,BP307:BP313,BP316:BP323,BP326:BP332,BP335:BP341,BP344:BP349,BP352:BP355,BP358:BP366,BP369:BP375,BP378:BP381)</f>
        <v>0</v>
      </c>
      <c r="BQ10" s="234">
        <f>SUM(BQ13:BQ14,BQ17:BQ23,BQ26:BQ32,BQ35:BQ44,BQ47:BQ48,BQ51:BQ66,BQ69:BQ72,BQ75:BQ89,BQ92:BQ94,BQ97:BQ106,BQ109:BQ115,BQ118:BQ127,BQ130:BQ138,BQ141:BQ149,BQ152:BQ162,BQ165:BQ175,BQ178:BQ188,BQ191:BQ192,BQ195:BQ204,BQ207:BQ213,BQ216:BQ218,BQ221:BQ231,BQ234:BQ244,BQ247:BQ258,BQ261:BQ266,BQ269:BQ275,BQ278:BQ286,BQ289:BQ296,BQ299:BQ304,BQ307:BQ313,BQ316:BQ323,BQ326:BQ332,BQ335:BQ341,BQ344:BQ349,BQ352:BQ355,BQ358:BQ366,BQ369:BQ375,BQ378:BQ381)</f>
        <v>0</v>
      </c>
      <c r="BR10" s="233"/>
      <c r="BS10" s="234">
        <f>SUM(BS13:BS14,BS17:BS23,BS26:BS32,BS35:BS44,BS47:BS48,BS51:BS66,BS69:BS72,BS75:BS89,BS92:BS94,BS97:BS106,BS109:BS115,BS118:BS127,BS130:BS138,BS141:BS149,BS152:BS162,BS165:BS175,BS178:BS188,BS191:BS192,BS195:BS204,BS207:BS213,BS216:BS218,BS221:BS231,BS234:BS244,BS247:BS258,BS261:BS266,BS269:BS275,BS278:BS286,BS289:BS296,BS299:BS304,BS307:BS313,BS316:BS323,BS326:BS332,BS335:BS341,BS344:BS349,BS352:BS355,BS358:BS366,BS369:BS375,BS378:BS381)</f>
        <v>0</v>
      </c>
      <c r="BT10" s="234">
        <f>SUM(BT13:BT14,BT17:BT23,BT26:BT32,BT35:BT44,BT47:BT48,BT51:BT66,BT69:BT72,BT75:BT89,BT92:BT94,BT97:BT106,BT109:BT115,BT118:BT127,BT130:BT138,BT141:BT149,BT152:BT162,BT165:BT175,BT178:BT188,BT191:BT192,BT195:BT204,BT207:BT213,BT216:BT218,BT221:BT231,BT234:BT244,BT247:BT258,BT261:BT266,BT269:BT275,BT278:BT286,BT289:BT296,BT299:BT304,BT307:BT313,BT316:BT323,BT326:BT332,BT335:BT341,BT344:BT349,BT352:BT355,BT358:BT366,BT369:BT375,BT378:BT381)</f>
        <v>0</v>
      </c>
      <c r="BU10" s="233"/>
      <c r="BV10" s="234">
        <f>SUM(BV13:BV14,BV17:BV23,BV26:BV32,BV35:BV44,BV47:BV48,BV51:BV66,BV69:BV72,BV75:BV89,BV92:BV94,BV97:BV106,BV109:BV115,BV118:BV127,BV130:BV138,BV141:BV149,BV152:BV162,BV165:BV175,BV178:BV188,BV191:BV192,BV195:BV204,BV207:BV213,BV216:BV218,BV221:BV231,BV234:BV244,BV247:BV258,BV261:BV266,BV269:BV275,BV278:BV286,BV289:BV296,BV299:BV304,BV307:BV313,BV316:BV323,BV326:BV332,BV335:BV341,BV344:BV349,BV352:BV355,BV358:BV366,BV369:BV375,BV378:BV381)</f>
        <v>0</v>
      </c>
      <c r="BW10" s="234">
        <f>SUM(BW13:BW14,BW17:BW23,BW26:BW32,BW35:BW44,BW47:BW48,BW51:BW66,BW69:BW72,BW75:BW89,BW92:BW94,BW97:BW106,BW109:BW115,BW118:BW127,BW130:BW138,BW141:BW149,BW152:BW162,BW165:BW175,BW178:BW188,BW191:BW192,BW195:BW204,BW207:BW213,BW216:BW218,BW221:BW231,BW234:BW244,BW247:BW258,BW261:BW266,BW269:BW275,BW278:BW286,BW289:BW296,BW299:BW304,BW307:BW313,BW316:BW323,BW326:BW332,BW335:BW341,BW344:BW349,BW352:BW355,BW358:BW366,BW369:BW375,BW378:BW381)</f>
        <v>0</v>
      </c>
      <c r="BX10" s="233"/>
      <c r="BY10" s="234">
        <f>SUM(BY13:BY14,BY17:BY23,BY26:BY32,BY35:BY44,BY47:BY48,BY51:BY66,BY69:BY72,BY75:BY89,BY92:BY94,BY97:BY106,BY109:BY115,BY118:BY127,BY130:BY138,BY141:BY149,BY152:BY162,BY165:BY175,BY178:BY188,BY191:BY192,BY195:BY204,BY207:BY213,BY216:BY218,BY221:BY231,BY234:BY244,BY247:BY258,BY261:BY266,BY269:BY275,BY278:BY286,BY289:BY296,BY299:BY304,BY307:BY313,BY316:BY323,BY326:BY332,BY335:BY341,BY344:BY349,BY352:BY355,BY358:BY366,BY369:BY375,BY378:BY381)</f>
        <v>0</v>
      </c>
      <c r="BZ10" s="234">
        <f>SUM(BZ13:BZ14,BZ17:BZ23,BZ26:BZ32,BZ35:BZ44,BZ47:BZ48,BZ51:BZ66,BZ69:BZ72,BZ75:BZ89,BZ92:BZ94,BZ97:BZ106,BZ109:BZ115,BZ118:BZ127,BZ130:BZ138,BZ141:BZ149,BZ152:BZ162,BZ165:BZ175,BZ178:BZ188,BZ191:BZ192,BZ195:BZ204,BZ207:BZ213,BZ216:BZ218,BZ221:BZ231,BZ234:BZ244,BZ247:BZ258,BZ261:BZ266,BZ269:BZ275,BZ278:BZ286,BZ289:BZ296,BZ299:BZ304,BZ307:BZ313,BZ316:BZ323,BZ326:BZ332,BZ335:BZ341,BZ344:BZ349,BZ352:BZ355,BZ358:BZ366,BZ369:BZ375,BZ378:BZ381)</f>
        <v>0</v>
      </c>
      <c r="CA10" s="233"/>
      <c r="CB10" s="234">
        <f>SUM(CB13:CB14,CB17:CB23,CB26:CB32,CB35:CB44,CB47:CB48,CB51:CB66,CB69:CB72,CB75:CB89,CB92:CB94,CB97:CB106,CB109:CB115,CB118:CB127,CB130:CB138,CB141:CB149,CB152:CB162,CB165:CB175,CB178:CB188,CB191:CB192,CB195:CB204,CB207:CB213,CB216:CB218,CB221:CB231,CB234:CB244,CB247:CB258,CB261:CB266,CB269:CB275,CB278:CB286,CB289:CB296,CB299:CB304,CB307:CB313,CB316:CB323,CB326:CB332,CB335:CB341,CB344:CB349,CB352:CB355,CB358:CB366,CB369:CB375,CB378:CB381)</f>
        <v>3270</v>
      </c>
      <c r="CC10" s="234">
        <f>SUM(CC13:CC14,CC17:CC23,CC26:CC32,CC35:CC44,CC47:CC48,CC51:CC66,CC69:CC72,CC75:CC89,CC92:CC94,CC97:CC106,CC109:CC115,CC118:CC127,CC130:CC138,CC141:CC149,CC152:CC162,CC165:CC175,CC178:CC188,CC191:CC192,CC195:CC204,CC207:CC213,CC216:CC218,CC221:CC231,CC234:CC244,CC247:CC258,CC261:CC266,CC269:CC275,CC278:CC286,CC289:CC296,CC299:CC304,CC307:CC313,CC316:CC323,CC326:CC332,CC335:CC341,CC344:CC349,CC352:CC355,CC358:CC366,CC369:CC375,CC378:CC381)</f>
        <v>2005.6</v>
      </c>
      <c r="CD10" s="233">
        <f t="shared" si="24"/>
        <v>61.333333333333329</v>
      </c>
      <c r="CE10" s="234">
        <f>SUM(CE13:CE14,CE17:CE23,CE26:CE32,CE35:CE44,CE47:CE48,CE51:CE66,CE69:CE72,CE75:CE89,CE92:CE94,CE97:CE106,CE109:CE115,CE118:CE127,CE130:CE138,CE141:CE149,CE152:CE162,CE165:CE175,CE178:CE188,CE191:CE192,CE195:CE204,CE207:CE213,CE216:CE218,CE221:CE231,CE234:CE244,CE247:CE258,CE261:CE266,CE269:CE275,CE278:CE286,CE289:CE296,CE299:CE304,CE307:CE313,CE316:CE323,CE326:CE332,CE335:CE341,CE344:CE349,CE352:CE355,CE358:CE366,CE369:CE375,CE378:CE381)</f>
        <v>0</v>
      </c>
      <c r="CF10" s="234">
        <f>SUM(CF13:CF14,CF17:CF23,CF26:CF32,CF35:CF44,CF47:CF48,CF51:CF66,CF69:CF72,CF75:CF89,CF92:CF94,CF97:CF106,CF109:CF115,CF118:CF127,CF130:CF138,CF141:CF149,CF152:CF162,CF165:CF175,CF178:CF188,CF191:CF192,CF195:CF204,CF207:CF213,CF216:CF218,CF221:CF231,CF234:CF244,CF247:CF258,CF261:CF266,CF269:CF275,CF278:CF286,CF289:CF296,CF299:CF304,CF307:CF313,CF316:CF323,CF326:CF332,CF335:CF341,CF344:CF349,CF352:CF355,CF358:CF366,CF369:CF375,CF378:CF381)</f>
        <v>0</v>
      </c>
      <c r="CG10" s="233"/>
      <c r="CH10" s="234">
        <f>SUM(CH13:CH14,CH17:CH23,CH26:CH32,CH35:CH44,CH47:CH48,CH51:CH66,CH69:CH72,CH75:CH89,CH92:CH94,CH97:CH106,CH109:CH115,CH118:CH127,CH130:CH138,CH141:CH149,CH152:CH162,CH165:CH175,CH178:CH188,CH191:CH192,CH195:CH204,CH207:CH213,CH216:CH218,CH221:CH231,CH234:CH244,CH247:CH258,CH261:CH266,CH269:CH275,CH278:CH286,CH289:CH296,CH299:CH304,CH307:CH313,CH316:CH323,CH326:CH332,CH335:CH341,CH344:CH349,CH352:CH355,CH358:CH366,CH369:CH375,CH378:CH381)</f>
        <v>0</v>
      </c>
      <c r="CI10" s="234">
        <f>SUM(CI13:CI14,CI17:CI23,CI26:CI32,CI35:CI44,CI47:CI48,CI51:CI66,CI69:CI72,CI75:CI89,CI92:CI94,CI97:CI106,CI109:CI115,CI118:CI127,CI130:CI138,CI141:CI149,CI152:CI162,CI165:CI175,CI178:CI188,CI191:CI192,CI195:CI204,CI207:CI213,CI216:CI218,CI221:CI231,CI234:CI244,CI247:CI258,CI261:CI266,CI269:CI275,CI278:CI286,CI289:CI296,CI299:CI304,CI307:CI313,CI316:CI323,CI326:CI332,CI335:CI341,CI344:CI349,CI352:CI355,CI358:CI366,CI369:CI375,CI378:CI381)</f>
        <v>0</v>
      </c>
      <c r="CJ10" s="233"/>
      <c r="CK10" s="234">
        <f>SUM(CK13:CK14,CK17:CK23,CK26:CK32,CK35:CK44,CK47:CK48,CK51:CK66,CK69:CK72,CK75:CK89,CK92:CK94,CK97:CK106,CK109:CK115,CK118:CK127,CK130:CK138,CK141:CK149,CK152:CK162,CK165:CK175,CK178:CK188,CK191:CK192,CK195:CK204,CK207:CK213,CK216:CK218,CK221:CK231,CK234:CK244,CK247:CK258,CK261:CK266,CK269:CK275,CK278:CK286,CK289:CK296,CK299:CK304,CK307:CK313,CK316:CK323,CK326:CK332,CK335:CK341,CK344:CK349,CK352:CK355,CK358:CK366,CK369:CK375,CK378:CK381)</f>
        <v>0</v>
      </c>
      <c r="CL10" s="234">
        <f>SUM(CL13:CL14,CL17:CL23,CL26:CL32,CL35:CL44,CL47:CL48,CL51:CL66,CL69:CL72,CL75:CL89,CL92:CL94,CL97:CL106,CL109:CL115,CL118:CL127,CL130:CL138,CL141:CL149,CL152:CL162,CL165:CL175,CL178:CL188,CL191:CL192,CL195:CL204,CL207:CL213,CL216:CL218,CL221:CL231,CL234:CL244,CL247:CL258,CL261:CL266,CL269:CL275,CL278:CL286,CL289:CL296,CL299:CL304,CL307:CL313,CL316:CL323,CL326:CL332,CL335:CL341,CL344:CL349,CL352:CL355,CL358:CL366,CL369:CL375,CL378:CL381)</f>
        <v>0</v>
      </c>
      <c r="CM10" s="233"/>
      <c r="CN10" s="234">
        <f>SUM(CN13:CN14,CN17:CN23,CN26:CN32,CN35:CN44,CN47:CN48,CN51:CN66,CN69:CN72,CN75:CN89,CN92:CN94,CN97:CN106,CN109:CN115,CN118:CN127,CN130:CN138,CN141:CN149,CN152:CN162,CN165:CN175,CN178:CN188,CN191:CN192,CN195:CN204,CN207:CN213,CN216:CN218,CN221:CN231,CN234:CN244,CN247:CN258,CN261:CN266,CN269:CN275,CN278:CN286,CN289:CN296,CN299:CN304,CN307:CN313,CN316:CN323,CN326:CN332,CN335:CN341,CN344:CN349,CN352:CN355,CN358:CN366,CN369:CN375,CN378:CN381)</f>
        <v>100</v>
      </c>
      <c r="CO10" s="234">
        <f>SUM(CO13:CO14,CO17:CO23,CO26:CO32,CO35:CO44,CO47:CO48,CO51:CO66,CO69:CO72,CO75:CO89,CO92:CO94,CO97:CO106,CO109:CO115,CO118:CO127,CO130:CO138,CO141:CO149,CO152:CO162,CO165:CO175,CO178:CO188,CO191:CO192,CO195:CO204,CO207:CO213,CO216:CO218,CO221:CO231,CO234:CO244,CO247:CO258,CO261:CO266,CO269:CO275,CO278:CO286,CO289:CO296,CO299:CO304,CO307:CO313,CO316:CO323,CO326:CO332,CO335:CO341,CO344:CO349,CO352:CO355,CO358:CO366,CO369:CO375,CO378:CO381)</f>
        <v>100</v>
      </c>
      <c r="CP10" s="233"/>
      <c r="CQ10" s="234">
        <f>SUM(CQ13:CQ14,CQ17:CQ23,CQ26:CQ32,CQ35:CQ44,CQ47:CQ48,CQ51:CQ66,CQ69:CQ72,CQ75:CQ89,CQ92:CQ94,CQ97:CQ106,CQ109:CQ115,CQ118:CQ127,CQ130:CQ138,CQ141:CQ149,CQ152:CQ162,CQ165:CQ175,CQ178:CQ188,CQ191:CQ192,CQ195:CQ204,CQ207:CQ213,CQ216:CQ218,CQ221:CQ231,CQ234:CQ244,CQ247:CQ258,CQ261:CQ266,CQ269:CQ275,CQ278:CQ286,CQ289:CQ296,CQ299:CQ304,CQ307:CQ313,CQ316:CQ323,CQ326:CQ332,CQ335:CQ341,CQ344:CQ349,CQ352:CQ355,CQ358:CQ366,CQ369:CQ375,CQ378:CQ381)</f>
        <v>44100</v>
      </c>
      <c r="CR10" s="234">
        <f>SUM(CR13:CR14,CR17:CR23,CR26:CR32,CR35:CR44,CR47:CR48,CR51:CR66,CR69:CR72,CR75:CR89,CR92:CR94,CR97:CR106,CR109:CR115,CR118:CR127,CR130:CR138,CR141:CR149,CR152:CR162,CR165:CR175,CR178:CR188,CR191:CR192,CR195:CR204,CR207:CR213,CR216:CR218,CR221:CR231,CR234:CR244,CR247:CR258,CR261:CR266,CR269:CR275,CR278:CR286,CR289:CR296,CR299:CR304,CR307:CR313,CR316:CR323,CR326:CR332,CR335:CR341,CR344:CR349,CR352:CR355,CR358:CR366,CR369:CR375,CR378:CR381)</f>
        <v>44100</v>
      </c>
      <c r="CS10" s="233">
        <f t="shared" si="34"/>
        <v>100</v>
      </c>
      <c r="CT10" s="234">
        <f>SUM(CT13:CT14,CT17:CT23,CT26:CT32,CT35:CT44,CT47:CT48,CT51:CT66,CT69:CT72,CT75:CT89,CT92:CT94,CT97:CT106,CT109:CT115,CT118:CT127,CT130:CT138,CT141:CT149,CT152:CT162,CT165:CT175,CT178:CT188,CT191:CT192,CT195:CT204,CT207:CT213,CT216:CT218,CT221:CT231,CT234:CT244,CT247:CT258,CT261:CT266,CT269:CT275,CT278:CT286,CT289:CT296,CT299:CT304,CT307:CT313,CT316:CT323,CT326:CT332,CT335:CT341,CT344:CT349,CT352:CT355,CT358:CT366,CT369:CT375,CT378:CT381)</f>
        <v>0</v>
      </c>
      <c r="CU10" s="234">
        <f>SUM(CU13:CU14,CU17:CU23,CU26:CU32,CU35:CU44,CU47:CU48,CU51:CU66,CU69:CU72,CU75:CU89,CU92:CU94,CU97:CU106,CU109:CU115,CU118:CU127,CU130:CU138,CU141:CU149,CU152:CU162,CU165:CU175,CU178:CU188,CU191:CU192,CU195:CU204,CU207:CU213,CU216:CU218,CU221:CU231,CU234:CU244,CU247:CU258,CU261:CU266,CU269:CU275,CU278:CU286,CU289:CU296,CU299:CU304,CU307:CU313,CU316:CU323,CU326:CU332,CU335:CU341,CU344:CU349,CU352:CU355,CU358:CU366,CU369:CU375,CU378:CU381)</f>
        <v>0</v>
      </c>
      <c r="CV10" s="233"/>
      <c r="CW10" s="234">
        <f>SUM(CW13:CW14,CW17:CW23,CW26:CW32,CW35:CW44,CW47:CW48,CW51:CW66,CW69:CW72,CW75:CW89,CW92:CW94,CW97:CW106,CW109:CW115,CW118:CW127,CW130:CW138,CW141:CW149,CW152:CW162,CW165:CW175,CW178:CW188,CW191:CW192,CW195:CW204,CW207:CW213,CW216:CW218,CW221:CW231,CW234:CW244,CW247:CW258,CW261:CW266,CW269:CW275,CW278:CW286,CW289:CW296,CW299:CW304,CW307:CW313,CW316:CW323,CW326:CW332,CW335:CW341,CW344:CW349,CW352:CW355,CW358:CW366,CW369:CW375,CW378:CW381)</f>
        <v>0</v>
      </c>
      <c r="CX10" s="234">
        <f>SUM(CX13:CX14,CX17:CX23,CX26:CX32,CX35:CX44,CX47:CX48,CX51:CX66,CX69:CX72,CX75:CX89,CX92:CX94,CX97:CX106,CX109:CX115,CX118:CX127,CX130:CX138,CX141:CX149,CX152:CX162,CX165:CX175,CX178:CX188,CX191:CX192,CX195:CX204,CX207:CX213,CX216:CX218,CX221:CX231,CX234:CX244,CX247:CX258,CX261:CX266,CX269:CX275,CX278:CX286,CX289:CX296,CX299:CX304,CX307:CX313,CX316:CX323,CX326:CX332,CX335:CX341,CX344:CX349,CX352:CX355,CX358:CX366,CX369:CX375,CX378:CX381)</f>
        <v>0</v>
      </c>
      <c r="CY10" s="233"/>
      <c r="CZ10" s="234">
        <f>SUM(CZ13:CZ14,CZ17:CZ23,CZ26:CZ32,CZ35:CZ44,CZ47:CZ48,CZ51:CZ66,CZ69:CZ72,CZ75:CZ89,CZ92:CZ94,CZ97:CZ106,CZ109:CZ115,CZ118:CZ127,CZ130:CZ138,CZ141:CZ149,CZ152:CZ162,CZ165:CZ175,CZ178:CZ188,CZ191:CZ192,CZ195:CZ204,CZ207:CZ213,CZ216:CZ218,CZ221:CZ231,CZ234:CZ244,CZ247:CZ258,CZ261:CZ266,CZ269:CZ275,CZ278:CZ286,CZ289:CZ296,CZ299:CZ304,CZ307:CZ313,CZ316:CZ323,CZ326:CZ332,CZ335:CZ341,CZ344:CZ349,CZ352:CZ355,CZ358:CZ366,CZ369:CZ375,CZ378:CZ381)</f>
        <v>115000</v>
      </c>
      <c r="DA10" s="234">
        <f>SUM(DA13:DA14,DA17:DA23,DA26:DA32,DA35:DA44,DA47:DA48,DA51:DA66,DA69:DA72,DA75:DA89,DA92:DA94,DA97:DA106,DA109:DA115,DA118:DA127,DA130:DA138,DA141:DA149,DA152:DA162,DA165:DA175,DA178:DA188,DA191:DA192,DA195:DA204,DA207:DA213,DA216:DA218,DA221:DA231,DA234:DA244,DA247:DA258,DA261:DA266,DA269:DA275,DA278:DA286,DA289:DA296,DA299:DA304,DA307:DA313,DA316:DA323,DA326:DA332,DA335:DA341,DA344:DA349,DA352:DA355,DA358:DA366,DA369:DA375,DA378:DA381)</f>
        <v>115000</v>
      </c>
      <c r="DB10" s="233">
        <f t="shared" ref="DB10" si="94">DA10/CZ10*100</f>
        <v>100</v>
      </c>
      <c r="DC10" s="234">
        <f>SUM(DC13:DC14,DC17:DC23,DC26:DC32,DC35:DC44,DC47:DC48,DC51:DC66,DC69:DC72,DC75:DC89,DC92:DC94,DC97:DC106,DC109:DC115,DC118:DC127,DC130:DC138,DC141:DC149,DC152:DC162,DC165:DC175,DC178:DC188,DC191:DC192,DC195:DC204,DC207:DC213,DC216:DC218,DC221:DC231,DC234:DC244,DC247:DC258,DC261:DC266,DC269:DC275,DC278:DC286,DC289:DC296,DC299:DC304,DC307:DC313,DC316:DC323,DC326:DC332,DC335:DC341,DC344:DC349,DC352:DC355,DC358:DC366,DC369:DC375,DC378:DC381)</f>
        <v>108040.09</v>
      </c>
      <c r="DD10" s="234">
        <f>SUM(DD13:DD14,DD17:DD23,DD26:DD32,DD35:DD44,DD47:DD48,DD51:DD66,DD69:DD72,DD75:DD89,DD92:DD94,DD97:DD106,DD109:DD115,DD118:DD127,DD130:DD138,DD141:DD149,DD152:DD162,DD165:DD175,DD178:DD188,DD191:DD192,DD195:DD204,DD207:DD213,DD216:DD218,DD221:DD231,DD234:DD244,DD247:DD258,DD261:DD266,DD269:DD275,DD278:DD286,DD289:DD296,DD299:DD304,DD307:DD313,DD316:DD323,DD326:DD332,DD335:DD341,DD344:DD349,DD352:DD355,DD358:DD366,DD369:DD375,DD378:DD381)</f>
        <v>41128.467490000003</v>
      </c>
      <c r="DE10" s="233"/>
      <c r="DF10" s="234">
        <f>SUM(DF13:DF14,DF17:DF23,DF26:DF32,DF35:DF44,DF47:DF48,DF51:DF66,DF69:DF72,DF75:DF89,DF92:DF94,DF97:DF106,DF109:DF115,DF118:DF127,DF130:DF138,DF141:DF149,DF152:DF162,DF165:DF175,DF178:DF188,DF191:DF192,DF195:DF204,DF207:DF213,DF216:DF218,DF221:DF231,DF234:DF244,DF247:DF258,DF261:DF266,DF269:DF275,DF278:DF286,DF289:DF296,DF299:DF304,DF307:DF313,DF316:DF323,DF326:DF332,DF335:DF341,DF344:DF349,DF352:DF355,DF358:DF366,DF369:DF375,DF378:DF381)</f>
        <v>0</v>
      </c>
      <c r="DG10" s="234">
        <f>SUM(DG13:DG14,DG17:DG23,DG26:DG32,DG35:DG44,DG47:DG48,DG51:DG66,DG69:DG72,DG75:DG89,DG92:DG94,DG97:DG106,DG109:DG115,DG118:DG127,DG130:DG138,DG141:DG149,DG152:DG162,DG165:DG175,DG178:DG188,DG191:DG192,DG195:DG204,DG207:DG213,DG216:DG218,DG221:DG231,DG234:DG244,DG247:DG258,DG261:DG266,DG269:DG275,DG278:DG286,DG289:DG296,DG299:DG304,DG307:DG313,DG316:DG323,DG326:DG332,DG335:DG341,DG344:DG349,DG352:DG355,DG358:DG366,DG369:DG375,DG378:DG381)</f>
        <v>0</v>
      </c>
      <c r="DH10" s="233"/>
      <c r="DI10" s="234">
        <f>SUM(DI13:DI14,DI17:DI23,DI26:DI32,DI35:DI44,DI47:DI48,DI51:DI66,DI69:DI72,DI75:DI89,DI92:DI94,DI97:DI106,DI109:DI115,DI118:DI127,DI130:DI138,DI141:DI149,DI152:DI162,DI165:DI175,DI178:DI188,DI191:DI192,DI195:DI204,DI207:DI213,DI216:DI218,DI221:DI231,DI234:DI244,DI247:DI258,DI261:DI266,DI269:DI275,DI278:DI286,DI289:DI296,DI299:DI304,DI307:DI313,DI316:DI323,DI326:DI332,DI335:DI341,DI344:DI349,DI352:DI355,DI358:DI366,DI369:DI375,DI378:DI381)</f>
        <v>18396.740000000002</v>
      </c>
      <c r="DJ10" s="234">
        <f>SUM(DJ13:DJ14,DJ17:DJ23,DJ26:DJ32,DJ35:DJ44,DJ47:DJ48,DJ51:DJ66,DJ69:DJ72,DJ75:DJ89,DJ92:DJ94,DJ97:DJ106,DJ109:DJ115,DJ118:DJ127,DJ130:DJ138,DJ141:DJ149,DJ152:DJ162,DJ165:DJ175,DJ178:DJ188,DJ191:DJ192,DJ195:DJ204,DJ207:DJ213,DJ216:DJ218,DJ221:DJ231,DJ234:DJ244,DJ247:DJ258,DJ261:DJ266,DJ269:DJ275,DJ278:DJ286,DJ289:DJ296,DJ299:DJ304,DJ307:DJ313,DJ316:DJ323,DJ326:DJ332,DJ335:DJ341,DJ344:DJ349,DJ352:DJ355,DJ358:DJ366,DJ369:DJ375,DJ378:DJ381)</f>
        <v>15088.6548</v>
      </c>
      <c r="DK10" s="233"/>
      <c r="DL10" s="234">
        <f>SUM(DL13:DL14,DL17:DL23,DL26:DL32,DL35:DL44,DL47:DL48,DL51:DL66,DL69:DL72,DL75:DL89,DL92:DL94,DL97:DL106,DL109:DL115,DL118:DL127,DL130:DL138,DL141:DL149,DL152:DL162,DL165:DL175,DL178:DL188,DL191:DL192,DL195:DL204,DL207:DL213,DL216:DL218,DL221:DL231,DL234:DL244,DL247:DL258,DL261:DL266,DL269:DL275,DL278:DL286,DL289:DL296,DL299:DL304,DL307:DL313,DL316:DL323,DL326:DL332,DL335:DL341,DL344:DL349,DL352:DL355,DL358:DL366,DL369:DL375,DL378:DL381)</f>
        <v>0</v>
      </c>
      <c r="DM10" s="234">
        <f>SUM(DM13:DM14,DM17:DM23,DM26:DM32,DM35:DM44,DM47:DM48,DM51:DM66,DM69:DM72,DM75:DM89,DM92:DM94,DM97:DM106,DM109:DM115,DM118:DM127,DM130:DM138,DM141:DM149,DM152:DM162,DM165:DM175,DM178:DM188,DM191:DM192,DM195:DM204,DM207:DM213,DM216:DM218,DM221:DM231,DM234:DM244,DM247:DM258,DM261:DM266,DM269:DM275,DM278:DM286,DM289:DM296,DM299:DM304,DM307:DM313,DM316:DM323,DM326:DM332,DM335:DM341,DM344:DM349,DM352:DM355,DM358:DM366,DM369:DM375,DM378:DM381)</f>
        <v>0</v>
      </c>
      <c r="DN10" s="233"/>
      <c r="DO10" s="234">
        <f>SUM(DO13:DO14,DO17:DO23,DO26:DO32,DO35:DO44,DO47:DO48,DO51:DO66,DO69:DO72,DO75:DO89,DO92:DO94,DO97:DO106,DO109:DO115,DO118:DO127,DO130:DO138,DO141:DO149,DO152:DO162,DO165:DO175,DO178:DO188,DO191:DO192,DO195:DO204,DO207:DO213,DO216:DO218,DO221:DO231,DO234:DO244,DO247:DO258,DO261:DO266,DO269:DO275,DO278:DO286,DO289:DO296,DO299:DO304,DO307:DO313,DO316:DO323,DO326:DO332,DO335:DO341,DO344:DO349,DO352:DO355,DO358:DO366,DO369:DO375,DO378:DO381)</f>
        <v>8853.3924000000006</v>
      </c>
      <c r="DP10" s="234">
        <f>SUM(DP13:DP14,DP17:DP23,DP26:DP32,DP35:DP44,DP47:DP48,DP51:DP66,DP69:DP72,DP75:DP89,DP92:DP94,DP97:DP106,DP109:DP115,DP118:DP127,DP130:DP138,DP141:DP149,DP152:DP162,DP165:DP175,DP178:DP188,DP191:DP192,DP195:DP204,DP207:DP213,DP216:DP218,DP221:DP231,DP234:DP244,DP247:DP258,DP261:DP266,DP269:DP275,DP278:DP286,DP289:DP296,DP299:DP304,DP307:DP313,DP316:DP323,DP326:DP332,DP335:DP341,DP344:DP349,DP352:DP355,DP358:DP366,DP369:DP375,DP378:DP381)</f>
        <v>8853.3924000000006</v>
      </c>
      <c r="DQ10" s="233">
        <f t="shared" si="49"/>
        <v>100</v>
      </c>
      <c r="DR10" s="234">
        <f>SUM(DR13:DR14,DR17:DR23,DR26:DR32,DR35:DR44,DR47:DR48,DR51:DR66,DR69:DR72,DR75:DR89,DR92:DR94,DR97:DR106,DR109:DR115,DR118:DR127,DR130:DR138,DR141:DR149,DR152:DR162,DR165:DR175,DR178:DR188,DR191:DR192,DR195:DR204,DR207:DR213,DR216:DR218,DR221:DR231,DR234:DR244,DR247:DR258,DR261:DR266,DR269:DR275,DR278:DR286,DR289:DR296,DR299:DR304,DR307:DR313,DR316:DR323,DR326:DR332,DR335:DR341,DR344:DR349,DR352:DR355,DR358:DR366,DR369:DR375,DR378:DR381)</f>
        <v>0</v>
      </c>
      <c r="DS10" s="234">
        <f>SUM(DS13:DS14,DS17:DS23,DS26:DS32,DS35:DS44,DS47:DS48,DS51:DS66,DS69:DS72,DS75:DS89,DS92:DS94,DS97:DS106,DS109:DS115,DS118:DS127,DS130:DS138,DS141:DS149,DS152:DS162,DS165:DS175,DS178:DS188,DS191:DS192,DS195:DS204,DS207:DS213,DS216:DS218,DS221:DS231,DS234:DS244,DS247:DS258,DS261:DS266,DS269:DS275,DS278:DS286,DS289:DS296,DS299:DS304,DS307:DS313,DS316:DS323,DS326:DS332,DS335:DS341,DS344:DS349,DS352:DS355,DS358:DS366,DS369:DS375,DS378:DS381)</f>
        <v>0</v>
      </c>
      <c r="DT10" s="233"/>
      <c r="DU10" s="234">
        <f>SUM(DU13:DU14,DU17:DU23,DU26:DU32,DU35:DU44,DU47:DU48,DU51:DU66,DU69:DU72,DU75:DU89,DU92:DU94,DU97:DU106,DU109:DU115,DU118:DU127,DU130:DU138,DU141:DU149,DU152:DU162,DU165:DU175,DU178:DU188,DU191:DU192,DU195:DU204,DU207:DU213,DU216:DU218,DU221:DU231,DU234:DU244,DU247:DU258,DU261:DU266,DU269:DU275,DU278:DU286,DU289:DU296,DU299:DU304,DU307:DU313,DU316:DU323,DU326:DU332,DU335:DU341,DU344:DU349,DU352:DU355,DU358:DU366,DU369:DU375,DU378:DU381)</f>
        <v>0</v>
      </c>
      <c r="DV10" s="234">
        <f>SUM(DV13:DV14,DV17:DV23,DV26:DV32,DV35:DV44,DV47:DV48,DV51:DV66,DV69:DV72,DV75:DV89,DV92:DV94,DV97:DV106,DV109:DV115,DV118:DV127,DV130:DV138,DV141:DV149,DV152:DV162,DV165:DV175,DV178:DV188,DV191:DV192,DV195:DV204,DV207:DV213,DV216:DV218,DV221:DV231,DV234:DV244,DV247:DV258,DV261:DV266,DV269:DV275,DV278:DV286,DV289:DV296,DV299:DV304,DV307:DV313,DV316:DV323,DV326:DV332,DV335:DV341,DV344:DV349,DV352:DV355,DV358:DV366,DV369:DV375,DV378:DV381)</f>
        <v>0</v>
      </c>
      <c r="DW10" s="233"/>
      <c r="DX10" s="234">
        <f>SUM(DX13:DX14,DX17:DX23,DX26:DX32,DX35:DX44,DX47:DX48,DX51:DX66,DX69:DX72,DX75:DX89,DX92:DX94,DX97:DX106,DX109:DX115,DX118:DX127,DX130:DX138,DX141:DX149,DX152:DX162,DX165:DX175,DX178:DX188,DX191:DX192,DX195:DX204,DX207:DX213,DX216:DX218,DX221:DX231,DX234:DX244,DX247:DX258,DX261:DX266,DX269:DX275,DX278:DX286,DX289:DX296,DX299:DX304,DX307:DX313,DX316:DX323,DX326:DX332,DX335:DX341,DX344:DX349,DX352:DX355,DX358:DX366,DX369:DX375,DX378:DX381)</f>
        <v>20000</v>
      </c>
      <c r="DY10" s="234">
        <f>SUM(DY13:DY14,DY17:DY23,DY26:DY32,DY35:DY44,DY47:DY48,DY51:DY66,DY69:DY72,DY75:DY89,DY92:DY94,DY97:DY106,DY109:DY115,DY118:DY127,DY130:DY138,DY141:DY149,DY152:DY162,DY165:DY175,DY178:DY188,DY191:DY192,DY195:DY204,DY207:DY213,DY216:DY218,DY221:DY231,DY234:DY244,DY247:DY258,DY261:DY266,DY269:DY275,DY278:DY286,DY289:DY296,DY299:DY304,DY307:DY313,DY316:DY323,DY326:DY332,DY335:DY341,DY344:DY349,DY352:DY355,DY358:DY366,DY369:DY375,DY378:DY381)</f>
        <v>0</v>
      </c>
      <c r="DZ10" s="233"/>
      <c r="EA10" s="234">
        <f t="shared" ref="EA10:EB10" si="95">SUM(EA13:EA14,EA17:EA23,EA26:EA32,EA35:EA44,EA47:EA48,EA51:EA66,EA69:EA72,EA75:EA89,EA92:EA94,EA97:EA106,EA109:EA115,EA118:EA127,EA130:EA138,EA141:EA149,EA152:EA162,EA165:EA175,EA178:EA188,EA191:EA192,EA195:EA204,EA207:EA213,EA216:EA218,EA221:EA231,EA234:EA244,EA247:EA258,EA261:EA266,EA269:EA275,EA278:EA286,EA289:EA296,EA299:EA304,EA307:EA313,EA316:EA323,EA326:EA332,EA335:EA341,EA344:EA349,EA352:EA355,EA358:EA366,EA369:EA375,EA378:EA381)</f>
        <v>0</v>
      </c>
      <c r="EB10" s="234">
        <f t="shared" si="95"/>
        <v>0</v>
      </c>
      <c r="EC10" s="234"/>
      <c r="ED10" s="234">
        <f t="shared" ref="ED10:EE10" si="96">SUM(ED13:ED14,ED17:ED23,ED26:ED32,ED35:ED44,ED47:ED48,ED51:ED66,ED69:ED72,ED75:ED89,ED92:ED94,ED97:ED106,ED109:ED115,ED118:ED127,ED130:ED138,ED141:ED149,ED152:ED162,ED165:ED175,ED178:ED188,ED191:ED192,ED195:ED204,ED207:ED213,ED216:ED218,ED221:ED231,ED234:ED244,ED247:ED258,ED261:ED266,ED269:ED275,ED278:ED286,ED289:ED296,ED299:ED304,ED307:ED313,ED316:ED323,ED326:ED332,ED335:ED341,ED344:ED349,ED352:ED355,ED358:ED366,ED369:ED375,ED378:ED381)</f>
        <v>498473.8</v>
      </c>
      <c r="EE10" s="234">
        <f t="shared" si="96"/>
        <v>29708.541050000003</v>
      </c>
      <c r="EF10" s="233">
        <f t="shared" si="55"/>
        <v>5.9599002093991711</v>
      </c>
      <c r="EG10" s="234">
        <f t="shared" ref="EG10:EH10" si="97">SUM(EG13:EG14,EG17:EG23,EG26:EG32,EG35:EG44,EG47:EG48,EG51:EG66,EG69:EG72,EG75:EG89,EG92:EG94,EG97:EG106,EG109:EG115,EG118:EG127,EG130:EG138,EG141:EG149,EG152:EG162,EG165:EG175,EG178:EG188,EG191:EG192,EG195:EG204,EG207:EG213,EG216:EG218,EG221:EG231,EG234:EG244,EG247:EG258,EG261:EG266,EG269:EG275,EG278:EG286,EG289:EG296,EG299:EG304,EG307:EG313,EG316:EG323,EG326:EG332,EG335:EG341,EG344:EG349,EG352:EG355,EG358:EG366,EG369:EG375,EG378:EG381)</f>
        <v>0</v>
      </c>
      <c r="EH10" s="234">
        <f t="shared" si="97"/>
        <v>0</v>
      </c>
      <c r="EI10" s="233"/>
      <c r="EJ10" s="234">
        <f t="shared" ref="EJ10:EK10" si="98">SUM(EJ13:EJ14,EJ17:EJ23,EJ26:EJ32,EJ35:EJ44,EJ47:EJ48,EJ51:EJ66,EJ69:EJ72,EJ75:EJ89,EJ92:EJ94,EJ97:EJ106,EJ109:EJ115,EJ118:EJ127,EJ130:EJ138,EJ141:EJ149,EJ152:EJ162,EJ165:EJ175,EJ178:EJ188,EJ191:EJ192,EJ195:EJ204,EJ207:EJ213,EJ216:EJ218,EJ221:EJ231,EJ234:EJ244,EJ247:EJ258,EJ261:EJ266,EJ269:EJ275,EJ278:EJ286,EJ289:EJ296,EJ299:EJ304,EJ307:EJ313,EJ316:EJ323,EJ326:EJ332,EJ335:EJ341,EJ344:EJ349,EJ352:EJ355,EJ358:EJ366,EJ369:EJ375,EJ378:EJ381)</f>
        <v>0</v>
      </c>
      <c r="EK10" s="234">
        <f t="shared" si="98"/>
        <v>0</v>
      </c>
      <c r="EL10" s="233"/>
      <c r="EM10" s="234">
        <f t="shared" ref="EM10:EN10" si="99">SUM(EM13:EM14,EM17:EM23,EM26:EM32,EM35:EM44,EM47:EM48,EM51:EM66,EM69:EM72,EM75:EM89,EM92:EM94,EM97:EM106,EM109:EM115,EM118:EM127,EM130:EM138,EM141:EM149,EM152:EM162,EM165:EM175,EM178:EM188,EM191:EM192,EM195:EM204,EM207:EM213,EM216:EM218,EM221:EM231,EM234:EM244,EM247:EM258,EM261:EM266,EM269:EM275,EM278:EM286,EM289:EM296,EM299:EM304,EM307:EM313,EM316:EM323,EM326:EM332,EM335:EM341,EM344:EM349,EM352:EM355,EM358:EM366,EM369:EM375,EM378:EM381)</f>
        <v>168000</v>
      </c>
      <c r="EN10" s="234">
        <f t="shared" si="99"/>
        <v>21799.628769999999</v>
      </c>
      <c r="EO10" s="233">
        <f t="shared" si="57"/>
        <v>12.975969505952381</v>
      </c>
      <c r="EP10" s="234">
        <f t="shared" ref="EP10:EQ10" si="100">SUM(EP13:EP14,EP17:EP23,EP26:EP32,EP35:EP44,EP47:EP48,EP51:EP66,EP69:EP72,EP75:EP89,EP92:EP94,EP97:EP106,EP109:EP115,EP118:EP127,EP130:EP138,EP141:EP149,EP152:EP162,EP165:EP175,EP178:EP188,EP191:EP192,EP195:EP204,EP207:EP213,EP216:EP218,EP221:EP231,EP234:EP244,EP247:EP258,EP261:EP266,EP269:EP275,EP278:EP286,EP289:EP296,EP299:EP304,EP307:EP313,EP316:EP323,EP326:EP332,EP335:EP341,EP344:EP349,EP352:EP355,EP358:EP366,EP369:EP375,EP378:EP381)</f>
        <v>0</v>
      </c>
      <c r="EQ10" s="234">
        <f t="shared" si="100"/>
        <v>0</v>
      </c>
      <c r="ER10" s="233"/>
      <c r="ES10" s="234">
        <f t="shared" ref="ES10:ET10" si="101">SUM(ES13:ES14,ES17:ES23,ES26:ES32,ES35:ES44,ES47:ES48,ES51:ES66,ES69:ES72,ES75:ES89,ES92:ES94,ES97:ES106,ES109:ES115,ES118:ES127,ES130:ES138,ES141:ES149,ES152:ES162,ES165:ES175,ES178:ES188,ES191:ES192,ES195:ES204,ES207:ES213,ES216:ES218,ES221:ES231,ES234:ES244,ES247:ES258,ES261:ES266,ES269:ES275,ES278:ES286,ES289:ES296,ES299:ES304,ES307:ES313,ES316:ES323,ES326:ES332,ES335:ES341,ES344:ES349,ES352:ES355,ES358:ES366,ES369:ES375,ES378:ES381)</f>
        <v>0</v>
      </c>
      <c r="ET10" s="234">
        <f t="shared" si="101"/>
        <v>0</v>
      </c>
      <c r="EU10" s="233"/>
      <c r="EV10" s="234">
        <f t="shared" ref="EV10:EW10" si="102">SUM(EV13:EV14,EV17:EV23,EV26:EV32,EV35:EV44,EV47:EV48,EV51:EV66,EV69:EV72,EV75:EV89,EV92:EV94,EV97:EV106,EV109:EV115,EV118:EV127,EV130:EV138,EV141:EV149,EV152:EV162,EV165:EV175,EV178:EV188,EV191:EV192,EV195:EV204,EV207:EV213,EV216:EV218,EV221:EV231,EV234:EV244,EV247:EV258,EV261:EV266,EV269:EV275,EV278:EV286,EV289:EV296,EV299:EV304,EV307:EV313,EV316:EV323,EV326:EV332,EV335:EV341,EV344:EV349,EV352:EV355,EV358:EV366,EV369:EV375,EV378:EV381)</f>
        <v>924.5</v>
      </c>
      <c r="EW10" s="234">
        <f t="shared" si="102"/>
        <v>924.47199999999998</v>
      </c>
      <c r="EX10" s="233">
        <f t="shared" si="60"/>
        <v>99.996971335857225</v>
      </c>
      <c r="EY10" s="234">
        <f t="shared" ref="EY10:EZ10" si="103">SUM(EY13:EY14,EY17:EY23,EY26:EY32,EY35:EY44,EY47:EY48,EY51:EY66,EY69:EY72,EY75:EY89,EY92:EY94,EY97:EY106,EY109:EY115,EY118:EY127,EY130:EY138,EY141:EY149,EY152:EY162,EY165:EY175,EY178:EY188,EY191:EY192,EY195:EY204,EY207:EY213,EY216:EY218,EY221:EY231,EY234:EY244,EY247:EY258,EY261:EY266,EY269:EY275,EY278:EY286,EY289:EY296,EY299:EY304,EY307:EY313,EY316:EY323,EY326:EY332,EY335:EY341,EY344:EY349,EY352:EY355,EY358:EY366,EY369:EY375,EY378:EY381)</f>
        <v>0</v>
      </c>
      <c r="EZ10" s="234">
        <f t="shared" si="103"/>
        <v>0</v>
      </c>
      <c r="FA10" s="233"/>
      <c r="FB10" s="234">
        <f t="shared" ref="FB10:FC10" si="104">SUM(FB13:FB14,FB17:FB23,FB26:FB32,FB35:FB44,FB47:FB48,FB51:FB66,FB69:FB72,FB75:FB89,FB92:FB94,FB97:FB106,FB109:FB115,FB118:FB127,FB130:FB138,FB141:FB149,FB152:FB162,FB165:FB175,FB178:FB188,FB191:FB192,FB195:FB204,FB207:FB213,FB216:FB218,FB221:FB231,FB234:FB244,FB247:FB258,FB261:FB266,FB269:FB275,FB278:FB286,FB289:FB296,FB299:FB304,FB307:FB313,FB316:FB323,FB326:FB332,FB335:FB341,FB344:FB349,FB352:FB355,FB358:FB366,FB369:FB375,FB378:FB381)</f>
        <v>0</v>
      </c>
      <c r="FC10" s="234">
        <f t="shared" si="104"/>
        <v>0</v>
      </c>
      <c r="FD10" s="233"/>
      <c r="FE10" s="234">
        <f t="shared" ref="FE10:FF10" si="105">SUM(FE13:FE14,FE17:FE23,FE26:FE32,FE35:FE44,FE47:FE48,FE51:FE66,FE69:FE72,FE75:FE89,FE92:FE94,FE97:FE106,FE109:FE115,FE118:FE127,FE130:FE138,FE141:FE149,FE152:FE162,FE165:FE175,FE178:FE188,FE191:FE192,FE195:FE204,FE207:FE213,FE216:FE218,FE221:FE231,FE234:FE244,FE247:FE258,FE261:FE266,FE269:FE275,FE278:FE286,FE289:FE296,FE299:FE304,FE307:FE313,FE316:FE323,FE326:FE332,FE335:FE341,FE344:FE349,FE352:FE355,FE358:FE366,FE369:FE375,FE378:FE381)</f>
        <v>140500</v>
      </c>
      <c r="FF10" s="234">
        <f t="shared" si="105"/>
        <v>11729.500800000002</v>
      </c>
      <c r="FG10" s="233"/>
      <c r="FH10" s="234">
        <f t="shared" ref="FH10:FI10" si="106">SUM(FH13:FH14,FH17:FH23,FH26:FH32,FH35:FH44,FH47:FH48,FH51:FH66,FH69:FH72,FH75:FH89,FH92:FH94,FH97:FH106,FH109:FH115,FH118:FH127,FH130:FH138,FH141:FH149,FH152:FH162,FH165:FH175,FH178:FH188,FH191:FH192,FH195:FH204,FH207:FH213,FH216:FH218,FH221:FH231,FH234:FH244,FH247:FH258,FH261:FH266,FH269:FH275,FH278:FH286,FH289:FH296,FH299:FH304,FH307:FH313,FH316:FH323,FH326:FH332,FH335:FH341,FH344:FH349,FH352:FH355,FH358:FH366,FH369:FH375,FH378:FH381)</f>
        <v>1087.9000000000001</v>
      </c>
      <c r="FI10" s="234">
        <f t="shared" si="106"/>
        <v>1087.9000000000001</v>
      </c>
      <c r="FJ10" s="233">
        <f t="shared" si="63"/>
        <v>100</v>
      </c>
      <c r="FK10" s="234">
        <f t="shared" ref="FK10:FL10" si="107">SUM(FK13:FK14,FK17:FK23,FK26:FK32,FK35:FK44,FK47:FK48,FK51:FK66,FK69:FK72,FK75:FK89,FK92:FK94,FK97:FK106,FK109:FK115,FK118:FK127,FK130:FK138,FK141:FK149,FK152:FK162,FK165:FK175,FK178:FK188,FK191:FK192,FK195:FK204,FK207:FK213,FK216:FK218,FK221:FK231,FK234:FK244,FK247:FK258,FK261:FK266,FK269:FK275,FK278:FK286,FK289:FK296,FK299:FK304,FK307:FK313,FK316:FK323,FK326:FK332,FK335:FK341,FK344:FK349,FK352:FK355,FK358:FK366,FK369:FK375,FK378:FK381)</f>
        <v>8000</v>
      </c>
      <c r="FL10" s="234">
        <f t="shared" si="107"/>
        <v>8000</v>
      </c>
      <c r="FM10" s="233">
        <f t="shared" si="64"/>
        <v>100</v>
      </c>
      <c r="FN10" s="234">
        <f t="shared" ref="FN10:FO10" si="108">SUM(FN13:FN14,FN17:FN23,FN26:FN32,FN35:FN44,FN47:FN48,FN51:FN66,FN69:FN72,FN75:FN89,FN92:FN94,FN97:FN106,FN109:FN115,FN118:FN127,FN130:FN138,FN141:FN149,FN152:FN162,FN165:FN175,FN178:FN188,FN191:FN192,FN195:FN204,FN207:FN213,FN216:FN218,FN221:FN231,FN234:FN244,FN247:FN258,FN261:FN266,FN269:FN275,FN278:FN286,FN289:FN296,FN299:FN304,FN307:FN313,FN316:FN323,FN326:FN332,FN335:FN341,FN344:FN349,FN352:FN355,FN358:FN366,FN369:FN375,FN378:FN381)</f>
        <v>0</v>
      </c>
      <c r="FO10" s="234">
        <f t="shared" si="108"/>
        <v>0</v>
      </c>
      <c r="FP10" s="233"/>
      <c r="FQ10" s="234">
        <f t="shared" ref="FQ10:FR10" si="109">SUM(FQ13:FQ14,FQ17:FQ23,FQ26:FQ32,FQ35:FQ44,FQ47:FQ48,FQ51:FQ66,FQ69:FQ72,FQ75:FQ89,FQ92:FQ94,FQ97:FQ106,FQ109:FQ115,FQ118:FQ127,FQ130:FQ138,FQ141:FQ149,FQ152:FQ162,FQ165:FQ175,FQ178:FQ188,FQ191:FQ192,FQ195:FQ204,FQ207:FQ213,FQ216:FQ218,FQ221:FQ231,FQ234:FQ244,FQ247:FQ258,FQ261:FQ266,FQ269:FQ275,FQ278:FQ286,FQ289:FQ296,FQ299:FQ304,FQ307:FQ313,FQ316:FQ323,FQ326:FQ332,FQ335:FQ341,FQ344:FQ349,FQ352:FQ355,FQ358:FQ366,FQ369:FQ375,FQ378:FQ381)</f>
        <v>0</v>
      </c>
      <c r="FR10" s="234">
        <f t="shared" si="109"/>
        <v>0</v>
      </c>
      <c r="FS10" s="233"/>
      <c r="FT10" s="234">
        <f t="shared" ref="FT10:FU10" si="110">SUM(FT13:FT14,FT17:FT23,FT26:FT32,FT35:FT44,FT47:FT48,FT51:FT66,FT69:FT72,FT75:FT89,FT92:FT94,FT97:FT106,FT109:FT115,FT118:FT127,FT130:FT138,FT141:FT149,FT152:FT162,FT165:FT175,FT178:FT188,FT191:FT192,FT195:FT204,FT207:FT213,FT216:FT218,FT221:FT231,FT234:FT244,FT247:FT258,FT261:FT266,FT269:FT275,FT278:FT286,FT289:FT296,FT299:FT304,FT307:FT313,FT316:FT323,FT326:FT332,FT335:FT341,FT344:FT349,FT352:FT355,FT358:FT366,FT369:FT375,FT378:FT381)</f>
        <v>78</v>
      </c>
      <c r="FU10" s="234">
        <f t="shared" si="110"/>
        <v>78</v>
      </c>
      <c r="FV10" s="233">
        <f t="shared" ref="FV10" si="111">FU10/FT10*100</f>
        <v>100</v>
      </c>
    </row>
    <row r="11" spans="1:178" s="28" customFormat="1" ht="31.5" x14ac:dyDescent="0.25">
      <c r="A11" s="134" t="s">
        <v>306</v>
      </c>
      <c r="B11" s="80">
        <f t="shared" si="67"/>
        <v>27954.281999999999</v>
      </c>
      <c r="C11" s="80">
        <f t="shared" si="67"/>
        <v>17213.359039999999</v>
      </c>
      <c r="D11" s="83">
        <f t="shared" ref="D11:D386" si="112">C11/B11*100</f>
        <v>61.576824044344981</v>
      </c>
      <c r="E11" s="81">
        <f>E12+E13</f>
        <v>0</v>
      </c>
      <c r="F11" s="81">
        <f t="shared" ref="F11:AY11" si="113">F12+F13</f>
        <v>0</v>
      </c>
      <c r="G11" s="81">
        <f t="shared" si="113"/>
        <v>0</v>
      </c>
      <c r="H11" s="81">
        <f t="shared" si="113"/>
        <v>0</v>
      </c>
      <c r="I11" s="81">
        <f t="shared" si="113"/>
        <v>0</v>
      </c>
      <c r="J11" s="81">
        <f t="shared" si="113"/>
        <v>0</v>
      </c>
      <c r="K11" s="81">
        <f t="shared" si="113"/>
        <v>3990</v>
      </c>
      <c r="L11" s="81">
        <f t="shared" si="113"/>
        <v>3990</v>
      </c>
      <c r="M11" s="83">
        <f>L11/K11*100</f>
        <v>100</v>
      </c>
      <c r="N11" s="81">
        <f t="shared" si="113"/>
        <v>0</v>
      </c>
      <c r="O11" s="81">
        <f t="shared" si="113"/>
        <v>0</v>
      </c>
      <c r="P11" s="83"/>
      <c r="Q11" s="81">
        <f t="shared" si="113"/>
        <v>0</v>
      </c>
      <c r="R11" s="81">
        <f t="shared" si="113"/>
        <v>0</v>
      </c>
      <c r="S11" s="81">
        <f t="shared" si="113"/>
        <v>0</v>
      </c>
      <c r="T11" s="81">
        <f t="shared" si="113"/>
        <v>0</v>
      </c>
      <c r="U11" s="81">
        <f t="shared" si="113"/>
        <v>0</v>
      </c>
      <c r="V11" s="81">
        <f t="shared" si="113"/>
        <v>0</v>
      </c>
      <c r="W11" s="81">
        <f t="shared" si="113"/>
        <v>0</v>
      </c>
      <c r="X11" s="81">
        <f t="shared" si="113"/>
        <v>0</v>
      </c>
      <c r="Y11" s="81">
        <f t="shared" si="113"/>
        <v>0</v>
      </c>
      <c r="Z11" s="81">
        <f t="shared" si="113"/>
        <v>508.8</v>
      </c>
      <c r="AA11" s="81">
        <f t="shared" si="113"/>
        <v>508.8</v>
      </c>
      <c r="AB11" s="81">
        <f t="shared" ref="AB11:AB24" si="114">AA11/Z11*100</f>
        <v>100</v>
      </c>
      <c r="AC11" s="81">
        <f t="shared" si="113"/>
        <v>0</v>
      </c>
      <c r="AD11" s="81">
        <f t="shared" si="113"/>
        <v>0</v>
      </c>
      <c r="AE11" s="81"/>
      <c r="AF11" s="81">
        <f t="shared" si="113"/>
        <v>0</v>
      </c>
      <c r="AG11" s="81">
        <f t="shared" si="113"/>
        <v>0</v>
      </c>
      <c r="AH11" s="81">
        <f t="shared" si="113"/>
        <v>0</v>
      </c>
      <c r="AI11" s="81">
        <f>SUM(AI12:AI14)</f>
        <v>396</v>
      </c>
      <c r="AJ11" s="81">
        <f t="shared" ref="AJ11:AM11" si="115">SUM(AJ12:AJ14)</f>
        <v>395.54867999999999</v>
      </c>
      <c r="AK11" s="81">
        <f t="shared" ref="AK11:AK12" si="116">AJ11/AI11*100</f>
        <v>99.88603030303031</v>
      </c>
      <c r="AL11" s="81">
        <f t="shared" si="115"/>
        <v>1893</v>
      </c>
      <c r="AM11" s="81">
        <f t="shared" si="115"/>
        <v>1778.8585600000001</v>
      </c>
      <c r="AN11" s="81">
        <f t="shared" ref="AN11:AN12" si="117">AM11/AL11*100</f>
        <v>93.970341257263613</v>
      </c>
      <c r="AO11" s="81">
        <f t="shared" si="113"/>
        <v>1200</v>
      </c>
      <c r="AP11" s="81">
        <f t="shared" si="113"/>
        <v>1200</v>
      </c>
      <c r="AQ11" s="81">
        <f t="shared" ref="AQ11:AQ16" si="118">AP11/AO11*100</f>
        <v>100</v>
      </c>
      <c r="AR11" s="81">
        <f t="shared" si="113"/>
        <v>0</v>
      </c>
      <c r="AS11" s="81">
        <f t="shared" si="113"/>
        <v>0</v>
      </c>
      <c r="AT11" s="81">
        <f t="shared" si="113"/>
        <v>0</v>
      </c>
      <c r="AU11" s="81">
        <f t="shared" si="113"/>
        <v>0</v>
      </c>
      <c r="AV11" s="81">
        <f t="shared" si="113"/>
        <v>0</v>
      </c>
      <c r="AW11" s="81">
        <f t="shared" si="113"/>
        <v>0</v>
      </c>
      <c r="AX11" s="81">
        <f t="shared" si="113"/>
        <v>0</v>
      </c>
      <c r="AY11" s="81">
        <f t="shared" si="113"/>
        <v>0</v>
      </c>
      <c r="AZ11" s="81">
        <f t="shared" ref="AZ11:BF11" si="119">AZ12+AZ13</f>
        <v>0</v>
      </c>
      <c r="BA11" s="81">
        <f t="shared" si="119"/>
        <v>0</v>
      </c>
      <c r="BB11" s="81">
        <f t="shared" si="119"/>
        <v>0</v>
      </c>
      <c r="BC11" s="81">
        <f t="shared" si="119"/>
        <v>0</v>
      </c>
      <c r="BD11" s="81">
        <f t="shared" si="119"/>
        <v>0</v>
      </c>
      <c r="BE11" s="81">
        <f t="shared" si="119"/>
        <v>0</v>
      </c>
      <c r="BF11" s="81">
        <f t="shared" si="119"/>
        <v>0</v>
      </c>
      <c r="BG11" s="81">
        <f>SUM(BG12:BG14)</f>
        <v>989.5</v>
      </c>
      <c r="BH11" s="81">
        <f>SUM(BH12:BH14)</f>
        <v>355.18779999999998</v>
      </c>
      <c r="BI11" s="81">
        <f t="shared" ref="BI11:BI12" si="120">BH11/BG11*100</f>
        <v>35.895684689236987</v>
      </c>
      <c r="BJ11" s="81"/>
      <c r="BK11" s="81">
        <f>SUM(BK12:BK14)</f>
        <v>0</v>
      </c>
      <c r="BL11" s="81"/>
      <c r="BM11" s="81">
        <f t="shared" ref="BM11:BO11" si="121">BM12+BM13</f>
        <v>0</v>
      </c>
      <c r="BN11" s="81">
        <f t="shared" si="121"/>
        <v>0</v>
      </c>
      <c r="BO11" s="81">
        <f t="shared" si="121"/>
        <v>0</v>
      </c>
      <c r="BP11" s="81">
        <f>SUM(BP12:BP14)</f>
        <v>0</v>
      </c>
      <c r="BQ11" s="81">
        <f>SUM(BQ12:BQ14)</f>
        <v>0</v>
      </c>
      <c r="BR11" s="81"/>
      <c r="BS11" s="81">
        <f>SUM(BS12:BS14)</f>
        <v>0</v>
      </c>
      <c r="BT11" s="81">
        <f>SUM(BT12:BT14)</f>
        <v>0</v>
      </c>
      <c r="BU11" s="81"/>
      <c r="BV11" s="81">
        <f>SUM(BV12:BV14)</f>
        <v>0</v>
      </c>
      <c r="BW11" s="81">
        <f>SUM(BW12:BW14)</f>
        <v>0</v>
      </c>
      <c r="BX11" s="81"/>
      <c r="BY11" s="81">
        <f>SUM(BY12:BY14)</f>
        <v>0</v>
      </c>
      <c r="BZ11" s="81">
        <f>SUM(BZ12:BZ14)</f>
        <v>0</v>
      </c>
      <c r="CA11" s="81"/>
      <c r="CB11" s="81">
        <f>SUM(CB12:CB14)</f>
        <v>11219.682000000001</v>
      </c>
      <c r="CC11" s="81">
        <f>SUM(CC12:CC14)</f>
        <v>2298.364</v>
      </c>
      <c r="CD11" s="81">
        <f>CC11/CB11*100</f>
        <v>20.485108223209892</v>
      </c>
      <c r="CE11" s="81">
        <f>SUM(CE12:CE14)</f>
        <v>250</v>
      </c>
      <c r="CF11" s="81">
        <f>SUM(CF12:CF14)</f>
        <v>250</v>
      </c>
      <c r="CG11" s="81">
        <f>CF11/CE11*100</f>
        <v>100</v>
      </c>
      <c r="CH11" s="81">
        <f>SUM(CH12:CH14)</f>
        <v>0</v>
      </c>
      <c r="CI11" s="81">
        <f>SUM(CI12:CI14)</f>
        <v>0</v>
      </c>
      <c r="CJ11" s="81"/>
      <c r="CK11" s="81">
        <f>SUM(CK12:CK14)</f>
        <v>0</v>
      </c>
      <c r="CL11" s="81">
        <f>SUM(CL12:CL14)</f>
        <v>0</v>
      </c>
      <c r="CM11" s="81"/>
      <c r="CN11" s="81">
        <f>SUM(CN12:CN14)</f>
        <v>0</v>
      </c>
      <c r="CO11" s="81">
        <f>SUM(CO12:CO14)</f>
        <v>0</v>
      </c>
      <c r="CP11" s="81"/>
      <c r="CQ11" s="81">
        <f>SUM(CQ12:CQ14)</f>
        <v>0</v>
      </c>
      <c r="CR11" s="81">
        <f>SUM(CR12:CR14)</f>
        <v>0</v>
      </c>
      <c r="CS11" s="81"/>
      <c r="CT11" s="81">
        <f>SUM(CT12:CT14)</f>
        <v>0</v>
      </c>
      <c r="CU11" s="81">
        <f>SUM(CU12:CU14)</f>
        <v>0</v>
      </c>
      <c r="CV11" s="81"/>
      <c r="CW11" s="81">
        <f>SUM(CW12:CW14)</f>
        <v>0</v>
      </c>
      <c r="CX11" s="81">
        <f>SUM(CX12:CX14)</f>
        <v>0</v>
      </c>
      <c r="CY11" s="81"/>
      <c r="CZ11" s="81">
        <f>SUM(CZ12:CZ14)</f>
        <v>0</v>
      </c>
      <c r="DA11" s="81">
        <f>SUM(DA12:DA14)</f>
        <v>0</v>
      </c>
      <c r="DB11" s="81"/>
      <c r="DC11" s="81">
        <f>SUM(DC12:DC14)</f>
        <v>0</v>
      </c>
      <c r="DD11" s="81">
        <f>SUM(DD12:DD14)</f>
        <v>0</v>
      </c>
      <c r="DE11" s="81"/>
      <c r="DF11" s="81">
        <f>SUM(DF12:DF14)</f>
        <v>0</v>
      </c>
      <c r="DG11" s="81">
        <f>SUM(DG12:DG14)</f>
        <v>0</v>
      </c>
      <c r="DH11" s="81"/>
      <c r="DI11" s="81">
        <f>SUM(DI12:DI14)</f>
        <v>0</v>
      </c>
      <c r="DJ11" s="81">
        <f>SUM(DJ12:DJ14)</f>
        <v>0</v>
      </c>
      <c r="DK11" s="81"/>
      <c r="DL11" s="81">
        <f>SUM(DL12:DL14)</f>
        <v>0</v>
      </c>
      <c r="DM11" s="81">
        <f>SUM(DM12:DM14)</f>
        <v>0</v>
      </c>
      <c r="DN11" s="81"/>
      <c r="DO11" s="81">
        <f>SUM(DO12:DO14)</f>
        <v>0</v>
      </c>
      <c r="DP11" s="81">
        <f>SUM(DP12:DP14)</f>
        <v>0</v>
      </c>
      <c r="DQ11" s="81"/>
      <c r="DR11" s="81">
        <f>SUM(DR12:DR14)</f>
        <v>0</v>
      </c>
      <c r="DS11" s="81">
        <f>SUM(DS12:DS14)</f>
        <v>0</v>
      </c>
      <c r="DT11" s="81"/>
      <c r="DU11" s="81">
        <f>SUM(DU12:DU14)</f>
        <v>0</v>
      </c>
      <c r="DV11" s="81">
        <f>SUM(DV12:DV14)</f>
        <v>0</v>
      </c>
      <c r="DW11" s="81"/>
      <c r="DX11" s="81">
        <f>SUM(DX12:DX14)</f>
        <v>0</v>
      </c>
      <c r="DY11" s="81">
        <f>SUM(DY12:DY14)</f>
        <v>0</v>
      </c>
      <c r="DZ11" s="81"/>
      <c r="EA11" s="81">
        <f t="shared" ref="EA11:EB11" si="122">EA12+EA13</f>
        <v>1070.7</v>
      </c>
      <c r="EB11" s="81">
        <f t="shared" si="122"/>
        <v>0</v>
      </c>
      <c r="EC11" s="81">
        <f t="shared" ref="EC11:EC12" si="123">EB11/EA11*100</f>
        <v>0</v>
      </c>
      <c r="ED11" s="81">
        <f t="shared" ref="ED11:EE11" si="124">ED12+ED13</f>
        <v>0</v>
      </c>
      <c r="EE11" s="81">
        <f t="shared" si="124"/>
        <v>0</v>
      </c>
      <c r="EF11" s="81"/>
      <c r="EG11" s="81">
        <f t="shared" ref="EG11:EH11" si="125">EG12+EG13</f>
        <v>0</v>
      </c>
      <c r="EH11" s="81">
        <f t="shared" si="125"/>
        <v>0</v>
      </c>
      <c r="EI11" s="81"/>
      <c r="EJ11" s="81">
        <f t="shared" ref="EJ11:EK11" si="126">EJ12+EJ13</f>
        <v>0</v>
      </c>
      <c r="EK11" s="81">
        <f t="shared" si="126"/>
        <v>0</v>
      </c>
      <c r="EL11" s="81"/>
      <c r="EM11" s="81">
        <f t="shared" ref="EM11:EN11" si="127">EM12+EM13</f>
        <v>0</v>
      </c>
      <c r="EN11" s="81">
        <f t="shared" si="127"/>
        <v>0</v>
      </c>
      <c r="EO11" s="81"/>
      <c r="EP11" s="81">
        <f t="shared" ref="EP11:EQ11" si="128">EP12+EP13</f>
        <v>0</v>
      </c>
      <c r="EQ11" s="81">
        <f t="shared" si="128"/>
        <v>0</v>
      </c>
      <c r="ER11" s="81"/>
      <c r="ES11" s="81">
        <f t="shared" ref="ES11:ET11" si="129">ES12+ES13</f>
        <v>6396.6</v>
      </c>
      <c r="ET11" s="81">
        <f t="shared" si="129"/>
        <v>6396.6</v>
      </c>
      <c r="EU11" s="248">
        <f t="shared" si="59"/>
        <v>100</v>
      </c>
      <c r="EV11" s="81"/>
      <c r="EW11" s="81"/>
      <c r="EX11" s="248"/>
      <c r="EY11" s="81"/>
      <c r="EZ11" s="81"/>
      <c r="FA11" s="248"/>
      <c r="FB11" s="81"/>
      <c r="FC11" s="81"/>
      <c r="FD11" s="248"/>
      <c r="FE11" s="81"/>
      <c r="FF11" s="81"/>
      <c r="FG11" s="248"/>
      <c r="FH11" s="81">
        <f>SUM(FH12:FH14)</f>
        <v>40</v>
      </c>
      <c r="FI11" s="81">
        <f>SUM(FI12:FI14)</f>
        <v>40</v>
      </c>
      <c r="FJ11" s="248">
        <f>FI11/FH11*100</f>
        <v>100</v>
      </c>
      <c r="FK11" s="81"/>
      <c r="FL11" s="81"/>
      <c r="FM11" s="248"/>
      <c r="FN11" s="81"/>
      <c r="FO11" s="81"/>
      <c r="FP11" s="248"/>
      <c r="FQ11" s="81"/>
      <c r="FR11" s="81"/>
      <c r="FS11" s="248"/>
      <c r="FT11" s="81"/>
      <c r="FU11" s="81"/>
      <c r="FV11" s="248"/>
    </row>
    <row r="12" spans="1:178" s="12" customFormat="1" ht="31.5" x14ac:dyDescent="0.25">
      <c r="A12" s="59" t="s">
        <v>305</v>
      </c>
      <c r="B12" s="50">
        <f t="shared" si="67"/>
        <v>27773.482000000004</v>
      </c>
      <c r="C12" s="50">
        <f t="shared" si="67"/>
        <v>17213.359039999999</v>
      </c>
      <c r="D12" s="15">
        <f t="shared" si="112"/>
        <v>61.97767726783411</v>
      </c>
      <c r="E12" s="15"/>
      <c r="F12" s="15"/>
      <c r="G12" s="15"/>
      <c r="H12" s="15"/>
      <c r="I12" s="15"/>
      <c r="J12" s="15"/>
      <c r="K12" s="15">
        <v>3990</v>
      </c>
      <c r="L12" s="15">
        <v>3990</v>
      </c>
      <c r="M12" s="15">
        <f>L12/K12*100</f>
        <v>100</v>
      </c>
      <c r="N12" s="15"/>
      <c r="O12" s="15"/>
      <c r="P12" s="83"/>
      <c r="Q12" s="15"/>
      <c r="R12" s="15"/>
      <c r="S12" s="15"/>
      <c r="T12" s="15"/>
      <c r="U12" s="15"/>
      <c r="V12" s="14"/>
      <c r="W12" s="15"/>
      <c r="X12" s="15"/>
      <c r="Y12" s="14"/>
      <c r="Z12" s="15">
        <v>508.8</v>
      </c>
      <c r="AA12" s="172">
        <v>508.8</v>
      </c>
      <c r="AB12" s="14">
        <f t="shared" si="114"/>
        <v>100</v>
      </c>
      <c r="AC12" s="15"/>
      <c r="AD12" s="15"/>
      <c r="AE12" s="14"/>
      <c r="AF12" s="15"/>
      <c r="AG12" s="15"/>
      <c r="AH12" s="14"/>
      <c r="AI12" s="15">
        <v>396</v>
      </c>
      <c r="AJ12" s="15">
        <v>395.54867999999999</v>
      </c>
      <c r="AK12" s="14">
        <f t="shared" si="116"/>
        <v>99.88603030303031</v>
      </c>
      <c r="AL12" s="15">
        <v>1893</v>
      </c>
      <c r="AM12" s="15">
        <v>1778.8585600000001</v>
      </c>
      <c r="AN12" s="14">
        <f t="shared" si="117"/>
        <v>93.970341257263613</v>
      </c>
      <c r="AO12" s="15">
        <v>1200</v>
      </c>
      <c r="AP12" s="15">
        <v>1200</v>
      </c>
      <c r="AQ12" s="14">
        <f t="shared" si="118"/>
        <v>100</v>
      </c>
      <c r="AR12" s="15"/>
      <c r="AS12" s="15"/>
      <c r="AT12" s="14"/>
      <c r="AU12" s="15"/>
      <c r="AV12" s="15"/>
      <c r="AW12" s="14"/>
      <c r="AX12" s="15"/>
      <c r="AY12" s="15"/>
      <c r="AZ12" s="14"/>
      <c r="BA12" s="15"/>
      <c r="BB12" s="15"/>
      <c r="BC12" s="14"/>
      <c r="BD12" s="15"/>
      <c r="BE12" s="15"/>
      <c r="BF12" s="14"/>
      <c r="BG12" s="14">
        <v>808.7</v>
      </c>
      <c r="BH12" s="14">
        <v>355.18779999999998</v>
      </c>
      <c r="BI12" s="14">
        <f t="shared" si="120"/>
        <v>43.920835909484353</v>
      </c>
      <c r="BJ12" s="14"/>
      <c r="BK12" s="15"/>
      <c r="BL12" s="14"/>
      <c r="BM12" s="15"/>
      <c r="BN12" s="15"/>
      <c r="BO12" s="14"/>
      <c r="BP12" s="14"/>
      <c r="BQ12" s="15"/>
      <c r="BR12" s="14"/>
      <c r="BS12" s="14"/>
      <c r="BT12" s="15"/>
      <c r="BU12" s="14"/>
      <c r="BV12" s="14"/>
      <c r="BW12" s="15"/>
      <c r="BX12" s="14"/>
      <c r="BY12" s="14"/>
      <c r="BZ12" s="15"/>
      <c r="CA12" s="14"/>
      <c r="CB12" s="14">
        <v>11219.682000000001</v>
      </c>
      <c r="CC12" s="14">
        <v>2298.364</v>
      </c>
      <c r="CD12" s="14">
        <f>CC12/CB12*100</f>
        <v>20.485108223209892</v>
      </c>
      <c r="CE12" s="14">
        <v>250</v>
      </c>
      <c r="CF12" s="14">
        <v>250</v>
      </c>
      <c r="CG12" s="14">
        <f>CF12/CE12*100</f>
        <v>100</v>
      </c>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5">
        <v>1070.7</v>
      </c>
      <c r="EB12" s="172"/>
      <c r="EC12" s="14">
        <f t="shared" si="123"/>
        <v>0</v>
      </c>
      <c r="ED12" s="15"/>
      <c r="EE12" s="172"/>
      <c r="EF12" s="14"/>
      <c r="EG12" s="15"/>
      <c r="EH12" s="172"/>
      <c r="EI12" s="14"/>
      <c r="EJ12" s="15"/>
      <c r="EK12" s="172"/>
      <c r="EL12" s="14"/>
      <c r="EM12" s="15"/>
      <c r="EN12" s="172"/>
      <c r="EO12" s="14"/>
      <c r="EP12" s="15"/>
      <c r="EQ12" s="172"/>
      <c r="ER12" s="14"/>
      <c r="ES12" s="15">
        <v>6396.6</v>
      </c>
      <c r="ET12" s="15">
        <v>6396.6</v>
      </c>
      <c r="EU12" s="249">
        <f t="shared" si="59"/>
        <v>100</v>
      </c>
      <c r="EV12" s="15"/>
      <c r="EW12" s="15"/>
      <c r="EX12" s="249"/>
      <c r="EY12" s="15"/>
      <c r="EZ12" s="15"/>
      <c r="FA12" s="249"/>
      <c r="FB12" s="15"/>
      <c r="FC12" s="15"/>
      <c r="FD12" s="249"/>
      <c r="FE12" s="15"/>
      <c r="FF12" s="15"/>
      <c r="FG12" s="249"/>
      <c r="FH12" s="15">
        <v>40</v>
      </c>
      <c r="FI12" s="15">
        <v>40</v>
      </c>
      <c r="FJ12" s="249">
        <f>FI12/FH12*100</f>
        <v>100</v>
      </c>
      <c r="FK12" s="15"/>
      <c r="FL12" s="15"/>
      <c r="FM12" s="249"/>
      <c r="FN12" s="15"/>
      <c r="FO12" s="15"/>
      <c r="FP12" s="249"/>
      <c r="FQ12" s="15"/>
      <c r="FR12" s="15"/>
      <c r="FS12" s="249"/>
      <c r="FT12" s="15"/>
      <c r="FU12" s="15"/>
      <c r="FV12" s="249"/>
    </row>
    <row r="13" spans="1:178" s="12" customFormat="1" ht="15.75" x14ac:dyDescent="0.25">
      <c r="A13" s="59" t="s">
        <v>307</v>
      </c>
      <c r="B13" s="50">
        <f t="shared" ref="B13:B76" si="130">E13+H13+K13+N13+Q13+T13+W13+Z13+AC13+AF13+AI13+AL13+AO13+AR13+AU13+AX13+BA13+BD13++BG13+BJ13+BM13+BP13+BS13+BV13+BY13+CB13+CE13+CH13+CK13+CN13+CQ13+CT13+CW13+CZ13+DC13+DF13+DI13+DL13+DO13+DR13+DU13+DX13+EA13+ED13+EG13+EJ13+EM13+EP13+ES13+EV13+EY13+FB13+FE13+FH13+FK13+FN13+FQ13+FT13</f>
        <v>0</v>
      </c>
      <c r="C13" s="50">
        <f t="shared" ref="C13:C76" si="131">F13+I13+L13+O13+R13+U13+X13+AA13+AD13+AG13+AJ13+AM13+AP13+AS13+AV13+AY13+BB13+BE13++BH13+BK13+BN13+BQ13+BT13+BW13+BZ13+CC13+CF13+CI13+CL13+CO13+CR13+CU13+CX13+DA13+DD13+DG13+DJ13+DM13+DP13+DS13+DV13+DY13+EB13+EE13+EH13+EK13+EN13+EQ13+ET13+EW13+EZ13+FC13+FF13+FI13+FL13+FO13+FR13+FU13</f>
        <v>0</v>
      </c>
      <c r="D13" s="15"/>
      <c r="E13" s="81"/>
      <c r="F13" s="81"/>
      <c r="G13" s="81"/>
      <c r="H13" s="81"/>
      <c r="I13" s="81"/>
      <c r="J13" s="81"/>
      <c r="K13" s="81"/>
      <c r="L13" s="81"/>
      <c r="M13" s="81"/>
      <c r="N13" s="81"/>
      <c r="O13" s="81"/>
      <c r="P13" s="83"/>
      <c r="Q13" s="81"/>
      <c r="R13" s="81"/>
      <c r="S13" s="81"/>
      <c r="T13" s="81"/>
      <c r="U13" s="81"/>
      <c r="V13" s="81"/>
      <c r="W13" s="81"/>
      <c r="X13" s="81"/>
      <c r="Y13" s="81"/>
      <c r="Z13" s="81"/>
      <c r="AA13" s="15"/>
      <c r="AB13" s="14"/>
      <c r="AC13" s="14"/>
      <c r="AD13" s="14"/>
      <c r="AE13" s="14"/>
      <c r="AF13" s="81"/>
      <c r="AG13" s="81"/>
      <c r="AH13" s="81"/>
      <c r="AI13" s="81"/>
      <c r="AJ13" s="81"/>
      <c r="AK13" s="14"/>
      <c r="AL13" s="81"/>
      <c r="AM13" s="81"/>
      <c r="AN13" s="14"/>
      <c r="AO13" s="81"/>
      <c r="AP13" s="81"/>
      <c r="AQ13" s="14"/>
      <c r="AR13" s="81"/>
      <c r="AS13" s="81"/>
      <c r="AT13" s="81"/>
      <c r="AU13" s="81"/>
      <c r="AV13" s="81"/>
      <c r="AW13" s="81"/>
      <c r="AX13" s="81"/>
      <c r="AY13" s="81"/>
      <c r="AZ13" s="81"/>
      <c r="BA13" s="81"/>
      <c r="BB13" s="81"/>
      <c r="BC13" s="81"/>
      <c r="BD13" s="81"/>
      <c r="BE13" s="81"/>
      <c r="BF13" s="81"/>
      <c r="BG13" s="81"/>
      <c r="BH13" s="15"/>
      <c r="BI13" s="14"/>
      <c r="BJ13" s="81"/>
      <c r="BK13" s="15"/>
      <c r="BL13" s="14"/>
      <c r="BM13" s="81"/>
      <c r="BN13" s="81"/>
      <c r="BO13" s="81"/>
      <c r="BP13" s="81"/>
      <c r="BQ13" s="15"/>
      <c r="BR13" s="14"/>
      <c r="BS13" s="81"/>
      <c r="BT13" s="15"/>
      <c r="BU13" s="14"/>
      <c r="BV13" s="81"/>
      <c r="BW13" s="15"/>
      <c r="BX13" s="14"/>
      <c r="BY13" s="81"/>
      <c r="BZ13" s="15"/>
      <c r="CA13" s="14"/>
      <c r="CB13" s="81"/>
      <c r="CC13" s="15"/>
      <c r="CD13" s="14"/>
      <c r="CE13" s="81"/>
      <c r="CF13" s="15"/>
      <c r="CG13" s="14"/>
      <c r="CH13" s="81"/>
      <c r="CI13" s="15"/>
      <c r="CJ13" s="14"/>
      <c r="CK13" s="81"/>
      <c r="CL13" s="15"/>
      <c r="CM13" s="14"/>
      <c r="CN13" s="81"/>
      <c r="CO13" s="15"/>
      <c r="CP13" s="14"/>
      <c r="CQ13" s="81"/>
      <c r="CR13" s="15"/>
      <c r="CS13" s="14"/>
      <c r="CT13" s="81"/>
      <c r="CU13" s="15"/>
      <c r="CV13" s="14"/>
      <c r="CW13" s="81"/>
      <c r="CX13" s="15"/>
      <c r="CY13" s="14"/>
      <c r="CZ13" s="81"/>
      <c r="DA13" s="15"/>
      <c r="DB13" s="14"/>
      <c r="DC13" s="81"/>
      <c r="DD13" s="15"/>
      <c r="DE13" s="14"/>
      <c r="DF13" s="81"/>
      <c r="DG13" s="15"/>
      <c r="DH13" s="14"/>
      <c r="DI13" s="81"/>
      <c r="DJ13" s="15"/>
      <c r="DK13" s="14"/>
      <c r="DL13" s="81"/>
      <c r="DM13" s="15"/>
      <c r="DN13" s="14"/>
      <c r="DO13" s="81"/>
      <c r="DP13" s="15"/>
      <c r="DQ13" s="14"/>
      <c r="DR13" s="81"/>
      <c r="DS13" s="15"/>
      <c r="DT13" s="14"/>
      <c r="DU13" s="81"/>
      <c r="DV13" s="15"/>
      <c r="DW13" s="14"/>
      <c r="DX13" s="81"/>
      <c r="DY13" s="15"/>
      <c r="DZ13" s="14"/>
      <c r="EA13" s="81"/>
      <c r="EB13" s="15"/>
      <c r="EC13" s="14"/>
      <c r="ED13" s="81"/>
      <c r="EE13" s="15"/>
      <c r="EF13" s="14"/>
      <c r="EG13" s="81"/>
      <c r="EH13" s="15"/>
      <c r="EI13" s="14"/>
      <c r="EJ13" s="81"/>
      <c r="EK13" s="15"/>
      <c r="EL13" s="14"/>
      <c r="EM13" s="81"/>
      <c r="EN13" s="15"/>
      <c r="EO13" s="14"/>
      <c r="EP13" s="81"/>
      <c r="EQ13" s="15"/>
      <c r="ER13" s="14"/>
      <c r="ES13" s="81"/>
      <c r="ET13" s="15"/>
      <c r="EU13" s="14"/>
      <c r="EV13" s="81"/>
      <c r="EW13" s="15"/>
      <c r="EX13" s="14"/>
      <c r="EY13" s="81"/>
      <c r="EZ13" s="15"/>
      <c r="FA13" s="14"/>
      <c r="FB13" s="81"/>
      <c r="FC13" s="15"/>
      <c r="FD13" s="14"/>
      <c r="FE13" s="81"/>
      <c r="FF13" s="15"/>
      <c r="FG13" s="14"/>
      <c r="FH13" s="81"/>
      <c r="FI13" s="15"/>
      <c r="FJ13" s="14"/>
      <c r="FK13" s="81"/>
      <c r="FL13" s="15"/>
      <c r="FM13" s="14"/>
      <c r="FN13" s="81"/>
      <c r="FO13" s="15"/>
      <c r="FP13" s="14"/>
      <c r="FQ13" s="81"/>
      <c r="FR13" s="15"/>
      <c r="FS13" s="14"/>
      <c r="FT13" s="81"/>
      <c r="FU13" s="15"/>
      <c r="FV13" s="14"/>
    </row>
    <row r="14" spans="1:178" s="12" customFormat="1" ht="15.75" x14ac:dyDescent="0.25">
      <c r="A14" s="59" t="s">
        <v>479</v>
      </c>
      <c r="B14" s="50">
        <f t="shared" si="130"/>
        <v>180.8</v>
      </c>
      <c r="C14" s="50">
        <f t="shared" si="131"/>
        <v>0</v>
      </c>
      <c r="D14" s="15">
        <f t="shared" ref="D14" si="132">C14/B14*100</f>
        <v>0</v>
      </c>
      <c r="E14" s="81"/>
      <c r="F14" s="81"/>
      <c r="G14" s="81"/>
      <c r="H14" s="81"/>
      <c r="I14" s="81"/>
      <c r="J14" s="81"/>
      <c r="K14" s="81"/>
      <c r="L14" s="81"/>
      <c r="M14" s="81"/>
      <c r="N14" s="81"/>
      <c r="O14" s="81"/>
      <c r="P14" s="83"/>
      <c r="Q14" s="81"/>
      <c r="R14" s="81"/>
      <c r="S14" s="81"/>
      <c r="T14" s="81"/>
      <c r="U14" s="81"/>
      <c r="V14" s="81"/>
      <c r="W14" s="81"/>
      <c r="X14" s="81"/>
      <c r="Y14" s="81"/>
      <c r="Z14" s="81"/>
      <c r="AA14" s="15"/>
      <c r="AB14" s="14"/>
      <c r="AC14" s="14"/>
      <c r="AD14" s="14"/>
      <c r="AE14" s="14"/>
      <c r="AF14" s="81"/>
      <c r="AG14" s="81"/>
      <c r="AH14" s="81"/>
      <c r="AI14" s="81"/>
      <c r="AJ14" s="81"/>
      <c r="AK14" s="14"/>
      <c r="AL14" s="81"/>
      <c r="AM14" s="81"/>
      <c r="AN14" s="14"/>
      <c r="AO14" s="81"/>
      <c r="AP14" s="81"/>
      <c r="AQ14" s="14"/>
      <c r="AR14" s="81"/>
      <c r="AS14" s="81"/>
      <c r="AT14" s="81"/>
      <c r="AU14" s="81"/>
      <c r="AV14" s="81"/>
      <c r="AW14" s="81"/>
      <c r="AX14" s="81"/>
      <c r="AY14" s="81"/>
      <c r="AZ14" s="81"/>
      <c r="BA14" s="81"/>
      <c r="BB14" s="81"/>
      <c r="BC14" s="81"/>
      <c r="BD14" s="81"/>
      <c r="BE14" s="81"/>
      <c r="BF14" s="81"/>
      <c r="BG14" s="14">
        <v>180.8</v>
      </c>
      <c r="BH14" s="15"/>
      <c r="BI14" s="14"/>
      <c r="BJ14" s="14"/>
      <c r="BK14" s="15"/>
      <c r="BL14" s="14"/>
      <c r="BM14" s="81"/>
      <c r="BN14" s="81"/>
      <c r="BO14" s="81"/>
      <c r="BP14" s="14"/>
      <c r="BQ14" s="15"/>
      <c r="BR14" s="14"/>
      <c r="BS14" s="14"/>
      <c r="BT14" s="15"/>
      <c r="BU14" s="14"/>
      <c r="BV14" s="14"/>
      <c r="BW14" s="15"/>
      <c r="BX14" s="14"/>
      <c r="BY14" s="14"/>
      <c r="BZ14" s="15"/>
      <c r="CA14" s="14"/>
      <c r="CB14" s="14"/>
      <c r="CC14" s="15"/>
      <c r="CD14" s="14"/>
      <c r="CE14" s="14"/>
      <c r="CF14" s="15"/>
      <c r="CG14" s="14"/>
      <c r="CH14" s="14"/>
      <c r="CI14" s="15"/>
      <c r="CJ14" s="14"/>
      <c r="CK14" s="14"/>
      <c r="CL14" s="15"/>
      <c r="CM14" s="14"/>
      <c r="CN14" s="14"/>
      <c r="CO14" s="15"/>
      <c r="CP14" s="14"/>
      <c r="CQ14" s="14"/>
      <c r="CR14" s="15"/>
      <c r="CS14" s="14"/>
      <c r="CT14" s="14"/>
      <c r="CU14" s="15"/>
      <c r="CV14" s="14"/>
      <c r="CW14" s="14"/>
      <c r="CX14" s="15"/>
      <c r="CY14" s="14"/>
      <c r="CZ14" s="14"/>
      <c r="DA14" s="15"/>
      <c r="DB14" s="14"/>
      <c r="DC14" s="14"/>
      <c r="DD14" s="15"/>
      <c r="DE14" s="14"/>
      <c r="DF14" s="14"/>
      <c r="DG14" s="15"/>
      <c r="DH14" s="14"/>
      <c r="DI14" s="14"/>
      <c r="DJ14" s="15"/>
      <c r="DK14" s="14"/>
      <c r="DL14" s="14"/>
      <c r="DM14" s="15"/>
      <c r="DN14" s="14"/>
      <c r="DO14" s="14"/>
      <c r="DP14" s="15"/>
      <c r="DQ14" s="14"/>
      <c r="DR14" s="14"/>
      <c r="DS14" s="15"/>
      <c r="DT14" s="14"/>
      <c r="DU14" s="14"/>
      <c r="DV14" s="15"/>
      <c r="DW14" s="14"/>
      <c r="DX14" s="14"/>
      <c r="DY14" s="15"/>
      <c r="DZ14" s="14"/>
      <c r="EA14" s="81"/>
      <c r="EB14" s="15"/>
      <c r="EC14" s="14"/>
      <c r="ED14" s="81"/>
      <c r="EE14" s="15"/>
      <c r="EF14" s="14"/>
      <c r="EG14" s="81"/>
      <c r="EH14" s="15"/>
      <c r="EI14" s="14"/>
      <c r="EJ14" s="81"/>
      <c r="EK14" s="15"/>
      <c r="EL14" s="14"/>
      <c r="EM14" s="81"/>
      <c r="EN14" s="15"/>
      <c r="EO14" s="14"/>
      <c r="EP14" s="81"/>
      <c r="EQ14" s="15"/>
      <c r="ER14" s="14"/>
      <c r="ES14" s="81"/>
      <c r="ET14" s="15"/>
      <c r="EU14" s="14"/>
      <c r="EV14" s="81"/>
      <c r="EW14" s="15"/>
      <c r="EX14" s="14"/>
      <c r="EY14" s="81"/>
      <c r="EZ14" s="15"/>
      <c r="FA14" s="14"/>
      <c r="FB14" s="81"/>
      <c r="FC14" s="15"/>
      <c r="FD14" s="14"/>
      <c r="FE14" s="81"/>
      <c r="FF14" s="15"/>
      <c r="FG14" s="14"/>
      <c r="FH14" s="81"/>
      <c r="FI14" s="15"/>
      <c r="FJ14" s="14"/>
      <c r="FK14" s="81"/>
      <c r="FL14" s="15"/>
      <c r="FM14" s="14"/>
      <c r="FN14" s="81"/>
      <c r="FO14" s="15"/>
      <c r="FP14" s="14"/>
      <c r="FQ14" s="81"/>
      <c r="FR14" s="15"/>
      <c r="FS14" s="14"/>
      <c r="FT14" s="81"/>
      <c r="FU14" s="15"/>
      <c r="FV14" s="14"/>
    </row>
    <row r="15" spans="1:178" s="28" customFormat="1" ht="31.5" x14ac:dyDescent="0.25">
      <c r="A15" s="131" t="s">
        <v>309</v>
      </c>
      <c r="B15" s="80">
        <f t="shared" si="130"/>
        <v>206221.7</v>
      </c>
      <c r="C15" s="80">
        <f t="shared" si="131"/>
        <v>11032.862579999999</v>
      </c>
      <c r="D15" s="83">
        <f t="shared" si="112"/>
        <v>5.3500007904114835</v>
      </c>
      <c r="E15" s="81">
        <f>E16+E17</f>
        <v>0</v>
      </c>
      <c r="F15" s="81">
        <f t="shared" ref="F15:AY15" si="133">F16+F17</f>
        <v>0</v>
      </c>
      <c r="G15" s="81">
        <f t="shared" si="133"/>
        <v>0</v>
      </c>
      <c r="H15" s="81">
        <f t="shared" si="133"/>
        <v>0</v>
      </c>
      <c r="I15" s="81">
        <f t="shared" si="133"/>
        <v>0</v>
      </c>
      <c r="J15" s="81">
        <f t="shared" si="133"/>
        <v>0</v>
      </c>
      <c r="K15" s="81">
        <f t="shared" si="133"/>
        <v>0</v>
      </c>
      <c r="L15" s="81">
        <f t="shared" si="133"/>
        <v>0</v>
      </c>
      <c r="M15" s="81">
        <f t="shared" si="133"/>
        <v>0</v>
      </c>
      <c r="N15" s="81">
        <f t="shared" si="133"/>
        <v>0</v>
      </c>
      <c r="O15" s="81">
        <f t="shared" si="133"/>
        <v>0</v>
      </c>
      <c r="P15" s="83"/>
      <c r="Q15" s="81">
        <f t="shared" si="133"/>
        <v>0</v>
      </c>
      <c r="R15" s="81">
        <f t="shared" si="133"/>
        <v>0</v>
      </c>
      <c r="S15" s="81">
        <f t="shared" si="133"/>
        <v>0</v>
      </c>
      <c r="T15" s="81">
        <f t="shared" si="133"/>
        <v>0</v>
      </c>
      <c r="U15" s="81">
        <f t="shared" si="133"/>
        <v>0</v>
      </c>
      <c r="V15" s="81">
        <f t="shared" si="133"/>
        <v>0</v>
      </c>
      <c r="W15" s="81">
        <f t="shared" si="133"/>
        <v>0</v>
      </c>
      <c r="X15" s="81">
        <f t="shared" si="133"/>
        <v>0</v>
      </c>
      <c r="Y15" s="81">
        <f t="shared" si="133"/>
        <v>0</v>
      </c>
      <c r="Z15" s="81">
        <f t="shared" si="133"/>
        <v>581.4</v>
      </c>
      <c r="AA15" s="83">
        <f t="shared" si="133"/>
        <v>581.4</v>
      </c>
      <c r="AB15" s="81">
        <f t="shared" si="114"/>
        <v>100</v>
      </c>
      <c r="AC15" s="81">
        <f t="shared" si="133"/>
        <v>0</v>
      </c>
      <c r="AD15" s="81">
        <f t="shared" si="133"/>
        <v>0</v>
      </c>
      <c r="AE15" s="81"/>
      <c r="AF15" s="81">
        <f t="shared" si="133"/>
        <v>0</v>
      </c>
      <c r="AG15" s="81">
        <f t="shared" si="133"/>
        <v>0</v>
      </c>
      <c r="AH15" s="81">
        <f t="shared" si="133"/>
        <v>0</v>
      </c>
      <c r="AI15" s="81">
        <f>SUM(AI16:AI23)</f>
        <v>572</v>
      </c>
      <c r="AJ15" s="81">
        <f>SUM(AJ16:AJ23)</f>
        <v>572</v>
      </c>
      <c r="AK15" s="81">
        <f>AJ15/AI15*100</f>
        <v>100</v>
      </c>
      <c r="AL15" s="81">
        <f>SUM(AL16:AL23)</f>
        <v>2079</v>
      </c>
      <c r="AM15" s="81">
        <f>SUM(AM16:AM23)</f>
        <v>2079</v>
      </c>
      <c r="AN15" s="81">
        <f>AM15/AL15*100</f>
        <v>100</v>
      </c>
      <c r="AO15" s="81">
        <f t="shared" si="133"/>
        <v>1200</v>
      </c>
      <c r="AP15" s="81">
        <f t="shared" si="133"/>
        <v>1200</v>
      </c>
      <c r="AQ15" s="81">
        <f t="shared" si="118"/>
        <v>100</v>
      </c>
      <c r="AR15" s="81">
        <f t="shared" si="133"/>
        <v>0</v>
      </c>
      <c r="AS15" s="81">
        <f t="shared" si="133"/>
        <v>0</v>
      </c>
      <c r="AT15" s="81">
        <f t="shared" si="133"/>
        <v>0</v>
      </c>
      <c r="AU15" s="81">
        <f t="shared" si="133"/>
        <v>0</v>
      </c>
      <c r="AV15" s="81">
        <f t="shared" si="133"/>
        <v>0</v>
      </c>
      <c r="AW15" s="81">
        <f t="shared" si="133"/>
        <v>0</v>
      </c>
      <c r="AX15" s="81">
        <f t="shared" si="133"/>
        <v>0</v>
      </c>
      <c r="AY15" s="81">
        <f t="shared" si="133"/>
        <v>0</v>
      </c>
      <c r="AZ15" s="81">
        <f t="shared" ref="AZ15:BF15" si="134">AZ16+AZ17</f>
        <v>0</v>
      </c>
      <c r="BA15" s="81">
        <f t="shared" si="134"/>
        <v>0</v>
      </c>
      <c r="BB15" s="81">
        <f t="shared" si="134"/>
        <v>0</v>
      </c>
      <c r="BC15" s="81">
        <f t="shared" si="134"/>
        <v>0</v>
      </c>
      <c r="BD15" s="81">
        <f t="shared" si="134"/>
        <v>0</v>
      </c>
      <c r="BE15" s="81">
        <f t="shared" si="134"/>
        <v>0</v>
      </c>
      <c r="BF15" s="81">
        <f t="shared" si="134"/>
        <v>0</v>
      </c>
      <c r="BG15" s="81">
        <f>SUM(BG16:BG23)</f>
        <v>2299.2000000000003</v>
      </c>
      <c r="BH15" s="81">
        <f>SUM(BH16:BH23)</f>
        <v>549.23201999999992</v>
      </c>
      <c r="BI15" s="81">
        <f t="shared" ref="BI15:BI23" si="135">BH15/BG15*100</f>
        <v>23.887961899791225</v>
      </c>
      <c r="BJ15" s="81"/>
      <c r="BK15" s="81">
        <f>SUM(BK16:BK23)</f>
        <v>0</v>
      </c>
      <c r="BL15" s="81"/>
      <c r="BM15" s="81">
        <f t="shared" ref="BM15:BO15" si="136">BM16+BM17</f>
        <v>0</v>
      </c>
      <c r="BN15" s="81">
        <f t="shared" si="136"/>
        <v>0</v>
      </c>
      <c r="BO15" s="81">
        <f t="shared" si="136"/>
        <v>0</v>
      </c>
      <c r="BP15" s="81">
        <f>SUM(BP16:BP23)</f>
        <v>0</v>
      </c>
      <c r="BQ15" s="81">
        <f>SUM(BQ16:BQ23)</f>
        <v>0</v>
      </c>
      <c r="BR15" s="81"/>
      <c r="BS15" s="81">
        <f>SUM(BS16:BS23)</f>
        <v>0</v>
      </c>
      <c r="BT15" s="81">
        <f>SUM(BT16:BT23)</f>
        <v>0</v>
      </c>
      <c r="BU15" s="81"/>
      <c r="BV15" s="81">
        <f>SUM(BV16:BV23)</f>
        <v>0</v>
      </c>
      <c r="BW15" s="81">
        <f>SUM(BW16:BW23)</f>
        <v>0</v>
      </c>
      <c r="BX15" s="81"/>
      <c r="BY15" s="81">
        <f>SUM(BY16:BY23)</f>
        <v>0</v>
      </c>
      <c r="BZ15" s="81">
        <f>SUM(BZ16:BZ23)</f>
        <v>0</v>
      </c>
      <c r="CA15" s="81"/>
      <c r="CB15" s="81">
        <f>SUM(CB16:CB23)</f>
        <v>0</v>
      </c>
      <c r="CC15" s="81">
        <f>SUM(CC16:CC23)</f>
        <v>0</v>
      </c>
      <c r="CD15" s="81"/>
      <c r="CE15" s="81">
        <f>SUM(CE16:CE23)</f>
        <v>350</v>
      </c>
      <c r="CF15" s="81">
        <f>SUM(CF16:CF23)</f>
        <v>350</v>
      </c>
      <c r="CG15" s="81">
        <f t="shared" ref="CG15:CG74" si="137">CF15/CE15*100</f>
        <v>100</v>
      </c>
      <c r="CH15" s="81">
        <f>SUM(CH16:CH23)</f>
        <v>0</v>
      </c>
      <c r="CI15" s="81">
        <f>SUM(CI16:CI23)</f>
        <v>0</v>
      </c>
      <c r="CJ15" s="81"/>
      <c r="CK15" s="81">
        <f>SUM(CK16:CK23)</f>
        <v>0</v>
      </c>
      <c r="CL15" s="81">
        <f>SUM(CL16:CL23)</f>
        <v>0</v>
      </c>
      <c r="CM15" s="81"/>
      <c r="CN15" s="81">
        <f>SUM(CN16:CN23)</f>
        <v>0</v>
      </c>
      <c r="CO15" s="81">
        <f>SUM(CO16:CO23)</f>
        <v>0</v>
      </c>
      <c r="CP15" s="81"/>
      <c r="CQ15" s="81">
        <f>SUM(CQ16:CQ23)</f>
        <v>0</v>
      </c>
      <c r="CR15" s="81">
        <f>SUM(CR16:CR23)</f>
        <v>0</v>
      </c>
      <c r="CS15" s="81"/>
      <c r="CT15" s="81">
        <f>SUM(CT16:CT23)</f>
        <v>0</v>
      </c>
      <c r="CU15" s="81">
        <f>SUM(CU16:CU23)</f>
        <v>0</v>
      </c>
      <c r="CV15" s="81"/>
      <c r="CW15" s="81">
        <f>SUM(CW16:CW23)</f>
        <v>0</v>
      </c>
      <c r="CX15" s="81">
        <f>SUM(CX16:CX23)</f>
        <v>0</v>
      </c>
      <c r="CY15" s="81"/>
      <c r="CZ15" s="81">
        <f>SUM(CZ16:CZ23)</f>
        <v>0</v>
      </c>
      <c r="DA15" s="81">
        <f>SUM(DA16:DA23)</f>
        <v>0</v>
      </c>
      <c r="DB15" s="81"/>
      <c r="DC15" s="81">
        <f>SUM(DC16:DC23)</f>
        <v>0</v>
      </c>
      <c r="DD15" s="81">
        <f>SUM(DD16:DD23)</f>
        <v>0</v>
      </c>
      <c r="DE15" s="81"/>
      <c r="DF15" s="81">
        <f>SUM(DF16:DF23)</f>
        <v>0</v>
      </c>
      <c r="DG15" s="81">
        <f>SUM(DG16:DG23)</f>
        <v>0</v>
      </c>
      <c r="DH15" s="81"/>
      <c r="DI15" s="81">
        <f>SUM(DI16:DI23)</f>
        <v>0</v>
      </c>
      <c r="DJ15" s="81">
        <f>SUM(DJ16:DJ23)</f>
        <v>0</v>
      </c>
      <c r="DK15" s="81"/>
      <c r="DL15" s="81">
        <f>SUM(DL16:DL23)</f>
        <v>0</v>
      </c>
      <c r="DM15" s="81">
        <f>SUM(DM16:DM23)</f>
        <v>0</v>
      </c>
      <c r="DN15" s="81"/>
      <c r="DO15" s="81">
        <f>SUM(DO16:DO23)</f>
        <v>0</v>
      </c>
      <c r="DP15" s="81">
        <f>SUM(DP16:DP23)</f>
        <v>0</v>
      </c>
      <c r="DQ15" s="81"/>
      <c r="DR15" s="81">
        <f>SUM(DR16:DR23)</f>
        <v>0</v>
      </c>
      <c r="DS15" s="81">
        <f>SUM(DS16:DS23)</f>
        <v>0</v>
      </c>
      <c r="DT15" s="81"/>
      <c r="DU15" s="81">
        <f>SUM(DU16:DU23)</f>
        <v>0</v>
      </c>
      <c r="DV15" s="81">
        <f>SUM(DV16:DV23)</f>
        <v>0</v>
      </c>
      <c r="DW15" s="81"/>
      <c r="DX15" s="81">
        <f>SUM(DX16:DX23)</f>
        <v>0</v>
      </c>
      <c r="DY15" s="81">
        <f>SUM(DY16:DY23)</f>
        <v>0</v>
      </c>
      <c r="DZ15" s="81"/>
      <c r="EA15" s="81">
        <f t="shared" ref="EA15:EB15" si="138">EA16+EA17</f>
        <v>140.1</v>
      </c>
      <c r="EB15" s="83">
        <f t="shared" si="138"/>
        <v>0</v>
      </c>
      <c r="EC15" s="81">
        <f t="shared" ref="EC15:EC16" si="139">EB15/EA15*100</f>
        <v>0</v>
      </c>
      <c r="ED15" s="81">
        <f t="shared" ref="ED15:EK15" si="140">ED16+ED17</f>
        <v>20000</v>
      </c>
      <c r="EE15" s="83">
        <f t="shared" si="140"/>
        <v>5701.23056</v>
      </c>
      <c r="EF15" s="81">
        <f t="shared" ref="EF15:EF17" si="141">EE15/ED15*100</f>
        <v>28.506152800000002</v>
      </c>
      <c r="EG15" s="83">
        <f t="shared" si="140"/>
        <v>0</v>
      </c>
      <c r="EH15" s="83">
        <f t="shared" si="140"/>
        <v>0</v>
      </c>
      <c r="EI15" s="83">
        <f t="shared" si="140"/>
        <v>0</v>
      </c>
      <c r="EJ15" s="83">
        <f t="shared" si="140"/>
        <v>165000</v>
      </c>
      <c r="EK15" s="83">
        <f t="shared" si="140"/>
        <v>0</v>
      </c>
      <c r="EL15" s="81"/>
      <c r="EM15" s="83">
        <f t="shared" ref="EM15:EN15" si="142">EM16+EM17</f>
        <v>0</v>
      </c>
      <c r="EN15" s="83">
        <f t="shared" si="142"/>
        <v>0</v>
      </c>
      <c r="EO15" s="81"/>
      <c r="EP15" s="83">
        <f t="shared" ref="EP15:EQ15" si="143">EP16+EP17</f>
        <v>0</v>
      </c>
      <c r="EQ15" s="83">
        <f t="shared" si="143"/>
        <v>0</v>
      </c>
      <c r="ER15" s="81"/>
      <c r="ES15" s="83">
        <f t="shared" ref="ES15:ET15" si="144">ES16+ES17</f>
        <v>0</v>
      </c>
      <c r="ET15" s="83">
        <f t="shared" si="144"/>
        <v>0</v>
      </c>
      <c r="EU15" s="81"/>
      <c r="EV15" s="83">
        <f t="shared" ref="EV15:EW15" si="145">EV16+EV17</f>
        <v>0</v>
      </c>
      <c r="EW15" s="83">
        <f t="shared" si="145"/>
        <v>0</v>
      </c>
      <c r="EX15" s="81"/>
      <c r="EY15" s="83">
        <f t="shared" ref="EY15:EZ15" si="146">EY16+EY17</f>
        <v>0</v>
      </c>
      <c r="EZ15" s="83">
        <f t="shared" si="146"/>
        <v>0</v>
      </c>
      <c r="FA15" s="81"/>
      <c r="FB15" s="83">
        <f t="shared" ref="FB15:FC15" si="147">FB16+FB17</f>
        <v>0</v>
      </c>
      <c r="FC15" s="83">
        <f t="shared" si="147"/>
        <v>0</v>
      </c>
      <c r="FD15" s="81"/>
      <c r="FE15" s="83">
        <f t="shared" ref="FE15:FF15" si="148">FE16+FE17</f>
        <v>14000</v>
      </c>
      <c r="FF15" s="83">
        <f t="shared" si="148"/>
        <v>0</v>
      </c>
      <c r="FG15" s="81"/>
      <c r="FH15" s="83">
        <f t="shared" ref="FH15:FI15" si="149">FH16+FH17</f>
        <v>0</v>
      </c>
      <c r="FI15" s="83">
        <f t="shared" si="149"/>
        <v>0</v>
      </c>
      <c r="FJ15" s="81"/>
      <c r="FK15" s="83">
        <f t="shared" ref="FK15:FL15" si="150">FK16+FK17</f>
        <v>0</v>
      </c>
      <c r="FL15" s="83">
        <f t="shared" si="150"/>
        <v>0</v>
      </c>
      <c r="FM15" s="81"/>
      <c r="FN15" s="83">
        <f t="shared" ref="FN15:FO15" si="151">FN16+FN17</f>
        <v>0</v>
      </c>
      <c r="FO15" s="83">
        <f t="shared" si="151"/>
        <v>0</v>
      </c>
      <c r="FP15" s="81"/>
      <c r="FQ15" s="83">
        <f t="shared" ref="FQ15:FR15" si="152">FQ16+FQ17</f>
        <v>0</v>
      </c>
      <c r="FR15" s="83">
        <f t="shared" si="152"/>
        <v>0</v>
      </c>
      <c r="FS15" s="81"/>
      <c r="FT15" s="83">
        <f t="shared" ref="FT15:FU15" si="153">FT16+FT17</f>
        <v>0</v>
      </c>
      <c r="FU15" s="83">
        <f t="shared" si="153"/>
        <v>0</v>
      </c>
      <c r="FV15" s="81"/>
    </row>
    <row r="16" spans="1:178" s="12" customFormat="1" ht="31.5" x14ac:dyDescent="0.25">
      <c r="A16" s="59" t="s">
        <v>308</v>
      </c>
      <c r="B16" s="50">
        <f t="shared" si="130"/>
        <v>171473</v>
      </c>
      <c r="C16" s="50">
        <f t="shared" si="131"/>
        <v>5114.7330699999993</v>
      </c>
      <c r="D16" s="15">
        <f t="shared" si="112"/>
        <v>2.9828212429945236</v>
      </c>
      <c r="E16" s="15"/>
      <c r="F16" s="15"/>
      <c r="G16" s="15"/>
      <c r="H16" s="15"/>
      <c r="I16" s="15"/>
      <c r="J16" s="15"/>
      <c r="K16" s="15"/>
      <c r="L16" s="15"/>
      <c r="M16" s="15"/>
      <c r="N16" s="15"/>
      <c r="O16" s="15"/>
      <c r="P16" s="83"/>
      <c r="Q16" s="15"/>
      <c r="R16" s="15"/>
      <c r="S16" s="15"/>
      <c r="T16" s="15"/>
      <c r="U16" s="15"/>
      <c r="V16" s="14"/>
      <c r="W16" s="15"/>
      <c r="X16" s="15"/>
      <c r="Y16" s="14"/>
      <c r="Z16" s="15">
        <v>581.4</v>
      </c>
      <c r="AA16" s="172">
        <v>581.4</v>
      </c>
      <c r="AB16" s="14">
        <f t="shared" si="114"/>
        <v>100</v>
      </c>
      <c r="AC16" s="15"/>
      <c r="AD16" s="15"/>
      <c r="AE16" s="14"/>
      <c r="AF16" s="15"/>
      <c r="AG16" s="15"/>
      <c r="AH16" s="14"/>
      <c r="AI16" s="15">
        <v>572</v>
      </c>
      <c r="AJ16" s="15">
        <v>572</v>
      </c>
      <c r="AK16" s="14">
        <f>AJ16/AI16*100</f>
        <v>100</v>
      </c>
      <c r="AL16" s="14">
        <v>2079</v>
      </c>
      <c r="AM16" s="14">
        <v>2079</v>
      </c>
      <c r="AN16" s="14">
        <f t="shared" ref="AN16:AN25" si="154">AM16/AL16*100</f>
        <v>100</v>
      </c>
      <c r="AO16" s="15">
        <v>1200</v>
      </c>
      <c r="AP16" s="15">
        <v>1200</v>
      </c>
      <c r="AQ16" s="14">
        <f t="shared" si="118"/>
        <v>100</v>
      </c>
      <c r="AR16" s="15"/>
      <c r="AS16" s="15"/>
      <c r="AT16" s="14"/>
      <c r="AU16" s="15"/>
      <c r="AV16" s="15"/>
      <c r="AW16" s="14"/>
      <c r="AX16" s="15"/>
      <c r="AY16" s="15"/>
      <c r="AZ16" s="14"/>
      <c r="BA16" s="15"/>
      <c r="BB16" s="15"/>
      <c r="BC16" s="14"/>
      <c r="BD16" s="15"/>
      <c r="BE16" s="15"/>
      <c r="BF16" s="14"/>
      <c r="BG16" s="14">
        <v>1550.5</v>
      </c>
      <c r="BH16" s="14">
        <v>332.33307000000002</v>
      </c>
      <c r="BI16" s="14">
        <f t="shared" si="135"/>
        <v>21.433929055143501</v>
      </c>
      <c r="BJ16" s="14"/>
      <c r="BK16" s="15"/>
      <c r="BL16" s="14"/>
      <c r="BM16" s="15"/>
      <c r="BN16" s="15"/>
      <c r="BO16" s="14"/>
      <c r="BP16" s="14"/>
      <c r="BQ16" s="15"/>
      <c r="BR16" s="14"/>
      <c r="BS16" s="14"/>
      <c r="BT16" s="15"/>
      <c r="BU16" s="14"/>
      <c r="BV16" s="14"/>
      <c r="BW16" s="15"/>
      <c r="BX16" s="14"/>
      <c r="BY16" s="14"/>
      <c r="BZ16" s="15"/>
      <c r="CA16" s="14"/>
      <c r="CB16" s="14"/>
      <c r="CC16" s="15"/>
      <c r="CD16" s="14"/>
      <c r="CE16" s="14">
        <v>350</v>
      </c>
      <c r="CF16" s="15">
        <v>350</v>
      </c>
      <c r="CG16" s="14">
        <f t="shared" si="137"/>
        <v>100</v>
      </c>
      <c r="CH16" s="14"/>
      <c r="CI16" s="15"/>
      <c r="CJ16" s="14"/>
      <c r="CK16" s="14"/>
      <c r="CL16" s="15"/>
      <c r="CM16" s="14"/>
      <c r="CN16" s="14"/>
      <c r="CO16" s="15"/>
      <c r="CP16" s="14"/>
      <c r="CQ16" s="14"/>
      <c r="CR16" s="15"/>
      <c r="CS16" s="14"/>
      <c r="CT16" s="14"/>
      <c r="CU16" s="15"/>
      <c r="CV16" s="14"/>
      <c r="CW16" s="14"/>
      <c r="CX16" s="15"/>
      <c r="CY16" s="14"/>
      <c r="CZ16" s="14"/>
      <c r="DA16" s="15"/>
      <c r="DB16" s="14"/>
      <c r="DC16" s="14"/>
      <c r="DD16" s="15"/>
      <c r="DE16" s="14"/>
      <c r="DF16" s="14"/>
      <c r="DG16" s="15"/>
      <c r="DH16" s="14"/>
      <c r="DI16" s="14"/>
      <c r="DJ16" s="15"/>
      <c r="DK16" s="14"/>
      <c r="DL16" s="14"/>
      <c r="DM16" s="15"/>
      <c r="DN16" s="14"/>
      <c r="DO16" s="14"/>
      <c r="DP16" s="15"/>
      <c r="DQ16" s="81"/>
      <c r="DR16" s="14"/>
      <c r="DS16" s="15"/>
      <c r="DT16" s="14"/>
      <c r="DU16" s="14"/>
      <c r="DV16" s="15"/>
      <c r="DW16" s="14"/>
      <c r="DX16" s="14"/>
      <c r="DY16" s="15"/>
      <c r="DZ16" s="14"/>
      <c r="EA16" s="15">
        <v>140.1</v>
      </c>
      <c r="EB16" s="172"/>
      <c r="EC16" s="14">
        <f t="shared" si="139"/>
        <v>0</v>
      </c>
      <c r="ED16" s="15"/>
      <c r="EE16" s="172"/>
      <c r="EF16" s="14"/>
      <c r="EG16" s="15"/>
      <c r="EH16" s="172"/>
      <c r="EI16" s="14"/>
      <c r="EJ16" s="15">
        <v>165000</v>
      </c>
      <c r="EK16" s="172"/>
      <c r="EL16" s="14"/>
      <c r="EM16" s="15"/>
      <c r="EN16" s="172"/>
      <c r="EO16" s="14"/>
      <c r="EP16" s="15"/>
      <c r="EQ16" s="172"/>
      <c r="ER16" s="14"/>
      <c r="ES16" s="15"/>
      <c r="ET16" s="172"/>
      <c r="EU16" s="14"/>
      <c r="EV16" s="15"/>
      <c r="EW16" s="172"/>
      <c r="EX16" s="14"/>
      <c r="EY16" s="15"/>
      <c r="EZ16" s="172"/>
      <c r="FA16" s="14"/>
      <c r="FB16" s="15"/>
      <c r="FC16" s="172"/>
      <c r="FD16" s="14"/>
      <c r="FE16" s="15"/>
      <c r="FF16" s="172"/>
      <c r="FG16" s="14"/>
      <c r="FH16" s="15"/>
      <c r="FI16" s="172"/>
      <c r="FJ16" s="14"/>
      <c r="FK16" s="15"/>
      <c r="FL16" s="172"/>
      <c r="FM16" s="14"/>
      <c r="FN16" s="15"/>
      <c r="FO16" s="172"/>
      <c r="FP16" s="14"/>
      <c r="FQ16" s="15"/>
      <c r="FR16" s="172"/>
      <c r="FS16" s="14"/>
      <c r="FT16" s="15"/>
      <c r="FU16" s="172"/>
      <c r="FV16" s="14"/>
    </row>
    <row r="17" spans="1:178" s="12" customFormat="1" ht="15.75" x14ac:dyDescent="0.25">
      <c r="A17" s="59" t="s">
        <v>310</v>
      </c>
      <c r="B17" s="50">
        <f t="shared" si="130"/>
        <v>34000</v>
      </c>
      <c r="C17" s="50">
        <f t="shared" si="131"/>
        <v>5701.23056</v>
      </c>
      <c r="D17" s="15">
        <f t="shared" ref="D17:D23" si="155">C17/B17*100</f>
        <v>16.76832517647059</v>
      </c>
      <c r="E17" s="80"/>
      <c r="F17" s="80"/>
      <c r="G17" s="80"/>
      <c r="H17" s="80"/>
      <c r="I17" s="80"/>
      <c r="J17" s="80"/>
      <c r="K17" s="80"/>
      <c r="L17" s="80"/>
      <c r="M17" s="80"/>
      <c r="N17" s="80"/>
      <c r="O17" s="80"/>
      <c r="P17" s="83"/>
      <c r="Q17" s="80"/>
      <c r="R17" s="80"/>
      <c r="S17" s="80"/>
      <c r="T17" s="80"/>
      <c r="U17" s="80"/>
      <c r="V17" s="80"/>
      <c r="W17" s="80"/>
      <c r="X17" s="80"/>
      <c r="Y17" s="80"/>
      <c r="Z17" s="80"/>
      <c r="AA17" s="15"/>
      <c r="AB17" s="14"/>
      <c r="AC17" s="50"/>
      <c r="AD17" s="50"/>
      <c r="AE17" s="14"/>
      <c r="AF17" s="80"/>
      <c r="AG17" s="80"/>
      <c r="AH17" s="80"/>
      <c r="AI17" s="80"/>
      <c r="AJ17" s="80"/>
      <c r="AK17" s="14"/>
      <c r="AL17" s="80"/>
      <c r="AM17" s="80"/>
      <c r="AN17" s="81"/>
      <c r="AO17" s="80"/>
      <c r="AP17" s="80"/>
      <c r="AQ17" s="14"/>
      <c r="AR17" s="80"/>
      <c r="AS17" s="80"/>
      <c r="AT17" s="80"/>
      <c r="AU17" s="80"/>
      <c r="AV17" s="80"/>
      <c r="AW17" s="80"/>
      <c r="AX17" s="80"/>
      <c r="AY17" s="80"/>
      <c r="AZ17" s="80"/>
      <c r="BA17" s="80"/>
      <c r="BB17" s="80"/>
      <c r="BC17" s="80"/>
      <c r="BD17" s="80"/>
      <c r="BE17" s="80"/>
      <c r="BF17" s="80"/>
      <c r="BG17" s="80"/>
      <c r="BH17" s="14"/>
      <c r="BI17" s="14"/>
      <c r="BJ17" s="80"/>
      <c r="BK17" s="15"/>
      <c r="BL17" s="14"/>
      <c r="BM17" s="80"/>
      <c r="BN17" s="80"/>
      <c r="BO17" s="80"/>
      <c r="BP17" s="80"/>
      <c r="BQ17" s="15"/>
      <c r="BR17" s="14"/>
      <c r="BS17" s="80"/>
      <c r="BT17" s="15"/>
      <c r="BU17" s="14"/>
      <c r="BV17" s="80"/>
      <c r="BW17" s="15"/>
      <c r="BX17" s="14"/>
      <c r="BY17" s="80"/>
      <c r="BZ17" s="15"/>
      <c r="CA17" s="14"/>
      <c r="CB17" s="80"/>
      <c r="CC17" s="15"/>
      <c r="CD17" s="14"/>
      <c r="CE17" s="80"/>
      <c r="CF17" s="15"/>
      <c r="CG17" s="14"/>
      <c r="CH17" s="80"/>
      <c r="CI17" s="15"/>
      <c r="CJ17" s="14"/>
      <c r="CK17" s="80"/>
      <c r="CL17" s="15"/>
      <c r="CM17" s="14"/>
      <c r="CN17" s="80"/>
      <c r="CO17" s="15"/>
      <c r="CP17" s="14"/>
      <c r="CQ17" s="80"/>
      <c r="CR17" s="15"/>
      <c r="CS17" s="14"/>
      <c r="CT17" s="80"/>
      <c r="CU17" s="15"/>
      <c r="CV17" s="14"/>
      <c r="CW17" s="80"/>
      <c r="CX17" s="15"/>
      <c r="CY17" s="14"/>
      <c r="CZ17" s="80"/>
      <c r="DA17" s="15"/>
      <c r="DB17" s="14"/>
      <c r="DC17" s="80"/>
      <c r="DD17" s="15"/>
      <c r="DE17" s="14"/>
      <c r="DF17" s="80"/>
      <c r="DG17" s="15"/>
      <c r="DH17" s="14"/>
      <c r="DI17" s="80"/>
      <c r="DJ17" s="15"/>
      <c r="DK17" s="14"/>
      <c r="DL17" s="80"/>
      <c r="DM17" s="15"/>
      <c r="DN17" s="14"/>
      <c r="DO17" s="50"/>
      <c r="DP17" s="15"/>
      <c r="DQ17" s="14"/>
      <c r="DR17" s="80"/>
      <c r="DS17" s="15"/>
      <c r="DT17" s="14"/>
      <c r="DU17" s="80"/>
      <c r="DV17" s="15"/>
      <c r="DW17" s="14"/>
      <c r="DX17" s="80"/>
      <c r="DY17" s="15"/>
      <c r="DZ17" s="14"/>
      <c r="EA17" s="80"/>
      <c r="EB17" s="15"/>
      <c r="EC17" s="14"/>
      <c r="ED17" s="172">
        <v>20000</v>
      </c>
      <c r="EE17" s="172">
        <v>5701.23056</v>
      </c>
      <c r="EF17" s="14">
        <f t="shared" si="141"/>
        <v>28.506152800000002</v>
      </c>
      <c r="EG17" s="172"/>
      <c r="EH17" s="172"/>
      <c r="EI17" s="14"/>
      <c r="EJ17" s="172"/>
      <c r="EK17" s="172"/>
      <c r="EL17" s="14"/>
      <c r="EM17" s="172"/>
      <c r="EN17" s="172"/>
      <c r="EO17" s="14"/>
      <c r="EP17" s="172"/>
      <c r="EQ17" s="172"/>
      <c r="ER17" s="14"/>
      <c r="ES17" s="172"/>
      <c r="ET17" s="172"/>
      <c r="EU17" s="14"/>
      <c r="EV17" s="172"/>
      <c r="EW17" s="172"/>
      <c r="EX17" s="14"/>
      <c r="EY17" s="172"/>
      <c r="EZ17" s="172"/>
      <c r="FA17" s="14"/>
      <c r="FB17" s="172"/>
      <c r="FC17" s="172"/>
      <c r="FD17" s="14"/>
      <c r="FE17" s="172">
        <v>14000</v>
      </c>
      <c r="FF17" s="172"/>
      <c r="FG17" s="14"/>
      <c r="FH17" s="172"/>
      <c r="FI17" s="172"/>
      <c r="FJ17" s="14"/>
      <c r="FK17" s="172"/>
      <c r="FL17" s="172"/>
      <c r="FM17" s="14"/>
      <c r="FN17" s="172"/>
      <c r="FO17" s="172"/>
      <c r="FP17" s="14"/>
      <c r="FQ17" s="172"/>
      <c r="FR17" s="172"/>
      <c r="FS17" s="14"/>
      <c r="FT17" s="172"/>
      <c r="FU17" s="172"/>
      <c r="FV17" s="14"/>
    </row>
    <row r="18" spans="1:178" s="55" customFormat="1" ht="15.75" x14ac:dyDescent="0.25">
      <c r="A18" s="59" t="s">
        <v>481</v>
      </c>
      <c r="B18" s="50">
        <f t="shared" si="130"/>
        <v>72.400000000000006</v>
      </c>
      <c r="C18" s="50">
        <f t="shared" si="131"/>
        <v>15.59108</v>
      </c>
      <c r="D18" s="15">
        <f t="shared" si="155"/>
        <v>21.5346408839779</v>
      </c>
      <c r="E18" s="80"/>
      <c r="F18" s="80"/>
      <c r="G18" s="80"/>
      <c r="H18" s="80"/>
      <c r="I18" s="80"/>
      <c r="J18" s="80"/>
      <c r="K18" s="80"/>
      <c r="L18" s="80"/>
      <c r="M18" s="80"/>
      <c r="N18" s="80"/>
      <c r="O18" s="80"/>
      <c r="P18" s="80"/>
      <c r="Q18" s="80"/>
      <c r="R18" s="80"/>
      <c r="S18" s="80"/>
      <c r="T18" s="80"/>
      <c r="U18" s="80"/>
      <c r="V18" s="80"/>
      <c r="W18" s="80"/>
      <c r="X18" s="80"/>
      <c r="Y18" s="80"/>
      <c r="Z18" s="80"/>
      <c r="AA18" s="50"/>
      <c r="AB18" s="50"/>
      <c r="AC18" s="50"/>
      <c r="AD18" s="50"/>
      <c r="AE18" s="50"/>
      <c r="AF18" s="80"/>
      <c r="AG18" s="80"/>
      <c r="AH18" s="80"/>
      <c r="AI18" s="80"/>
      <c r="AJ18" s="80"/>
      <c r="AK18" s="14"/>
      <c r="AL18" s="80"/>
      <c r="AM18" s="80"/>
      <c r="AN18" s="81"/>
      <c r="AO18" s="80"/>
      <c r="AP18" s="80"/>
      <c r="AQ18" s="14"/>
      <c r="AR18" s="80"/>
      <c r="AS18" s="80"/>
      <c r="AT18" s="80"/>
      <c r="AU18" s="80"/>
      <c r="AV18" s="80"/>
      <c r="AW18" s="80"/>
      <c r="AX18" s="80"/>
      <c r="AY18" s="80"/>
      <c r="AZ18" s="80"/>
      <c r="BA18" s="80"/>
      <c r="BB18" s="80"/>
      <c r="BC18" s="80"/>
      <c r="BD18" s="80"/>
      <c r="BE18" s="80"/>
      <c r="BF18" s="80"/>
      <c r="BG18" s="50">
        <v>72.400000000000006</v>
      </c>
      <c r="BH18" s="14">
        <v>15.59108</v>
      </c>
      <c r="BI18" s="14">
        <f t="shared" si="135"/>
        <v>21.5346408839779</v>
      </c>
      <c r="BJ18" s="50"/>
      <c r="BK18" s="50"/>
      <c r="BL18" s="50"/>
      <c r="BM18" s="80"/>
      <c r="BN18" s="80"/>
      <c r="BO18" s="80"/>
      <c r="BP18" s="50"/>
      <c r="BQ18" s="50"/>
      <c r="BR18" s="50"/>
      <c r="BS18" s="50"/>
      <c r="BT18" s="50"/>
      <c r="BU18" s="50"/>
      <c r="BV18" s="50"/>
      <c r="BW18" s="50"/>
      <c r="BX18" s="50"/>
      <c r="BY18" s="50"/>
      <c r="BZ18" s="50"/>
      <c r="CA18" s="50"/>
      <c r="CB18" s="50"/>
      <c r="CC18" s="50"/>
      <c r="CD18" s="50"/>
      <c r="CE18" s="50"/>
      <c r="CF18" s="50"/>
      <c r="CG18" s="14"/>
      <c r="CH18" s="50"/>
      <c r="CI18" s="50"/>
      <c r="CJ18" s="14"/>
      <c r="CK18" s="50"/>
      <c r="CL18" s="50"/>
      <c r="CM18" s="14"/>
      <c r="CN18" s="50"/>
      <c r="CO18" s="50"/>
      <c r="CP18" s="14"/>
      <c r="CQ18" s="50"/>
      <c r="CR18" s="50"/>
      <c r="CS18" s="14"/>
      <c r="CT18" s="50"/>
      <c r="CU18" s="50"/>
      <c r="CV18" s="14"/>
      <c r="CW18" s="50"/>
      <c r="CX18" s="50"/>
      <c r="CY18" s="14"/>
      <c r="CZ18" s="50"/>
      <c r="DA18" s="50"/>
      <c r="DB18" s="14"/>
      <c r="DC18" s="50"/>
      <c r="DD18" s="50"/>
      <c r="DE18" s="14"/>
      <c r="DF18" s="50"/>
      <c r="DG18" s="50"/>
      <c r="DH18" s="14"/>
      <c r="DI18" s="50"/>
      <c r="DJ18" s="50"/>
      <c r="DK18" s="14"/>
      <c r="DL18" s="50"/>
      <c r="DM18" s="50"/>
      <c r="DN18" s="14"/>
      <c r="DO18" s="50"/>
      <c r="DP18" s="50"/>
      <c r="DQ18" s="14"/>
      <c r="DR18" s="50"/>
      <c r="DS18" s="50"/>
      <c r="DT18" s="14"/>
      <c r="DU18" s="50"/>
      <c r="DV18" s="50"/>
      <c r="DW18" s="14"/>
      <c r="DX18" s="50"/>
      <c r="DY18" s="50"/>
      <c r="DZ18" s="14"/>
      <c r="EA18" s="80"/>
      <c r="EB18" s="50"/>
      <c r="EC18" s="50"/>
      <c r="ED18" s="80"/>
      <c r="EE18" s="50"/>
      <c r="EF18" s="50"/>
      <c r="EG18" s="80"/>
      <c r="EH18" s="50"/>
      <c r="EI18" s="50"/>
      <c r="EJ18" s="80"/>
      <c r="EK18" s="50"/>
      <c r="EL18" s="50"/>
      <c r="EM18" s="80"/>
      <c r="EN18" s="50"/>
      <c r="EO18" s="50"/>
      <c r="EP18" s="80"/>
      <c r="EQ18" s="50"/>
      <c r="ER18" s="50"/>
      <c r="ES18" s="80"/>
      <c r="ET18" s="50"/>
      <c r="EU18" s="50"/>
      <c r="EV18" s="80"/>
      <c r="EW18" s="50"/>
      <c r="EX18" s="50"/>
      <c r="EY18" s="80"/>
      <c r="EZ18" s="50"/>
      <c r="FA18" s="50"/>
      <c r="FB18" s="80"/>
      <c r="FC18" s="50"/>
      <c r="FD18" s="50"/>
      <c r="FE18" s="80"/>
      <c r="FF18" s="50"/>
      <c r="FG18" s="50"/>
      <c r="FH18" s="80"/>
      <c r="FI18" s="50"/>
      <c r="FJ18" s="50"/>
      <c r="FK18" s="80"/>
      <c r="FL18" s="50"/>
      <c r="FM18" s="50"/>
      <c r="FN18" s="80"/>
      <c r="FO18" s="50"/>
      <c r="FP18" s="50"/>
      <c r="FQ18" s="80"/>
      <c r="FR18" s="50"/>
      <c r="FS18" s="50"/>
      <c r="FT18" s="80"/>
      <c r="FU18" s="50"/>
      <c r="FV18" s="50"/>
    </row>
    <row r="19" spans="1:178" s="55" customFormat="1" ht="15.75" x14ac:dyDescent="0.25">
      <c r="A19" s="59" t="s">
        <v>482</v>
      </c>
      <c r="B19" s="50">
        <f t="shared" si="130"/>
        <v>117.3</v>
      </c>
      <c r="C19" s="50">
        <f t="shared" si="131"/>
        <v>33.513489999999997</v>
      </c>
      <c r="D19" s="15">
        <f t="shared" si="155"/>
        <v>28.570750213128726</v>
      </c>
      <c r="E19" s="80"/>
      <c r="F19" s="80"/>
      <c r="G19" s="80"/>
      <c r="H19" s="80"/>
      <c r="I19" s="80"/>
      <c r="J19" s="80"/>
      <c r="K19" s="80"/>
      <c r="L19" s="80"/>
      <c r="M19" s="80"/>
      <c r="N19" s="80"/>
      <c r="O19" s="80"/>
      <c r="P19" s="80"/>
      <c r="Q19" s="80"/>
      <c r="R19" s="80"/>
      <c r="S19" s="80"/>
      <c r="T19" s="80"/>
      <c r="U19" s="80"/>
      <c r="V19" s="80"/>
      <c r="W19" s="80"/>
      <c r="X19" s="80"/>
      <c r="Y19" s="80"/>
      <c r="Z19" s="80"/>
      <c r="AA19" s="50"/>
      <c r="AB19" s="50"/>
      <c r="AC19" s="50"/>
      <c r="AD19" s="50"/>
      <c r="AE19" s="50"/>
      <c r="AF19" s="80"/>
      <c r="AG19" s="80"/>
      <c r="AH19" s="80"/>
      <c r="AI19" s="80"/>
      <c r="AJ19" s="80"/>
      <c r="AK19" s="14"/>
      <c r="AL19" s="80"/>
      <c r="AM19" s="80"/>
      <c r="AN19" s="81"/>
      <c r="AO19" s="80"/>
      <c r="AP19" s="80"/>
      <c r="AQ19" s="14"/>
      <c r="AR19" s="80"/>
      <c r="AS19" s="80"/>
      <c r="AT19" s="80"/>
      <c r="AU19" s="80"/>
      <c r="AV19" s="80"/>
      <c r="AW19" s="80"/>
      <c r="AX19" s="80"/>
      <c r="AY19" s="80"/>
      <c r="AZ19" s="80"/>
      <c r="BA19" s="80"/>
      <c r="BB19" s="80"/>
      <c r="BC19" s="80"/>
      <c r="BD19" s="80"/>
      <c r="BE19" s="80"/>
      <c r="BF19" s="80"/>
      <c r="BG19" s="50">
        <v>117.3</v>
      </c>
      <c r="BH19" s="14">
        <v>33.513489999999997</v>
      </c>
      <c r="BI19" s="14">
        <f t="shared" si="135"/>
        <v>28.570750213128726</v>
      </c>
      <c r="BJ19" s="50"/>
      <c r="BK19" s="50"/>
      <c r="BL19" s="50"/>
      <c r="BM19" s="80"/>
      <c r="BN19" s="80"/>
      <c r="BO19" s="80"/>
      <c r="BP19" s="50"/>
      <c r="BQ19" s="50"/>
      <c r="BR19" s="50"/>
      <c r="BS19" s="50"/>
      <c r="BT19" s="50"/>
      <c r="BU19" s="50"/>
      <c r="BV19" s="50"/>
      <c r="BW19" s="50"/>
      <c r="BX19" s="50"/>
      <c r="BY19" s="50"/>
      <c r="BZ19" s="50"/>
      <c r="CA19" s="50"/>
      <c r="CB19" s="50"/>
      <c r="CC19" s="50"/>
      <c r="CD19" s="50"/>
      <c r="CE19" s="50"/>
      <c r="CF19" s="50"/>
      <c r="CG19" s="14"/>
      <c r="CH19" s="50"/>
      <c r="CI19" s="50"/>
      <c r="CJ19" s="14"/>
      <c r="CK19" s="50"/>
      <c r="CL19" s="50"/>
      <c r="CM19" s="14"/>
      <c r="CN19" s="50"/>
      <c r="CO19" s="50"/>
      <c r="CP19" s="14"/>
      <c r="CQ19" s="50"/>
      <c r="CR19" s="50"/>
      <c r="CS19" s="14"/>
      <c r="CT19" s="50"/>
      <c r="CU19" s="50"/>
      <c r="CV19" s="14"/>
      <c r="CW19" s="50"/>
      <c r="CX19" s="50"/>
      <c r="CY19" s="14"/>
      <c r="CZ19" s="50"/>
      <c r="DA19" s="50"/>
      <c r="DB19" s="14"/>
      <c r="DC19" s="50"/>
      <c r="DD19" s="50"/>
      <c r="DE19" s="14"/>
      <c r="DF19" s="50"/>
      <c r="DG19" s="50"/>
      <c r="DH19" s="14"/>
      <c r="DI19" s="50"/>
      <c r="DJ19" s="50"/>
      <c r="DK19" s="14"/>
      <c r="DL19" s="50"/>
      <c r="DM19" s="50"/>
      <c r="DN19" s="14"/>
      <c r="DO19" s="50"/>
      <c r="DP19" s="50"/>
      <c r="DQ19" s="14"/>
      <c r="DR19" s="50"/>
      <c r="DS19" s="50"/>
      <c r="DT19" s="14"/>
      <c r="DU19" s="50"/>
      <c r="DV19" s="50"/>
      <c r="DW19" s="14"/>
      <c r="DX19" s="50"/>
      <c r="DY19" s="50"/>
      <c r="DZ19" s="14"/>
      <c r="EA19" s="80"/>
      <c r="EB19" s="50"/>
      <c r="EC19" s="50"/>
      <c r="ED19" s="80"/>
      <c r="EE19" s="50"/>
      <c r="EF19" s="50"/>
      <c r="EG19" s="80"/>
      <c r="EH19" s="50"/>
      <c r="EI19" s="50"/>
      <c r="EJ19" s="80"/>
      <c r="EK19" s="50"/>
      <c r="EL19" s="50"/>
      <c r="EM19" s="80"/>
      <c r="EN19" s="50"/>
      <c r="EO19" s="50"/>
      <c r="EP19" s="80"/>
      <c r="EQ19" s="50"/>
      <c r="ER19" s="50"/>
      <c r="ES19" s="80"/>
      <c r="ET19" s="50"/>
      <c r="EU19" s="50"/>
      <c r="EV19" s="80"/>
      <c r="EW19" s="50"/>
      <c r="EX19" s="50"/>
      <c r="EY19" s="80"/>
      <c r="EZ19" s="50"/>
      <c r="FA19" s="50"/>
      <c r="FB19" s="80"/>
      <c r="FC19" s="50"/>
      <c r="FD19" s="50"/>
      <c r="FE19" s="80"/>
      <c r="FF19" s="50"/>
      <c r="FG19" s="50"/>
      <c r="FH19" s="80"/>
      <c r="FI19" s="50"/>
      <c r="FJ19" s="50"/>
      <c r="FK19" s="80"/>
      <c r="FL19" s="50"/>
      <c r="FM19" s="50"/>
      <c r="FN19" s="80"/>
      <c r="FO19" s="50"/>
      <c r="FP19" s="50"/>
      <c r="FQ19" s="80"/>
      <c r="FR19" s="50"/>
      <c r="FS19" s="50"/>
      <c r="FT19" s="80"/>
      <c r="FU19" s="50"/>
      <c r="FV19" s="50"/>
    </row>
    <row r="20" spans="1:178" s="55" customFormat="1" ht="15.75" x14ac:dyDescent="0.25">
      <c r="A20" s="59" t="s">
        <v>483</v>
      </c>
      <c r="B20" s="50">
        <f t="shared" si="130"/>
        <v>117.3</v>
      </c>
      <c r="C20" s="50">
        <f t="shared" si="131"/>
        <v>32.613480000000003</v>
      </c>
      <c r="D20" s="15">
        <f t="shared" si="155"/>
        <v>27.803478260869568</v>
      </c>
      <c r="E20" s="80"/>
      <c r="F20" s="80"/>
      <c r="G20" s="80"/>
      <c r="H20" s="80"/>
      <c r="I20" s="80"/>
      <c r="J20" s="80"/>
      <c r="K20" s="80"/>
      <c r="L20" s="80"/>
      <c r="M20" s="80"/>
      <c r="N20" s="80"/>
      <c r="O20" s="80"/>
      <c r="P20" s="80"/>
      <c r="Q20" s="80"/>
      <c r="R20" s="80"/>
      <c r="S20" s="80"/>
      <c r="T20" s="80"/>
      <c r="U20" s="80"/>
      <c r="V20" s="80"/>
      <c r="W20" s="80"/>
      <c r="X20" s="80"/>
      <c r="Y20" s="80"/>
      <c r="Z20" s="80"/>
      <c r="AA20" s="50"/>
      <c r="AB20" s="50"/>
      <c r="AC20" s="50"/>
      <c r="AD20" s="50"/>
      <c r="AE20" s="50"/>
      <c r="AF20" s="80"/>
      <c r="AG20" s="80"/>
      <c r="AH20" s="80"/>
      <c r="AI20" s="80"/>
      <c r="AJ20" s="80"/>
      <c r="AK20" s="14"/>
      <c r="AL20" s="80"/>
      <c r="AM20" s="80"/>
      <c r="AN20" s="81"/>
      <c r="AO20" s="80"/>
      <c r="AP20" s="80"/>
      <c r="AQ20" s="14"/>
      <c r="AR20" s="80"/>
      <c r="AS20" s="80"/>
      <c r="AT20" s="80"/>
      <c r="AU20" s="80"/>
      <c r="AV20" s="80"/>
      <c r="AW20" s="80"/>
      <c r="AX20" s="80"/>
      <c r="AY20" s="80"/>
      <c r="AZ20" s="80"/>
      <c r="BA20" s="80"/>
      <c r="BB20" s="80"/>
      <c r="BC20" s="80"/>
      <c r="BD20" s="80"/>
      <c r="BE20" s="80"/>
      <c r="BF20" s="80"/>
      <c r="BG20" s="50">
        <v>117.3</v>
      </c>
      <c r="BH20" s="14">
        <v>32.613480000000003</v>
      </c>
      <c r="BI20" s="14">
        <f t="shared" si="135"/>
        <v>27.803478260869568</v>
      </c>
      <c r="BJ20" s="50"/>
      <c r="BK20" s="50"/>
      <c r="BL20" s="50"/>
      <c r="BM20" s="80"/>
      <c r="BN20" s="80"/>
      <c r="BO20" s="80"/>
      <c r="BP20" s="50"/>
      <c r="BQ20" s="50"/>
      <c r="BR20" s="50"/>
      <c r="BS20" s="50"/>
      <c r="BT20" s="50"/>
      <c r="BU20" s="50"/>
      <c r="BV20" s="50"/>
      <c r="BW20" s="50"/>
      <c r="BX20" s="50"/>
      <c r="BY20" s="50"/>
      <c r="BZ20" s="50"/>
      <c r="CA20" s="50"/>
      <c r="CB20" s="50"/>
      <c r="CC20" s="50"/>
      <c r="CD20" s="50"/>
      <c r="CE20" s="50"/>
      <c r="CF20" s="50"/>
      <c r="CG20" s="14"/>
      <c r="CH20" s="50"/>
      <c r="CI20" s="50"/>
      <c r="CJ20" s="14"/>
      <c r="CK20" s="50"/>
      <c r="CL20" s="50"/>
      <c r="CM20" s="14"/>
      <c r="CN20" s="50"/>
      <c r="CO20" s="50"/>
      <c r="CP20" s="14"/>
      <c r="CQ20" s="50"/>
      <c r="CR20" s="50"/>
      <c r="CS20" s="14"/>
      <c r="CT20" s="50"/>
      <c r="CU20" s="50"/>
      <c r="CV20" s="14"/>
      <c r="CW20" s="50"/>
      <c r="CX20" s="50"/>
      <c r="CY20" s="14"/>
      <c r="CZ20" s="50"/>
      <c r="DA20" s="50"/>
      <c r="DB20" s="14"/>
      <c r="DC20" s="50"/>
      <c r="DD20" s="50"/>
      <c r="DE20" s="14"/>
      <c r="DF20" s="50"/>
      <c r="DG20" s="50"/>
      <c r="DH20" s="14"/>
      <c r="DI20" s="50"/>
      <c r="DJ20" s="50"/>
      <c r="DK20" s="14"/>
      <c r="DL20" s="50"/>
      <c r="DM20" s="50"/>
      <c r="DN20" s="14"/>
      <c r="DO20" s="50"/>
      <c r="DP20" s="50"/>
      <c r="DQ20" s="14"/>
      <c r="DR20" s="50"/>
      <c r="DS20" s="50"/>
      <c r="DT20" s="14"/>
      <c r="DU20" s="50"/>
      <c r="DV20" s="50"/>
      <c r="DW20" s="14"/>
      <c r="DX20" s="50"/>
      <c r="DY20" s="50"/>
      <c r="DZ20" s="14"/>
      <c r="EA20" s="80"/>
      <c r="EB20" s="50"/>
      <c r="EC20" s="50"/>
      <c r="ED20" s="80"/>
      <c r="EE20" s="50"/>
      <c r="EF20" s="50"/>
      <c r="EG20" s="80"/>
      <c r="EH20" s="50"/>
      <c r="EI20" s="50"/>
      <c r="EJ20" s="80"/>
      <c r="EK20" s="50"/>
      <c r="EL20" s="50"/>
      <c r="EM20" s="80"/>
      <c r="EN20" s="50"/>
      <c r="EO20" s="50"/>
      <c r="EP20" s="80"/>
      <c r="EQ20" s="50"/>
      <c r="ER20" s="50"/>
      <c r="ES20" s="80"/>
      <c r="ET20" s="50"/>
      <c r="EU20" s="50"/>
      <c r="EV20" s="80"/>
      <c r="EW20" s="50"/>
      <c r="EX20" s="50"/>
      <c r="EY20" s="80"/>
      <c r="EZ20" s="50"/>
      <c r="FA20" s="50"/>
      <c r="FB20" s="80"/>
      <c r="FC20" s="50"/>
      <c r="FD20" s="50"/>
      <c r="FE20" s="80"/>
      <c r="FF20" s="50"/>
      <c r="FG20" s="50"/>
      <c r="FH20" s="80"/>
      <c r="FI20" s="50"/>
      <c r="FJ20" s="50"/>
      <c r="FK20" s="80"/>
      <c r="FL20" s="50"/>
      <c r="FM20" s="50"/>
      <c r="FN20" s="80"/>
      <c r="FO20" s="50"/>
      <c r="FP20" s="50"/>
      <c r="FQ20" s="80"/>
      <c r="FR20" s="50"/>
      <c r="FS20" s="50"/>
      <c r="FT20" s="80"/>
      <c r="FU20" s="50"/>
      <c r="FV20" s="50"/>
    </row>
    <row r="21" spans="1:178" s="55" customFormat="1" ht="15.75" x14ac:dyDescent="0.25">
      <c r="A21" s="59" t="s">
        <v>484</v>
      </c>
      <c r="B21" s="50">
        <f t="shared" si="130"/>
        <v>117.3</v>
      </c>
      <c r="C21" s="50">
        <f t="shared" si="131"/>
        <v>42.496739999999996</v>
      </c>
      <c r="D21" s="15">
        <f t="shared" si="155"/>
        <v>36.229104859335038</v>
      </c>
      <c r="E21" s="80"/>
      <c r="F21" s="80"/>
      <c r="G21" s="80"/>
      <c r="H21" s="80"/>
      <c r="I21" s="80"/>
      <c r="J21" s="80"/>
      <c r="K21" s="80"/>
      <c r="L21" s="80"/>
      <c r="M21" s="80"/>
      <c r="N21" s="80"/>
      <c r="O21" s="80"/>
      <c r="P21" s="80"/>
      <c r="Q21" s="80"/>
      <c r="R21" s="80"/>
      <c r="S21" s="80"/>
      <c r="T21" s="80"/>
      <c r="U21" s="80"/>
      <c r="V21" s="80"/>
      <c r="W21" s="80"/>
      <c r="X21" s="80"/>
      <c r="Y21" s="80"/>
      <c r="Z21" s="80"/>
      <c r="AA21" s="50"/>
      <c r="AB21" s="50"/>
      <c r="AC21" s="50"/>
      <c r="AD21" s="50"/>
      <c r="AE21" s="50"/>
      <c r="AF21" s="80"/>
      <c r="AG21" s="80"/>
      <c r="AH21" s="80"/>
      <c r="AI21" s="80"/>
      <c r="AJ21" s="80"/>
      <c r="AK21" s="14"/>
      <c r="AL21" s="80"/>
      <c r="AM21" s="80"/>
      <c r="AN21" s="81"/>
      <c r="AO21" s="80"/>
      <c r="AP21" s="80"/>
      <c r="AQ21" s="14"/>
      <c r="AR21" s="80"/>
      <c r="AS21" s="80"/>
      <c r="AT21" s="80"/>
      <c r="AU21" s="80"/>
      <c r="AV21" s="80"/>
      <c r="AW21" s="80"/>
      <c r="AX21" s="80"/>
      <c r="AY21" s="80"/>
      <c r="AZ21" s="80"/>
      <c r="BA21" s="80"/>
      <c r="BB21" s="80"/>
      <c r="BC21" s="80"/>
      <c r="BD21" s="80"/>
      <c r="BE21" s="80"/>
      <c r="BF21" s="80"/>
      <c r="BG21" s="50">
        <v>117.3</v>
      </c>
      <c r="BH21" s="14">
        <v>42.496739999999996</v>
      </c>
      <c r="BI21" s="14">
        <f t="shared" si="135"/>
        <v>36.229104859335038</v>
      </c>
      <c r="BJ21" s="50"/>
      <c r="BK21" s="50"/>
      <c r="BL21" s="50"/>
      <c r="BM21" s="80"/>
      <c r="BN21" s="80"/>
      <c r="BO21" s="80"/>
      <c r="BP21" s="50"/>
      <c r="BQ21" s="50"/>
      <c r="BR21" s="50"/>
      <c r="BS21" s="50"/>
      <c r="BT21" s="50"/>
      <c r="BU21" s="50"/>
      <c r="BV21" s="50"/>
      <c r="BW21" s="50"/>
      <c r="BX21" s="50"/>
      <c r="BY21" s="50"/>
      <c r="BZ21" s="50"/>
      <c r="CA21" s="50"/>
      <c r="CB21" s="50"/>
      <c r="CC21" s="50"/>
      <c r="CD21" s="50"/>
      <c r="CE21" s="50"/>
      <c r="CF21" s="50"/>
      <c r="CG21" s="14"/>
      <c r="CH21" s="50"/>
      <c r="CI21" s="50"/>
      <c r="CJ21" s="14"/>
      <c r="CK21" s="50"/>
      <c r="CL21" s="50"/>
      <c r="CM21" s="14"/>
      <c r="CN21" s="50"/>
      <c r="CO21" s="50"/>
      <c r="CP21" s="14"/>
      <c r="CQ21" s="50"/>
      <c r="CR21" s="50"/>
      <c r="CS21" s="14"/>
      <c r="CT21" s="50"/>
      <c r="CU21" s="50"/>
      <c r="CV21" s="14"/>
      <c r="CW21" s="50"/>
      <c r="CX21" s="50"/>
      <c r="CY21" s="14"/>
      <c r="CZ21" s="50"/>
      <c r="DA21" s="50"/>
      <c r="DB21" s="14"/>
      <c r="DC21" s="50"/>
      <c r="DD21" s="50"/>
      <c r="DE21" s="14"/>
      <c r="DF21" s="50"/>
      <c r="DG21" s="50"/>
      <c r="DH21" s="14"/>
      <c r="DI21" s="50"/>
      <c r="DJ21" s="50"/>
      <c r="DK21" s="14"/>
      <c r="DL21" s="50"/>
      <c r="DM21" s="50"/>
      <c r="DN21" s="14"/>
      <c r="DO21" s="50"/>
      <c r="DP21" s="50"/>
      <c r="DQ21" s="14"/>
      <c r="DR21" s="50"/>
      <c r="DS21" s="50"/>
      <c r="DT21" s="14"/>
      <c r="DU21" s="50"/>
      <c r="DV21" s="50"/>
      <c r="DW21" s="14"/>
      <c r="DX21" s="50"/>
      <c r="DY21" s="50"/>
      <c r="DZ21" s="14"/>
      <c r="EA21" s="80"/>
      <c r="EB21" s="50"/>
      <c r="EC21" s="50"/>
      <c r="ED21" s="80"/>
      <c r="EE21" s="50"/>
      <c r="EF21" s="50"/>
      <c r="EG21" s="80"/>
      <c r="EH21" s="50"/>
      <c r="EI21" s="50"/>
      <c r="EJ21" s="80"/>
      <c r="EK21" s="50"/>
      <c r="EL21" s="50"/>
      <c r="EM21" s="80"/>
      <c r="EN21" s="50"/>
      <c r="EO21" s="50"/>
      <c r="EP21" s="80"/>
      <c r="EQ21" s="50"/>
      <c r="ER21" s="50"/>
      <c r="ES21" s="80"/>
      <c r="ET21" s="50"/>
      <c r="EU21" s="50"/>
      <c r="EV21" s="80"/>
      <c r="EW21" s="50"/>
      <c r="EX21" s="50"/>
      <c r="EY21" s="80"/>
      <c r="EZ21" s="50"/>
      <c r="FA21" s="50"/>
      <c r="FB21" s="80"/>
      <c r="FC21" s="50"/>
      <c r="FD21" s="50"/>
      <c r="FE21" s="80"/>
      <c r="FF21" s="50"/>
      <c r="FG21" s="50"/>
      <c r="FH21" s="80"/>
      <c r="FI21" s="50"/>
      <c r="FJ21" s="50"/>
      <c r="FK21" s="80"/>
      <c r="FL21" s="50"/>
      <c r="FM21" s="50"/>
      <c r="FN21" s="80"/>
      <c r="FO21" s="50"/>
      <c r="FP21" s="50"/>
      <c r="FQ21" s="80"/>
      <c r="FR21" s="50"/>
      <c r="FS21" s="50"/>
      <c r="FT21" s="80"/>
      <c r="FU21" s="50"/>
      <c r="FV21" s="50"/>
    </row>
    <row r="22" spans="1:178" s="55" customFormat="1" ht="15.75" x14ac:dyDescent="0.25">
      <c r="A22" s="59" t="s">
        <v>486</v>
      </c>
      <c r="B22" s="50">
        <f t="shared" si="130"/>
        <v>207.1</v>
      </c>
      <c r="C22" s="50">
        <f t="shared" si="131"/>
        <v>59.170679999999997</v>
      </c>
      <c r="D22" s="15">
        <f t="shared" si="155"/>
        <v>28.571067117334621</v>
      </c>
      <c r="E22" s="80"/>
      <c r="F22" s="80"/>
      <c r="G22" s="80"/>
      <c r="H22" s="80"/>
      <c r="I22" s="80"/>
      <c r="J22" s="80"/>
      <c r="K22" s="80"/>
      <c r="L22" s="80"/>
      <c r="M22" s="80"/>
      <c r="N22" s="80"/>
      <c r="O22" s="80"/>
      <c r="P22" s="80"/>
      <c r="Q22" s="80"/>
      <c r="R22" s="80"/>
      <c r="S22" s="80"/>
      <c r="T22" s="80"/>
      <c r="U22" s="80"/>
      <c r="V22" s="80"/>
      <c r="W22" s="80"/>
      <c r="X22" s="80"/>
      <c r="Y22" s="80"/>
      <c r="Z22" s="80"/>
      <c r="AA22" s="50"/>
      <c r="AB22" s="50"/>
      <c r="AC22" s="50"/>
      <c r="AD22" s="50"/>
      <c r="AE22" s="50"/>
      <c r="AF22" s="80"/>
      <c r="AG22" s="80"/>
      <c r="AH22" s="80"/>
      <c r="AI22" s="80"/>
      <c r="AJ22" s="80"/>
      <c r="AK22" s="14"/>
      <c r="AL22" s="80"/>
      <c r="AM22" s="80"/>
      <c r="AN22" s="81"/>
      <c r="AO22" s="80"/>
      <c r="AP22" s="80"/>
      <c r="AQ22" s="14"/>
      <c r="AR22" s="80"/>
      <c r="AS22" s="80"/>
      <c r="AT22" s="80"/>
      <c r="AU22" s="80"/>
      <c r="AV22" s="80"/>
      <c r="AW22" s="80"/>
      <c r="AX22" s="80"/>
      <c r="AY22" s="80"/>
      <c r="AZ22" s="80"/>
      <c r="BA22" s="80"/>
      <c r="BB22" s="80"/>
      <c r="BC22" s="80"/>
      <c r="BD22" s="80"/>
      <c r="BE22" s="80"/>
      <c r="BF22" s="80"/>
      <c r="BG22" s="50">
        <v>207.1</v>
      </c>
      <c r="BH22" s="14">
        <v>59.170679999999997</v>
      </c>
      <c r="BI22" s="14">
        <f t="shared" si="135"/>
        <v>28.571067117334621</v>
      </c>
      <c r="BJ22" s="50"/>
      <c r="BK22" s="50"/>
      <c r="BL22" s="50"/>
      <c r="BM22" s="80"/>
      <c r="BN22" s="80"/>
      <c r="BO22" s="80"/>
      <c r="BP22" s="50"/>
      <c r="BQ22" s="50"/>
      <c r="BR22" s="50"/>
      <c r="BS22" s="50"/>
      <c r="BT22" s="50"/>
      <c r="BU22" s="50"/>
      <c r="BV22" s="50"/>
      <c r="BW22" s="50"/>
      <c r="BX22" s="50"/>
      <c r="BY22" s="50"/>
      <c r="BZ22" s="50"/>
      <c r="CA22" s="50"/>
      <c r="CB22" s="50"/>
      <c r="CC22" s="50"/>
      <c r="CD22" s="50"/>
      <c r="CE22" s="50"/>
      <c r="CF22" s="50"/>
      <c r="CG22" s="14"/>
      <c r="CH22" s="50"/>
      <c r="CI22" s="50"/>
      <c r="CJ22" s="14"/>
      <c r="CK22" s="50"/>
      <c r="CL22" s="50"/>
      <c r="CM22" s="14"/>
      <c r="CN22" s="50"/>
      <c r="CO22" s="50"/>
      <c r="CP22" s="14"/>
      <c r="CQ22" s="50"/>
      <c r="CR22" s="50"/>
      <c r="CS22" s="14"/>
      <c r="CT22" s="50"/>
      <c r="CU22" s="50"/>
      <c r="CV22" s="14"/>
      <c r="CW22" s="50"/>
      <c r="CX22" s="50"/>
      <c r="CY22" s="14"/>
      <c r="CZ22" s="50"/>
      <c r="DA22" s="50"/>
      <c r="DB22" s="14"/>
      <c r="DC22" s="50"/>
      <c r="DD22" s="50"/>
      <c r="DE22" s="14"/>
      <c r="DF22" s="50"/>
      <c r="DG22" s="50"/>
      <c r="DH22" s="14"/>
      <c r="DI22" s="50"/>
      <c r="DJ22" s="50"/>
      <c r="DK22" s="14"/>
      <c r="DL22" s="50"/>
      <c r="DM22" s="50"/>
      <c r="DN22" s="14"/>
      <c r="DO22" s="50"/>
      <c r="DP22" s="50"/>
      <c r="DQ22" s="14"/>
      <c r="DR22" s="50"/>
      <c r="DS22" s="50"/>
      <c r="DT22" s="14"/>
      <c r="DU22" s="50"/>
      <c r="DV22" s="50"/>
      <c r="DW22" s="14"/>
      <c r="DX22" s="50"/>
      <c r="DY22" s="50"/>
      <c r="DZ22" s="14"/>
      <c r="EA22" s="80"/>
      <c r="EB22" s="50"/>
      <c r="EC22" s="50"/>
      <c r="ED22" s="80"/>
      <c r="EE22" s="50"/>
      <c r="EF22" s="50"/>
      <c r="EG22" s="80"/>
      <c r="EH22" s="50"/>
      <c r="EI22" s="50"/>
      <c r="EJ22" s="80"/>
      <c r="EK22" s="50"/>
      <c r="EL22" s="50"/>
      <c r="EM22" s="80"/>
      <c r="EN22" s="50"/>
      <c r="EO22" s="50"/>
      <c r="EP22" s="80"/>
      <c r="EQ22" s="50"/>
      <c r="ER22" s="50"/>
      <c r="ES22" s="80"/>
      <c r="ET22" s="50"/>
      <c r="EU22" s="50"/>
      <c r="EV22" s="80"/>
      <c r="EW22" s="50"/>
      <c r="EX22" s="50"/>
      <c r="EY22" s="80"/>
      <c r="EZ22" s="50"/>
      <c r="FA22" s="50"/>
      <c r="FB22" s="80"/>
      <c r="FC22" s="50"/>
      <c r="FD22" s="50"/>
      <c r="FE22" s="80"/>
      <c r="FF22" s="50"/>
      <c r="FG22" s="50"/>
      <c r="FH22" s="80"/>
      <c r="FI22" s="50"/>
      <c r="FJ22" s="50"/>
      <c r="FK22" s="80"/>
      <c r="FL22" s="50"/>
      <c r="FM22" s="50"/>
      <c r="FN22" s="80"/>
      <c r="FO22" s="50"/>
      <c r="FP22" s="50"/>
      <c r="FQ22" s="80"/>
      <c r="FR22" s="50"/>
      <c r="FS22" s="50"/>
      <c r="FT22" s="80"/>
      <c r="FU22" s="50"/>
      <c r="FV22" s="50"/>
    </row>
    <row r="23" spans="1:178" s="55" customFormat="1" ht="15.75" x14ac:dyDescent="0.25">
      <c r="A23" s="59" t="s">
        <v>485</v>
      </c>
      <c r="B23" s="50">
        <f t="shared" si="130"/>
        <v>117.3</v>
      </c>
      <c r="C23" s="50">
        <f t="shared" si="131"/>
        <v>33.513480000000001</v>
      </c>
      <c r="D23" s="15">
        <f t="shared" si="155"/>
        <v>28.570741687979538</v>
      </c>
      <c r="E23" s="80"/>
      <c r="F23" s="80"/>
      <c r="G23" s="80"/>
      <c r="H23" s="80"/>
      <c r="I23" s="80"/>
      <c r="J23" s="80"/>
      <c r="K23" s="80"/>
      <c r="L23" s="80"/>
      <c r="M23" s="80"/>
      <c r="N23" s="80"/>
      <c r="O23" s="80"/>
      <c r="P23" s="80"/>
      <c r="Q23" s="80"/>
      <c r="R23" s="80"/>
      <c r="S23" s="80"/>
      <c r="T23" s="80"/>
      <c r="U23" s="80"/>
      <c r="V23" s="80"/>
      <c r="W23" s="80"/>
      <c r="X23" s="80"/>
      <c r="Y23" s="80"/>
      <c r="Z23" s="80"/>
      <c r="AA23" s="50"/>
      <c r="AB23" s="50"/>
      <c r="AC23" s="50"/>
      <c r="AD23" s="50"/>
      <c r="AE23" s="50"/>
      <c r="AF23" s="80"/>
      <c r="AG23" s="80"/>
      <c r="AH23" s="80"/>
      <c r="AI23" s="80"/>
      <c r="AJ23" s="80"/>
      <c r="AK23" s="14"/>
      <c r="AL23" s="80"/>
      <c r="AM23" s="80"/>
      <c r="AN23" s="81"/>
      <c r="AO23" s="80"/>
      <c r="AP23" s="80"/>
      <c r="AQ23" s="14"/>
      <c r="AR23" s="80"/>
      <c r="AS23" s="80"/>
      <c r="AT23" s="80"/>
      <c r="AU23" s="80"/>
      <c r="AV23" s="80"/>
      <c r="AW23" s="80"/>
      <c r="AX23" s="80"/>
      <c r="AY23" s="80"/>
      <c r="AZ23" s="80"/>
      <c r="BA23" s="80"/>
      <c r="BB23" s="80"/>
      <c r="BC23" s="80"/>
      <c r="BD23" s="80"/>
      <c r="BE23" s="80"/>
      <c r="BF23" s="80"/>
      <c r="BG23" s="50">
        <v>117.3</v>
      </c>
      <c r="BH23" s="14">
        <v>33.513480000000001</v>
      </c>
      <c r="BI23" s="14">
        <f t="shared" si="135"/>
        <v>28.570741687979538</v>
      </c>
      <c r="BJ23" s="50"/>
      <c r="BK23" s="50"/>
      <c r="BL23" s="50"/>
      <c r="BM23" s="80"/>
      <c r="BN23" s="80"/>
      <c r="BO23" s="80"/>
      <c r="BP23" s="50"/>
      <c r="BQ23" s="50"/>
      <c r="BR23" s="50"/>
      <c r="BS23" s="50"/>
      <c r="BT23" s="50"/>
      <c r="BU23" s="50"/>
      <c r="BV23" s="50"/>
      <c r="BW23" s="50"/>
      <c r="BX23" s="50"/>
      <c r="BY23" s="50"/>
      <c r="BZ23" s="50"/>
      <c r="CA23" s="50"/>
      <c r="CB23" s="50"/>
      <c r="CC23" s="50"/>
      <c r="CD23" s="50"/>
      <c r="CE23" s="50"/>
      <c r="CF23" s="50"/>
      <c r="CG23" s="14"/>
      <c r="CH23" s="50"/>
      <c r="CI23" s="50"/>
      <c r="CJ23" s="14"/>
      <c r="CK23" s="50"/>
      <c r="CL23" s="50"/>
      <c r="CM23" s="14"/>
      <c r="CN23" s="50"/>
      <c r="CO23" s="50"/>
      <c r="CP23" s="14"/>
      <c r="CQ23" s="50"/>
      <c r="CR23" s="50"/>
      <c r="CS23" s="14"/>
      <c r="CT23" s="50"/>
      <c r="CU23" s="50"/>
      <c r="CV23" s="14"/>
      <c r="CW23" s="50"/>
      <c r="CX23" s="50"/>
      <c r="CY23" s="14"/>
      <c r="CZ23" s="50"/>
      <c r="DA23" s="50"/>
      <c r="DB23" s="14"/>
      <c r="DC23" s="50"/>
      <c r="DD23" s="50"/>
      <c r="DE23" s="14"/>
      <c r="DF23" s="50"/>
      <c r="DG23" s="50"/>
      <c r="DH23" s="14"/>
      <c r="DI23" s="50"/>
      <c r="DJ23" s="50"/>
      <c r="DK23" s="14"/>
      <c r="DL23" s="50"/>
      <c r="DM23" s="50"/>
      <c r="DN23" s="14"/>
      <c r="DO23" s="50"/>
      <c r="DP23" s="50"/>
      <c r="DQ23" s="14"/>
      <c r="DR23" s="50"/>
      <c r="DS23" s="50"/>
      <c r="DT23" s="14"/>
      <c r="DU23" s="50"/>
      <c r="DV23" s="50"/>
      <c r="DW23" s="14"/>
      <c r="DX23" s="50"/>
      <c r="DY23" s="50"/>
      <c r="DZ23" s="14"/>
      <c r="EA23" s="80"/>
      <c r="EB23" s="50"/>
      <c r="EC23" s="50"/>
      <c r="ED23" s="80"/>
      <c r="EE23" s="50"/>
      <c r="EF23" s="50"/>
      <c r="EG23" s="80"/>
      <c r="EH23" s="50"/>
      <c r="EI23" s="50"/>
      <c r="EJ23" s="80"/>
      <c r="EK23" s="50"/>
      <c r="EL23" s="50"/>
      <c r="EM23" s="80"/>
      <c r="EN23" s="50"/>
      <c r="EO23" s="50"/>
      <c r="EP23" s="80"/>
      <c r="EQ23" s="50"/>
      <c r="ER23" s="50"/>
      <c r="ES23" s="80"/>
      <c r="ET23" s="50"/>
      <c r="EU23" s="50"/>
      <c r="EV23" s="80"/>
      <c r="EW23" s="50"/>
      <c r="EX23" s="50"/>
      <c r="EY23" s="80"/>
      <c r="EZ23" s="50"/>
      <c r="FA23" s="50"/>
      <c r="FB23" s="80"/>
      <c r="FC23" s="50"/>
      <c r="FD23" s="50"/>
      <c r="FE23" s="80"/>
      <c r="FF23" s="50"/>
      <c r="FG23" s="50"/>
      <c r="FH23" s="80"/>
      <c r="FI23" s="50"/>
      <c r="FJ23" s="50"/>
      <c r="FK23" s="80"/>
      <c r="FL23" s="50"/>
      <c r="FM23" s="50"/>
      <c r="FN23" s="80"/>
      <c r="FO23" s="50"/>
      <c r="FP23" s="50"/>
      <c r="FQ23" s="80"/>
      <c r="FR23" s="50"/>
      <c r="FS23" s="50"/>
      <c r="FT23" s="80"/>
      <c r="FU23" s="50"/>
      <c r="FV23" s="50"/>
    </row>
    <row r="24" spans="1:178" s="28" customFormat="1" ht="31.5" x14ac:dyDescent="0.25">
      <c r="A24" s="131" t="s">
        <v>312</v>
      </c>
      <c r="B24" s="80">
        <f t="shared" si="130"/>
        <v>65609.752399999998</v>
      </c>
      <c r="C24" s="80">
        <f t="shared" si="131"/>
        <v>10388.44433</v>
      </c>
      <c r="D24" s="83">
        <f t="shared" si="112"/>
        <v>15.833689276352155</v>
      </c>
      <c r="E24" s="80">
        <f>E25+E26+E27+E28</f>
        <v>0</v>
      </c>
      <c r="F24" s="80">
        <f t="shared" ref="F24:AY24" si="156">F25+F26+F27+F28</f>
        <v>0</v>
      </c>
      <c r="G24" s="80">
        <f t="shared" si="156"/>
        <v>0</v>
      </c>
      <c r="H24" s="80">
        <f t="shared" si="156"/>
        <v>0</v>
      </c>
      <c r="I24" s="80">
        <f t="shared" si="156"/>
        <v>0</v>
      </c>
      <c r="J24" s="80">
        <f t="shared" si="156"/>
        <v>0</v>
      </c>
      <c r="K24" s="80">
        <f t="shared" si="156"/>
        <v>0</v>
      </c>
      <c r="L24" s="80">
        <f t="shared" si="156"/>
        <v>0</v>
      </c>
      <c r="M24" s="80">
        <f t="shared" si="156"/>
        <v>0</v>
      </c>
      <c r="N24" s="80">
        <f t="shared" si="156"/>
        <v>0</v>
      </c>
      <c r="O24" s="80">
        <f t="shared" si="156"/>
        <v>0</v>
      </c>
      <c r="P24" s="83"/>
      <c r="Q24" s="80">
        <f t="shared" si="156"/>
        <v>0</v>
      </c>
      <c r="R24" s="80">
        <f t="shared" si="156"/>
        <v>0</v>
      </c>
      <c r="S24" s="80">
        <f t="shared" si="156"/>
        <v>0</v>
      </c>
      <c r="T24" s="80">
        <f t="shared" si="156"/>
        <v>0</v>
      </c>
      <c r="U24" s="80">
        <f t="shared" si="156"/>
        <v>0</v>
      </c>
      <c r="V24" s="80">
        <f t="shared" si="156"/>
        <v>0</v>
      </c>
      <c r="W24" s="80">
        <f t="shared" si="156"/>
        <v>0</v>
      </c>
      <c r="X24" s="80">
        <f t="shared" si="156"/>
        <v>0</v>
      </c>
      <c r="Y24" s="80">
        <f t="shared" si="156"/>
        <v>0</v>
      </c>
      <c r="Z24" s="80">
        <f t="shared" si="156"/>
        <v>715.5</v>
      </c>
      <c r="AA24" s="83">
        <f t="shared" si="156"/>
        <v>715.5</v>
      </c>
      <c r="AB24" s="81">
        <f t="shared" si="114"/>
        <v>100</v>
      </c>
      <c r="AC24" s="80">
        <f t="shared" si="156"/>
        <v>3381.16</v>
      </c>
      <c r="AD24" s="80">
        <f t="shared" si="156"/>
        <v>0</v>
      </c>
      <c r="AE24" s="81"/>
      <c r="AF24" s="80">
        <f t="shared" si="156"/>
        <v>0</v>
      </c>
      <c r="AG24" s="80">
        <f t="shared" si="156"/>
        <v>0</v>
      </c>
      <c r="AH24" s="80">
        <f t="shared" si="156"/>
        <v>0</v>
      </c>
      <c r="AI24" s="80">
        <f t="shared" si="156"/>
        <v>0</v>
      </c>
      <c r="AJ24" s="80">
        <f t="shared" si="156"/>
        <v>0</v>
      </c>
      <c r="AK24" s="81"/>
      <c r="AL24" s="80">
        <f>SUM(AL25:AL32)</f>
        <v>4551</v>
      </c>
      <c r="AM24" s="80">
        <f>SUM(AM25:AM32)</f>
        <v>4551</v>
      </c>
      <c r="AN24" s="81">
        <f t="shared" si="154"/>
        <v>100</v>
      </c>
      <c r="AO24" s="80">
        <f t="shared" si="156"/>
        <v>1200</v>
      </c>
      <c r="AP24" s="80">
        <f t="shared" si="156"/>
        <v>1198.66608</v>
      </c>
      <c r="AQ24" s="81">
        <f>AP24/AO24*100</f>
        <v>99.888840000000002</v>
      </c>
      <c r="AR24" s="80">
        <f t="shared" si="156"/>
        <v>0</v>
      </c>
      <c r="AS24" s="80">
        <f t="shared" si="156"/>
        <v>0</v>
      </c>
      <c r="AT24" s="80">
        <f t="shared" si="156"/>
        <v>0</v>
      </c>
      <c r="AU24" s="80">
        <f t="shared" si="156"/>
        <v>0</v>
      </c>
      <c r="AV24" s="80">
        <f t="shared" si="156"/>
        <v>0</v>
      </c>
      <c r="AW24" s="80">
        <f t="shared" si="156"/>
        <v>0</v>
      </c>
      <c r="AX24" s="80">
        <f t="shared" si="156"/>
        <v>0</v>
      </c>
      <c r="AY24" s="80">
        <f t="shared" si="156"/>
        <v>0</v>
      </c>
      <c r="AZ24" s="80">
        <f t="shared" ref="AZ24:BF24" si="157">AZ25+AZ26+AZ27+AZ28</f>
        <v>0</v>
      </c>
      <c r="BA24" s="80">
        <f t="shared" si="157"/>
        <v>0</v>
      </c>
      <c r="BB24" s="80">
        <f t="shared" si="157"/>
        <v>0</v>
      </c>
      <c r="BC24" s="80">
        <f t="shared" si="157"/>
        <v>0</v>
      </c>
      <c r="BD24" s="80">
        <f t="shared" si="157"/>
        <v>0</v>
      </c>
      <c r="BE24" s="80">
        <f t="shared" si="157"/>
        <v>0</v>
      </c>
      <c r="BF24" s="80">
        <f t="shared" si="157"/>
        <v>0</v>
      </c>
      <c r="BG24" s="80">
        <f>SUM(BG25:BG32)</f>
        <v>2908.6999999999994</v>
      </c>
      <c r="BH24" s="80">
        <f>SUM(BH25:BH32)</f>
        <v>369.88585</v>
      </c>
      <c r="BI24" s="81">
        <f t="shared" ref="BI24:BI32" si="158">BH24/BG24*100</f>
        <v>12.71653487812425</v>
      </c>
      <c r="BJ24" s="80"/>
      <c r="BK24" s="80">
        <f>SUM(BK25:BK32)</f>
        <v>0</v>
      </c>
      <c r="BL24" s="81"/>
      <c r="BM24" s="80">
        <f t="shared" ref="BM24:BO24" si="159">BM25+BM26+BM27+BM28</f>
        <v>0</v>
      </c>
      <c r="BN24" s="80">
        <f t="shared" si="159"/>
        <v>0</v>
      </c>
      <c r="BO24" s="80">
        <f t="shared" si="159"/>
        <v>0</v>
      </c>
      <c r="BP24" s="80">
        <f>SUM(BP25:BP32)</f>
        <v>0</v>
      </c>
      <c r="BQ24" s="80">
        <f>SUM(BQ25:BQ32)</f>
        <v>0</v>
      </c>
      <c r="BR24" s="81"/>
      <c r="BS24" s="80">
        <f>SUM(BS25:BS32)</f>
        <v>0</v>
      </c>
      <c r="BT24" s="80">
        <f>SUM(BT25:BT32)</f>
        <v>0</v>
      </c>
      <c r="BU24" s="81"/>
      <c r="BV24" s="80">
        <f>SUM(BV25:BV32)</f>
        <v>0</v>
      </c>
      <c r="BW24" s="80">
        <f>SUM(BW25:BW32)</f>
        <v>0</v>
      </c>
      <c r="BX24" s="81"/>
      <c r="BY24" s="80">
        <f>SUM(BY25:BY32)</f>
        <v>0</v>
      </c>
      <c r="BZ24" s="80">
        <f>SUM(BZ25:BZ32)</f>
        <v>0</v>
      </c>
      <c r="CA24" s="81"/>
      <c r="CB24" s="80">
        <f>SUM(CB25:CB32)</f>
        <v>0</v>
      </c>
      <c r="CC24" s="80">
        <f>SUM(CC25:CC32)</f>
        <v>0</v>
      </c>
      <c r="CD24" s="81"/>
      <c r="CE24" s="80">
        <f>SUM(CE25:CE32)</f>
        <v>700</v>
      </c>
      <c r="CF24" s="80">
        <f>SUM(CF25:CF32)</f>
        <v>700</v>
      </c>
      <c r="CG24" s="81">
        <f t="shared" si="137"/>
        <v>100</v>
      </c>
      <c r="CH24" s="80">
        <f>SUM(CH25:CH32)</f>
        <v>0</v>
      </c>
      <c r="CI24" s="80">
        <f>SUM(CI25:CI32)</f>
        <v>0</v>
      </c>
      <c r="CJ24" s="81"/>
      <c r="CK24" s="80">
        <f>SUM(CK25:CK32)</f>
        <v>0</v>
      </c>
      <c r="CL24" s="80">
        <f>SUM(CL25:CL32)</f>
        <v>0</v>
      </c>
      <c r="CM24" s="81"/>
      <c r="CN24" s="80">
        <f>SUM(CN25:CN32)</f>
        <v>0</v>
      </c>
      <c r="CO24" s="80">
        <f>SUM(CO25:CO32)</f>
        <v>0</v>
      </c>
      <c r="CP24" s="81"/>
      <c r="CQ24" s="80">
        <f>SUM(CQ25:CQ32)</f>
        <v>0</v>
      </c>
      <c r="CR24" s="80">
        <f>SUM(CR25:CR32)</f>
        <v>0</v>
      </c>
      <c r="CS24" s="81"/>
      <c r="CT24" s="80">
        <f>SUM(CT25:CT32)</f>
        <v>0</v>
      </c>
      <c r="CU24" s="80">
        <f>SUM(CU25:CU32)</f>
        <v>0</v>
      </c>
      <c r="CV24" s="81"/>
      <c r="CW24" s="80">
        <f>SUM(CW25:CW32)</f>
        <v>0</v>
      </c>
      <c r="CX24" s="80">
        <f>SUM(CX25:CX32)</f>
        <v>0</v>
      </c>
      <c r="CY24" s="81"/>
      <c r="CZ24" s="80">
        <f>SUM(CZ25:CZ32)</f>
        <v>0</v>
      </c>
      <c r="DA24" s="80">
        <f>SUM(DA25:DA32)</f>
        <v>0</v>
      </c>
      <c r="DB24" s="81"/>
      <c r="DC24" s="80">
        <f>SUM(DC25:DC32)</f>
        <v>0</v>
      </c>
      <c r="DD24" s="80">
        <f>SUM(DD25:DD32)</f>
        <v>0</v>
      </c>
      <c r="DE24" s="81"/>
      <c r="DF24" s="80">
        <f>SUM(DF25:DF32)</f>
        <v>0</v>
      </c>
      <c r="DG24" s="80">
        <f>SUM(DG25:DG32)</f>
        <v>0</v>
      </c>
      <c r="DH24" s="81"/>
      <c r="DI24" s="80">
        <f>SUM(DI25:DI32)</f>
        <v>0</v>
      </c>
      <c r="DJ24" s="80">
        <f>SUM(DJ25:DJ32)</f>
        <v>0</v>
      </c>
      <c r="DK24" s="81"/>
      <c r="DL24" s="80">
        <f>SUM(DL25:DL32)</f>
        <v>0</v>
      </c>
      <c r="DM24" s="80">
        <f>SUM(DM25:DM32)</f>
        <v>0</v>
      </c>
      <c r="DN24" s="81"/>
      <c r="DO24" s="80">
        <f>SUM(DO25:DO32)</f>
        <v>2853.3924000000002</v>
      </c>
      <c r="DP24" s="80">
        <f>SUM(DP25:DP32)</f>
        <v>2853.3924000000002</v>
      </c>
      <c r="DQ24" s="81">
        <f t="shared" ref="DQ24" si="160">DP24/DO24*100</f>
        <v>100</v>
      </c>
      <c r="DR24" s="80">
        <f>SUM(DR25:DR32)</f>
        <v>0</v>
      </c>
      <c r="DS24" s="80">
        <f>SUM(DS25:DS32)</f>
        <v>0</v>
      </c>
      <c r="DT24" s="81"/>
      <c r="DU24" s="80">
        <f>SUM(DU25:DU32)</f>
        <v>0</v>
      </c>
      <c r="DV24" s="80">
        <f>SUM(DV25:DV32)</f>
        <v>0</v>
      </c>
      <c r="DW24" s="81"/>
      <c r="DX24" s="80">
        <f>SUM(DX25:DX32)</f>
        <v>0</v>
      </c>
      <c r="DY24" s="80">
        <f>SUM(DY25:DY32)</f>
        <v>0</v>
      </c>
      <c r="DZ24" s="81"/>
      <c r="EA24" s="80">
        <f t="shared" ref="EA24:EB24" si="161">EA25+EA26+EA27+EA28</f>
        <v>0</v>
      </c>
      <c r="EB24" s="83">
        <f t="shared" si="161"/>
        <v>0</v>
      </c>
      <c r="EC24" s="81"/>
      <c r="ED24" s="80">
        <f t="shared" ref="ED24:EE24" si="162">ED25+ED26+ED27+ED28</f>
        <v>20000</v>
      </c>
      <c r="EE24" s="83">
        <f t="shared" si="162"/>
        <v>0</v>
      </c>
      <c r="EF24" s="81"/>
      <c r="EG24" s="80"/>
      <c r="EH24" s="83"/>
      <c r="EI24" s="81"/>
      <c r="EJ24" s="80"/>
      <c r="EK24" s="83"/>
      <c r="EL24" s="81"/>
      <c r="EM24" s="80"/>
      <c r="EN24" s="83"/>
      <c r="EO24" s="81"/>
      <c r="EP24" s="80"/>
      <c r="EQ24" s="83"/>
      <c r="ER24" s="81"/>
      <c r="ES24" s="80"/>
      <c r="ET24" s="83"/>
      <c r="EU24" s="81"/>
      <c r="EV24" s="80"/>
      <c r="EW24" s="83"/>
      <c r="EX24" s="81"/>
      <c r="EY24" s="80"/>
      <c r="EZ24" s="83"/>
      <c r="FA24" s="81"/>
      <c r="FB24" s="80"/>
      <c r="FC24" s="83"/>
      <c r="FD24" s="81"/>
      <c r="FE24" s="80">
        <f>SUM(FE25:FE32)</f>
        <v>29300</v>
      </c>
      <c r="FF24" s="80">
        <f>SUM(FF25:FF32)</f>
        <v>0</v>
      </c>
      <c r="FG24" s="81"/>
      <c r="FH24" s="80">
        <f>SUM(FH25:FH32)</f>
        <v>0</v>
      </c>
      <c r="FI24" s="80">
        <f>SUM(FI25:FI32)</f>
        <v>0</v>
      </c>
      <c r="FJ24" s="81"/>
      <c r="FK24" s="80">
        <f>SUM(FK25:FK32)</f>
        <v>0</v>
      </c>
      <c r="FL24" s="80">
        <f>SUM(FL25:FL32)</f>
        <v>0</v>
      </c>
      <c r="FM24" s="81"/>
      <c r="FN24" s="80">
        <f>SUM(FN25:FN32)</f>
        <v>0</v>
      </c>
      <c r="FO24" s="80">
        <f>SUM(FO25:FO32)</f>
        <v>0</v>
      </c>
      <c r="FP24" s="81"/>
      <c r="FQ24" s="80">
        <f>SUM(FQ25:FQ32)</f>
        <v>0</v>
      </c>
      <c r="FR24" s="80">
        <f>SUM(FR25:FR32)</f>
        <v>0</v>
      </c>
      <c r="FS24" s="81"/>
      <c r="FT24" s="80">
        <f>SUM(FT25:FT32)</f>
        <v>0</v>
      </c>
      <c r="FU24" s="80">
        <f>SUM(FU25:FU32)</f>
        <v>0</v>
      </c>
      <c r="FV24" s="81"/>
    </row>
    <row r="25" spans="1:178" s="12" customFormat="1" ht="31.5" x14ac:dyDescent="0.25">
      <c r="A25" s="59" t="s">
        <v>311</v>
      </c>
      <c r="B25" s="50">
        <f t="shared" si="130"/>
        <v>12489.76</v>
      </c>
      <c r="C25" s="50">
        <f t="shared" si="131"/>
        <v>7330.16608</v>
      </c>
      <c r="D25" s="15">
        <f t="shared" si="112"/>
        <v>58.689407002216207</v>
      </c>
      <c r="E25" s="15"/>
      <c r="F25" s="15"/>
      <c r="G25" s="15"/>
      <c r="H25" s="15"/>
      <c r="I25" s="15"/>
      <c r="J25" s="15"/>
      <c r="K25" s="15"/>
      <c r="L25" s="15"/>
      <c r="M25" s="15"/>
      <c r="N25" s="15"/>
      <c r="O25" s="15"/>
      <c r="P25" s="15"/>
      <c r="Q25" s="15"/>
      <c r="R25" s="15"/>
      <c r="S25" s="15"/>
      <c r="T25" s="15"/>
      <c r="U25" s="15"/>
      <c r="V25" s="14"/>
      <c r="W25" s="15"/>
      <c r="X25" s="15"/>
      <c r="Y25" s="14"/>
      <c r="Z25" s="15">
        <v>715.5</v>
      </c>
      <c r="AA25" s="172">
        <v>715.5</v>
      </c>
      <c r="AB25" s="14">
        <f t="shared" ref="AB25:AB386" si="163">AA25/Z25*100</f>
        <v>100</v>
      </c>
      <c r="AC25" s="15">
        <v>3381.16</v>
      </c>
      <c r="AD25" s="15"/>
      <c r="AE25" s="14"/>
      <c r="AF25" s="15"/>
      <c r="AG25" s="15"/>
      <c r="AH25" s="14"/>
      <c r="AI25" s="15"/>
      <c r="AJ25" s="15"/>
      <c r="AK25" s="14"/>
      <c r="AL25" s="14">
        <v>4551</v>
      </c>
      <c r="AM25" s="14">
        <v>4551</v>
      </c>
      <c r="AN25" s="14">
        <f t="shared" si="154"/>
        <v>100</v>
      </c>
      <c r="AO25" s="15">
        <v>1200</v>
      </c>
      <c r="AP25" s="15">
        <v>1198.66608</v>
      </c>
      <c r="AQ25" s="14">
        <f>AP25/AO25*100</f>
        <v>99.888840000000002</v>
      </c>
      <c r="AR25" s="15"/>
      <c r="AS25" s="15"/>
      <c r="AT25" s="14"/>
      <c r="AU25" s="15"/>
      <c r="AV25" s="15"/>
      <c r="AW25" s="14"/>
      <c r="AX25" s="15"/>
      <c r="AY25" s="15"/>
      <c r="AZ25" s="14"/>
      <c r="BA25" s="15"/>
      <c r="BB25" s="15"/>
      <c r="BC25" s="14"/>
      <c r="BD25" s="15"/>
      <c r="BE25" s="15"/>
      <c r="BF25" s="14"/>
      <c r="BG25" s="50">
        <v>1942.1</v>
      </c>
      <c r="BH25" s="50">
        <v>165</v>
      </c>
      <c r="BI25" s="14">
        <f t="shared" si="158"/>
        <v>8.4959579836259724</v>
      </c>
      <c r="BJ25" s="50"/>
      <c r="BK25" s="15"/>
      <c r="BL25" s="14"/>
      <c r="BM25" s="15"/>
      <c r="BN25" s="15"/>
      <c r="BO25" s="14"/>
      <c r="BP25" s="50"/>
      <c r="BQ25" s="15"/>
      <c r="BR25" s="14"/>
      <c r="BS25" s="50"/>
      <c r="BT25" s="15"/>
      <c r="BU25" s="14"/>
      <c r="BV25" s="50"/>
      <c r="BW25" s="15"/>
      <c r="BX25" s="14"/>
      <c r="BY25" s="50"/>
      <c r="BZ25" s="15"/>
      <c r="CA25" s="14"/>
      <c r="CB25" s="50"/>
      <c r="CC25" s="15"/>
      <c r="CD25" s="14"/>
      <c r="CE25" s="14">
        <v>700</v>
      </c>
      <c r="CF25" s="14">
        <v>700</v>
      </c>
      <c r="CG25" s="14">
        <f t="shared" si="137"/>
        <v>100</v>
      </c>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5"/>
      <c r="EB25" s="172"/>
      <c r="EC25" s="14"/>
      <c r="ED25" s="15"/>
      <c r="EE25" s="172"/>
      <c r="EF25" s="14"/>
      <c r="EG25" s="15"/>
      <c r="EH25" s="172"/>
      <c r="EI25" s="14"/>
      <c r="EJ25" s="15"/>
      <c r="EK25" s="172"/>
      <c r="EL25" s="14"/>
      <c r="EM25" s="15"/>
      <c r="EN25" s="172"/>
      <c r="EO25" s="14"/>
      <c r="EP25" s="15"/>
      <c r="EQ25" s="172"/>
      <c r="ER25" s="14"/>
      <c r="ES25" s="15"/>
      <c r="ET25" s="172"/>
      <c r="EU25" s="14"/>
      <c r="EV25" s="15"/>
      <c r="EW25" s="172"/>
      <c r="EX25" s="14"/>
      <c r="EY25" s="15"/>
      <c r="EZ25" s="172"/>
      <c r="FA25" s="14"/>
      <c r="FB25" s="15"/>
      <c r="FC25" s="172"/>
      <c r="FD25" s="14"/>
      <c r="FE25" s="15"/>
      <c r="FF25" s="172"/>
      <c r="FG25" s="14"/>
      <c r="FH25" s="15"/>
      <c r="FI25" s="172"/>
      <c r="FJ25" s="14"/>
      <c r="FK25" s="15"/>
      <c r="FL25" s="172"/>
      <c r="FM25" s="14"/>
      <c r="FN25" s="15"/>
      <c r="FO25" s="172"/>
      <c r="FP25" s="14"/>
      <c r="FQ25" s="15"/>
      <c r="FR25" s="172"/>
      <c r="FS25" s="14"/>
      <c r="FT25" s="15"/>
      <c r="FU25" s="172"/>
      <c r="FV25" s="14"/>
    </row>
    <row r="26" spans="1:178" s="12" customFormat="1" ht="15.75" x14ac:dyDescent="0.25">
      <c r="A26" s="59" t="s">
        <v>313</v>
      </c>
      <c r="B26" s="50">
        <f t="shared" si="130"/>
        <v>52153.392399999997</v>
      </c>
      <c r="C26" s="50">
        <f t="shared" si="131"/>
        <v>2853.3924000000002</v>
      </c>
      <c r="D26" s="15">
        <f t="shared" ref="D26:D32" si="164">C26/B26*100</f>
        <v>5.4711539723348857</v>
      </c>
      <c r="E26" s="80"/>
      <c r="F26" s="80"/>
      <c r="G26" s="80"/>
      <c r="H26" s="80"/>
      <c r="I26" s="80"/>
      <c r="J26" s="80"/>
      <c r="K26" s="80"/>
      <c r="L26" s="80"/>
      <c r="M26" s="80"/>
      <c r="N26" s="80"/>
      <c r="O26" s="80"/>
      <c r="P26" s="80"/>
      <c r="Q26" s="80"/>
      <c r="R26" s="80"/>
      <c r="S26" s="80"/>
      <c r="T26" s="80"/>
      <c r="U26" s="80"/>
      <c r="V26" s="80"/>
      <c r="W26" s="80"/>
      <c r="X26" s="80"/>
      <c r="Y26" s="80"/>
      <c r="Z26" s="80"/>
      <c r="AA26" s="15"/>
      <c r="AB26" s="80"/>
      <c r="AC26" s="50"/>
      <c r="AD26" s="50"/>
      <c r="AE26" s="50"/>
      <c r="AF26" s="80"/>
      <c r="AG26" s="80"/>
      <c r="AH26" s="80"/>
      <c r="AI26" s="80"/>
      <c r="AJ26" s="80"/>
      <c r="AK26" s="14"/>
      <c r="AL26" s="80"/>
      <c r="AM26" s="80"/>
      <c r="AN26" s="80"/>
      <c r="AO26" s="80"/>
      <c r="AP26" s="80"/>
      <c r="AQ26" s="14"/>
      <c r="AR26" s="80"/>
      <c r="AS26" s="80"/>
      <c r="AT26" s="80"/>
      <c r="AU26" s="80"/>
      <c r="AV26" s="80"/>
      <c r="AW26" s="80"/>
      <c r="AX26" s="80"/>
      <c r="AY26" s="80"/>
      <c r="AZ26" s="80"/>
      <c r="BA26" s="80"/>
      <c r="BB26" s="80"/>
      <c r="BC26" s="80"/>
      <c r="BD26" s="80"/>
      <c r="BE26" s="80"/>
      <c r="BF26" s="80"/>
      <c r="BG26" s="50"/>
      <c r="BH26" s="50"/>
      <c r="BI26" s="14"/>
      <c r="BJ26" s="50"/>
      <c r="BK26" s="15"/>
      <c r="BL26" s="80"/>
      <c r="BM26" s="80"/>
      <c r="BN26" s="80"/>
      <c r="BO26" s="80"/>
      <c r="BP26" s="50"/>
      <c r="BQ26" s="15"/>
      <c r="BR26" s="80"/>
      <c r="BS26" s="50"/>
      <c r="BT26" s="15"/>
      <c r="BU26" s="80"/>
      <c r="BV26" s="50"/>
      <c r="BW26" s="15"/>
      <c r="BX26" s="80"/>
      <c r="BY26" s="50"/>
      <c r="BZ26" s="15"/>
      <c r="CA26" s="80"/>
      <c r="CB26" s="50"/>
      <c r="CC26" s="15"/>
      <c r="CD26" s="80"/>
      <c r="CE26" s="50"/>
      <c r="CF26" s="15"/>
      <c r="CG26" s="14"/>
      <c r="CH26" s="50"/>
      <c r="CI26" s="15"/>
      <c r="CJ26" s="14"/>
      <c r="CK26" s="50"/>
      <c r="CL26" s="15"/>
      <c r="CM26" s="14"/>
      <c r="CN26" s="50"/>
      <c r="CO26" s="15"/>
      <c r="CP26" s="14"/>
      <c r="CQ26" s="50"/>
      <c r="CR26" s="15"/>
      <c r="CS26" s="14"/>
      <c r="CT26" s="50"/>
      <c r="CU26" s="15"/>
      <c r="CV26" s="14"/>
      <c r="CW26" s="50"/>
      <c r="CX26" s="15"/>
      <c r="CY26" s="14"/>
      <c r="CZ26" s="50"/>
      <c r="DA26" s="15"/>
      <c r="DB26" s="14"/>
      <c r="DC26" s="50"/>
      <c r="DD26" s="15"/>
      <c r="DE26" s="14"/>
      <c r="DF26" s="50"/>
      <c r="DG26" s="15"/>
      <c r="DH26" s="14"/>
      <c r="DI26" s="50"/>
      <c r="DJ26" s="15"/>
      <c r="DK26" s="14"/>
      <c r="DL26" s="50"/>
      <c r="DM26" s="15"/>
      <c r="DN26" s="14"/>
      <c r="DO26" s="50">
        <v>2853.3924000000002</v>
      </c>
      <c r="DP26" s="15">
        <v>2853.3924000000002</v>
      </c>
      <c r="DQ26" s="14">
        <f>DP26/DO26*100</f>
        <v>100</v>
      </c>
      <c r="DR26" s="50"/>
      <c r="DS26" s="15"/>
      <c r="DT26" s="14"/>
      <c r="DU26" s="50"/>
      <c r="DV26" s="15"/>
      <c r="DW26" s="14"/>
      <c r="DX26" s="50"/>
      <c r="DY26" s="15"/>
      <c r="DZ26" s="14"/>
      <c r="EA26" s="80"/>
      <c r="EB26" s="15"/>
      <c r="EC26" s="80"/>
      <c r="ED26" s="172">
        <v>20000</v>
      </c>
      <c r="EE26" s="15"/>
      <c r="EF26" s="80"/>
      <c r="EG26" s="172"/>
      <c r="EH26" s="15"/>
      <c r="EI26" s="80"/>
      <c r="EJ26" s="172"/>
      <c r="EK26" s="15"/>
      <c r="EL26" s="80"/>
      <c r="EM26" s="172"/>
      <c r="EN26" s="15"/>
      <c r="EO26" s="80"/>
      <c r="EP26" s="172"/>
      <c r="EQ26" s="15"/>
      <c r="ER26" s="80"/>
      <c r="ES26" s="172"/>
      <c r="ET26" s="15"/>
      <c r="EU26" s="80"/>
      <c r="EV26" s="172"/>
      <c r="EW26" s="15"/>
      <c r="EX26" s="80"/>
      <c r="EY26" s="172"/>
      <c r="EZ26" s="15"/>
      <c r="FA26" s="80"/>
      <c r="FB26" s="172"/>
      <c r="FC26" s="15"/>
      <c r="FD26" s="80"/>
      <c r="FE26" s="172">
        <v>29300</v>
      </c>
      <c r="FF26" s="15"/>
      <c r="FG26" s="80"/>
      <c r="FH26" s="172"/>
      <c r="FI26" s="15"/>
      <c r="FJ26" s="80"/>
      <c r="FK26" s="172"/>
      <c r="FL26" s="15"/>
      <c r="FM26" s="80"/>
      <c r="FN26" s="172"/>
      <c r="FO26" s="15"/>
      <c r="FP26" s="80"/>
      <c r="FQ26" s="172"/>
      <c r="FR26" s="15"/>
      <c r="FS26" s="80"/>
      <c r="FT26" s="172"/>
      <c r="FU26" s="15"/>
      <c r="FV26" s="80"/>
    </row>
    <row r="27" spans="1:178" s="12" customFormat="1" ht="15.75" x14ac:dyDescent="0.25">
      <c r="A27" s="59" t="s">
        <v>314</v>
      </c>
      <c r="B27" s="50">
        <f t="shared" si="130"/>
        <v>161.1</v>
      </c>
      <c r="C27" s="50">
        <f t="shared" si="131"/>
        <v>20</v>
      </c>
      <c r="D27" s="15">
        <f t="shared" si="164"/>
        <v>12.414649286157667</v>
      </c>
      <c r="E27" s="80"/>
      <c r="F27" s="80"/>
      <c r="G27" s="80"/>
      <c r="H27" s="80"/>
      <c r="I27" s="80"/>
      <c r="J27" s="80"/>
      <c r="K27" s="80"/>
      <c r="L27" s="80"/>
      <c r="M27" s="80"/>
      <c r="N27" s="80"/>
      <c r="O27" s="80"/>
      <c r="P27" s="80"/>
      <c r="Q27" s="80"/>
      <c r="R27" s="80"/>
      <c r="S27" s="80"/>
      <c r="T27" s="80"/>
      <c r="U27" s="80"/>
      <c r="V27" s="80"/>
      <c r="W27" s="80"/>
      <c r="X27" s="80"/>
      <c r="Y27" s="80"/>
      <c r="Z27" s="80"/>
      <c r="AA27" s="15"/>
      <c r="AB27" s="80"/>
      <c r="AC27" s="15"/>
      <c r="AD27" s="15"/>
      <c r="AE27" s="15"/>
      <c r="AF27" s="80"/>
      <c r="AG27" s="80"/>
      <c r="AH27" s="80"/>
      <c r="AI27" s="80"/>
      <c r="AJ27" s="80"/>
      <c r="AK27" s="14"/>
      <c r="AL27" s="80"/>
      <c r="AM27" s="80"/>
      <c r="AN27" s="80"/>
      <c r="AO27" s="80"/>
      <c r="AP27" s="80"/>
      <c r="AQ27" s="14"/>
      <c r="AR27" s="80"/>
      <c r="AS27" s="80"/>
      <c r="AT27" s="80"/>
      <c r="AU27" s="80"/>
      <c r="AV27" s="80"/>
      <c r="AW27" s="80"/>
      <c r="AX27" s="80"/>
      <c r="AY27" s="80"/>
      <c r="AZ27" s="80"/>
      <c r="BA27" s="80"/>
      <c r="BB27" s="80"/>
      <c r="BC27" s="80"/>
      <c r="BD27" s="80"/>
      <c r="BE27" s="80"/>
      <c r="BF27" s="80"/>
      <c r="BG27" s="50">
        <v>161.1</v>
      </c>
      <c r="BH27" s="50">
        <v>20</v>
      </c>
      <c r="BI27" s="14">
        <f t="shared" si="158"/>
        <v>12.414649286157667</v>
      </c>
      <c r="BJ27" s="50"/>
      <c r="BK27" s="15"/>
      <c r="BL27" s="80"/>
      <c r="BM27" s="80"/>
      <c r="BN27" s="80"/>
      <c r="BO27" s="80"/>
      <c r="BP27" s="50"/>
      <c r="BQ27" s="15"/>
      <c r="BR27" s="80"/>
      <c r="BS27" s="50"/>
      <c r="BT27" s="15"/>
      <c r="BU27" s="80"/>
      <c r="BV27" s="50"/>
      <c r="BW27" s="15"/>
      <c r="BX27" s="80"/>
      <c r="BY27" s="50"/>
      <c r="BZ27" s="15"/>
      <c r="CA27" s="80"/>
      <c r="CB27" s="50"/>
      <c r="CC27" s="15"/>
      <c r="CD27" s="80"/>
      <c r="CE27" s="50"/>
      <c r="CF27" s="15"/>
      <c r="CG27" s="14"/>
      <c r="CH27" s="50"/>
      <c r="CI27" s="15"/>
      <c r="CJ27" s="14"/>
      <c r="CK27" s="50"/>
      <c r="CL27" s="15"/>
      <c r="CM27" s="14"/>
      <c r="CN27" s="50"/>
      <c r="CO27" s="15"/>
      <c r="CP27" s="14"/>
      <c r="CQ27" s="50"/>
      <c r="CR27" s="15"/>
      <c r="CS27" s="14"/>
      <c r="CT27" s="50"/>
      <c r="CU27" s="15"/>
      <c r="CV27" s="14"/>
      <c r="CW27" s="50"/>
      <c r="CX27" s="15"/>
      <c r="CY27" s="14"/>
      <c r="CZ27" s="50"/>
      <c r="DA27" s="15"/>
      <c r="DB27" s="14"/>
      <c r="DC27" s="50"/>
      <c r="DD27" s="15"/>
      <c r="DE27" s="14"/>
      <c r="DF27" s="50"/>
      <c r="DG27" s="15"/>
      <c r="DH27" s="14"/>
      <c r="DI27" s="50"/>
      <c r="DJ27" s="15"/>
      <c r="DK27" s="14"/>
      <c r="DL27" s="50"/>
      <c r="DM27" s="15"/>
      <c r="DN27" s="14"/>
      <c r="DO27" s="50"/>
      <c r="DP27" s="15"/>
      <c r="DQ27" s="14"/>
      <c r="DR27" s="50"/>
      <c r="DS27" s="15"/>
      <c r="DT27" s="14"/>
      <c r="DU27" s="50"/>
      <c r="DV27" s="15"/>
      <c r="DW27" s="14"/>
      <c r="DX27" s="50"/>
      <c r="DY27" s="15"/>
      <c r="DZ27" s="14"/>
      <c r="EA27" s="80"/>
      <c r="EB27" s="15"/>
      <c r="EC27" s="80"/>
      <c r="ED27" s="80"/>
      <c r="EE27" s="15"/>
      <c r="EF27" s="80"/>
      <c r="EG27" s="80"/>
      <c r="EH27" s="15"/>
      <c r="EI27" s="80"/>
      <c r="EJ27" s="80"/>
      <c r="EK27" s="15"/>
      <c r="EL27" s="80"/>
      <c r="EM27" s="80"/>
      <c r="EN27" s="15"/>
      <c r="EO27" s="80"/>
      <c r="EP27" s="80"/>
      <c r="EQ27" s="15"/>
      <c r="ER27" s="80"/>
      <c r="ES27" s="80"/>
      <c r="ET27" s="15"/>
      <c r="EU27" s="80"/>
      <c r="EV27" s="80"/>
      <c r="EW27" s="15"/>
      <c r="EX27" s="80"/>
      <c r="EY27" s="80"/>
      <c r="EZ27" s="15"/>
      <c r="FA27" s="80"/>
      <c r="FB27" s="80"/>
      <c r="FC27" s="15"/>
      <c r="FD27" s="80"/>
      <c r="FE27" s="80"/>
      <c r="FF27" s="15"/>
      <c r="FG27" s="80"/>
      <c r="FH27" s="80"/>
      <c r="FI27" s="15"/>
      <c r="FJ27" s="80"/>
      <c r="FK27" s="80"/>
      <c r="FL27" s="15"/>
      <c r="FM27" s="80"/>
      <c r="FN27" s="80"/>
      <c r="FO27" s="15"/>
      <c r="FP27" s="80"/>
      <c r="FQ27" s="80"/>
      <c r="FR27" s="15"/>
      <c r="FS27" s="80"/>
      <c r="FT27" s="80"/>
      <c r="FU27" s="15"/>
      <c r="FV27" s="80"/>
    </row>
    <row r="28" spans="1:178" s="12" customFormat="1" ht="15.75" x14ac:dyDescent="0.25">
      <c r="A28" s="59" t="s">
        <v>315</v>
      </c>
      <c r="B28" s="50">
        <f t="shared" si="130"/>
        <v>161.1</v>
      </c>
      <c r="C28" s="50">
        <f t="shared" si="131"/>
        <v>20</v>
      </c>
      <c r="D28" s="15">
        <f t="shared" si="164"/>
        <v>12.414649286157667</v>
      </c>
      <c r="E28" s="80"/>
      <c r="F28" s="80"/>
      <c r="G28" s="80"/>
      <c r="H28" s="80"/>
      <c r="I28" s="80"/>
      <c r="J28" s="80"/>
      <c r="K28" s="80"/>
      <c r="L28" s="80"/>
      <c r="M28" s="80"/>
      <c r="N28" s="80"/>
      <c r="O28" s="80"/>
      <c r="P28" s="80"/>
      <c r="Q28" s="80"/>
      <c r="R28" s="80"/>
      <c r="S28" s="80"/>
      <c r="T28" s="80"/>
      <c r="U28" s="80"/>
      <c r="V28" s="80"/>
      <c r="W28" s="80"/>
      <c r="X28" s="80"/>
      <c r="Y28" s="80"/>
      <c r="Z28" s="80"/>
      <c r="AA28" s="15"/>
      <c r="AB28" s="80"/>
      <c r="AC28" s="15"/>
      <c r="AD28" s="15"/>
      <c r="AE28" s="15"/>
      <c r="AF28" s="80"/>
      <c r="AG28" s="80"/>
      <c r="AH28" s="80"/>
      <c r="AI28" s="80"/>
      <c r="AJ28" s="80"/>
      <c r="AK28" s="14"/>
      <c r="AL28" s="80"/>
      <c r="AM28" s="80"/>
      <c r="AN28" s="80"/>
      <c r="AO28" s="80"/>
      <c r="AP28" s="80"/>
      <c r="AQ28" s="14"/>
      <c r="AR28" s="80"/>
      <c r="AS28" s="80"/>
      <c r="AT28" s="80"/>
      <c r="AU28" s="80"/>
      <c r="AV28" s="80"/>
      <c r="AW28" s="80"/>
      <c r="AX28" s="80"/>
      <c r="AY28" s="80"/>
      <c r="AZ28" s="80"/>
      <c r="BA28" s="80"/>
      <c r="BB28" s="80"/>
      <c r="BC28" s="80"/>
      <c r="BD28" s="80"/>
      <c r="BE28" s="80"/>
      <c r="BF28" s="80"/>
      <c r="BG28" s="50">
        <v>161.1</v>
      </c>
      <c r="BH28" s="50">
        <v>20</v>
      </c>
      <c r="BI28" s="14">
        <f t="shared" si="158"/>
        <v>12.414649286157667</v>
      </c>
      <c r="BJ28" s="50"/>
      <c r="BK28" s="15"/>
      <c r="BL28" s="80"/>
      <c r="BM28" s="80"/>
      <c r="BN28" s="80"/>
      <c r="BO28" s="80"/>
      <c r="BP28" s="50"/>
      <c r="BQ28" s="15"/>
      <c r="BR28" s="80"/>
      <c r="BS28" s="50"/>
      <c r="BT28" s="15"/>
      <c r="BU28" s="80"/>
      <c r="BV28" s="50"/>
      <c r="BW28" s="15"/>
      <c r="BX28" s="80"/>
      <c r="BY28" s="50"/>
      <c r="BZ28" s="15"/>
      <c r="CA28" s="80"/>
      <c r="CB28" s="50"/>
      <c r="CC28" s="15"/>
      <c r="CD28" s="80"/>
      <c r="CE28" s="50"/>
      <c r="CF28" s="15"/>
      <c r="CG28" s="14"/>
      <c r="CH28" s="50"/>
      <c r="CI28" s="15"/>
      <c r="CJ28" s="14"/>
      <c r="CK28" s="50"/>
      <c r="CL28" s="15"/>
      <c r="CM28" s="14"/>
      <c r="CN28" s="50"/>
      <c r="CO28" s="15"/>
      <c r="CP28" s="14"/>
      <c r="CQ28" s="50"/>
      <c r="CR28" s="15"/>
      <c r="CS28" s="14"/>
      <c r="CT28" s="50"/>
      <c r="CU28" s="15"/>
      <c r="CV28" s="14"/>
      <c r="CW28" s="50"/>
      <c r="CX28" s="15"/>
      <c r="CY28" s="14"/>
      <c r="CZ28" s="50"/>
      <c r="DA28" s="15"/>
      <c r="DB28" s="14"/>
      <c r="DC28" s="50"/>
      <c r="DD28" s="15"/>
      <c r="DE28" s="14"/>
      <c r="DF28" s="50"/>
      <c r="DG28" s="15"/>
      <c r="DH28" s="14"/>
      <c r="DI28" s="50"/>
      <c r="DJ28" s="15"/>
      <c r="DK28" s="14"/>
      <c r="DL28" s="50"/>
      <c r="DM28" s="15"/>
      <c r="DN28" s="14"/>
      <c r="DO28" s="50"/>
      <c r="DP28" s="15"/>
      <c r="DQ28" s="14"/>
      <c r="DR28" s="50"/>
      <c r="DS28" s="15"/>
      <c r="DT28" s="14"/>
      <c r="DU28" s="50"/>
      <c r="DV28" s="15"/>
      <c r="DW28" s="14"/>
      <c r="DX28" s="50"/>
      <c r="DY28" s="15"/>
      <c r="DZ28" s="14"/>
      <c r="EA28" s="80"/>
      <c r="EB28" s="15"/>
      <c r="EC28" s="80"/>
      <c r="ED28" s="80"/>
      <c r="EE28" s="15"/>
      <c r="EF28" s="80"/>
      <c r="EG28" s="80"/>
      <c r="EH28" s="15"/>
      <c r="EI28" s="80"/>
      <c r="EJ28" s="80"/>
      <c r="EK28" s="15"/>
      <c r="EL28" s="80"/>
      <c r="EM28" s="80"/>
      <c r="EN28" s="15"/>
      <c r="EO28" s="80"/>
      <c r="EP28" s="80"/>
      <c r="EQ28" s="15"/>
      <c r="ER28" s="80"/>
      <c r="ES28" s="80"/>
      <c r="ET28" s="15"/>
      <c r="EU28" s="80"/>
      <c r="EV28" s="80"/>
      <c r="EW28" s="15"/>
      <c r="EX28" s="80"/>
      <c r="EY28" s="80"/>
      <c r="EZ28" s="15"/>
      <c r="FA28" s="80"/>
      <c r="FB28" s="80"/>
      <c r="FC28" s="15"/>
      <c r="FD28" s="80"/>
      <c r="FE28" s="80"/>
      <c r="FF28" s="15"/>
      <c r="FG28" s="80"/>
      <c r="FH28" s="80"/>
      <c r="FI28" s="15"/>
      <c r="FJ28" s="80"/>
      <c r="FK28" s="80"/>
      <c r="FL28" s="15"/>
      <c r="FM28" s="80"/>
      <c r="FN28" s="80"/>
      <c r="FO28" s="15"/>
      <c r="FP28" s="80"/>
      <c r="FQ28" s="80"/>
      <c r="FR28" s="15"/>
      <c r="FS28" s="80"/>
      <c r="FT28" s="80"/>
      <c r="FU28" s="15"/>
      <c r="FV28" s="80"/>
    </row>
    <row r="29" spans="1:178" s="12" customFormat="1" ht="15.75" x14ac:dyDescent="0.25">
      <c r="A29" s="59" t="s">
        <v>493</v>
      </c>
      <c r="B29" s="50">
        <f t="shared" si="130"/>
        <v>161.1</v>
      </c>
      <c r="C29" s="50">
        <f t="shared" si="131"/>
        <v>20</v>
      </c>
      <c r="D29" s="15">
        <f t="shared" si="164"/>
        <v>12.414649286157667</v>
      </c>
      <c r="E29" s="80"/>
      <c r="F29" s="80"/>
      <c r="G29" s="80"/>
      <c r="H29" s="80"/>
      <c r="I29" s="80"/>
      <c r="J29" s="80"/>
      <c r="K29" s="80"/>
      <c r="L29" s="80"/>
      <c r="M29" s="80"/>
      <c r="N29" s="80"/>
      <c r="O29" s="80"/>
      <c r="P29" s="80"/>
      <c r="Q29" s="80"/>
      <c r="R29" s="80"/>
      <c r="S29" s="80"/>
      <c r="T29" s="80"/>
      <c r="U29" s="80"/>
      <c r="V29" s="80"/>
      <c r="W29" s="80"/>
      <c r="X29" s="80"/>
      <c r="Y29" s="80"/>
      <c r="Z29" s="80"/>
      <c r="AA29" s="15"/>
      <c r="AB29" s="80"/>
      <c r="AC29" s="15"/>
      <c r="AD29" s="15"/>
      <c r="AE29" s="15"/>
      <c r="AF29" s="80"/>
      <c r="AG29" s="80"/>
      <c r="AH29" s="80"/>
      <c r="AI29" s="80"/>
      <c r="AJ29" s="80"/>
      <c r="AK29" s="14"/>
      <c r="AL29" s="80"/>
      <c r="AM29" s="80"/>
      <c r="AN29" s="80"/>
      <c r="AO29" s="80"/>
      <c r="AP29" s="80"/>
      <c r="AQ29" s="14"/>
      <c r="AR29" s="80"/>
      <c r="AS29" s="80"/>
      <c r="AT29" s="80"/>
      <c r="AU29" s="80"/>
      <c r="AV29" s="80"/>
      <c r="AW29" s="80"/>
      <c r="AX29" s="80"/>
      <c r="AY29" s="80"/>
      <c r="AZ29" s="80"/>
      <c r="BA29" s="80"/>
      <c r="BB29" s="80"/>
      <c r="BC29" s="80"/>
      <c r="BD29" s="80"/>
      <c r="BE29" s="80"/>
      <c r="BF29" s="80"/>
      <c r="BG29" s="50">
        <v>161.1</v>
      </c>
      <c r="BH29" s="50">
        <v>20</v>
      </c>
      <c r="BI29" s="14">
        <f t="shared" si="158"/>
        <v>12.414649286157667</v>
      </c>
      <c r="BJ29" s="50"/>
      <c r="BK29" s="15"/>
      <c r="BL29" s="80"/>
      <c r="BM29" s="80"/>
      <c r="BN29" s="80"/>
      <c r="BO29" s="80"/>
      <c r="BP29" s="50"/>
      <c r="BQ29" s="15"/>
      <c r="BR29" s="80"/>
      <c r="BS29" s="50"/>
      <c r="BT29" s="15"/>
      <c r="BU29" s="80"/>
      <c r="BV29" s="50"/>
      <c r="BW29" s="15"/>
      <c r="BX29" s="80"/>
      <c r="BY29" s="50"/>
      <c r="BZ29" s="15"/>
      <c r="CA29" s="80"/>
      <c r="CB29" s="50"/>
      <c r="CC29" s="15"/>
      <c r="CD29" s="80"/>
      <c r="CE29" s="50"/>
      <c r="CF29" s="15"/>
      <c r="CG29" s="14"/>
      <c r="CH29" s="50"/>
      <c r="CI29" s="15"/>
      <c r="CJ29" s="14"/>
      <c r="CK29" s="50"/>
      <c r="CL29" s="15"/>
      <c r="CM29" s="14"/>
      <c r="CN29" s="50"/>
      <c r="CO29" s="15"/>
      <c r="CP29" s="14"/>
      <c r="CQ29" s="50"/>
      <c r="CR29" s="15"/>
      <c r="CS29" s="14"/>
      <c r="CT29" s="50"/>
      <c r="CU29" s="15"/>
      <c r="CV29" s="14"/>
      <c r="CW29" s="50"/>
      <c r="CX29" s="15"/>
      <c r="CY29" s="14"/>
      <c r="CZ29" s="50"/>
      <c r="DA29" s="15"/>
      <c r="DB29" s="14"/>
      <c r="DC29" s="50"/>
      <c r="DD29" s="15"/>
      <c r="DE29" s="14"/>
      <c r="DF29" s="50"/>
      <c r="DG29" s="15"/>
      <c r="DH29" s="14"/>
      <c r="DI29" s="50"/>
      <c r="DJ29" s="15"/>
      <c r="DK29" s="14"/>
      <c r="DL29" s="50"/>
      <c r="DM29" s="15"/>
      <c r="DN29" s="14"/>
      <c r="DO29" s="50"/>
      <c r="DP29" s="15"/>
      <c r="DQ29" s="14"/>
      <c r="DR29" s="50"/>
      <c r="DS29" s="15"/>
      <c r="DT29" s="14"/>
      <c r="DU29" s="50"/>
      <c r="DV29" s="15"/>
      <c r="DW29" s="14"/>
      <c r="DX29" s="50"/>
      <c r="DY29" s="15"/>
      <c r="DZ29" s="14"/>
      <c r="EA29" s="80"/>
      <c r="EB29" s="15"/>
      <c r="EC29" s="80"/>
      <c r="ED29" s="80"/>
      <c r="EE29" s="15"/>
      <c r="EF29" s="80"/>
      <c r="EG29" s="80"/>
      <c r="EH29" s="15"/>
      <c r="EI29" s="80"/>
      <c r="EJ29" s="80"/>
      <c r="EK29" s="15"/>
      <c r="EL29" s="80"/>
      <c r="EM29" s="80"/>
      <c r="EN29" s="15"/>
      <c r="EO29" s="80"/>
      <c r="EP29" s="80"/>
      <c r="EQ29" s="15"/>
      <c r="ER29" s="80"/>
      <c r="ES29" s="80"/>
      <c r="ET29" s="15"/>
      <c r="EU29" s="80"/>
      <c r="EV29" s="80"/>
      <c r="EW29" s="15"/>
      <c r="EX29" s="80"/>
      <c r="EY29" s="80"/>
      <c r="EZ29" s="15"/>
      <c r="FA29" s="80"/>
      <c r="FB29" s="80"/>
      <c r="FC29" s="15"/>
      <c r="FD29" s="80"/>
      <c r="FE29" s="80"/>
      <c r="FF29" s="15"/>
      <c r="FG29" s="80"/>
      <c r="FH29" s="80"/>
      <c r="FI29" s="15"/>
      <c r="FJ29" s="80"/>
      <c r="FK29" s="80"/>
      <c r="FL29" s="15"/>
      <c r="FM29" s="80"/>
      <c r="FN29" s="80"/>
      <c r="FO29" s="15"/>
      <c r="FP29" s="80"/>
      <c r="FQ29" s="80"/>
      <c r="FR29" s="15"/>
      <c r="FS29" s="80"/>
      <c r="FT29" s="80"/>
      <c r="FU29" s="15"/>
      <c r="FV29" s="80"/>
    </row>
    <row r="30" spans="1:178" s="12" customFormat="1" ht="15.75" x14ac:dyDescent="0.25">
      <c r="A30" s="59" t="s">
        <v>492</v>
      </c>
      <c r="B30" s="50">
        <f t="shared" si="130"/>
        <v>161.1</v>
      </c>
      <c r="C30" s="50">
        <f t="shared" si="131"/>
        <v>104.88585</v>
      </c>
      <c r="D30" s="15">
        <f t="shared" si="164"/>
        <v>65.106052141527002</v>
      </c>
      <c r="E30" s="80"/>
      <c r="F30" s="80"/>
      <c r="G30" s="80"/>
      <c r="H30" s="80"/>
      <c r="I30" s="80"/>
      <c r="J30" s="80"/>
      <c r="K30" s="80"/>
      <c r="L30" s="80"/>
      <c r="M30" s="80"/>
      <c r="N30" s="80"/>
      <c r="O30" s="80"/>
      <c r="P30" s="80"/>
      <c r="Q30" s="80"/>
      <c r="R30" s="80"/>
      <c r="S30" s="80"/>
      <c r="T30" s="80"/>
      <c r="U30" s="80"/>
      <c r="V30" s="80"/>
      <c r="W30" s="80"/>
      <c r="X30" s="80"/>
      <c r="Y30" s="80"/>
      <c r="Z30" s="80"/>
      <c r="AA30" s="15"/>
      <c r="AB30" s="80"/>
      <c r="AC30" s="15"/>
      <c r="AD30" s="15"/>
      <c r="AE30" s="15"/>
      <c r="AF30" s="80"/>
      <c r="AG30" s="80"/>
      <c r="AH30" s="80"/>
      <c r="AI30" s="80"/>
      <c r="AJ30" s="80"/>
      <c r="AK30" s="14"/>
      <c r="AL30" s="80"/>
      <c r="AM30" s="80"/>
      <c r="AN30" s="80"/>
      <c r="AO30" s="80"/>
      <c r="AP30" s="80"/>
      <c r="AQ30" s="14"/>
      <c r="AR30" s="80"/>
      <c r="AS30" s="80"/>
      <c r="AT30" s="80"/>
      <c r="AU30" s="80"/>
      <c r="AV30" s="80"/>
      <c r="AW30" s="80"/>
      <c r="AX30" s="80"/>
      <c r="AY30" s="80"/>
      <c r="AZ30" s="80"/>
      <c r="BA30" s="80"/>
      <c r="BB30" s="80"/>
      <c r="BC30" s="80"/>
      <c r="BD30" s="80"/>
      <c r="BE30" s="80"/>
      <c r="BF30" s="80"/>
      <c r="BG30" s="50">
        <v>161.1</v>
      </c>
      <c r="BH30" s="50">
        <v>104.88585</v>
      </c>
      <c r="BI30" s="14">
        <f t="shared" si="158"/>
        <v>65.106052141527002</v>
      </c>
      <c r="BJ30" s="50"/>
      <c r="BK30" s="15"/>
      <c r="BL30" s="80"/>
      <c r="BM30" s="80"/>
      <c r="BN30" s="80"/>
      <c r="BO30" s="80"/>
      <c r="BP30" s="50"/>
      <c r="BQ30" s="15"/>
      <c r="BR30" s="80"/>
      <c r="BS30" s="50"/>
      <c r="BT30" s="15"/>
      <c r="BU30" s="80"/>
      <c r="BV30" s="50"/>
      <c r="BW30" s="15"/>
      <c r="BX30" s="80"/>
      <c r="BY30" s="50"/>
      <c r="BZ30" s="15"/>
      <c r="CA30" s="80"/>
      <c r="CB30" s="50"/>
      <c r="CC30" s="15"/>
      <c r="CD30" s="80"/>
      <c r="CE30" s="50"/>
      <c r="CF30" s="15"/>
      <c r="CG30" s="14"/>
      <c r="CH30" s="50"/>
      <c r="CI30" s="15"/>
      <c r="CJ30" s="14"/>
      <c r="CK30" s="50"/>
      <c r="CL30" s="15"/>
      <c r="CM30" s="14"/>
      <c r="CN30" s="50"/>
      <c r="CO30" s="15"/>
      <c r="CP30" s="14"/>
      <c r="CQ30" s="50"/>
      <c r="CR30" s="15"/>
      <c r="CS30" s="14"/>
      <c r="CT30" s="50"/>
      <c r="CU30" s="15"/>
      <c r="CV30" s="14"/>
      <c r="CW30" s="50"/>
      <c r="CX30" s="15"/>
      <c r="CY30" s="14"/>
      <c r="CZ30" s="50"/>
      <c r="DA30" s="15"/>
      <c r="DB30" s="14"/>
      <c r="DC30" s="50"/>
      <c r="DD30" s="15"/>
      <c r="DE30" s="14"/>
      <c r="DF30" s="50"/>
      <c r="DG30" s="15"/>
      <c r="DH30" s="14"/>
      <c r="DI30" s="50"/>
      <c r="DJ30" s="15"/>
      <c r="DK30" s="14"/>
      <c r="DL30" s="50"/>
      <c r="DM30" s="15"/>
      <c r="DN30" s="14"/>
      <c r="DO30" s="50"/>
      <c r="DP30" s="15"/>
      <c r="DQ30" s="14"/>
      <c r="DR30" s="50"/>
      <c r="DS30" s="15"/>
      <c r="DT30" s="14"/>
      <c r="DU30" s="50"/>
      <c r="DV30" s="15"/>
      <c r="DW30" s="14"/>
      <c r="DX30" s="50"/>
      <c r="DY30" s="15"/>
      <c r="DZ30" s="14"/>
      <c r="EA30" s="80"/>
      <c r="EB30" s="15"/>
      <c r="EC30" s="80"/>
      <c r="ED30" s="80"/>
      <c r="EE30" s="15"/>
      <c r="EF30" s="80"/>
      <c r="EG30" s="80"/>
      <c r="EH30" s="15"/>
      <c r="EI30" s="80"/>
      <c r="EJ30" s="80"/>
      <c r="EK30" s="15"/>
      <c r="EL30" s="80"/>
      <c r="EM30" s="80"/>
      <c r="EN30" s="15"/>
      <c r="EO30" s="80"/>
      <c r="EP30" s="80"/>
      <c r="EQ30" s="15"/>
      <c r="ER30" s="80"/>
      <c r="ES30" s="80"/>
      <c r="ET30" s="15"/>
      <c r="EU30" s="80"/>
      <c r="EV30" s="80"/>
      <c r="EW30" s="15"/>
      <c r="EX30" s="80"/>
      <c r="EY30" s="80"/>
      <c r="EZ30" s="15"/>
      <c r="FA30" s="80"/>
      <c r="FB30" s="80"/>
      <c r="FC30" s="15"/>
      <c r="FD30" s="80"/>
      <c r="FE30" s="80"/>
      <c r="FF30" s="15"/>
      <c r="FG30" s="80"/>
      <c r="FH30" s="80"/>
      <c r="FI30" s="15"/>
      <c r="FJ30" s="80"/>
      <c r="FK30" s="80"/>
      <c r="FL30" s="15"/>
      <c r="FM30" s="80"/>
      <c r="FN30" s="80"/>
      <c r="FO30" s="15"/>
      <c r="FP30" s="80"/>
      <c r="FQ30" s="80"/>
      <c r="FR30" s="15"/>
      <c r="FS30" s="80"/>
      <c r="FT30" s="80"/>
      <c r="FU30" s="15"/>
      <c r="FV30" s="80"/>
    </row>
    <row r="31" spans="1:178" s="12" customFormat="1" ht="15.75" x14ac:dyDescent="0.25">
      <c r="A31" s="59" t="s">
        <v>495</v>
      </c>
      <c r="B31" s="50">
        <f t="shared" si="130"/>
        <v>161.1</v>
      </c>
      <c r="C31" s="50">
        <f t="shared" si="131"/>
        <v>20</v>
      </c>
      <c r="D31" s="15">
        <f t="shared" si="164"/>
        <v>12.414649286157667</v>
      </c>
      <c r="E31" s="80"/>
      <c r="F31" s="80"/>
      <c r="G31" s="80"/>
      <c r="H31" s="80"/>
      <c r="I31" s="80"/>
      <c r="J31" s="80"/>
      <c r="K31" s="80"/>
      <c r="L31" s="80"/>
      <c r="M31" s="80"/>
      <c r="N31" s="80"/>
      <c r="O31" s="80"/>
      <c r="P31" s="80"/>
      <c r="Q31" s="80"/>
      <c r="R31" s="80"/>
      <c r="S31" s="80"/>
      <c r="T31" s="80"/>
      <c r="U31" s="80"/>
      <c r="V31" s="80"/>
      <c r="W31" s="80"/>
      <c r="X31" s="80"/>
      <c r="Y31" s="80"/>
      <c r="Z31" s="80"/>
      <c r="AA31" s="15"/>
      <c r="AB31" s="80"/>
      <c r="AC31" s="15"/>
      <c r="AD31" s="15"/>
      <c r="AE31" s="15"/>
      <c r="AF31" s="80"/>
      <c r="AG31" s="80"/>
      <c r="AH31" s="80"/>
      <c r="AI31" s="80"/>
      <c r="AJ31" s="80"/>
      <c r="AK31" s="14"/>
      <c r="AL31" s="80"/>
      <c r="AM31" s="80"/>
      <c r="AN31" s="80"/>
      <c r="AO31" s="80"/>
      <c r="AP31" s="80"/>
      <c r="AQ31" s="14"/>
      <c r="AR31" s="80"/>
      <c r="AS31" s="80"/>
      <c r="AT31" s="80"/>
      <c r="AU31" s="80"/>
      <c r="AV31" s="80"/>
      <c r="AW31" s="80"/>
      <c r="AX31" s="80"/>
      <c r="AY31" s="80"/>
      <c r="AZ31" s="80"/>
      <c r="BA31" s="80"/>
      <c r="BB31" s="80"/>
      <c r="BC31" s="80"/>
      <c r="BD31" s="80"/>
      <c r="BE31" s="80"/>
      <c r="BF31" s="80"/>
      <c r="BG31" s="50">
        <v>161.1</v>
      </c>
      <c r="BH31" s="50">
        <v>20</v>
      </c>
      <c r="BI31" s="14">
        <f t="shared" si="158"/>
        <v>12.414649286157667</v>
      </c>
      <c r="BJ31" s="50"/>
      <c r="BK31" s="15"/>
      <c r="BL31" s="80"/>
      <c r="BM31" s="80"/>
      <c r="BN31" s="80"/>
      <c r="BO31" s="80"/>
      <c r="BP31" s="50"/>
      <c r="BQ31" s="15"/>
      <c r="BR31" s="80"/>
      <c r="BS31" s="50"/>
      <c r="BT31" s="15"/>
      <c r="BU31" s="80"/>
      <c r="BV31" s="50"/>
      <c r="BW31" s="15"/>
      <c r="BX31" s="80"/>
      <c r="BY31" s="50"/>
      <c r="BZ31" s="15"/>
      <c r="CA31" s="80"/>
      <c r="CB31" s="50"/>
      <c r="CC31" s="15"/>
      <c r="CD31" s="80"/>
      <c r="CE31" s="50"/>
      <c r="CF31" s="15"/>
      <c r="CG31" s="14"/>
      <c r="CH31" s="50"/>
      <c r="CI31" s="15"/>
      <c r="CJ31" s="14"/>
      <c r="CK31" s="50"/>
      <c r="CL31" s="15"/>
      <c r="CM31" s="14"/>
      <c r="CN31" s="50"/>
      <c r="CO31" s="15"/>
      <c r="CP31" s="14"/>
      <c r="CQ31" s="50"/>
      <c r="CR31" s="15"/>
      <c r="CS31" s="14"/>
      <c r="CT31" s="50"/>
      <c r="CU31" s="15"/>
      <c r="CV31" s="14"/>
      <c r="CW31" s="50"/>
      <c r="CX31" s="15"/>
      <c r="CY31" s="14"/>
      <c r="CZ31" s="50"/>
      <c r="DA31" s="15"/>
      <c r="DB31" s="14"/>
      <c r="DC31" s="50"/>
      <c r="DD31" s="15"/>
      <c r="DE31" s="14"/>
      <c r="DF31" s="50"/>
      <c r="DG31" s="15"/>
      <c r="DH31" s="14"/>
      <c r="DI31" s="50"/>
      <c r="DJ31" s="15"/>
      <c r="DK31" s="14"/>
      <c r="DL31" s="50"/>
      <c r="DM31" s="15"/>
      <c r="DN31" s="14"/>
      <c r="DO31" s="50"/>
      <c r="DP31" s="15"/>
      <c r="DQ31" s="14"/>
      <c r="DR31" s="50"/>
      <c r="DS31" s="15"/>
      <c r="DT31" s="14"/>
      <c r="DU31" s="50"/>
      <c r="DV31" s="15"/>
      <c r="DW31" s="14"/>
      <c r="DX31" s="50"/>
      <c r="DY31" s="15"/>
      <c r="DZ31" s="14"/>
      <c r="EA31" s="80"/>
      <c r="EB31" s="15"/>
      <c r="EC31" s="80"/>
      <c r="ED31" s="80"/>
      <c r="EE31" s="15"/>
      <c r="EF31" s="80"/>
      <c r="EG31" s="80"/>
      <c r="EH31" s="15"/>
      <c r="EI31" s="80"/>
      <c r="EJ31" s="80"/>
      <c r="EK31" s="15"/>
      <c r="EL31" s="80"/>
      <c r="EM31" s="80"/>
      <c r="EN31" s="15"/>
      <c r="EO31" s="80"/>
      <c r="EP31" s="80"/>
      <c r="EQ31" s="15"/>
      <c r="ER31" s="80"/>
      <c r="ES31" s="80"/>
      <c r="ET31" s="15"/>
      <c r="EU31" s="80"/>
      <c r="EV31" s="80"/>
      <c r="EW31" s="15"/>
      <c r="EX31" s="80"/>
      <c r="EY31" s="80"/>
      <c r="EZ31" s="15"/>
      <c r="FA31" s="80"/>
      <c r="FB31" s="80"/>
      <c r="FC31" s="15"/>
      <c r="FD31" s="80"/>
      <c r="FE31" s="80"/>
      <c r="FF31" s="15"/>
      <c r="FG31" s="80"/>
      <c r="FH31" s="80"/>
      <c r="FI31" s="15"/>
      <c r="FJ31" s="80"/>
      <c r="FK31" s="80"/>
      <c r="FL31" s="15"/>
      <c r="FM31" s="80"/>
      <c r="FN31" s="80"/>
      <c r="FO31" s="15"/>
      <c r="FP31" s="80"/>
      <c r="FQ31" s="80"/>
      <c r="FR31" s="15"/>
      <c r="FS31" s="80"/>
      <c r="FT31" s="80"/>
      <c r="FU31" s="15"/>
      <c r="FV31" s="80"/>
    </row>
    <row r="32" spans="1:178" s="12" customFormat="1" ht="15.75" x14ac:dyDescent="0.25">
      <c r="A32" s="59" t="s">
        <v>491</v>
      </c>
      <c r="B32" s="50">
        <f t="shared" si="130"/>
        <v>161.1</v>
      </c>
      <c r="C32" s="50">
        <f t="shared" si="131"/>
        <v>20</v>
      </c>
      <c r="D32" s="15">
        <f t="shared" si="164"/>
        <v>12.414649286157667</v>
      </c>
      <c r="E32" s="80"/>
      <c r="F32" s="80"/>
      <c r="G32" s="80"/>
      <c r="H32" s="80"/>
      <c r="I32" s="80"/>
      <c r="J32" s="80"/>
      <c r="K32" s="80"/>
      <c r="L32" s="80"/>
      <c r="M32" s="80"/>
      <c r="N32" s="80"/>
      <c r="O32" s="80"/>
      <c r="P32" s="80"/>
      <c r="Q32" s="80"/>
      <c r="R32" s="80"/>
      <c r="S32" s="80"/>
      <c r="T32" s="80"/>
      <c r="U32" s="80"/>
      <c r="V32" s="80"/>
      <c r="W32" s="80"/>
      <c r="X32" s="80"/>
      <c r="Y32" s="80"/>
      <c r="Z32" s="80"/>
      <c r="AA32" s="15"/>
      <c r="AB32" s="80"/>
      <c r="AC32" s="15"/>
      <c r="AD32" s="15"/>
      <c r="AE32" s="15"/>
      <c r="AF32" s="80"/>
      <c r="AG32" s="80"/>
      <c r="AH32" s="80"/>
      <c r="AI32" s="80"/>
      <c r="AJ32" s="80"/>
      <c r="AK32" s="14"/>
      <c r="AL32" s="80"/>
      <c r="AM32" s="80"/>
      <c r="AN32" s="80"/>
      <c r="AO32" s="80"/>
      <c r="AP32" s="80"/>
      <c r="AQ32" s="14"/>
      <c r="AR32" s="80"/>
      <c r="AS32" s="80"/>
      <c r="AT32" s="80"/>
      <c r="AU32" s="80"/>
      <c r="AV32" s="80"/>
      <c r="AW32" s="80"/>
      <c r="AX32" s="80"/>
      <c r="AY32" s="80"/>
      <c r="AZ32" s="80"/>
      <c r="BA32" s="80"/>
      <c r="BB32" s="80"/>
      <c r="BC32" s="80"/>
      <c r="BD32" s="80"/>
      <c r="BE32" s="80"/>
      <c r="BF32" s="80"/>
      <c r="BG32" s="50">
        <v>161.1</v>
      </c>
      <c r="BH32" s="50">
        <v>20</v>
      </c>
      <c r="BI32" s="14">
        <f t="shared" si="158"/>
        <v>12.414649286157667</v>
      </c>
      <c r="BJ32" s="50"/>
      <c r="BK32" s="15"/>
      <c r="BL32" s="80"/>
      <c r="BM32" s="80"/>
      <c r="BN32" s="80"/>
      <c r="BO32" s="80"/>
      <c r="BP32" s="50"/>
      <c r="BQ32" s="15"/>
      <c r="BR32" s="80"/>
      <c r="BS32" s="50"/>
      <c r="BT32" s="15"/>
      <c r="BU32" s="80"/>
      <c r="BV32" s="50"/>
      <c r="BW32" s="15"/>
      <c r="BX32" s="80"/>
      <c r="BY32" s="50"/>
      <c r="BZ32" s="15"/>
      <c r="CA32" s="80"/>
      <c r="CB32" s="50"/>
      <c r="CC32" s="15"/>
      <c r="CD32" s="80"/>
      <c r="CE32" s="50"/>
      <c r="CF32" s="15"/>
      <c r="CG32" s="14"/>
      <c r="CH32" s="50"/>
      <c r="CI32" s="15"/>
      <c r="CJ32" s="14"/>
      <c r="CK32" s="50"/>
      <c r="CL32" s="15"/>
      <c r="CM32" s="14"/>
      <c r="CN32" s="50"/>
      <c r="CO32" s="15"/>
      <c r="CP32" s="14"/>
      <c r="CQ32" s="50"/>
      <c r="CR32" s="15"/>
      <c r="CS32" s="14"/>
      <c r="CT32" s="50"/>
      <c r="CU32" s="15"/>
      <c r="CV32" s="14"/>
      <c r="CW32" s="50"/>
      <c r="CX32" s="15"/>
      <c r="CY32" s="14"/>
      <c r="CZ32" s="50"/>
      <c r="DA32" s="15"/>
      <c r="DB32" s="14"/>
      <c r="DC32" s="50"/>
      <c r="DD32" s="15"/>
      <c r="DE32" s="14"/>
      <c r="DF32" s="50"/>
      <c r="DG32" s="15"/>
      <c r="DH32" s="14"/>
      <c r="DI32" s="50"/>
      <c r="DJ32" s="15"/>
      <c r="DK32" s="14"/>
      <c r="DL32" s="50"/>
      <c r="DM32" s="15"/>
      <c r="DN32" s="14"/>
      <c r="DO32" s="50"/>
      <c r="DP32" s="15"/>
      <c r="DQ32" s="14"/>
      <c r="DR32" s="50"/>
      <c r="DS32" s="15"/>
      <c r="DT32" s="14"/>
      <c r="DU32" s="50"/>
      <c r="DV32" s="15"/>
      <c r="DW32" s="14"/>
      <c r="DX32" s="50"/>
      <c r="DY32" s="15"/>
      <c r="DZ32" s="14"/>
      <c r="EA32" s="80"/>
      <c r="EB32" s="15"/>
      <c r="EC32" s="80"/>
      <c r="ED32" s="80"/>
      <c r="EE32" s="15"/>
      <c r="EF32" s="80"/>
      <c r="EG32" s="80"/>
      <c r="EH32" s="15"/>
      <c r="EI32" s="80"/>
      <c r="EJ32" s="80"/>
      <c r="EK32" s="15"/>
      <c r="EL32" s="80"/>
      <c r="EM32" s="80"/>
      <c r="EN32" s="15"/>
      <c r="EO32" s="80"/>
      <c r="EP32" s="80"/>
      <c r="EQ32" s="15"/>
      <c r="ER32" s="80"/>
      <c r="ES32" s="80"/>
      <c r="ET32" s="15"/>
      <c r="EU32" s="80"/>
      <c r="EV32" s="80"/>
      <c r="EW32" s="15"/>
      <c r="EX32" s="80"/>
      <c r="EY32" s="80"/>
      <c r="EZ32" s="15"/>
      <c r="FA32" s="80"/>
      <c r="FB32" s="80"/>
      <c r="FC32" s="15"/>
      <c r="FD32" s="80"/>
      <c r="FE32" s="80"/>
      <c r="FF32" s="15"/>
      <c r="FG32" s="80"/>
      <c r="FH32" s="80"/>
      <c r="FI32" s="15"/>
      <c r="FJ32" s="80"/>
      <c r="FK32" s="80"/>
      <c r="FL32" s="15"/>
      <c r="FM32" s="80"/>
      <c r="FN32" s="80"/>
      <c r="FO32" s="15"/>
      <c r="FP32" s="80"/>
      <c r="FQ32" s="80"/>
      <c r="FR32" s="15"/>
      <c r="FS32" s="80"/>
      <c r="FT32" s="80"/>
      <c r="FU32" s="15"/>
      <c r="FV32" s="80"/>
    </row>
    <row r="33" spans="1:178" s="28" customFormat="1" ht="31.5" x14ac:dyDescent="0.25">
      <c r="A33" s="160" t="s">
        <v>320</v>
      </c>
      <c r="B33" s="80">
        <f t="shared" si="130"/>
        <v>50442.62</v>
      </c>
      <c r="C33" s="80">
        <f t="shared" si="131"/>
        <v>36609.258050000004</v>
      </c>
      <c r="D33" s="83">
        <f t="shared" si="112"/>
        <v>72.576043928725355</v>
      </c>
      <c r="E33" s="83">
        <f>E34+E36+E40</f>
        <v>0</v>
      </c>
      <c r="F33" s="83">
        <f t="shared" ref="F33:AY33" si="165">F34+F36+F40</f>
        <v>0</v>
      </c>
      <c r="G33" s="83">
        <f t="shared" si="165"/>
        <v>0</v>
      </c>
      <c r="H33" s="83">
        <f t="shared" si="165"/>
        <v>0</v>
      </c>
      <c r="I33" s="83">
        <f t="shared" si="165"/>
        <v>0</v>
      </c>
      <c r="J33" s="83">
        <f t="shared" si="165"/>
        <v>0</v>
      </c>
      <c r="K33" s="83">
        <f t="shared" si="165"/>
        <v>0</v>
      </c>
      <c r="L33" s="83">
        <f t="shared" si="165"/>
        <v>0</v>
      </c>
      <c r="M33" s="83">
        <f t="shared" si="165"/>
        <v>0</v>
      </c>
      <c r="N33" s="83">
        <f t="shared" si="165"/>
        <v>0</v>
      </c>
      <c r="O33" s="83">
        <f t="shared" si="165"/>
        <v>0</v>
      </c>
      <c r="P33" s="83">
        <f t="shared" si="165"/>
        <v>0</v>
      </c>
      <c r="Q33" s="83">
        <f t="shared" si="165"/>
        <v>0</v>
      </c>
      <c r="R33" s="83">
        <f t="shared" si="165"/>
        <v>0</v>
      </c>
      <c r="S33" s="83">
        <f t="shared" si="165"/>
        <v>0</v>
      </c>
      <c r="T33" s="83">
        <f t="shared" si="165"/>
        <v>0</v>
      </c>
      <c r="U33" s="83">
        <f t="shared" si="165"/>
        <v>0</v>
      </c>
      <c r="V33" s="83">
        <f t="shared" si="165"/>
        <v>0</v>
      </c>
      <c r="W33" s="83">
        <f t="shared" si="165"/>
        <v>0</v>
      </c>
      <c r="X33" s="83">
        <f t="shared" si="165"/>
        <v>0</v>
      </c>
      <c r="Y33" s="83">
        <f t="shared" si="165"/>
        <v>0</v>
      </c>
      <c r="Z33" s="83">
        <f t="shared" si="165"/>
        <v>600.79999999999995</v>
      </c>
      <c r="AA33" s="83">
        <f t="shared" si="165"/>
        <v>487.06983000000002</v>
      </c>
      <c r="AB33" s="81">
        <f t="shared" si="163"/>
        <v>81.07021138482024</v>
      </c>
      <c r="AC33" s="83">
        <f t="shared" si="165"/>
        <v>2154.62</v>
      </c>
      <c r="AD33" s="83">
        <f t="shared" si="165"/>
        <v>0</v>
      </c>
      <c r="AE33" s="81"/>
      <c r="AF33" s="83">
        <f t="shared" si="165"/>
        <v>0</v>
      </c>
      <c r="AG33" s="83">
        <f t="shared" si="165"/>
        <v>0</v>
      </c>
      <c r="AH33" s="83">
        <f t="shared" si="165"/>
        <v>0</v>
      </c>
      <c r="AI33" s="83">
        <f>SUM(AI34:AI44)</f>
        <v>927</v>
      </c>
      <c r="AJ33" s="83">
        <f t="shared" ref="AJ33:AM33" si="166">SUM(AJ34:AJ44)</f>
        <v>927</v>
      </c>
      <c r="AK33" s="81">
        <f t="shared" ref="AK33:AK34" si="167">AJ33/AI33*100</f>
        <v>100</v>
      </c>
      <c r="AL33" s="83">
        <f t="shared" si="166"/>
        <v>2789</v>
      </c>
      <c r="AM33" s="83">
        <f t="shared" si="166"/>
        <v>2789</v>
      </c>
      <c r="AN33" s="83">
        <f t="shared" ref="AN33:AN34" si="168">AM33/AL33*100</f>
        <v>100</v>
      </c>
      <c r="AO33" s="83">
        <f t="shared" si="165"/>
        <v>1200</v>
      </c>
      <c r="AP33" s="83">
        <f t="shared" si="165"/>
        <v>1200</v>
      </c>
      <c r="AQ33" s="81">
        <f t="shared" ref="AQ33:AQ34" si="169">AP33/AO33*100</f>
        <v>100</v>
      </c>
      <c r="AR33" s="83">
        <f t="shared" si="165"/>
        <v>0</v>
      </c>
      <c r="AS33" s="83">
        <f t="shared" si="165"/>
        <v>0</v>
      </c>
      <c r="AT33" s="83">
        <f t="shared" si="165"/>
        <v>0</v>
      </c>
      <c r="AU33" s="83">
        <f t="shared" si="165"/>
        <v>0</v>
      </c>
      <c r="AV33" s="83">
        <f t="shared" si="165"/>
        <v>0</v>
      </c>
      <c r="AW33" s="83">
        <f t="shared" si="165"/>
        <v>0</v>
      </c>
      <c r="AX33" s="83">
        <f t="shared" si="165"/>
        <v>0</v>
      </c>
      <c r="AY33" s="83">
        <f t="shared" si="165"/>
        <v>0</v>
      </c>
      <c r="AZ33" s="83">
        <f t="shared" ref="AZ33:BF33" si="170">AZ34+AZ36+AZ40</f>
        <v>0</v>
      </c>
      <c r="BA33" s="83">
        <f t="shared" si="170"/>
        <v>0</v>
      </c>
      <c r="BB33" s="83">
        <f t="shared" si="170"/>
        <v>0</v>
      </c>
      <c r="BC33" s="83">
        <f t="shared" si="170"/>
        <v>0</v>
      </c>
      <c r="BD33" s="83">
        <f t="shared" si="170"/>
        <v>0</v>
      </c>
      <c r="BE33" s="83">
        <f t="shared" si="170"/>
        <v>0</v>
      </c>
      <c r="BF33" s="83">
        <f t="shared" si="170"/>
        <v>0</v>
      </c>
      <c r="BG33" s="83">
        <f>SUM(BG34:BG44)</f>
        <v>2491.2000000000003</v>
      </c>
      <c r="BH33" s="83">
        <f>SUM(BH34:BH44)</f>
        <v>926.18822</v>
      </c>
      <c r="BI33" s="81">
        <f t="shared" ref="BI33:BI45" si="171">BH33/BG33*100</f>
        <v>37.178396756583169</v>
      </c>
      <c r="BJ33" s="83"/>
      <c r="BK33" s="83">
        <f>SUM(BK34:BK44)</f>
        <v>0</v>
      </c>
      <c r="BL33" s="81"/>
      <c r="BM33" s="83">
        <f t="shared" ref="BM33:BO33" si="172">BM34+BM36+BM40</f>
        <v>0</v>
      </c>
      <c r="BN33" s="83">
        <f t="shared" si="172"/>
        <v>0</v>
      </c>
      <c r="BO33" s="83">
        <f t="shared" si="172"/>
        <v>0</v>
      </c>
      <c r="BP33" s="83">
        <f>SUM(BP34:BP44)</f>
        <v>0</v>
      </c>
      <c r="BQ33" s="83">
        <f>SUM(BQ34:BQ44)</f>
        <v>0</v>
      </c>
      <c r="BR33" s="81"/>
      <c r="BS33" s="83">
        <f>SUM(BS34:BS44)</f>
        <v>0</v>
      </c>
      <c r="BT33" s="83">
        <f>SUM(BT34:BT44)</f>
        <v>0</v>
      </c>
      <c r="BU33" s="81"/>
      <c r="BV33" s="83">
        <f>SUM(BV34:BV44)</f>
        <v>0</v>
      </c>
      <c r="BW33" s="83">
        <f>SUM(BW34:BW44)</f>
        <v>0</v>
      </c>
      <c r="BX33" s="81"/>
      <c r="BY33" s="83">
        <f>SUM(BY34:BY44)</f>
        <v>0</v>
      </c>
      <c r="BZ33" s="83">
        <f>SUM(BZ34:BZ44)</f>
        <v>0</v>
      </c>
      <c r="CA33" s="81"/>
      <c r="CB33" s="83">
        <f>SUM(CB34:CB44)</f>
        <v>0</v>
      </c>
      <c r="CC33" s="83">
        <f>SUM(CC34:CC44)</f>
        <v>0</v>
      </c>
      <c r="CD33" s="81"/>
      <c r="CE33" s="83">
        <f>SUM(CE34:CE44)</f>
        <v>280</v>
      </c>
      <c r="CF33" s="83">
        <f>SUM(CF34:CF44)</f>
        <v>280</v>
      </c>
      <c r="CG33" s="81">
        <f t="shared" si="137"/>
        <v>100</v>
      </c>
      <c r="CH33" s="83">
        <f>SUM(CH34:CH44)</f>
        <v>0</v>
      </c>
      <c r="CI33" s="83">
        <f>SUM(CI34:CI44)</f>
        <v>0</v>
      </c>
      <c r="CJ33" s="81"/>
      <c r="CK33" s="83">
        <f>SUM(CK34:CK44)</f>
        <v>0</v>
      </c>
      <c r="CL33" s="83">
        <f>SUM(CL34:CL44)</f>
        <v>0</v>
      </c>
      <c r="CM33" s="81"/>
      <c r="CN33" s="83">
        <f>SUM(CN34:CN44)</f>
        <v>0</v>
      </c>
      <c r="CO33" s="83">
        <f>SUM(CO34:CO44)</f>
        <v>0</v>
      </c>
      <c r="CP33" s="81"/>
      <c r="CQ33" s="83">
        <f>SUM(CQ34:CQ44)</f>
        <v>0</v>
      </c>
      <c r="CR33" s="83">
        <f>SUM(CR34:CR44)</f>
        <v>0</v>
      </c>
      <c r="CS33" s="81"/>
      <c r="CT33" s="83">
        <f>SUM(CT34:CT44)</f>
        <v>0</v>
      </c>
      <c r="CU33" s="83">
        <f>SUM(CU34:CU44)</f>
        <v>0</v>
      </c>
      <c r="CV33" s="81"/>
      <c r="CW33" s="83">
        <f>SUM(CW34:CW44)</f>
        <v>0</v>
      </c>
      <c r="CX33" s="83">
        <f>SUM(CX34:CX44)</f>
        <v>0</v>
      </c>
      <c r="CY33" s="81"/>
      <c r="CZ33" s="83">
        <f>SUM(CZ34:CZ44)</f>
        <v>10000</v>
      </c>
      <c r="DA33" s="83">
        <f>SUM(DA34:DA44)</f>
        <v>10000</v>
      </c>
      <c r="DB33" s="81">
        <f t="shared" ref="DB33" si="173">DA33/CZ33*100</f>
        <v>100</v>
      </c>
      <c r="DC33" s="83">
        <f>SUM(DC34:DC44)</f>
        <v>0</v>
      </c>
      <c r="DD33" s="83">
        <f>SUM(DD34:DD44)</f>
        <v>0</v>
      </c>
      <c r="DE33" s="81"/>
      <c r="DF33" s="83">
        <f>SUM(DF34:DF44)</f>
        <v>0</v>
      </c>
      <c r="DG33" s="83">
        <f>SUM(DG34:DG44)</f>
        <v>0</v>
      </c>
      <c r="DH33" s="81"/>
      <c r="DI33" s="83">
        <f>SUM(DI34:DI44)</f>
        <v>0</v>
      </c>
      <c r="DJ33" s="83">
        <f>SUM(DJ34:DJ44)</f>
        <v>0</v>
      </c>
      <c r="DK33" s="81"/>
      <c r="DL33" s="83">
        <f>SUM(DL34:DL44)</f>
        <v>0</v>
      </c>
      <c r="DM33" s="83">
        <f>SUM(DM34:DM44)</f>
        <v>0</v>
      </c>
      <c r="DN33" s="81"/>
      <c r="DO33" s="83">
        <f>SUM(DO34:DO44)</f>
        <v>0</v>
      </c>
      <c r="DP33" s="83">
        <f>SUM(DP34:DP44)</f>
        <v>0</v>
      </c>
      <c r="DQ33" s="81"/>
      <c r="DR33" s="83">
        <f>SUM(DR34:DR44)</f>
        <v>0</v>
      </c>
      <c r="DS33" s="83">
        <f>SUM(DS34:DS44)</f>
        <v>0</v>
      </c>
      <c r="DT33" s="81"/>
      <c r="DU33" s="83">
        <f>SUM(DU34:DU44)</f>
        <v>0</v>
      </c>
      <c r="DV33" s="83">
        <f>SUM(DV34:DV44)</f>
        <v>0</v>
      </c>
      <c r="DW33" s="81"/>
      <c r="DX33" s="83">
        <f>SUM(DX34:DX44)</f>
        <v>0</v>
      </c>
      <c r="DY33" s="83">
        <f>SUM(DY34:DY44)</f>
        <v>0</v>
      </c>
      <c r="DZ33" s="81"/>
      <c r="EA33" s="83">
        <f t="shared" ref="EA33:EB33" si="174">EA34+EA36+EA40</f>
        <v>0</v>
      </c>
      <c r="EB33" s="83">
        <f t="shared" si="174"/>
        <v>0</v>
      </c>
      <c r="EC33" s="81"/>
      <c r="ED33" s="83">
        <f t="shared" ref="ED33:EE33" si="175">ED34+ED36+ED40</f>
        <v>10000</v>
      </c>
      <c r="EE33" s="83">
        <f t="shared" si="175"/>
        <v>0</v>
      </c>
      <c r="EF33" s="81"/>
      <c r="EG33" s="83"/>
      <c r="EH33" s="83"/>
      <c r="EI33" s="81"/>
      <c r="EJ33" s="83"/>
      <c r="EK33" s="83"/>
      <c r="EL33" s="81"/>
      <c r="EM33" s="83"/>
      <c r="EN33" s="83"/>
      <c r="EO33" s="81"/>
      <c r="EP33" s="83">
        <f>SUM(EP34:EP44)</f>
        <v>20000</v>
      </c>
      <c r="EQ33" s="83">
        <f>SUM(EQ34:EQ44)</f>
        <v>20000</v>
      </c>
      <c r="ER33" s="81">
        <f>EQ33/EP33*100</f>
        <v>100</v>
      </c>
      <c r="ES33" s="83"/>
      <c r="ET33" s="83"/>
      <c r="EU33" s="81"/>
      <c r="EV33" s="83"/>
      <c r="EW33" s="83"/>
      <c r="EX33" s="81"/>
      <c r="EY33" s="83"/>
      <c r="EZ33" s="83"/>
      <c r="FA33" s="81"/>
      <c r="FB33" s="83"/>
      <c r="FC33" s="83"/>
      <c r="FD33" s="81"/>
      <c r="FE33" s="83"/>
      <c r="FF33" s="83"/>
      <c r="FG33" s="81"/>
      <c r="FH33" s="83"/>
      <c r="FI33" s="83"/>
      <c r="FJ33" s="81"/>
      <c r="FK33" s="83"/>
      <c r="FL33" s="83"/>
      <c r="FM33" s="81"/>
      <c r="FN33" s="83"/>
      <c r="FO33" s="83"/>
      <c r="FP33" s="81"/>
      <c r="FQ33" s="83"/>
      <c r="FR33" s="83"/>
      <c r="FS33" s="81"/>
      <c r="FT33" s="83"/>
      <c r="FU33" s="83"/>
      <c r="FV33" s="81"/>
    </row>
    <row r="34" spans="1:178" s="12" customFormat="1" ht="31.5" customHeight="1" x14ac:dyDescent="0.25">
      <c r="A34" s="59" t="s">
        <v>319</v>
      </c>
      <c r="B34" s="50">
        <f t="shared" si="130"/>
        <v>28886.720000000001</v>
      </c>
      <c r="C34" s="50">
        <f t="shared" si="131"/>
        <v>26178.349610000001</v>
      </c>
      <c r="D34" s="15">
        <f t="shared" si="112"/>
        <v>90.624167818291596</v>
      </c>
      <c r="E34" s="15"/>
      <c r="F34" s="15"/>
      <c r="G34" s="15"/>
      <c r="H34" s="15"/>
      <c r="I34" s="15"/>
      <c r="J34" s="15"/>
      <c r="K34" s="15"/>
      <c r="L34" s="15"/>
      <c r="M34" s="15"/>
      <c r="N34" s="15"/>
      <c r="O34" s="15"/>
      <c r="P34" s="15"/>
      <c r="Q34" s="15"/>
      <c r="R34" s="15"/>
      <c r="S34" s="15"/>
      <c r="T34" s="15"/>
      <c r="U34" s="15"/>
      <c r="V34" s="14"/>
      <c r="W34" s="15"/>
      <c r="X34" s="15"/>
      <c r="Y34" s="14"/>
      <c r="Z34" s="15">
        <v>600.79999999999995</v>
      </c>
      <c r="AA34" s="172">
        <v>487.06983000000002</v>
      </c>
      <c r="AB34" s="14">
        <f t="shared" si="163"/>
        <v>81.07021138482024</v>
      </c>
      <c r="AC34" s="15">
        <v>2154.62</v>
      </c>
      <c r="AD34" s="15"/>
      <c r="AE34" s="14"/>
      <c r="AF34" s="15"/>
      <c r="AG34" s="15"/>
      <c r="AH34" s="14"/>
      <c r="AI34" s="15">
        <v>927</v>
      </c>
      <c r="AJ34" s="15">
        <v>927</v>
      </c>
      <c r="AK34" s="14">
        <f t="shared" si="167"/>
        <v>100</v>
      </c>
      <c r="AL34" s="14">
        <v>2789</v>
      </c>
      <c r="AM34" s="14">
        <v>2789</v>
      </c>
      <c r="AN34" s="15">
        <f t="shared" si="168"/>
        <v>100</v>
      </c>
      <c r="AO34" s="15">
        <v>1200</v>
      </c>
      <c r="AP34" s="15">
        <v>1200</v>
      </c>
      <c r="AQ34" s="14">
        <f t="shared" si="169"/>
        <v>100</v>
      </c>
      <c r="AR34" s="15"/>
      <c r="AS34" s="15"/>
      <c r="AT34" s="14"/>
      <c r="AU34" s="15"/>
      <c r="AV34" s="15"/>
      <c r="AW34" s="14"/>
      <c r="AX34" s="15"/>
      <c r="AY34" s="15"/>
      <c r="AZ34" s="14"/>
      <c r="BA34" s="15"/>
      <c r="BB34" s="15"/>
      <c r="BC34" s="14"/>
      <c r="BD34" s="15"/>
      <c r="BE34" s="15"/>
      <c r="BF34" s="14"/>
      <c r="BG34" s="50">
        <v>935.3</v>
      </c>
      <c r="BH34" s="50">
        <v>495.27978000000002</v>
      </c>
      <c r="BI34" s="14">
        <f t="shared" si="171"/>
        <v>52.954108842082761</v>
      </c>
      <c r="BJ34" s="50"/>
      <c r="BK34" s="15"/>
      <c r="BL34" s="14"/>
      <c r="BM34" s="15"/>
      <c r="BN34" s="15"/>
      <c r="BO34" s="14"/>
      <c r="BP34" s="50"/>
      <c r="BQ34" s="15"/>
      <c r="BR34" s="14"/>
      <c r="BS34" s="50"/>
      <c r="BT34" s="15"/>
      <c r="BU34" s="14"/>
      <c r="BV34" s="50"/>
      <c r="BW34" s="15"/>
      <c r="BX34" s="14"/>
      <c r="BY34" s="50"/>
      <c r="BZ34" s="15"/>
      <c r="CA34" s="14"/>
      <c r="CB34" s="50"/>
      <c r="CC34" s="15"/>
      <c r="CD34" s="14"/>
      <c r="CE34" s="50">
        <v>280</v>
      </c>
      <c r="CF34" s="15">
        <v>280</v>
      </c>
      <c r="CG34" s="14">
        <f t="shared" si="137"/>
        <v>100</v>
      </c>
      <c r="CH34" s="50"/>
      <c r="CI34" s="15"/>
      <c r="CJ34" s="14"/>
      <c r="CK34" s="50"/>
      <c r="CL34" s="15"/>
      <c r="CM34" s="14"/>
      <c r="CN34" s="50"/>
      <c r="CO34" s="15"/>
      <c r="CP34" s="14"/>
      <c r="CQ34" s="50"/>
      <c r="CR34" s="15"/>
      <c r="CS34" s="14"/>
      <c r="CT34" s="50"/>
      <c r="CU34" s="15"/>
      <c r="CV34" s="14"/>
      <c r="CW34" s="50"/>
      <c r="CX34" s="15"/>
      <c r="CY34" s="14"/>
      <c r="CZ34" s="50"/>
      <c r="DA34" s="15"/>
      <c r="DB34" s="14"/>
      <c r="DC34" s="50"/>
      <c r="DD34" s="15"/>
      <c r="DE34" s="14"/>
      <c r="DF34" s="50"/>
      <c r="DG34" s="15"/>
      <c r="DH34" s="14"/>
      <c r="DI34" s="50"/>
      <c r="DJ34" s="15"/>
      <c r="DK34" s="14"/>
      <c r="DL34" s="50"/>
      <c r="DM34" s="15"/>
      <c r="DN34" s="14"/>
      <c r="DO34" s="50"/>
      <c r="DP34" s="15"/>
      <c r="DQ34" s="14"/>
      <c r="DR34" s="50"/>
      <c r="DS34" s="15"/>
      <c r="DT34" s="14"/>
      <c r="DU34" s="50"/>
      <c r="DV34" s="15"/>
      <c r="DW34" s="14"/>
      <c r="DX34" s="50"/>
      <c r="DY34" s="15"/>
      <c r="DZ34" s="14"/>
      <c r="EA34" s="15"/>
      <c r="EB34" s="172"/>
      <c r="EC34" s="14"/>
      <c r="ED34" s="15"/>
      <c r="EE34" s="172"/>
      <c r="EF34" s="14"/>
      <c r="EG34" s="15"/>
      <c r="EH34" s="172"/>
      <c r="EI34" s="14"/>
      <c r="EJ34" s="15"/>
      <c r="EK34" s="172"/>
      <c r="EL34" s="14"/>
      <c r="EM34" s="15"/>
      <c r="EN34" s="172"/>
      <c r="EO34" s="14"/>
      <c r="EP34" s="15">
        <v>20000</v>
      </c>
      <c r="EQ34" s="15">
        <v>20000</v>
      </c>
      <c r="ER34" s="14">
        <f>EQ34/EP34*100</f>
        <v>100</v>
      </c>
      <c r="ES34" s="15"/>
      <c r="ET34" s="15"/>
      <c r="EU34" s="14"/>
      <c r="EV34" s="15"/>
      <c r="EW34" s="15"/>
      <c r="EX34" s="14"/>
      <c r="EY34" s="15"/>
      <c r="EZ34" s="15"/>
      <c r="FA34" s="14"/>
      <c r="FB34" s="15"/>
      <c r="FC34" s="15"/>
      <c r="FD34" s="14"/>
      <c r="FE34" s="15"/>
      <c r="FF34" s="15"/>
      <c r="FG34" s="14"/>
      <c r="FH34" s="15"/>
      <c r="FI34" s="15"/>
      <c r="FJ34" s="14"/>
      <c r="FK34" s="15"/>
      <c r="FL34" s="15"/>
      <c r="FM34" s="14"/>
      <c r="FN34" s="15"/>
      <c r="FO34" s="15"/>
      <c r="FP34" s="14"/>
      <c r="FQ34" s="15"/>
      <c r="FR34" s="15"/>
      <c r="FS34" s="14"/>
      <c r="FT34" s="15"/>
      <c r="FU34" s="15"/>
      <c r="FV34" s="14"/>
    </row>
    <row r="35" spans="1:178" s="12" customFormat="1" ht="21" customHeight="1" x14ac:dyDescent="0.25">
      <c r="A35" s="59" t="s">
        <v>497</v>
      </c>
      <c r="B35" s="50">
        <f t="shared" si="130"/>
        <v>235</v>
      </c>
      <c r="C35" s="50">
        <f t="shared" si="131"/>
        <v>72.796890000000005</v>
      </c>
      <c r="D35" s="15">
        <f t="shared" ref="D35:D44" si="176">C35/B35*100</f>
        <v>30.977399999999999</v>
      </c>
      <c r="E35" s="15"/>
      <c r="F35" s="15"/>
      <c r="G35" s="15"/>
      <c r="H35" s="15"/>
      <c r="I35" s="15"/>
      <c r="J35" s="15"/>
      <c r="K35" s="15"/>
      <c r="L35" s="15"/>
      <c r="M35" s="15"/>
      <c r="N35" s="15"/>
      <c r="O35" s="15"/>
      <c r="P35" s="15"/>
      <c r="Q35" s="15"/>
      <c r="R35" s="15"/>
      <c r="S35" s="15"/>
      <c r="T35" s="15"/>
      <c r="U35" s="15"/>
      <c r="V35" s="14"/>
      <c r="W35" s="15"/>
      <c r="X35" s="15"/>
      <c r="Y35" s="14"/>
      <c r="Z35" s="15"/>
      <c r="AA35" s="15"/>
      <c r="AB35" s="14"/>
      <c r="AC35" s="15"/>
      <c r="AD35" s="15"/>
      <c r="AE35" s="14"/>
      <c r="AF35" s="15"/>
      <c r="AG35" s="15"/>
      <c r="AH35" s="14"/>
      <c r="AI35" s="15"/>
      <c r="AJ35" s="15"/>
      <c r="AK35" s="14"/>
      <c r="AL35" s="14"/>
      <c r="AM35" s="14"/>
      <c r="AN35" s="15"/>
      <c r="AO35" s="15"/>
      <c r="AP35" s="15"/>
      <c r="AQ35" s="14"/>
      <c r="AR35" s="15"/>
      <c r="AS35" s="15"/>
      <c r="AT35" s="14"/>
      <c r="AU35" s="15"/>
      <c r="AV35" s="15"/>
      <c r="AW35" s="14"/>
      <c r="AX35" s="15"/>
      <c r="AY35" s="15"/>
      <c r="AZ35" s="14"/>
      <c r="BA35" s="15"/>
      <c r="BB35" s="15"/>
      <c r="BC35" s="14"/>
      <c r="BD35" s="15"/>
      <c r="BE35" s="15"/>
      <c r="BF35" s="14"/>
      <c r="BG35" s="50">
        <v>235</v>
      </c>
      <c r="BH35" s="50">
        <v>72.796890000000005</v>
      </c>
      <c r="BI35" s="14">
        <f t="shared" si="171"/>
        <v>30.977399999999999</v>
      </c>
      <c r="BJ35" s="50"/>
      <c r="BK35" s="15"/>
      <c r="BL35" s="14"/>
      <c r="BM35" s="15"/>
      <c r="BN35" s="15"/>
      <c r="BO35" s="14"/>
      <c r="BP35" s="50"/>
      <c r="BQ35" s="15"/>
      <c r="BR35" s="14"/>
      <c r="BS35" s="50"/>
      <c r="BT35" s="15"/>
      <c r="BU35" s="14"/>
      <c r="BV35" s="50"/>
      <c r="BW35" s="15"/>
      <c r="BX35" s="14"/>
      <c r="BY35" s="50"/>
      <c r="BZ35" s="15"/>
      <c r="CA35" s="14"/>
      <c r="CB35" s="50"/>
      <c r="CC35" s="15"/>
      <c r="CD35" s="14"/>
      <c r="CE35" s="50"/>
      <c r="CF35" s="15"/>
      <c r="CG35" s="14"/>
      <c r="CH35" s="50"/>
      <c r="CI35" s="15"/>
      <c r="CJ35" s="14"/>
      <c r="CK35" s="50"/>
      <c r="CL35" s="15"/>
      <c r="CM35" s="14"/>
      <c r="CN35" s="50"/>
      <c r="CO35" s="15"/>
      <c r="CP35" s="14"/>
      <c r="CQ35" s="50"/>
      <c r="CR35" s="15"/>
      <c r="CS35" s="14"/>
      <c r="CT35" s="50"/>
      <c r="CU35" s="15"/>
      <c r="CV35" s="14"/>
      <c r="CW35" s="50"/>
      <c r="CX35" s="15"/>
      <c r="CY35" s="14"/>
      <c r="CZ35" s="50"/>
      <c r="DA35" s="15"/>
      <c r="DB35" s="14"/>
      <c r="DC35" s="50"/>
      <c r="DD35" s="15"/>
      <c r="DE35" s="14"/>
      <c r="DF35" s="50"/>
      <c r="DG35" s="15"/>
      <c r="DH35" s="14"/>
      <c r="DI35" s="50"/>
      <c r="DJ35" s="15"/>
      <c r="DK35" s="14"/>
      <c r="DL35" s="50"/>
      <c r="DM35" s="15"/>
      <c r="DN35" s="14"/>
      <c r="DO35" s="50"/>
      <c r="DP35" s="15"/>
      <c r="DQ35" s="14"/>
      <c r="DR35" s="50"/>
      <c r="DS35" s="15"/>
      <c r="DT35" s="14"/>
      <c r="DU35" s="50"/>
      <c r="DV35" s="15"/>
      <c r="DW35" s="14"/>
      <c r="DX35" s="50"/>
      <c r="DY35" s="15"/>
      <c r="DZ35" s="14"/>
      <c r="EA35" s="15"/>
      <c r="EB35" s="15"/>
      <c r="EC35" s="14"/>
      <c r="ED35" s="15"/>
      <c r="EE35" s="15"/>
      <c r="EF35" s="14"/>
      <c r="EG35" s="15"/>
      <c r="EH35" s="15"/>
      <c r="EI35" s="14"/>
      <c r="EJ35" s="15"/>
      <c r="EK35" s="15"/>
      <c r="EL35" s="14"/>
      <c r="EM35" s="15"/>
      <c r="EN35" s="15"/>
      <c r="EO35" s="14"/>
      <c r="EP35" s="15"/>
      <c r="EQ35" s="15"/>
      <c r="ER35" s="14"/>
      <c r="ES35" s="15"/>
      <c r="ET35" s="15"/>
      <c r="EU35" s="14"/>
      <c r="EV35" s="15"/>
      <c r="EW35" s="15"/>
      <c r="EX35" s="14"/>
      <c r="EY35" s="15"/>
      <c r="EZ35" s="15"/>
      <c r="FA35" s="14"/>
      <c r="FB35" s="15"/>
      <c r="FC35" s="15"/>
      <c r="FD35" s="14"/>
      <c r="FE35" s="15"/>
      <c r="FF35" s="15"/>
      <c r="FG35" s="14"/>
      <c r="FH35" s="15"/>
      <c r="FI35" s="15"/>
      <c r="FJ35" s="14"/>
      <c r="FK35" s="15"/>
      <c r="FL35" s="15"/>
      <c r="FM35" s="14"/>
      <c r="FN35" s="15"/>
      <c r="FO35" s="15"/>
      <c r="FP35" s="14"/>
      <c r="FQ35" s="15"/>
      <c r="FR35" s="15"/>
      <c r="FS35" s="14"/>
      <c r="FT35" s="15"/>
      <c r="FU35" s="15"/>
      <c r="FV35" s="14"/>
    </row>
    <row r="36" spans="1:178" s="12" customFormat="1" ht="18.75" customHeight="1" x14ac:dyDescent="0.25">
      <c r="A36" s="59" t="s">
        <v>318</v>
      </c>
      <c r="B36" s="50">
        <f t="shared" si="130"/>
        <v>20000</v>
      </c>
      <c r="C36" s="50">
        <f t="shared" si="131"/>
        <v>10000</v>
      </c>
      <c r="D36" s="15">
        <f t="shared" si="176"/>
        <v>50</v>
      </c>
      <c r="E36" s="80"/>
      <c r="F36" s="80"/>
      <c r="G36" s="80"/>
      <c r="H36" s="80"/>
      <c r="I36" s="80"/>
      <c r="J36" s="80"/>
      <c r="K36" s="80"/>
      <c r="L36" s="80"/>
      <c r="M36" s="80"/>
      <c r="N36" s="80"/>
      <c r="O36" s="80"/>
      <c r="P36" s="80"/>
      <c r="Q36" s="80"/>
      <c r="R36" s="80"/>
      <c r="S36" s="80"/>
      <c r="T36" s="80"/>
      <c r="U36" s="80"/>
      <c r="V36" s="80"/>
      <c r="W36" s="80"/>
      <c r="X36" s="80"/>
      <c r="Y36" s="80"/>
      <c r="Z36" s="80"/>
      <c r="AA36" s="15"/>
      <c r="AB36" s="80"/>
      <c r="AC36" s="50"/>
      <c r="AD36" s="50"/>
      <c r="AE36" s="15"/>
      <c r="AF36" s="80"/>
      <c r="AG36" s="80"/>
      <c r="AH36" s="80"/>
      <c r="AI36" s="80"/>
      <c r="AJ36" s="80"/>
      <c r="AK36" s="80"/>
      <c r="AL36" s="80"/>
      <c r="AM36" s="80"/>
      <c r="AN36" s="15"/>
      <c r="AO36" s="80"/>
      <c r="AP36" s="80"/>
      <c r="AQ36" s="80"/>
      <c r="AR36" s="80"/>
      <c r="AS36" s="80"/>
      <c r="AT36" s="80"/>
      <c r="AU36" s="80"/>
      <c r="AV36" s="80"/>
      <c r="AW36" s="80"/>
      <c r="AX36" s="80"/>
      <c r="AY36" s="80"/>
      <c r="AZ36" s="80"/>
      <c r="BA36" s="80"/>
      <c r="BB36" s="80"/>
      <c r="BC36" s="80"/>
      <c r="BD36" s="80"/>
      <c r="BE36" s="80"/>
      <c r="BF36" s="80"/>
      <c r="BG36" s="50"/>
      <c r="BH36" s="50"/>
      <c r="BI36" s="14"/>
      <c r="BJ36" s="50"/>
      <c r="BK36" s="15"/>
      <c r="BL36" s="80"/>
      <c r="BM36" s="80"/>
      <c r="BN36" s="80"/>
      <c r="BO36" s="80"/>
      <c r="BP36" s="50"/>
      <c r="BQ36" s="15"/>
      <c r="BR36" s="80"/>
      <c r="BS36" s="50"/>
      <c r="BT36" s="15"/>
      <c r="BU36" s="80"/>
      <c r="BV36" s="50"/>
      <c r="BW36" s="15"/>
      <c r="BX36" s="80"/>
      <c r="BY36" s="50"/>
      <c r="BZ36" s="15"/>
      <c r="CA36" s="80"/>
      <c r="CB36" s="50"/>
      <c r="CC36" s="15"/>
      <c r="CD36" s="80"/>
      <c r="CE36" s="50"/>
      <c r="CF36" s="15"/>
      <c r="CG36" s="14"/>
      <c r="CH36" s="50"/>
      <c r="CI36" s="15"/>
      <c r="CJ36" s="14"/>
      <c r="CK36" s="50"/>
      <c r="CL36" s="15"/>
      <c r="CM36" s="14"/>
      <c r="CN36" s="50"/>
      <c r="CO36" s="15"/>
      <c r="CP36" s="14"/>
      <c r="CQ36" s="50"/>
      <c r="CR36" s="15"/>
      <c r="CS36" s="14"/>
      <c r="CT36" s="50"/>
      <c r="CU36" s="15"/>
      <c r="CV36" s="14"/>
      <c r="CW36" s="50"/>
      <c r="CX36" s="15"/>
      <c r="CY36" s="14"/>
      <c r="CZ36" s="50">
        <v>10000</v>
      </c>
      <c r="DA36" s="50">
        <v>10000</v>
      </c>
      <c r="DB36" s="14">
        <f>DA36/CZ36*100</f>
        <v>100</v>
      </c>
      <c r="DC36" s="50"/>
      <c r="DD36" s="15"/>
      <c r="DE36" s="14"/>
      <c r="DF36" s="50"/>
      <c r="DG36" s="15"/>
      <c r="DH36" s="14"/>
      <c r="DI36" s="50"/>
      <c r="DJ36" s="15"/>
      <c r="DK36" s="14"/>
      <c r="DL36" s="50"/>
      <c r="DM36" s="15"/>
      <c r="DN36" s="14"/>
      <c r="DO36" s="50"/>
      <c r="DP36" s="15"/>
      <c r="DQ36" s="14"/>
      <c r="DR36" s="50"/>
      <c r="DS36" s="15"/>
      <c r="DT36" s="14"/>
      <c r="DU36" s="50"/>
      <c r="DV36" s="15"/>
      <c r="DW36" s="14"/>
      <c r="DX36" s="50"/>
      <c r="DY36" s="15"/>
      <c r="DZ36" s="14"/>
      <c r="EA36" s="80"/>
      <c r="EB36" s="15"/>
      <c r="EC36" s="80"/>
      <c r="ED36" s="172">
        <v>10000</v>
      </c>
      <c r="EE36" s="15"/>
      <c r="EF36" s="80"/>
      <c r="EG36" s="172"/>
      <c r="EH36" s="15"/>
      <c r="EI36" s="80"/>
      <c r="EJ36" s="172"/>
      <c r="EK36" s="15"/>
      <c r="EL36" s="80"/>
      <c r="EM36" s="172"/>
      <c r="EN36" s="15"/>
      <c r="EO36" s="80"/>
      <c r="EP36" s="172"/>
      <c r="EQ36" s="15"/>
      <c r="ER36" s="80"/>
      <c r="ES36" s="172"/>
      <c r="ET36" s="15"/>
      <c r="EU36" s="80"/>
      <c r="EV36" s="172"/>
      <c r="EW36" s="15"/>
      <c r="EX36" s="80"/>
      <c r="EY36" s="172"/>
      <c r="EZ36" s="15"/>
      <c r="FA36" s="80"/>
      <c r="FB36" s="172"/>
      <c r="FC36" s="15"/>
      <c r="FD36" s="80"/>
      <c r="FE36" s="172"/>
      <c r="FF36" s="15"/>
      <c r="FG36" s="80"/>
      <c r="FH36" s="172"/>
      <c r="FI36" s="15"/>
      <c r="FJ36" s="80"/>
      <c r="FK36" s="172"/>
      <c r="FL36" s="15"/>
      <c r="FM36" s="80"/>
      <c r="FN36" s="172"/>
      <c r="FO36" s="15"/>
      <c r="FP36" s="80"/>
      <c r="FQ36" s="172"/>
      <c r="FR36" s="15"/>
      <c r="FS36" s="80"/>
      <c r="FT36" s="172"/>
      <c r="FU36" s="15"/>
      <c r="FV36" s="80"/>
    </row>
    <row r="37" spans="1:178" s="12" customFormat="1" ht="18.75" customHeight="1" x14ac:dyDescent="0.25">
      <c r="A37" s="59" t="s">
        <v>498</v>
      </c>
      <c r="B37" s="50">
        <f t="shared" si="130"/>
        <v>95.4</v>
      </c>
      <c r="C37" s="50">
        <f t="shared" si="131"/>
        <v>36.396209999999996</v>
      </c>
      <c r="D37" s="15">
        <f t="shared" si="176"/>
        <v>38.151163522012574</v>
      </c>
      <c r="E37" s="80"/>
      <c r="F37" s="80"/>
      <c r="G37" s="80"/>
      <c r="H37" s="80"/>
      <c r="I37" s="80"/>
      <c r="J37" s="80"/>
      <c r="K37" s="80"/>
      <c r="L37" s="80"/>
      <c r="M37" s="80"/>
      <c r="N37" s="80"/>
      <c r="O37" s="80"/>
      <c r="P37" s="80"/>
      <c r="Q37" s="80"/>
      <c r="R37" s="80"/>
      <c r="S37" s="80"/>
      <c r="T37" s="80"/>
      <c r="U37" s="80"/>
      <c r="V37" s="80"/>
      <c r="W37" s="80"/>
      <c r="X37" s="80"/>
      <c r="Y37" s="80"/>
      <c r="Z37" s="80"/>
      <c r="AA37" s="15"/>
      <c r="AB37" s="80"/>
      <c r="AC37" s="50"/>
      <c r="AD37" s="50"/>
      <c r="AE37" s="15"/>
      <c r="AF37" s="80"/>
      <c r="AG37" s="80"/>
      <c r="AH37" s="80"/>
      <c r="AI37" s="80"/>
      <c r="AJ37" s="80"/>
      <c r="AK37" s="80"/>
      <c r="AL37" s="80"/>
      <c r="AM37" s="80"/>
      <c r="AN37" s="15"/>
      <c r="AO37" s="80"/>
      <c r="AP37" s="80"/>
      <c r="AQ37" s="80"/>
      <c r="AR37" s="80"/>
      <c r="AS37" s="80"/>
      <c r="AT37" s="80"/>
      <c r="AU37" s="80"/>
      <c r="AV37" s="80"/>
      <c r="AW37" s="80"/>
      <c r="AX37" s="80"/>
      <c r="AY37" s="80"/>
      <c r="AZ37" s="80"/>
      <c r="BA37" s="80"/>
      <c r="BB37" s="80"/>
      <c r="BC37" s="80"/>
      <c r="BD37" s="80"/>
      <c r="BE37" s="80"/>
      <c r="BF37" s="80"/>
      <c r="BG37" s="50">
        <v>95.4</v>
      </c>
      <c r="BH37" s="50">
        <v>36.396209999999996</v>
      </c>
      <c r="BI37" s="14">
        <f t="shared" si="171"/>
        <v>38.151163522012574</v>
      </c>
      <c r="BJ37" s="50"/>
      <c r="BK37" s="15"/>
      <c r="BL37" s="80"/>
      <c r="BM37" s="80"/>
      <c r="BN37" s="80"/>
      <c r="BO37" s="80"/>
      <c r="BP37" s="50"/>
      <c r="BQ37" s="15"/>
      <c r="BR37" s="80"/>
      <c r="BS37" s="50"/>
      <c r="BT37" s="15"/>
      <c r="BU37" s="80"/>
      <c r="BV37" s="50"/>
      <c r="BW37" s="15"/>
      <c r="BX37" s="80"/>
      <c r="BY37" s="50"/>
      <c r="BZ37" s="15"/>
      <c r="CA37" s="80"/>
      <c r="CB37" s="50"/>
      <c r="CC37" s="15"/>
      <c r="CD37" s="80"/>
      <c r="CE37" s="50"/>
      <c r="CF37" s="15"/>
      <c r="CG37" s="14"/>
      <c r="CH37" s="50"/>
      <c r="CI37" s="15"/>
      <c r="CJ37" s="14"/>
      <c r="CK37" s="50"/>
      <c r="CL37" s="15"/>
      <c r="CM37" s="14"/>
      <c r="CN37" s="50"/>
      <c r="CO37" s="15"/>
      <c r="CP37" s="14"/>
      <c r="CQ37" s="50"/>
      <c r="CR37" s="15"/>
      <c r="CS37" s="14"/>
      <c r="CT37" s="50"/>
      <c r="CU37" s="15"/>
      <c r="CV37" s="14"/>
      <c r="CW37" s="50"/>
      <c r="CX37" s="15"/>
      <c r="CY37" s="14"/>
      <c r="CZ37" s="50"/>
      <c r="DA37" s="15"/>
      <c r="DB37" s="14"/>
      <c r="DC37" s="50"/>
      <c r="DD37" s="15"/>
      <c r="DE37" s="14"/>
      <c r="DF37" s="50"/>
      <c r="DG37" s="15"/>
      <c r="DH37" s="14"/>
      <c r="DI37" s="50"/>
      <c r="DJ37" s="15"/>
      <c r="DK37" s="14"/>
      <c r="DL37" s="50"/>
      <c r="DM37" s="15"/>
      <c r="DN37" s="14"/>
      <c r="DO37" s="50"/>
      <c r="DP37" s="15"/>
      <c r="DQ37" s="14"/>
      <c r="DR37" s="50"/>
      <c r="DS37" s="15"/>
      <c r="DT37" s="14"/>
      <c r="DU37" s="50"/>
      <c r="DV37" s="15"/>
      <c r="DW37" s="14"/>
      <c r="DX37" s="50"/>
      <c r="DY37" s="15"/>
      <c r="DZ37" s="14"/>
      <c r="EA37" s="80"/>
      <c r="EB37" s="15"/>
      <c r="EC37" s="80"/>
      <c r="ED37" s="80"/>
      <c r="EE37" s="15"/>
      <c r="EF37" s="80"/>
      <c r="EG37" s="80"/>
      <c r="EH37" s="15"/>
      <c r="EI37" s="80"/>
      <c r="EJ37" s="80"/>
      <c r="EK37" s="15"/>
      <c r="EL37" s="80"/>
      <c r="EM37" s="80"/>
      <c r="EN37" s="15"/>
      <c r="EO37" s="80"/>
      <c r="EP37" s="80"/>
      <c r="EQ37" s="15"/>
      <c r="ER37" s="80"/>
      <c r="ES37" s="80"/>
      <c r="ET37" s="15"/>
      <c r="EU37" s="80"/>
      <c r="EV37" s="80"/>
      <c r="EW37" s="15"/>
      <c r="EX37" s="80"/>
      <c r="EY37" s="80"/>
      <c r="EZ37" s="15"/>
      <c r="FA37" s="80"/>
      <c r="FB37" s="80"/>
      <c r="FC37" s="15"/>
      <c r="FD37" s="80"/>
      <c r="FE37" s="80"/>
      <c r="FF37" s="15"/>
      <c r="FG37" s="80"/>
      <c r="FH37" s="80"/>
      <c r="FI37" s="15"/>
      <c r="FJ37" s="80"/>
      <c r="FK37" s="80"/>
      <c r="FL37" s="15"/>
      <c r="FM37" s="80"/>
      <c r="FN37" s="80"/>
      <c r="FO37" s="15"/>
      <c r="FP37" s="80"/>
      <c r="FQ37" s="80"/>
      <c r="FR37" s="15"/>
      <c r="FS37" s="80"/>
      <c r="FT37" s="80"/>
      <c r="FU37" s="15"/>
      <c r="FV37" s="80"/>
    </row>
    <row r="38" spans="1:178" s="12" customFormat="1" ht="18.75" customHeight="1" x14ac:dyDescent="0.25">
      <c r="A38" s="59" t="s">
        <v>411</v>
      </c>
      <c r="B38" s="50">
        <f t="shared" si="130"/>
        <v>225.2</v>
      </c>
      <c r="C38" s="50">
        <f t="shared" si="131"/>
        <v>31.701880000000003</v>
      </c>
      <c r="D38" s="15">
        <f t="shared" si="176"/>
        <v>14.077211367673181</v>
      </c>
      <c r="E38" s="80"/>
      <c r="F38" s="80"/>
      <c r="G38" s="80"/>
      <c r="H38" s="80"/>
      <c r="I38" s="80"/>
      <c r="J38" s="80"/>
      <c r="K38" s="80"/>
      <c r="L38" s="80"/>
      <c r="M38" s="80"/>
      <c r="N38" s="80"/>
      <c r="O38" s="80"/>
      <c r="P38" s="80"/>
      <c r="Q38" s="80"/>
      <c r="R38" s="80"/>
      <c r="S38" s="80"/>
      <c r="T38" s="80"/>
      <c r="U38" s="80"/>
      <c r="V38" s="80"/>
      <c r="W38" s="80"/>
      <c r="X38" s="80"/>
      <c r="Y38" s="80"/>
      <c r="Z38" s="80"/>
      <c r="AA38" s="15"/>
      <c r="AB38" s="80"/>
      <c r="AC38" s="50"/>
      <c r="AD38" s="50"/>
      <c r="AE38" s="15"/>
      <c r="AF38" s="80"/>
      <c r="AG38" s="80"/>
      <c r="AH38" s="80"/>
      <c r="AI38" s="80"/>
      <c r="AJ38" s="80"/>
      <c r="AK38" s="80"/>
      <c r="AL38" s="80"/>
      <c r="AM38" s="80"/>
      <c r="AN38" s="15"/>
      <c r="AO38" s="80"/>
      <c r="AP38" s="80"/>
      <c r="AQ38" s="80"/>
      <c r="AR38" s="80"/>
      <c r="AS38" s="80"/>
      <c r="AT38" s="80"/>
      <c r="AU38" s="80"/>
      <c r="AV38" s="80"/>
      <c r="AW38" s="80"/>
      <c r="AX38" s="80"/>
      <c r="AY38" s="80"/>
      <c r="AZ38" s="80"/>
      <c r="BA38" s="80"/>
      <c r="BB38" s="80"/>
      <c r="BC38" s="80"/>
      <c r="BD38" s="80"/>
      <c r="BE38" s="80"/>
      <c r="BF38" s="80"/>
      <c r="BG38" s="50">
        <v>225.2</v>
      </c>
      <c r="BH38" s="50">
        <v>31.701880000000003</v>
      </c>
      <c r="BI38" s="14">
        <f t="shared" si="171"/>
        <v>14.077211367673181</v>
      </c>
      <c r="BJ38" s="50"/>
      <c r="BK38" s="15"/>
      <c r="BL38" s="80"/>
      <c r="BM38" s="80"/>
      <c r="BN38" s="80"/>
      <c r="BO38" s="80"/>
      <c r="BP38" s="50"/>
      <c r="BQ38" s="15"/>
      <c r="BR38" s="80"/>
      <c r="BS38" s="50"/>
      <c r="BT38" s="15"/>
      <c r="BU38" s="80"/>
      <c r="BV38" s="50"/>
      <c r="BW38" s="15"/>
      <c r="BX38" s="80"/>
      <c r="BY38" s="50"/>
      <c r="BZ38" s="15"/>
      <c r="CA38" s="80"/>
      <c r="CB38" s="50"/>
      <c r="CC38" s="15"/>
      <c r="CD38" s="80"/>
      <c r="CE38" s="50"/>
      <c r="CF38" s="15"/>
      <c r="CG38" s="14"/>
      <c r="CH38" s="50"/>
      <c r="CI38" s="15"/>
      <c r="CJ38" s="14"/>
      <c r="CK38" s="50"/>
      <c r="CL38" s="15"/>
      <c r="CM38" s="14"/>
      <c r="CN38" s="50"/>
      <c r="CO38" s="15"/>
      <c r="CP38" s="14"/>
      <c r="CQ38" s="50"/>
      <c r="CR38" s="15"/>
      <c r="CS38" s="14"/>
      <c r="CT38" s="50"/>
      <c r="CU38" s="15"/>
      <c r="CV38" s="14"/>
      <c r="CW38" s="50"/>
      <c r="CX38" s="15"/>
      <c r="CY38" s="14"/>
      <c r="CZ38" s="50"/>
      <c r="DA38" s="15"/>
      <c r="DB38" s="14"/>
      <c r="DC38" s="50"/>
      <c r="DD38" s="15"/>
      <c r="DE38" s="14"/>
      <c r="DF38" s="50"/>
      <c r="DG38" s="15"/>
      <c r="DH38" s="14"/>
      <c r="DI38" s="50"/>
      <c r="DJ38" s="15"/>
      <c r="DK38" s="14"/>
      <c r="DL38" s="50"/>
      <c r="DM38" s="15"/>
      <c r="DN38" s="14"/>
      <c r="DO38" s="50"/>
      <c r="DP38" s="15"/>
      <c r="DQ38" s="14"/>
      <c r="DR38" s="50"/>
      <c r="DS38" s="15"/>
      <c r="DT38" s="14"/>
      <c r="DU38" s="50"/>
      <c r="DV38" s="15"/>
      <c r="DW38" s="14"/>
      <c r="DX38" s="50"/>
      <c r="DY38" s="15"/>
      <c r="DZ38" s="14"/>
      <c r="EA38" s="80"/>
      <c r="EB38" s="15"/>
      <c r="EC38" s="80"/>
      <c r="ED38" s="80"/>
      <c r="EE38" s="15"/>
      <c r="EF38" s="80"/>
      <c r="EG38" s="80"/>
      <c r="EH38" s="15"/>
      <c r="EI38" s="80"/>
      <c r="EJ38" s="80"/>
      <c r="EK38" s="15"/>
      <c r="EL38" s="80"/>
      <c r="EM38" s="80"/>
      <c r="EN38" s="15"/>
      <c r="EO38" s="80"/>
      <c r="EP38" s="80"/>
      <c r="EQ38" s="15"/>
      <c r="ER38" s="80"/>
      <c r="ES38" s="80"/>
      <c r="ET38" s="15"/>
      <c r="EU38" s="80"/>
      <c r="EV38" s="80"/>
      <c r="EW38" s="15"/>
      <c r="EX38" s="80"/>
      <c r="EY38" s="80"/>
      <c r="EZ38" s="15"/>
      <c r="FA38" s="80"/>
      <c r="FB38" s="80"/>
      <c r="FC38" s="15"/>
      <c r="FD38" s="80"/>
      <c r="FE38" s="80"/>
      <c r="FF38" s="15"/>
      <c r="FG38" s="80"/>
      <c r="FH38" s="80"/>
      <c r="FI38" s="15"/>
      <c r="FJ38" s="80"/>
      <c r="FK38" s="80"/>
      <c r="FL38" s="15"/>
      <c r="FM38" s="80"/>
      <c r="FN38" s="80"/>
      <c r="FO38" s="15"/>
      <c r="FP38" s="80"/>
      <c r="FQ38" s="80"/>
      <c r="FR38" s="15"/>
      <c r="FS38" s="80"/>
      <c r="FT38" s="80"/>
      <c r="FU38" s="15"/>
      <c r="FV38" s="80"/>
    </row>
    <row r="39" spans="1:178" s="12" customFormat="1" ht="18.75" customHeight="1" x14ac:dyDescent="0.25">
      <c r="A39" s="59" t="s">
        <v>499</v>
      </c>
      <c r="B39" s="50">
        <f t="shared" si="130"/>
        <v>129</v>
      </c>
      <c r="C39" s="50">
        <f t="shared" si="131"/>
        <v>37.572600000000001</v>
      </c>
      <c r="D39" s="15">
        <f t="shared" si="176"/>
        <v>29.126046511627905</v>
      </c>
      <c r="E39" s="80"/>
      <c r="F39" s="80"/>
      <c r="G39" s="80"/>
      <c r="H39" s="80"/>
      <c r="I39" s="80"/>
      <c r="J39" s="80"/>
      <c r="K39" s="80"/>
      <c r="L39" s="80"/>
      <c r="M39" s="80"/>
      <c r="N39" s="80"/>
      <c r="O39" s="80"/>
      <c r="P39" s="80"/>
      <c r="Q39" s="80"/>
      <c r="R39" s="80"/>
      <c r="S39" s="80"/>
      <c r="T39" s="80"/>
      <c r="U39" s="80"/>
      <c r="V39" s="80"/>
      <c r="W39" s="80"/>
      <c r="X39" s="80"/>
      <c r="Y39" s="80"/>
      <c r="Z39" s="80"/>
      <c r="AA39" s="15"/>
      <c r="AB39" s="80"/>
      <c r="AC39" s="50"/>
      <c r="AD39" s="50"/>
      <c r="AE39" s="15"/>
      <c r="AF39" s="80"/>
      <c r="AG39" s="80"/>
      <c r="AH39" s="80"/>
      <c r="AI39" s="80"/>
      <c r="AJ39" s="80"/>
      <c r="AK39" s="80"/>
      <c r="AL39" s="80"/>
      <c r="AM39" s="80"/>
      <c r="AN39" s="15"/>
      <c r="AO39" s="80"/>
      <c r="AP39" s="80"/>
      <c r="AQ39" s="80"/>
      <c r="AR39" s="80"/>
      <c r="AS39" s="80"/>
      <c r="AT39" s="80"/>
      <c r="AU39" s="80"/>
      <c r="AV39" s="80"/>
      <c r="AW39" s="80"/>
      <c r="AX39" s="80"/>
      <c r="AY39" s="80"/>
      <c r="AZ39" s="80"/>
      <c r="BA39" s="80"/>
      <c r="BB39" s="80"/>
      <c r="BC39" s="80"/>
      <c r="BD39" s="80"/>
      <c r="BE39" s="80"/>
      <c r="BF39" s="80"/>
      <c r="BG39" s="50">
        <v>129</v>
      </c>
      <c r="BH39" s="50">
        <v>37.572600000000001</v>
      </c>
      <c r="BI39" s="14">
        <f t="shared" si="171"/>
        <v>29.126046511627905</v>
      </c>
      <c r="BJ39" s="50"/>
      <c r="BK39" s="15"/>
      <c r="BL39" s="80"/>
      <c r="BM39" s="80"/>
      <c r="BN39" s="80"/>
      <c r="BO39" s="80"/>
      <c r="BP39" s="50"/>
      <c r="BQ39" s="15"/>
      <c r="BR39" s="80"/>
      <c r="BS39" s="50"/>
      <c r="BT39" s="15"/>
      <c r="BU39" s="80"/>
      <c r="BV39" s="50"/>
      <c r="BW39" s="15"/>
      <c r="BX39" s="80"/>
      <c r="BY39" s="50"/>
      <c r="BZ39" s="15"/>
      <c r="CA39" s="80"/>
      <c r="CB39" s="50"/>
      <c r="CC39" s="15"/>
      <c r="CD39" s="80"/>
      <c r="CE39" s="50"/>
      <c r="CF39" s="15"/>
      <c r="CG39" s="14"/>
      <c r="CH39" s="50"/>
      <c r="CI39" s="15"/>
      <c r="CJ39" s="14"/>
      <c r="CK39" s="50"/>
      <c r="CL39" s="15"/>
      <c r="CM39" s="14"/>
      <c r="CN39" s="50"/>
      <c r="CO39" s="15"/>
      <c r="CP39" s="14"/>
      <c r="CQ39" s="50"/>
      <c r="CR39" s="15"/>
      <c r="CS39" s="14"/>
      <c r="CT39" s="50"/>
      <c r="CU39" s="15"/>
      <c r="CV39" s="14"/>
      <c r="CW39" s="50"/>
      <c r="CX39" s="15"/>
      <c r="CY39" s="14"/>
      <c r="CZ39" s="50"/>
      <c r="DA39" s="15"/>
      <c r="DB39" s="14"/>
      <c r="DC39" s="50"/>
      <c r="DD39" s="15"/>
      <c r="DE39" s="14"/>
      <c r="DF39" s="50"/>
      <c r="DG39" s="15"/>
      <c r="DH39" s="14"/>
      <c r="DI39" s="50"/>
      <c r="DJ39" s="15"/>
      <c r="DK39" s="14"/>
      <c r="DL39" s="50"/>
      <c r="DM39" s="15"/>
      <c r="DN39" s="14"/>
      <c r="DO39" s="50"/>
      <c r="DP39" s="15"/>
      <c r="DQ39" s="14"/>
      <c r="DR39" s="50"/>
      <c r="DS39" s="15"/>
      <c r="DT39" s="14"/>
      <c r="DU39" s="50"/>
      <c r="DV39" s="15"/>
      <c r="DW39" s="14"/>
      <c r="DX39" s="50"/>
      <c r="DY39" s="15"/>
      <c r="DZ39" s="14"/>
      <c r="EA39" s="80"/>
      <c r="EB39" s="15"/>
      <c r="EC39" s="80"/>
      <c r="ED39" s="80"/>
      <c r="EE39" s="15"/>
      <c r="EF39" s="80"/>
      <c r="EG39" s="80"/>
      <c r="EH39" s="15"/>
      <c r="EI39" s="80"/>
      <c r="EJ39" s="80"/>
      <c r="EK39" s="15"/>
      <c r="EL39" s="80"/>
      <c r="EM39" s="80"/>
      <c r="EN39" s="15"/>
      <c r="EO39" s="80"/>
      <c r="EP39" s="80"/>
      <c r="EQ39" s="15"/>
      <c r="ER39" s="80"/>
      <c r="ES39" s="80"/>
      <c r="ET39" s="15"/>
      <c r="EU39" s="80"/>
      <c r="EV39" s="80"/>
      <c r="EW39" s="15"/>
      <c r="EX39" s="80"/>
      <c r="EY39" s="80"/>
      <c r="EZ39" s="15"/>
      <c r="FA39" s="80"/>
      <c r="FB39" s="80"/>
      <c r="FC39" s="15"/>
      <c r="FD39" s="80"/>
      <c r="FE39" s="80"/>
      <c r="FF39" s="15"/>
      <c r="FG39" s="80"/>
      <c r="FH39" s="80"/>
      <c r="FI39" s="15"/>
      <c r="FJ39" s="80"/>
      <c r="FK39" s="80"/>
      <c r="FL39" s="15"/>
      <c r="FM39" s="80"/>
      <c r="FN39" s="80"/>
      <c r="FO39" s="15"/>
      <c r="FP39" s="80"/>
      <c r="FQ39" s="80"/>
      <c r="FR39" s="15"/>
      <c r="FS39" s="80"/>
      <c r="FT39" s="80"/>
      <c r="FU39" s="15"/>
      <c r="FV39" s="80"/>
    </row>
    <row r="40" spans="1:178" s="12" customFormat="1" ht="18.75" customHeight="1" x14ac:dyDescent="0.25">
      <c r="A40" s="59" t="s">
        <v>325</v>
      </c>
      <c r="B40" s="50">
        <f t="shared" si="130"/>
        <v>308.60000000000002</v>
      </c>
      <c r="C40" s="50">
        <f t="shared" si="131"/>
        <v>85.712479999999999</v>
      </c>
      <c r="D40" s="15">
        <f t="shared" si="176"/>
        <v>27.774620868438106</v>
      </c>
      <c r="E40" s="80"/>
      <c r="F40" s="80"/>
      <c r="G40" s="80"/>
      <c r="H40" s="80"/>
      <c r="I40" s="80"/>
      <c r="J40" s="80"/>
      <c r="K40" s="50"/>
      <c r="L40" s="80"/>
      <c r="M40" s="80"/>
      <c r="N40" s="80"/>
      <c r="O40" s="80"/>
      <c r="P40" s="80"/>
      <c r="Q40" s="80"/>
      <c r="R40" s="80"/>
      <c r="S40" s="80"/>
      <c r="T40" s="80"/>
      <c r="U40" s="80"/>
      <c r="V40" s="80"/>
      <c r="W40" s="80"/>
      <c r="X40" s="80"/>
      <c r="Y40" s="80"/>
      <c r="Z40" s="80"/>
      <c r="AA40" s="15"/>
      <c r="AB40" s="80"/>
      <c r="AC40" s="50"/>
      <c r="AD40" s="50"/>
      <c r="AE40" s="50"/>
      <c r="AF40" s="80"/>
      <c r="AG40" s="80"/>
      <c r="AH40" s="80"/>
      <c r="AI40" s="80"/>
      <c r="AJ40" s="80"/>
      <c r="AK40" s="80"/>
      <c r="AL40" s="80"/>
      <c r="AM40" s="80"/>
      <c r="AN40" s="15"/>
      <c r="AO40" s="80"/>
      <c r="AP40" s="80"/>
      <c r="AQ40" s="80"/>
      <c r="AR40" s="80"/>
      <c r="AS40" s="80"/>
      <c r="AT40" s="80"/>
      <c r="AU40" s="80"/>
      <c r="AV40" s="80"/>
      <c r="AW40" s="80"/>
      <c r="AX40" s="80"/>
      <c r="AY40" s="80"/>
      <c r="AZ40" s="80"/>
      <c r="BA40" s="80"/>
      <c r="BB40" s="80"/>
      <c r="BC40" s="80"/>
      <c r="BD40" s="80"/>
      <c r="BE40" s="80"/>
      <c r="BF40" s="80"/>
      <c r="BG40" s="50">
        <v>308.60000000000002</v>
      </c>
      <c r="BH40" s="50">
        <v>85.712479999999999</v>
      </c>
      <c r="BI40" s="14">
        <f t="shared" si="171"/>
        <v>27.774620868438106</v>
      </c>
      <c r="BJ40" s="50"/>
      <c r="BK40" s="15"/>
      <c r="BL40" s="80"/>
      <c r="BM40" s="80"/>
      <c r="BN40" s="80"/>
      <c r="BO40" s="80"/>
      <c r="BP40" s="50"/>
      <c r="BQ40" s="15"/>
      <c r="BR40" s="80"/>
      <c r="BS40" s="50"/>
      <c r="BT40" s="15"/>
      <c r="BU40" s="80"/>
      <c r="BV40" s="50"/>
      <c r="BW40" s="15"/>
      <c r="BX40" s="80"/>
      <c r="BY40" s="50"/>
      <c r="BZ40" s="15"/>
      <c r="CA40" s="80"/>
      <c r="CB40" s="50"/>
      <c r="CC40" s="15"/>
      <c r="CD40" s="80"/>
      <c r="CE40" s="50"/>
      <c r="CF40" s="15"/>
      <c r="CG40" s="14"/>
      <c r="CH40" s="50"/>
      <c r="CI40" s="15"/>
      <c r="CJ40" s="14"/>
      <c r="CK40" s="50"/>
      <c r="CL40" s="15"/>
      <c r="CM40" s="14"/>
      <c r="CN40" s="50"/>
      <c r="CO40" s="15"/>
      <c r="CP40" s="14"/>
      <c r="CQ40" s="50"/>
      <c r="CR40" s="15"/>
      <c r="CS40" s="14"/>
      <c r="CT40" s="50"/>
      <c r="CU40" s="15"/>
      <c r="CV40" s="14"/>
      <c r="CW40" s="50"/>
      <c r="CX40" s="15"/>
      <c r="CY40" s="14"/>
      <c r="CZ40" s="50"/>
      <c r="DA40" s="15"/>
      <c r="DB40" s="14"/>
      <c r="DC40" s="50"/>
      <c r="DD40" s="15"/>
      <c r="DE40" s="14"/>
      <c r="DF40" s="50"/>
      <c r="DG40" s="15"/>
      <c r="DH40" s="14"/>
      <c r="DI40" s="50"/>
      <c r="DJ40" s="15"/>
      <c r="DK40" s="14"/>
      <c r="DL40" s="50"/>
      <c r="DM40" s="15"/>
      <c r="DN40" s="14"/>
      <c r="DO40" s="50"/>
      <c r="DP40" s="15"/>
      <c r="DQ40" s="14"/>
      <c r="DR40" s="50"/>
      <c r="DS40" s="15"/>
      <c r="DT40" s="14"/>
      <c r="DU40" s="50"/>
      <c r="DV40" s="15"/>
      <c r="DW40" s="14"/>
      <c r="DX40" s="50"/>
      <c r="DY40" s="15"/>
      <c r="DZ40" s="14"/>
      <c r="EA40" s="80"/>
      <c r="EB40" s="15"/>
      <c r="EC40" s="80"/>
      <c r="ED40" s="80"/>
      <c r="EE40" s="15"/>
      <c r="EF40" s="80"/>
      <c r="EG40" s="80"/>
      <c r="EH40" s="15"/>
      <c r="EI40" s="80"/>
      <c r="EJ40" s="80"/>
      <c r="EK40" s="15"/>
      <c r="EL40" s="80"/>
      <c r="EM40" s="80"/>
      <c r="EN40" s="15"/>
      <c r="EO40" s="80"/>
      <c r="EP40" s="80"/>
      <c r="EQ40" s="15"/>
      <c r="ER40" s="80"/>
      <c r="ES40" s="80"/>
      <c r="ET40" s="15"/>
      <c r="EU40" s="80"/>
      <c r="EV40" s="80"/>
      <c r="EW40" s="15"/>
      <c r="EX40" s="80"/>
      <c r="EY40" s="80"/>
      <c r="EZ40" s="15"/>
      <c r="FA40" s="80"/>
      <c r="FB40" s="80"/>
      <c r="FC40" s="15"/>
      <c r="FD40" s="80"/>
      <c r="FE40" s="80"/>
      <c r="FF40" s="15"/>
      <c r="FG40" s="80"/>
      <c r="FH40" s="80"/>
      <c r="FI40" s="15"/>
      <c r="FJ40" s="80"/>
      <c r="FK40" s="80"/>
      <c r="FL40" s="15"/>
      <c r="FM40" s="80"/>
      <c r="FN40" s="80"/>
      <c r="FO40" s="15"/>
      <c r="FP40" s="80"/>
      <c r="FQ40" s="80"/>
      <c r="FR40" s="15"/>
      <c r="FS40" s="80"/>
      <c r="FT40" s="80"/>
      <c r="FU40" s="15"/>
      <c r="FV40" s="80"/>
    </row>
    <row r="41" spans="1:178" s="12" customFormat="1" ht="18.75" customHeight="1" x14ac:dyDescent="0.25">
      <c r="A41" s="59" t="s">
        <v>500</v>
      </c>
      <c r="B41" s="50">
        <f t="shared" si="130"/>
        <v>98.6</v>
      </c>
      <c r="C41" s="50">
        <f t="shared" si="131"/>
        <v>25.831150000000001</v>
      </c>
      <c r="D41" s="15">
        <f t="shared" si="176"/>
        <v>26.197920892494931</v>
      </c>
      <c r="E41" s="80"/>
      <c r="F41" s="80"/>
      <c r="G41" s="80"/>
      <c r="H41" s="80"/>
      <c r="I41" s="80"/>
      <c r="J41" s="80"/>
      <c r="K41" s="50"/>
      <c r="L41" s="80"/>
      <c r="M41" s="80"/>
      <c r="N41" s="80"/>
      <c r="O41" s="80"/>
      <c r="P41" s="80"/>
      <c r="Q41" s="80"/>
      <c r="R41" s="80"/>
      <c r="S41" s="80"/>
      <c r="T41" s="80"/>
      <c r="U41" s="80"/>
      <c r="V41" s="80"/>
      <c r="W41" s="80"/>
      <c r="X41" s="80"/>
      <c r="Y41" s="80"/>
      <c r="Z41" s="80"/>
      <c r="AA41" s="15"/>
      <c r="AB41" s="80"/>
      <c r="AC41" s="50"/>
      <c r="AD41" s="50"/>
      <c r="AE41" s="50"/>
      <c r="AF41" s="80"/>
      <c r="AG41" s="80"/>
      <c r="AH41" s="80"/>
      <c r="AI41" s="80"/>
      <c r="AJ41" s="80"/>
      <c r="AK41" s="80"/>
      <c r="AL41" s="80"/>
      <c r="AM41" s="80"/>
      <c r="AN41" s="15"/>
      <c r="AO41" s="80"/>
      <c r="AP41" s="80"/>
      <c r="AQ41" s="80"/>
      <c r="AR41" s="80"/>
      <c r="AS41" s="80"/>
      <c r="AT41" s="80"/>
      <c r="AU41" s="80"/>
      <c r="AV41" s="80"/>
      <c r="AW41" s="80"/>
      <c r="AX41" s="80"/>
      <c r="AY41" s="80"/>
      <c r="AZ41" s="80"/>
      <c r="BA41" s="80"/>
      <c r="BB41" s="80"/>
      <c r="BC41" s="80"/>
      <c r="BD41" s="80"/>
      <c r="BE41" s="80"/>
      <c r="BF41" s="80"/>
      <c r="BG41" s="50">
        <v>98.6</v>
      </c>
      <c r="BH41" s="50">
        <v>25.831150000000001</v>
      </c>
      <c r="BI41" s="14">
        <f t="shared" si="171"/>
        <v>26.197920892494931</v>
      </c>
      <c r="BJ41" s="50"/>
      <c r="BK41" s="15"/>
      <c r="BL41" s="80"/>
      <c r="BM41" s="80"/>
      <c r="BN41" s="80"/>
      <c r="BO41" s="80"/>
      <c r="BP41" s="50"/>
      <c r="BQ41" s="15"/>
      <c r="BR41" s="80"/>
      <c r="BS41" s="50"/>
      <c r="BT41" s="15"/>
      <c r="BU41" s="80"/>
      <c r="BV41" s="50"/>
      <c r="BW41" s="15"/>
      <c r="BX41" s="80"/>
      <c r="BY41" s="50"/>
      <c r="BZ41" s="15"/>
      <c r="CA41" s="80"/>
      <c r="CB41" s="50"/>
      <c r="CC41" s="15"/>
      <c r="CD41" s="80"/>
      <c r="CE41" s="50"/>
      <c r="CF41" s="15"/>
      <c r="CG41" s="14"/>
      <c r="CH41" s="50"/>
      <c r="CI41" s="15"/>
      <c r="CJ41" s="14"/>
      <c r="CK41" s="50"/>
      <c r="CL41" s="15"/>
      <c r="CM41" s="14"/>
      <c r="CN41" s="50"/>
      <c r="CO41" s="15"/>
      <c r="CP41" s="14"/>
      <c r="CQ41" s="50"/>
      <c r="CR41" s="15"/>
      <c r="CS41" s="14"/>
      <c r="CT41" s="50"/>
      <c r="CU41" s="15"/>
      <c r="CV41" s="14"/>
      <c r="CW41" s="50"/>
      <c r="CX41" s="15"/>
      <c r="CY41" s="14"/>
      <c r="CZ41" s="50"/>
      <c r="DA41" s="15"/>
      <c r="DB41" s="14"/>
      <c r="DC41" s="50"/>
      <c r="DD41" s="15"/>
      <c r="DE41" s="14"/>
      <c r="DF41" s="50"/>
      <c r="DG41" s="15"/>
      <c r="DH41" s="14"/>
      <c r="DI41" s="50"/>
      <c r="DJ41" s="15"/>
      <c r="DK41" s="14"/>
      <c r="DL41" s="50"/>
      <c r="DM41" s="15"/>
      <c r="DN41" s="14"/>
      <c r="DO41" s="50"/>
      <c r="DP41" s="15"/>
      <c r="DQ41" s="14"/>
      <c r="DR41" s="50"/>
      <c r="DS41" s="15"/>
      <c r="DT41" s="14"/>
      <c r="DU41" s="50"/>
      <c r="DV41" s="15"/>
      <c r="DW41" s="14"/>
      <c r="DX41" s="50"/>
      <c r="DY41" s="15"/>
      <c r="DZ41" s="14"/>
      <c r="EA41" s="80"/>
      <c r="EB41" s="15"/>
      <c r="EC41" s="80"/>
      <c r="ED41" s="80"/>
      <c r="EE41" s="15"/>
      <c r="EF41" s="80"/>
      <c r="EG41" s="80"/>
      <c r="EH41" s="15"/>
      <c r="EI41" s="80"/>
      <c r="EJ41" s="80"/>
      <c r="EK41" s="15"/>
      <c r="EL41" s="80"/>
      <c r="EM41" s="80"/>
      <c r="EN41" s="15"/>
      <c r="EO41" s="80"/>
      <c r="EP41" s="80"/>
      <c r="EQ41" s="15"/>
      <c r="ER41" s="80"/>
      <c r="ES41" s="80"/>
      <c r="ET41" s="15"/>
      <c r="EU41" s="80"/>
      <c r="EV41" s="80"/>
      <c r="EW41" s="15"/>
      <c r="EX41" s="80"/>
      <c r="EY41" s="80"/>
      <c r="EZ41" s="15"/>
      <c r="FA41" s="80"/>
      <c r="FB41" s="80"/>
      <c r="FC41" s="15"/>
      <c r="FD41" s="80"/>
      <c r="FE41" s="80"/>
      <c r="FF41" s="15"/>
      <c r="FG41" s="80"/>
      <c r="FH41" s="80"/>
      <c r="FI41" s="15"/>
      <c r="FJ41" s="80"/>
      <c r="FK41" s="80"/>
      <c r="FL41" s="15"/>
      <c r="FM41" s="80"/>
      <c r="FN41" s="80"/>
      <c r="FO41" s="15"/>
      <c r="FP41" s="80"/>
      <c r="FQ41" s="80"/>
      <c r="FR41" s="15"/>
      <c r="FS41" s="80"/>
      <c r="FT41" s="80"/>
      <c r="FU41" s="15"/>
      <c r="FV41" s="80"/>
    </row>
    <row r="42" spans="1:178" s="12" customFormat="1" ht="18.75" customHeight="1" x14ac:dyDescent="0.25">
      <c r="A42" s="59" t="s">
        <v>501</v>
      </c>
      <c r="B42" s="50">
        <f t="shared" si="130"/>
        <v>233.3</v>
      </c>
      <c r="C42" s="50">
        <f t="shared" si="131"/>
        <v>72.796890000000005</v>
      </c>
      <c r="D42" s="15">
        <f t="shared" si="176"/>
        <v>31.203124732104587</v>
      </c>
      <c r="E42" s="80"/>
      <c r="F42" s="80"/>
      <c r="G42" s="80"/>
      <c r="H42" s="80"/>
      <c r="I42" s="80"/>
      <c r="J42" s="80"/>
      <c r="K42" s="50"/>
      <c r="L42" s="80"/>
      <c r="M42" s="80"/>
      <c r="N42" s="80"/>
      <c r="O42" s="80"/>
      <c r="P42" s="80"/>
      <c r="Q42" s="80"/>
      <c r="R42" s="80"/>
      <c r="S42" s="80"/>
      <c r="T42" s="80"/>
      <c r="U42" s="80"/>
      <c r="V42" s="80"/>
      <c r="W42" s="80"/>
      <c r="X42" s="80"/>
      <c r="Y42" s="80"/>
      <c r="Z42" s="80"/>
      <c r="AA42" s="15"/>
      <c r="AB42" s="80"/>
      <c r="AC42" s="50"/>
      <c r="AD42" s="50"/>
      <c r="AE42" s="50"/>
      <c r="AF42" s="80"/>
      <c r="AG42" s="80"/>
      <c r="AH42" s="80"/>
      <c r="AI42" s="80"/>
      <c r="AJ42" s="80"/>
      <c r="AK42" s="80"/>
      <c r="AL42" s="80"/>
      <c r="AM42" s="80"/>
      <c r="AN42" s="15"/>
      <c r="AO42" s="80"/>
      <c r="AP42" s="80"/>
      <c r="AQ42" s="80"/>
      <c r="AR42" s="80"/>
      <c r="AS42" s="80"/>
      <c r="AT42" s="80"/>
      <c r="AU42" s="80"/>
      <c r="AV42" s="80"/>
      <c r="AW42" s="80"/>
      <c r="AX42" s="80"/>
      <c r="AY42" s="80"/>
      <c r="AZ42" s="80"/>
      <c r="BA42" s="80"/>
      <c r="BB42" s="80"/>
      <c r="BC42" s="80"/>
      <c r="BD42" s="80"/>
      <c r="BE42" s="80"/>
      <c r="BF42" s="80"/>
      <c r="BG42" s="50">
        <v>233.3</v>
      </c>
      <c r="BH42" s="50">
        <v>72.796890000000005</v>
      </c>
      <c r="BI42" s="14">
        <f t="shared" si="171"/>
        <v>31.203124732104587</v>
      </c>
      <c r="BJ42" s="50"/>
      <c r="BK42" s="15"/>
      <c r="BL42" s="80"/>
      <c r="BM42" s="80"/>
      <c r="BN42" s="80"/>
      <c r="BO42" s="80"/>
      <c r="BP42" s="50"/>
      <c r="BQ42" s="15"/>
      <c r="BR42" s="80"/>
      <c r="BS42" s="50"/>
      <c r="BT42" s="15"/>
      <c r="BU42" s="80"/>
      <c r="BV42" s="50"/>
      <c r="BW42" s="15"/>
      <c r="BX42" s="80"/>
      <c r="BY42" s="50"/>
      <c r="BZ42" s="15"/>
      <c r="CA42" s="80"/>
      <c r="CB42" s="50"/>
      <c r="CC42" s="15"/>
      <c r="CD42" s="80"/>
      <c r="CE42" s="50"/>
      <c r="CF42" s="15"/>
      <c r="CG42" s="14"/>
      <c r="CH42" s="50"/>
      <c r="CI42" s="15"/>
      <c r="CJ42" s="14"/>
      <c r="CK42" s="50"/>
      <c r="CL42" s="15"/>
      <c r="CM42" s="14"/>
      <c r="CN42" s="50"/>
      <c r="CO42" s="15"/>
      <c r="CP42" s="14"/>
      <c r="CQ42" s="50"/>
      <c r="CR42" s="15"/>
      <c r="CS42" s="14"/>
      <c r="CT42" s="50"/>
      <c r="CU42" s="15"/>
      <c r="CV42" s="14"/>
      <c r="CW42" s="50"/>
      <c r="CX42" s="15"/>
      <c r="CY42" s="14"/>
      <c r="CZ42" s="50"/>
      <c r="DA42" s="15"/>
      <c r="DB42" s="14"/>
      <c r="DC42" s="50"/>
      <c r="DD42" s="15"/>
      <c r="DE42" s="14"/>
      <c r="DF42" s="50"/>
      <c r="DG42" s="15"/>
      <c r="DH42" s="14"/>
      <c r="DI42" s="50"/>
      <c r="DJ42" s="15"/>
      <c r="DK42" s="14"/>
      <c r="DL42" s="50"/>
      <c r="DM42" s="15"/>
      <c r="DN42" s="14"/>
      <c r="DO42" s="50"/>
      <c r="DP42" s="15"/>
      <c r="DQ42" s="14"/>
      <c r="DR42" s="50"/>
      <c r="DS42" s="15"/>
      <c r="DT42" s="14"/>
      <c r="DU42" s="50"/>
      <c r="DV42" s="15"/>
      <c r="DW42" s="14"/>
      <c r="DX42" s="50"/>
      <c r="DY42" s="15"/>
      <c r="DZ42" s="14"/>
      <c r="EA42" s="80"/>
      <c r="EB42" s="15"/>
      <c r="EC42" s="80"/>
      <c r="ED42" s="80"/>
      <c r="EE42" s="15"/>
      <c r="EF42" s="80"/>
      <c r="EG42" s="80"/>
      <c r="EH42" s="15"/>
      <c r="EI42" s="80"/>
      <c r="EJ42" s="80"/>
      <c r="EK42" s="15"/>
      <c r="EL42" s="80"/>
      <c r="EM42" s="80"/>
      <c r="EN42" s="15"/>
      <c r="EO42" s="80"/>
      <c r="EP42" s="80"/>
      <c r="EQ42" s="15"/>
      <c r="ER42" s="80"/>
      <c r="ES42" s="80"/>
      <c r="ET42" s="15"/>
      <c r="EU42" s="80"/>
      <c r="EV42" s="80"/>
      <c r="EW42" s="15"/>
      <c r="EX42" s="80"/>
      <c r="EY42" s="80"/>
      <c r="EZ42" s="15"/>
      <c r="FA42" s="80"/>
      <c r="FB42" s="80"/>
      <c r="FC42" s="15"/>
      <c r="FD42" s="80"/>
      <c r="FE42" s="80"/>
      <c r="FF42" s="15"/>
      <c r="FG42" s="80"/>
      <c r="FH42" s="80"/>
      <c r="FI42" s="15"/>
      <c r="FJ42" s="80"/>
      <c r="FK42" s="80"/>
      <c r="FL42" s="15"/>
      <c r="FM42" s="80"/>
      <c r="FN42" s="80"/>
      <c r="FO42" s="15"/>
      <c r="FP42" s="80"/>
      <c r="FQ42" s="80"/>
      <c r="FR42" s="15"/>
      <c r="FS42" s="80"/>
      <c r="FT42" s="80"/>
      <c r="FU42" s="15"/>
      <c r="FV42" s="80"/>
    </row>
    <row r="43" spans="1:178" s="12" customFormat="1" ht="18.75" customHeight="1" x14ac:dyDescent="0.25">
      <c r="A43" s="59" t="s">
        <v>689</v>
      </c>
      <c r="B43" s="50">
        <f t="shared" si="130"/>
        <v>90.5</v>
      </c>
      <c r="C43" s="50">
        <f t="shared" si="131"/>
        <v>23.482880000000002</v>
      </c>
      <c r="D43" s="15">
        <f t="shared" si="176"/>
        <v>25.947933701657462</v>
      </c>
      <c r="E43" s="80"/>
      <c r="F43" s="80"/>
      <c r="G43" s="80"/>
      <c r="H43" s="80"/>
      <c r="I43" s="80"/>
      <c r="J43" s="80"/>
      <c r="K43" s="50"/>
      <c r="L43" s="80"/>
      <c r="M43" s="80"/>
      <c r="N43" s="80"/>
      <c r="O43" s="80"/>
      <c r="P43" s="80"/>
      <c r="Q43" s="80"/>
      <c r="R43" s="80"/>
      <c r="S43" s="80"/>
      <c r="T43" s="80"/>
      <c r="U43" s="80"/>
      <c r="V43" s="80"/>
      <c r="W43" s="80"/>
      <c r="X43" s="80"/>
      <c r="Y43" s="80"/>
      <c r="Z43" s="80"/>
      <c r="AA43" s="15"/>
      <c r="AB43" s="80"/>
      <c r="AC43" s="50"/>
      <c r="AD43" s="50"/>
      <c r="AE43" s="50"/>
      <c r="AF43" s="80"/>
      <c r="AG43" s="80"/>
      <c r="AH43" s="80"/>
      <c r="AI43" s="80"/>
      <c r="AJ43" s="80"/>
      <c r="AK43" s="80"/>
      <c r="AL43" s="80"/>
      <c r="AM43" s="80"/>
      <c r="AN43" s="15"/>
      <c r="AO43" s="80"/>
      <c r="AP43" s="80"/>
      <c r="AQ43" s="80"/>
      <c r="AR43" s="80"/>
      <c r="AS43" s="80"/>
      <c r="AT43" s="80"/>
      <c r="AU43" s="80"/>
      <c r="AV43" s="80"/>
      <c r="AW43" s="80"/>
      <c r="AX43" s="80"/>
      <c r="AY43" s="80"/>
      <c r="AZ43" s="80"/>
      <c r="BA43" s="80"/>
      <c r="BB43" s="80"/>
      <c r="BC43" s="80"/>
      <c r="BD43" s="80"/>
      <c r="BE43" s="80"/>
      <c r="BF43" s="80"/>
      <c r="BG43" s="50">
        <v>90.5</v>
      </c>
      <c r="BH43" s="50">
        <v>23.482880000000002</v>
      </c>
      <c r="BI43" s="14">
        <f t="shared" si="171"/>
        <v>25.947933701657462</v>
      </c>
      <c r="BJ43" s="50"/>
      <c r="BK43" s="15"/>
      <c r="BL43" s="80"/>
      <c r="BM43" s="80"/>
      <c r="BN43" s="80"/>
      <c r="BO43" s="80"/>
      <c r="BP43" s="50"/>
      <c r="BQ43" s="15"/>
      <c r="BR43" s="80"/>
      <c r="BS43" s="50"/>
      <c r="BT43" s="15"/>
      <c r="BU43" s="80"/>
      <c r="BV43" s="50"/>
      <c r="BW43" s="15"/>
      <c r="BX43" s="80"/>
      <c r="BY43" s="50"/>
      <c r="BZ43" s="15"/>
      <c r="CA43" s="80"/>
      <c r="CB43" s="50"/>
      <c r="CC43" s="15"/>
      <c r="CD43" s="80"/>
      <c r="CE43" s="50"/>
      <c r="CF43" s="15"/>
      <c r="CG43" s="14"/>
      <c r="CH43" s="50"/>
      <c r="CI43" s="15"/>
      <c r="CJ43" s="14"/>
      <c r="CK43" s="50"/>
      <c r="CL43" s="15"/>
      <c r="CM43" s="14"/>
      <c r="CN43" s="50"/>
      <c r="CO43" s="15"/>
      <c r="CP43" s="14"/>
      <c r="CQ43" s="50"/>
      <c r="CR43" s="15"/>
      <c r="CS43" s="14"/>
      <c r="CT43" s="50"/>
      <c r="CU43" s="15"/>
      <c r="CV43" s="14"/>
      <c r="CW43" s="50"/>
      <c r="CX43" s="15"/>
      <c r="CY43" s="14"/>
      <c r="CZ43" s="50"/>
      <c r="DA43" s="15"/>
      <c r="DB43" s="14"/>
      <c r="DC43" s="50"/>
      <c r="DD43" s="15"/>
      <c r="DE43" s="14"/>
      <c r="DF43" s="50"/>
      <c r="DG43" s="15"/>
      <c r="DH43" s="14"/>
      <c r="DI43" s="50"/>
      <c r="DJ43" s="15"/>
      <c r="DK43" s="14"/>
      <c r="DL43" s="50"/>
      <c r="DM43" s="15"/>
      <c r="DN43" s="14"/>
      <c r="DO43" s="50"/>
      <c r="DP43" s="15"/>
      <c r="DQ43" s="14"/>
      <c r="DR43" s="50"/>
      <c r="DS43" s="15"/>
      <c r="DT43" s="14"/>
      <c r="DU43" s="50"/>
      <c r="DV43" s="15"/>
      <c r="DW43" s="14"/>
      <c r="DX43" s="50"/>
      <c r="DY43" s="15"/>
      <c r="DZ43" s="14"/>
      <c r="EA43" s="80"/>
      <c r="EB43" s="15"/>
      <c r="EC43" s="80"/>
      <c r="ED43" s="80"/>
      <c r="EE43" s="15"/>
      <c r="EF43" s="80"/>
      <c r="EG43" s="80"/>
      <c r="EH43" s="15"/>
      <c r="EI43" s="80"/>
      <c r="EJ43" s="80"/>
      <c r="EK43" s="15"/>
      <c r="EL43" s="80"/>
      <c r="EM43" s="80"/>
      <c r="EN43" s="15"/>
      <c r="EO43" s="80"/>
      <c r="EP43" s="80"/>
      <c r="EQ43" s="15"/>
      <c r="ER43" s="80"/>
      <c r="ES43" s="80"/>
      <c r="ET43" s="15"/>
      <c r="EU43" s="80"/>
      <c r="EV43" s="80"/>
      <c r="EW43" s="15"/>
      <c r="EX43" s="80"/>
      <c r="EY43" s="80"/>
      <c r="EZ43" s="15"/>
      <c r="FA43" s="80"/>
      <c r="FB43" s="80"/>
      <c r="FC43" s="15"/>
      <c r="FD43" s="80"/>
      <c r="FE43" s="80"/>
      <c r="FF43" s="15"/>
      <c r="FG43" s="80"/>
      <c r="FH43" s="80"/>
      <c r="FI43" s="15"/>
      <c r="FJ43" s="80"/>
      <c r="FK43" s="80"/>
      <c r="FL43" s="15"/>
      <c r="FM43" s="80"/>
      <c r="FN43" s="80"/>
      <c r="FO43" s="15"/>
      <c r="FP43" s="80"/>
      <c r="FQ43" s="80"/>
      <c r="FR43" s="15"/>
      <c r="FS43" s="80"/>
      <c r="FT43" s="80"/>
      <c r="FU43" s="15"/>
      <c r="FV43" s="80"/>
    </row>
    <row r="44" spans="1:178" s="12" customFormat="1" ht="18.75" customHeight="1" x14ac:dyDescent="0.25">
      <c r="A44" s="59" t="s">
        <v>502</v>
      </c>
      <c r="B44" s="50">
        <f t="shared" si="130"/>
        <v>140.30000000000001</v>
      </c>
      <c r="C44" s="50">
        <f t="shared" si="131"/>
        <v>44.617460000000001</v>
      </c>
      <c r="D44" s="15">
        <f t="shared" si="176"/>
        <v>31.801468282252316</v>
      </c>
      <c r="E44" s="80"/>
      <c r="F44" s="80"/>
      <c r="G44" s="80"/>
      <c r="H44" s="80"/>
      <c r="I44" s="80"/>
      <c r="J44" s="80"/>
      <c r="K44" s="50"/>
      <c r="L44" s="80"/>
      <c r="M44" s="80"/>
      <c r="N44" s="80"/>
      <c r="O44" s="80"/>
      <c r="P44" s="80"/>
      <c r="Q44" s="80"/>
      <c r="R44" s="80"/>
      <c r="S44" s="80"/>
      <c r="T44" s="80"/>
      <c r="U44" s="80"/>
      <c r="V44" s="80"/>
      <c r="W44" s="80"/>
      <c r="X44" s="80"/>
      <c r="Y44" s="80"/>
      <c r="Z44" s="80"/>
      <c r="AA44" s="15"/>
      <c r="AB44" s="80"/>
      <c r="AC44" s="50"/>
      <c r="AD44" s="50"/>
      <c r="AE44" s="50"/>
      <c r="AF44" s="80"/>
      <c r="AG44" s="80"/>
      <c r="AH44" s="80"/>
      <c r="AI44" s="80"/>
      <c r="AJ44" s="80"/>
      <c r="AK44" s="80"/>
      <c r="AL44" s="80"/>
      <c r="AM44" s="80"/>
      <c r="AN44" s="15"/>
      <c r="AO44" s="80"/>
      <c r="AP44" s="80"/>
      <c r="AQ44" s="80"/>
      <c r="AR44" s="80"/>
      <c r="AS44" s="80"/>
      <c r="AT44" s="80"/>
      <c r="AU44" s="80"/>
      <c r="AV44" s="80"/>
      <c r="AW44" s="80"/>
      <c r="AX44" s="80"/>
      <c r="AY44" s="80"/>
      <c r="AZ44" s="80"/>
      <c r="BA44" s="80"/>
      <c r="BB44" s="80"/>
      <c r="BC44" s="80"/>
      <c r="BD44" s="80"/>
      <c r="BE44" s="80"/>
      <c r="BF44" s="80"/>
      <c r="BG44" s="50">
        <v>140.30000000000001</v>
      </c>
      <c r="BH44" s="50">
        <v>44.617460000000001</v>
      </c>
      <c r="BI44" s="14">
        <f t="shared" si="171"/>
        <v>31.801468282252316</v>
      </c>
      <c r="BJ44" s="50"/>
      <c r="BK44" s="15"/>
      <c r="BL44" s="80"/>
      <c r="BM44" s="80"/>
      <c r="BN44" s="80"/>
      <c r="BO44" s="80"/>
      <c r="BP44" s="50"/>
      <c r="BQ44" s="15"/>
      <c r="BR44" s="80"/>
      <c r="BS44" s="50"/>
      <c r="BT44" s="15"/>
      <c r="BU44" s="80"/>
      <c r="BV44" s="50"/>
      <c r="BW44" s="15"/>
      <c r="BX44" s="80"/>
      <c r="BY44" s="50"/>
      <c r="BZ44" s="15"/>
      <c r="CA44" s="80"/>
      <c r="CB44" s="50"/>
      <c r="CC44" s="15"/>
      <c r="CD44" s="80"/>
      <c r="CE44" s="50"/>
      <c r="CF44" s="15"/>
      <c r="CG44" s="14"/>
      <c r="CH44" s="50"/>
      <c r="CI44" s="15"/>
      <c r="CJ44" s="14"/>
      <c r="CK44" s="50"/>
      <c r="CL44" s="15"/>
      <c r="CM44" s="14"/>
      <c r="CN44" s="50"/>
      <c r="CO44" s="15"/>
      <c r="CP44" s="14"/>
      <c r="CQ44" s="50"/>
      <c r="CR44" s="15"/>
      <c r="CS44" s="14"/>
      <c r="CT44" s="50"/>
      <c r="CU44" s="15"/>
      <c r="CV44" s="14"/>
      <c r="CW44" s="50"/>
      <c r="CX44" s="15"/>
      <c r="CY44" s="14"/>
      <c r="CZ44" s="50"/>
      <c r="DA44" s="15"/>
      <c r="DB44" s="14"/>
      <c r="DC44" s="50"/>
      <c r="DD44" s="15"/>
      <c r="DE44" s="14"/>
      <c r="DF44" s="50"/>
      <c r="DG44" s="15"/>
      <c r="DH44" s="14"/>
      <c r="DI44" s="50"/>
      <c r="DJ44" s="15"/>
      <c r="DK44" s="14"/>
      <c r="DL44" s="50"/>
      <c r="DM44" s="15"/>
      <c r="DN44" s="14"/>
      <c r="DO44" s="50"/>
      <c r="DP44" s="15"/>
      <c r="DQ44" s="14"/>
      <c r="DR44" s="50"/>
      <c r="DS44" s="15"/>
      <c r="DT44" s="14"/>
      <c r="DU44" s="50"/>
      <c r="DV44" s="15"/>
      <c r="DW44" s="14"/>
      <c r="DX44" s="50"/>
      <c r="DY44" s="15"/>
      <c r="DZ44" s="14"/>
      <c r="EA44" s="80"/>
      <c r="EB44" s="15"/>
      <c r="EC44" s="80"/>
      <c r="ED44" s="80"/>
      <c r="EE44" s="15"/>
      <c r="EF44" s="80"/>
      <c r="EG44" s="80"/>
      <c r="EH44" s="15"/>
      <c r="EI44" s="80"/>
      <c r="EJ44" s="80"/>
      <c r="EK44" s="15"/>
      <c r="EL44" s="80"/>
      <c r="EM44" s="80"/>
      <c r="EN44" s="15"/>
      <c r="EO44" s="80"/>
      <c r="EP44" s="80"/>
      <c r="EQ44" s="15"/>
      <c r="ER44" s="80"/>
      <c r="ES44" s="80"/>
      <c r="ET44" s="15"/>
      <c r="EU44" s="80"/>
      <c r="EV44" s="80"/>
      <c r="EW44" s="15"/>
      <c r="EX44" s="80"/>
      <c r="EY44" s="80"/>
      <c r="EZ44" s="15"/>
      <c r="FA44" s="80"/>
      <c r="FB44" s="80"/>
      <c r="FC44" s="15"/>
      <c r="FD44" s="80"/>
      <c r="FE44" s="80"/>
      <c r="FF44" s="15"/>
      <c r="FG44" s="80"/>
      <c r="FH44" s="80"/>
      <c r="FI44" s="15"/>
      <c r="FJ44" s="80"/>
      <c r="FK44" s="80"/>
      <c r="FL44" s="15"/>
      <c r="FM44" s="80"/>
      <c r="FN44" s="80"/>
      <c r="FO44" s="15"/>
      <c r="FP44" s="80"/>
      <c r="FQ44" s="80"/>
      <c r="FR44" s="15"/>
      <c r="FS44" s="80"/>
      <c r="FT44" s="80"/>
      <c r="FU44" s="15"/>
      <c r="FV44" s="80"/>
    </row>
    <row r="45" spans="1:178" s="28" customFormat="1" ht="33" customHeight="1" x14ac:dyDescent="0.25">
      <c r="A45" s="131" t="s">
        <v>324</v>
      </c>
      <c r="B45" s="80">
        <f t="shared" si="130"/>
        <v>579334.60599999991</v>
      </c>
      <c r="C45" s="80">
        <f t="shared" si="131"/>
        <v>149660.57509</v>
      </c>
      <c r="D45" s="83">
        <f t="shared" si="112"/>
        <v>25.833184059783239</v>
      </c>
      <c r="E45" s="83">
        <f>E46+E47+E48</f>
        <v>0</v>
      </c>
      <c r="F45" s="83">
        <f t="shared" ref="F45:AY45" si="177">F46+F47+F48</f>
        <v>0</v>
      </c>
      <c r="G45" s="83">
        <f t="shared" si="177"/>
        <v>0</v>
      </c>
      <c r="H45" s="83">
        <f t="shared" si="177"/>
        <v>0</v>
      </c>
      <c r="I45" s="83">
        <f t="shared" si="177"/>
        <v>0</v>
      </c>
      <c r="J45" s="83">
        <f t="shared" si="177"/>
        <v>0</v>
      </c>
      <c r="K45" s="83">
        <f t="shared" si="177"/>
        <v>0</v>
      </c>
      <c r="L45" s="83">
        <f t="shared" si="177"/>
        <v>0</v>
      </c>
      <c r="M45" s="83">
        <f t="shared" si="177"/>
        <v>0</v>
      </c>
      <c r="N45" s="83">
        <f t="shared" si="177"/>
        <v>0</v>
      </c>
      <c r="O45" s="83">
        <f t="shared" si="177"/>
        <v>0</v>
      </c>
      <c r="P45" s="83">
        <f t="shared" si="177"/>
        <v>0</v>
      </c>
      <c r="Q45" s="83">
        <f t="shared" si="177"/>
        <v>0</v>
      </c>
      <c r="R45" s="83">
        <f t="shared" si="177"/>
        <v>0</v>
      </c>
      <c r="S45" s="83"/>
      <c r="T45" s="83">
        <f t="shared" si="177"/>
        <v>0</v>
      </c>
      <c r="U45" s="83">
        <f t="shared" si="177"/>
        <v>0</v>
      </c>
      <c r="V45" s="83">
        <f t="shared" si="177"/>
        <v>0</v>
      </c>
      <c r="W45" s="83">
        <f t="shared" si="177"/>
        <v>0</v>
      </c>
      <c r="X45" s="83">
        <f t="shared" si="177"/>
        <v>0</v>
      </c>
      <c r="Y45" s="83">
        <f t="shared" si="177"/>
        <v>0</v>
      </c>
      <c r="Z45" s="83">
        <f t="shared" si="177"/>
        <v>475.8</v>
      </c>
      <c r="AA45" s="83">
        <f t="shared" si="177"/>
        <v>475.8</v>
      </c>
      <c r="AB45" s="81">
        <f t="shared" si="163"/>
        <v>100</v>
      </c>
      <c r="AC45" s="83">
        <f t="shared" si="177"/>
        <v>0</v>
      </c>
      <c r="AD45" s="83">
        <f t="shared" si="177"/>
        <v>0</v>
      </c>
      <c r="AE45" s="81"/>
      <c r="AF45" s="83">
        <f t="shared" si="177"/>
        <v>0</v>
      </c>
      <c r="AG45" s="83">
        <f t="shared" si="177"/>
        <v>0</v>
      </c>
      <c r="AH45" s="83">
        <f t="shared" si="177"/>
        <v>0</v>
      </c>
      <c r="AI45" s="83">
        <f>SUM(AI46:AI48)</f>
        <v>8897</v>
      </c>
      <c r="AJ45" s="83">
        <f>SUM(AJ46:AJ48)</f>
        <v>8897</v>
      </c>
      <c r="AK45" s="83">
        <f>AJ45/AI45*100</f>
        <v>100</v>
      </c>
      <c r="AL45" s="83">
        <f>SUM(AL46:AL48)</f>
        <v>20729</v>
      </c>
      <c r="AM45" s="83">
        <f>SUM(AM46:AM48)</f>
        <v>20729</v>
      </c>
      <c r="AN45" s="83">
        <f>AM45/AL45*100</f>
        <v>100</v>
      </c>
      <c r="AO45" s="83">
        <f t="shared" si="177"/>
        <v>1300</v>
      </c>
      <c r="AP45" s="83">
        <f t="shared" si="177"/>
        <v>1300</v>
      </c>
      <c r="AQ45" s="83">
        <f>AP45/AO45*100</f>
        <v>100</v>
      </c>
      <c r="AR45" s="83">
        <f t="shared" si="177"/>
        <v>0</v>
      </c>
      <c r="AS45" s="83">
        <f t="shared" si="177"/>
        <v>0</v>
      </c>
      <c r="AT45" s="83">
        <f t="shared" si="177"/>
        <v>0</v>
      </c>
      <c r="AU45" s="83">
        <f t="shared" si="177"/>
        <v>0</v>
      </c>
      <c r="AV45" s="83">
        <f t="shared" si="177"/>
        <v>0</v>
      </c>
      <c r="AW45" s="83">
        <f t="shared" si="177"/>
        <v>0</v>
      </c>
      <c r="AX45" s="83">
        <f t="shared" si="177"/>
        <v>0</v>
      </c>
      <c r="AY45" s="83">
        <f t="shared" si="177"/>
        <v>0</v>
      </c>
      <c r="AZ45" s="83">
        <f t="shared" ref="AZ45:BK45" si="178">AZ46+AZ47+AZ48</f>
        <v>0</v>
      </c>
      <c r="BA45" s="83">
        <f t="shared" si="178"/>
        <v>0</v>
      </c>
      <c r="BB45" s="83">
        <f t="shared" si="178"/>
        <v>0</v>
      </c>
      <c r="BC45" s="83">
        <f t="shared" si="178"/>
        <v>0</v>
      </c>
      <c r="BD45" s="83">
        <f t="shared" si="178"/>
        <v>0</v>
      </c>
      <c r="BE45" s="83">
        <f t="shared" si="178"/>
        <v>0</v>
      </c>
      <c r="BF45" s="83">
        <f t="shared" si="178"/>
        <v>0</v>
      </c>
      <c r="BG45" s="83">
        <f t="shared" si="178"/>
        <v>563.20000000000005</v>
      </c>
      <c r="BH45" s="83">
        <f t="shared" si="178"/>
        <v>185.38395</v>
      </c>
      <c r="BI45" s="81">
        <f t="shared" si="171"/>
        <v>32.916184303977268</v>
      </c>
      <c r="BJ45" s="83">
        <f t="shared" si="178"/>
        <v>52000</v>
      </c>
      <c r="BK45" s="83">
        <f t="shared" si="178"/>
        <v>0</v>
      </c>
      <c r="BL45" s="81">
        <f t="shared" ref="BL45:BL46" si="179">BK45/BJ45*100</f>
        <v>0</v>
      </c>
      <c r="BM45" s="83">
        <f t="shared" ref="BM45:BQ45" si="180">BM46+BM47+BM48</f>
        <v>0</v>
      </c>
      <c r="BN45" s="83">
        <f t="shared" si="180"/>
        <v>0</v>
      </c>
      <c r="BO45" s="83">
        <f t="shared" si="180"/>
        <v>0</v>
      </c>
      <c r="BP45" s="83">
        <f t="shared" si="180"/>
        <v>0</v>
      </c>
      <c r="BQ45" s="83">
        <f t="shared" si="180"/>
        <v>0</v>
      </c>
      <c r="BR45" s="83"/>
      <c r="BS45" s="83">
        <f t="shared" ref="BS45:BT45" si="181">BS46+BS47+BS48</f>
        <v>0</v>
      </c>
      <c r="BT45" s="83">
        <f t="shared" si="181"/>
        <v>0</v>
      </c>
      <c r="BU45" s="83"/>
      <c r="BV45" s="83">
        <f t="shared" ref="BV45:BW45" si="182">BV46+BV47+BV48</f>
        <v>0</v>
      </c>
      <c r="BW45" s="83">
        <f t="shared" si="182"/>
        <v>0</v>
      </c>
      <c r="BX45" s="83"/>
      <c r="BY45" s="83">
        <f t="shared" ref="BY45:BZ45" si="183">BY46+BY47+BY48</f>
        <v>0</v>
      </c>
      <c r="BZ45" s="83">
        <f t="shared" si="183"/>
        <v>0</v>
      </c>
      <c r="CA45" s="83"/>
      <c r="CB45" s="83">
        <f t="shared" ref="CB45:CC45" si="184">CB46+CB47+CB48</f>
        <v>3730</v>
      </c>
      <c r="CC45" s="83">
        <f t="shared" si="184"/>
        <v>3730</v>
      </c>
      <c r="CD45" s="83">
        <f>CC45/CB45*100</f>
        <v>100</v>
      </c>
      <c r="CE45" s="83">
        <f t="shared" ref="CE45:CF45" si="185">CE46+CE47+CE48</f>
        <v>1175</v>
      </c>
      <c r="CF45" s="83">
        <f t="shared" si="185"/>
        <v>1175</v>
      </c>
      <c r="CG45" s="81">
        <f t="shared" si="137"/>
        <v>100</v>
      </c>
      <c r="CH45" s="83">
        <f t="shared" ref="CH45:CI45" si="186">CH46+CH47+CH48</f>
        <v>0</v>
      </c>
      <c r="CI45" s="83">
        <f t="shared" si="186"/>
        <v>0</v>
      </c>
      <c r="CJ45" s="81"/>
      <c r="CK45" s="83">
        <f t="shared" ref="CK45:CL45" si="187">CK46+CK47+CK48</f>
        <v>0</v>
      </c>
      <c r="CL45" s="83">
        <f t="shared" si="187"/>
        <v>0</v>
      </c>
      <c r="CM45" s="81"/>
      <c r="CN45" s="83">
        <f t="shared" ref="CN45:CO45" si="188">CN46+CN47+CN48</f>
        <v>250</v>
      </c>
      <c r="CO45" s="83">
        <f t="shared" si="188"/>
        <v>250</v>
      </c>
      <c r="CP45" s="81">
        <f t="shared" ref="CP45:CP46" si="189">CO45/CN45*100</f>
        <v>100</v>
      </c>
      <c r="CQ45" s="83">
        <f t="shared" ref="CQ45:CR45" si="190">CQ46+CQ47+CQ48</f>
        <v>44100</v>
      </c>
      <c r="CR45" s="83">
        <f t="shared" si="190"/>
        <v>44100</v>
      </c>
      <c r="CS45" s="81">
        <f t="shared" ref="CS45:CS48" si="191">CR45/CQ45*100</f>
        <v>100</v>
      </c>
      <c r="CT45" s="83">
        <f t="shared" ref="CT45:CU45" si="192">CT46+CT47+CT48</f>
        <v>0</v>
      </c>
      <c r="CU45" s="83">
        <f t="shared" si="192"/>
        <v>0</v>
      </c>
      <c r="CV45" s="81"/>
      <c r="CW45" s="83">
        <f t="shared" ref="CW45:CX45" si="193">CW46+CW47+CW48</f>
        <v>0</v>
      </c>
      <c r="CX45" s="83">
        <f t="shared" si="193"/>
        <v>0</v>
      </c>
      <c r="CY45" s="81"/>
      <c r="CZ45" s="83">
        <f t="shared" ref="CZ45:DA45" si="194">CZ46+CZ47+CZ48</f>
        <v>0</v>
      </c>
      <c r="DA45" s="83">
        <f t="shared" si="194"/>
        <v>0</v>
      </c>
      <c r="DB45" s="81"/>
      <c r="DC45" s="83">
        <f t="shared" ref="DC45:DD45" si="195">DC46+DC47+DC48</f>
        <v>108040.09</v>
      </c>
      <c r="DD45" s="83">
        <f t="shared" si="195"/>
        <v>41128.467490000003</v>
      </c>
      <c r="DE45" s="81">
        <f t="shared" ref="DE45" si="196">DD45/DC45*100</f>
        <v>38.067783440387728</v>
      </c>
      <c r="DF45" s="83">
        <f t="shared" ref="DF45:DG45" si="197">DF46+DF47+DF48</f>
        <v>41400</v>
      </c>
      <c r="DG45" s="83">
        <f t="shared" si="197"/>
        <v>0</v>
      </c>
      <c r="DH45" s="81"/>
      <c r="DI45" s="83">
        <f t="shared" ref="DI45:DJ45" si="198">DI46+DI47+DI48</f>
        <v>18396.740000000002</v>
      </c>
      <c r="DJ45" s="83">
        <f t="shared" si="198"/>
        <v>15088.6548</v>
      </c>
      <c r="DK45" s="81">
        <f t="shared" ref="DK45" si="199">DJ45/DI45*100</f>
        <v>82.018090161626461</v>
      </c>
      <c r="DL45" s="83">
        <f t="shared" ref="DL45:DM45" si="200">DL46+DL47+DL48</f>
        <v>92401.82</v>
      </c>
      <c r="DM45" s="83">
        <f t="shared" si="200"/>
        <v>0</v>
      </c>
      <c r="DN45" s="81"/>
      <c r="DO45" s="83">
        <f t="shared" ref="DO45:DP45" si="201">DO46+DO47+DO48</f>
        <v>0</v>
      </c>
      <c r="DP45" s="83">
        <f t="shared" si="201"/>
        <v>0</v>
      </c>
      <c r="DQ45" s="81"/>
      <c r="DR45" s="83">
        <f t="shared" ref="DR45:DS45" si="202">DR46+DR47+DR48</f>
        <v>0</v>
      </c>
      <c r="DS45" s="83">
        <f t="shared" si="202"/>
        <v>0</v>
      </c>
      <c r="DT45" s="81"/>
      <c r="DU45" s="83">
        <f t="shared" ref="DU45:DV45" si="203">DU46+DU47+DU48</f>
        <v>16602.756000000001</v>
      </c>
      <c r="DV45" s="83">
        <f t="shared" si="203"/>
        <v>1389.9203600000001</v>
      </c>
      <c r="DW45" s="83">
        <f>DV45/DU45*100</f>
        <v>8.3716243255035483</v>
      </c>
      <c r="DX45" s="83">
        <f t="shared" ref="DX45:DY45" si="204">DX46+DX47+DX48</f>
        <v>0</v>
      </c>
      <c r="DY45" s="83">
        <f t="shared" si="204"/>
        <v>0</v>
      </c>
      <c r="DZ45" s="81"/>
      <c r="EA45" s="83">
        <f t="shared" ref="EA45:EB45" si="205">EA46+EA47+EA48</f>
        <v>1498.4</v>
      </c>
      <c r="EB45" s="83">
        <f t="shared" si="205"/>
        <v>0</v>
      </c>
      <c r="EC45" s="81">
        <f t="shared" ref="EC45:EC46" si="206">EB45/EA45*100</f>
        <v>0</v>
      </c>
      <c r="ED45" s="83">
        <f t="shared" ref="ED45:EE45" si="207">ED46+ED47+ED48</f>
        <v>166873.79999999999</v>
      </c>
      <c r="EE45" s="83">
        <f t="shared" si="207"/>
        <v>10310.34849</v>
      </c>
      <c r="EF45" s="81">
        <f t="shared" ref="EF45:EF47" si="208">EE45/ED45*100</f>
        <v>6.1785304163985009</v>
      </c>
      <c r="EG45" s="83"/>
      <c r="EH45" s="83"/>
      <c r="EI45" s="81"/>
      <c r="EJ45" s="83"/>
      <c r="EK45" s="83"/>
      <c r="EL45" s="81"/>
      <c r="EM45" s="83"/>
      <c r="EN45" s="83"/>
      <c r="EO45" s="81"/>
      <c r="EP45" s="83"/>
      <c r="EQ45" s="83"/>
      <c r="ER45" s="81"/>
      <c r="ES45" s="83"/>
      <c r="ET45" s="83"/>
      <c r="EU45" s="81"/>
      <c r="EV45" s="83"/>
      <c r="EW45" s="83"/>
      <c r="EX45" s="81"/>
      <c r="EY45" s="83"/>
      <c r="EZ45" s="83"/>
      <c r="FA45" s="81"/>
      <c r="FB45" s="83"/>
      <c r="FC45" s="83"/>
      <c r="FD45" s="81"/>
      <c r="FE45" s="83"/>
      <c r="FF45" s="83"/>
      <c r="FG45" s="81"/>
      <c r="FH45" s="83">
        <f>SUM(FH46:FH48)</f>
        <v>823</v>
      </c>
      <c r="FI45" s="83">
        <f>SUM(FI46:FI48)</f>
        <v>823</v>
      </c>
      <c r="FJ45" s="81">
        <f t="shared" ref="FJ45:FJ46" si="209">FI45/FH45*100</f>
        <v>100</v>
      </c>
      <c r="FK45" s="83"/>
      <c r="FL45" s="83"/>
      <c r="FM45" s="81"/>
      <c r="FN45" s="83"/>
      <c r="FO45" s="83"/>
      <c r="FP45" s="81"/>
      <c r="FQ45" s="83"/>
      <c r="FR45" s="83"/>
      <c r="FS45" s="81"/>
      <c r="FT45" s="83">
        <f>SUM(FT46:FT48)</f>
        <v>78</v>
      </c>
      <c r="FU45" s="83">
        <f>SUM(FU46:FU48)</f>
        <v>78</v>
      </c>
      <c r="FV45" s="81">
        <f>FU45/FT45*100</f>
        <v>100</v>
      </c>
    </row>
    <row r="46" spans="1:178" s="12" customFormat="1" ht="31.5" x14ac:dyDescent="0.25">
      <c r="A46" s="59" t="s">
        <v>323</v>
      </c>
      <c r="B46" s="50">
        <f t="shared" si="130"/>
        <v>241335.976</v>
      </c>
      <c r="C46" s="50">
        <f t="shared" si="131"/>
        <v>38445.104309999995</v>
      </c>
      <c r="D46" s="15">
        <f t="shared" si="112"/>
        <v>15.930117401974083</v>
      </c>
      <c r="E46" s="15"/>
      <c r="F46" s="15"/>
      <c r="G46" s="15"/>
      <c r="H46" s="15"/>
      <c r="I46" s="15"/>
      <c r="J46" s="15"/>
      <c r="K46" s="15"/>
      <c r="L46" s="15"/>
      <c r="M46" s="15"/>
      <c r="N46" s="15"/>
      <c r="O46" s="15"/>
      <c r="P46" s="15"/>
      <c r="Q46" s="15"/>
      <c r="R46" s="15"/>
      <c r="S46" s="15"/>
      <c r="T46" s="15"/>
      <c r="U46" s="15"/>
      <c r="V46" s="14"/>
      <c r="W46" s="15"/>
      <c r="X46" s="15"/>
      <c r="Y46" s="14"/>
      <c r="Z46" s="15">
        <v>475.8</v>
      </c>
      <c r="AA46" s="172">
        <v>475.8</v>
      </c>
      <c r="AB46" s="14">
        <f t="shared" si="163"/>
        <v>100</v>
      </c>
      <c r="AC46" s="15"/>
      <c r="AD46" s="15"/>
      <c r="AE46" s="14"/>
      <c r="AF46" s="15"/>
      <c r="AG46" s="15"/>
      <c r="AH46" s="14"/>
      <c r="AI46" s="15">
        <v>8897</v>
      </c>
      <c r="AJ46" s="15">
        <v>8897</v>
      </c>
      <c r="AK46" s="15">
        <f t="shared" ref="AK46:AK50" si="210">AJ46/AI46*100</f>
        <v>100</v>
      </c>
      <c r="AL46" s="14">
        <v>20729</v>
      </c>
      <c r="AM46" s="14">
        <v>20729</v>
      </c>
      <c r="AN46" s="15">
        <f t="shared" ref="AN46:AN50" si="211">AM46/AL46*100</f>
        <v>100</v>
      </c>
      <c r="AO46" s="15">
        <v>1300</v>
      </c>
      <c r="AP46" s="15">
        <v>1300</v>
      </c>
      <c r="AQ46" s="15">
        <f>AP46/AO46*100</f>
        <v>100</v>
      </c>
      <c r="AR46" s="15"/>
      <c r="AS46" s="15"/>
      <c r="AT46" s="14"/>
      <c r="AU46" s="15"/>
      <c r="AV46" s="15"/>
      <c r="AW46" s="14"/>
      <c r="AX46" s="15"/>
      <c r="AY46" s="15"/>
      <c r="AZ46" s="14"/>
      <c r="BA46" s="15"/>
      <c r="BB46" s="15"/>
      <c r="BC46" s="14"/>
      <c r="BD46" s="15"/>
      <c r="BE46" s="15"/>
      <c r="BF46" s="14"/>
      <c r="BG46" s="50">
        <v>563.20000000000005</v>
      </c>
      <c r="BH46" s="50">
        <v>185.38395</v>
      </c>
      <c r="BI46" s="14">
        <f t="shared" ref="BI46" si="212">BH46/BG46*100</f>
        <v>32.916184303977268</v>
      </c>
      <c r="BJ46" s="50">
        <v>52000</v>
      </c>
      <c r="BK46" s="15"/>
      <c r="BL46" s="14">
        <f t="shared" si="179"/>
        <v>0</v>
      </c>
      <c r="BM46" s="15"/>
      <c r="BN46" s="15"/>
      <c r="BO46" s="14"/>
      <c r="BP46" s="50"/>
      <c r="BQ46" s="15"/>
      <c r="BR46" s="14"/>
      <c r="BS46" s="50"/>
      <c r="BT46" s="15"/>
      <c r="BU46" s="14"/>
      <c r="BV46" s="50"/>
      <c r="BW46" s="15"/>
      <c r="BX46" s="14"/>
      <c r="BY46" s="50"/>
      <c r="BZ46" s="15"/>
      <c r="CA46" s="14"/>
      <c r="CB46" s="15">
        <v>3730</v>
      </c>
      <c r="CC46" s="15">
        <v>3730</v>
      </c>
      <c r="CD46" s="15">
        <f>CC46/CB46*100</f>
        <v>100</v>
      </c>
      <c r="CE46" s="15">
        <v>1175</v>
      </c>
      <c r="CF46" s="15">
        <v>1175</v>
      </c>
      <c r="CG46" s="14">
        <f t="shared" si="137"/>
        <v>100</v>
      </c>
      <c r="CH46" s="15"/>
      <c r="CI46" s="15"/>
      <c r="CJ46" s="14"/>
      <c r="CK46" s="15"/>
      <c r="CL46" s="15"/>
      <c r="CM46" s="14"/>
      <c r="CN46" s="15">
        <v>250</v>
      </c>
      <c r="CO46" s="15">
        <v>250</v>
      </c>
      <c r="CP46" s="14">
        <f t="shared" si="189"/>
        <v>100</v>
      </c>
      <c r="CQ46" s="15"/>
      <c r="CR46" s="15"/>
      <c r="CS46" s="14"/>
      <c r="CT46" s="15"/>
      <c r="CU46" s="15"/>
      <c r="CV46" s="14"/>
      <c r="CW46" s="15"/>
      <c r="CX46" s="15"/>
      <c r="CY46" s="14"/>
      <c r="CZ46" s="15"/>
      <c r="DA46" s="15"/>
      <c r="DB46" s="14"/>
      <c r="DC46" s="15"/>
      <c r="DD46" s="15"/>
      <c r="DE46" s="14"/>
      <c r="DF46" s="15">
        <v>41400</v>
      </c>
      <c r="DG46" s="15"/>
      <c r="DH46" s="14"/>
      <c r="DI46" s="15"/>
      <c r="DJ46" s="15"/>
      <c r="DK46" s="14"/>
      <c r="DL46" s="15">
        <v>92401.82</v>
      </c>
      <c r="DM46" s="15"/>
      <c r="DN46" s="14"/>
      <c r="DO46" s="15"/>
      <c r="DP46" s="15"/>
      <c r="DQ46" s="14"/>
      <c r="DR46" s="15"/>
      <c r="DS46" s="15"/>
      <c r="DT46" s="14"/>
      <c r="DU46" s="15">
        <v>16602.756000000001</v>
      </c>
      <c r="DV46" s="15">
        <v>1389.9203600000001</v>
      </c>
      <c r="DW46" s="14">
        <f>DV46/DU46*100</f>
        <v>8.3716243255035483</v>
      </c>
      <c r="DX46" s="15"/>
      <c r="DY46" s="15"/>
      <c r="DZ46" s="14"/>
      <c r="EA46" s="15">
        <v>1498.4</v>
      </c>
      <c r="EB46" s="172"/>
      <c r="EC46" s="14">
        <f t="shared" si="206"/>
        <v>0</v>
      </c>
      <c r="ED46" s="15"/>
      <c r="EE46" s="172"/>
      <c r="EF46" s="14"/>
      <c r="EG46" s="15"/>
      <c r="EH46" s="172"/>
      <c r="EI46" s="14"/>
      <c r="EJ46" s="15"/>
      <c r="EK46" s="172"/>
      <c r="EL46" s="14"/>
      <c r="EM46" s="15"/>
      <c r="EN46" s="172"/>
      <c r="EO46" s="14"/>
      <c r="EP46" s="15"/>
      <c r="EQ46" s="172"/>
      <c r="ER46" s="14"/>
      <c r="ES46" s="15"/>
      <c r="ET46" s="172"/>
      <c r="EU46" s="14"/>
      <c r="EV46" s="15"/>
      <c r="EW46" s="172"/>
      <c r="EX46" s="14"/>
      <c r="EY46" s="15"/>
      <c r="EZ46" s="172"/>
      <c r="FA46" s="14"/>
      <c r="FB46" s="15"/>
      <c r="FC46" s="172"/>
      <c r="FD46" s="14"/>
      <c r="FE46" s="15"/>
      <c r="FF46" s="172"/>
      <c r="FG46" s="14"/>
      <c r="FH46" s="15">
        <v>313</v>
      </c>
      <c r="FI46" s="15">
        <v>313</v>
      </c>
      <c r="FJ46" s="14">
        <f t="shared" si="209"/>
        <v>100</v>
      </c>
      <c r="FK46" s="15"/>
      <c r="FL46" s="15"/>
      <c r="FM46" s="14"/>
      <c r="FN46" s="15"/>
      <c r="FO46" s="15"/>
      <c r="FP46" s="14"/>
      <c r="FQ46" s="15"/>
      <c r="FR46" s="15"/>
      <c r="FS46" s="14"/>
      <c r="FT46" s="15"/>
      <c r="FU46" s="15"/>
      <c r="FV46" s="14"/>
    </row>
    <row r="47" spans="1:178" s="12" customFormat="1" ht="15.75" x14ac:dyDescent="0.25">
      <c r="A47" s="59" t="s">
        <v>321</v>
      </c>
      <c r="B47" s="50">
        <f t="shared" si="130"/>
        <v>337998.63</v>
      </c>
      <c r="C47" s="50">
        <f t="shared" si="131"/>
        <v>111215.47078000002</v>
      </c>
      <c r="D47" s="50"/>
      <c r="E47" s="80"/>
      <c r="F47" s="80"/>
      <c r="G47" s="80"/>
      <c r="H47" s="80"/>
      <c r="I47" s="80"/>
      <c r="J47" s="80"/>
      <c r="K47" s="80"/>
      <c r="L47" s="80"/>
      <c r="M47" s="80"/>
      <c r="N47" s="80"/>
      <c r="O47" s="80"/>
      <c r="P47" s="80"/>
      <c r="Q47" s="50"/>
      <c r="R47" s="80"/>
      <c r="S47" s="80"/>
      <c r="T47" s="50"/>
      <c r="U47" s="80"/>
      <c r="V47" s="80"/>
      <c r="W47" s="50"/>
      <c r="X47" s="80"/>
      <c r="Y47" s="80"/>
      <c r="Z47" s="50"/>
      <c r="AA47" s="80"/>
      <c r="AB47" s="80"/>
      <c r="AC47" s="50"/>
      <c r="AD47" s="50"/>
      <c r="AE47" s="50"/>
      <c r="AF47" s="50"/>
      <c r="AG47" s="80"/>
      <c r="AH47" s="80"/>
      <c r="AI47" s="50"/>
      <c r="AJ47" s="80"/>
      <c r="AK47" s="83"/>
      <c r="AL47" s="80"/>
      <c r="AM47" s="80"/>
      <c r="AN47" s="83"/>
      <c r="AO47" s="50"/>
      <c r="AP47" s="80"/>
      <c r="AQ47" s="15"/>
      <c r="AR47" s="50"/>
      <c r="AS47" s="80"/>
      <c r="AT47" s="80"/>
      <c r="AU47" s="50"/>
      <c r="AV47" s="80"/>
      <c r="AW47" s="80"/>
      <c r="AX47" s="50"/>
      <c r="AY47" s="80"/>
      <c r="AZ47" s="80"/>
      <c r="BA47" s="50"/>
      <c r="BB47" s="80"/>
      <c r="BC47" s="80"/>
      <c r="BD47" s="50"/>
      <c r="BE47" s="80"/>
      <c r="BF47" s="80"/>
      <c r="BG47" s="50"/>
      <c r="BH47" s="80"/>
      <c r="BI47" s="80"/>
      <c r="BJ47" s="50"/>
      <c r="BK47" s="80"/>
      <c r="BL47" s="80"/>
      <c r="BM47" s="50"/>
      <c r="BN47" s="80"/>
      <c r="BO47" s="80"/>
      <c r="BP47" s="50"/>
      <c r="BQ47" s="80"/>
      <c r="BR47" s="80"/>
      <c r="BS47" s="50"/>
      <c r="BT47" s="80"/>
      <c r="BU47" s="80"/>
      <c r="BV47" s="50"/>
      <c r="BW47" s="80"/>
      <c r="BX47" s="80"/>
      <c r="BY47" s="50"/>
      <c r="BZ47" s="80"/>
      <c r="CA47" s="80"/>
      <c r="CB47" s="50"/>
      <c r="CC47" s="80"/>
      <c r="CD47" s="80"/>
      <c r="CE47" s="50"/>
      <c r="CF47" s="80"/>
      <c r="CG47" s="14"/>
      <c r="CH47" s="50"/>
      <c r="CI47" s="80"/>
      <c r="CJ47" s="14"/>
      <c r="CK47" s="50"/>
      <c r="CL47" s="80"/>
      <c r="CM47" s="14"/>
      <c r="CN47" s="50"/>
      <c r="CO47" s="80"/>
      <c r="CP47" s="14"/>
      <c r="CQ47" s="50">
        <v>44100</v>
      </c>
      <c r="CR47" s="15">
        <v>44100</v>
      </c>
      <c r="CS47" s="14">
        <f t="shared" si="191"/>
        <v>100</v>
      </c>
      <c r="CT47" s="50"/>
      <c r="CU47" s="80"/>
      <c r="CV47" s="14"/>
      <c r="CW47" s="50"/>
      <c r="CX47" s="80"/>
      <c r="CY47" s="14"/>
      <c r="CZ47" s="50"/>
      <c r="DA47" s="80"/>
      <c r="DB47" s="14"/>
      <c r="DC47" s="50">
        <v>108040.09</v>
      </c>
      <c r="DD47" s="50">
        <v>41128.467490000003</v>
      </c>
      <c r="DE47" s="14">
        <f>DD47/DC47*100</f>
        <v>38.067783440387728</v>
      </c>
      <c r="DF47" s="50"/>
      <c r="DG47" s="80"/>
      <c r="DH47" s="14"/>
      <c r="DI47" s="50">
        <v>18396.740000000002</v>
      </c>
      <c r="DJ47" s="50">
        <v>15088.6548</v>
      </c>
      <c r="DK47" s="14">
        <f>DJ47/DI47*100</f>
        <v>82.018090161626461</v>
      </c>
      <c r="DL47" s="50"/>
      <c r="DM47" s="80"/>
      <c r="DN47" s="14"/>
      <c r="DO47" s="50"/>
      <c r="DP47" s="80"/>
      <c r="DQ47" s="14"/>
      <c r="DR47" s="50"/>
      <c r="DS47" s="80"/>
      <c r="DT47" s="14"/>
      <c r="DU47" s="50"/>
      <c r="DV47" s="80"/>
      <c r="DW47" s="14"/>
      <c r="DX47" s="50"/>
      <c r="DY47" s="80"/>
      <c r="DZ47" s="14"/>
      <c r="EA47" s="50"/>
      <c r="EB47" s="80"/>
      <c r="EC47" s="80"/>
      <c r="ED47" s="172">
        <v>166873.79999999999</v>
      </c>
      <c r="EE47" s="172">
        <v>10310.34849</v>
      </c>
      <c r="EF47" s="14">
        <f t="shared" si="208"/>
        <v>6.1785304163985009</v>
      </c>
      <c r="EG47" s="172"/>
      <c r="EH47" s="172"/>
      <c r="EI47" s="14"/>
      <c r="EJ47" s="172"/>
      <c r="EK47" s="172"/>
      <c r="EL47" s="14"/>
      <c r="EM47" s="172"/>
      <c r="EN47" s="172"/>
      <c r="EO47" s="14"/>
      <c r="EP47" s="172"/>
      <c r="EQ47" s="172"/>
      <c r="ER47" s="14"/>
      <c r="ES47" s="172"/>
      <c r="ET47" s="172"/>
      <c r="EU47" s="14"/>
      <c r="EV47" s="172"/>
      <c r="EW47" s="172"/>
      <c r="EX47" s="14"/>
      <c r="EY47" s="172"/>
      <c r="EZ47" s="172"/>
      <c r="FA47" s="14"/>
      <c r="FB47" s="172"/>
      <c r="FC47" s="172"/>
      <c r="FD47" s="14"/>
      <c r="FE47" s="172"/>
      <c r="FF47" s="172"/>
      <c r="FG47" s="14"/>
      <c r="FH47" s="172">
        <v>510</v>
      </c>
      <c r="FI47" s="172">
        <v>510</v>
      </c>
      <c r="FJ47" s="14">
        <f>FI47/FH47*100</f>
        <v>100</v>
      </c>
      <c r="FK47" s="172"/>
      <c r="FL47" s="172"/>
      <c r="FM47" s="14"/>
      <c r="FN47" s="172"/>
      <c r="FO47" s="172"/>
      <c r="FP47" s="14"/>
      <c r="FQ47" s="172"/>
      <c r="FR47" s="172"/>
      <c r="FS47" s="14"/>
      <c r="FT47" s="172">
        <v>78</v>
      </c>
      <c r="FU47" s="172">
        <v>78</v>
      </c>
      <c r="FV47" s="14">
        <f t="shared" ref="FV47" si="213">FU47/FT47*100</f>
        <v>100</v>
      </c>
    </row>
    <row r="48" spans="1:178" s="12" customFormat="1" ht="15.75" x14ac:dyDescent="0.25">
      <c r="A48" s="59" t="s">
        <v>322</v>
      </c>
      <c r="B48" s="50">
        <f t="shared" si="130"/>
        <v>0</v>
      </c>
      <c r="C48" s="50">
        <f t="shared" si="131"/>
        <v>0</v>
      </c>
      <c r="D48" s="50"/>
      <c r="E48" s="80"/>
      <c r="F48" s="80"/>
      <c r="G48" s="80"/>
      <c r="H48" s="80"/>
      <c r="I48" s="80"/>
      <c r="J48" s="80"/>
      <c r="K48" s="80"/>
      <c r="L48" s="80"/>
      <c r="M48" s="80"/>
      <c r="N48" s="80"/>
      <c r="O48" s="80"/>
      <c r="P48" s="80"/>
      <c r="Q48" s="50"/>
      <c r="R48" s="80"/>
      <c r="S48" s="80"/>
      <c r="T48" s="50"/>
      <c r="U48" s="80"/>
      <c r="V48" s="80"/>
      <c r="W48" s="50"/>
      <c r="X48" s="80"/>
      <c r="Y48" s="80"/>
      <c r="Z48" s="50"/>
      <c r="AA48" s="80"/>
      <c r="AB48" s="80"/>
      <c r="AC48" s="50"/>
      <c r="AD48" s="50"/>
      <c r="AE48" s="50"/>
      <c r="AF48" s="50"/>
      <c r="AG48" s="80"/>
      <c r="AH48" s="80"/>
      <c r="AI48" s="50"/>
      <c r="AJ48" s="80"/>
      <c r="AK48" s="83"/>
      <c r="AL48" s="80"/>
      <c r="AM48" s="80"/>
      <c r="AN48" s="83"/>
      <c r="AO48" s="50"/>
      <c r="AP48" s="80"/>
      <c r="AQ48" s="15"/>
      <c r="AR48" s="50"/>
      <c r="AS48" s="80"/>
      <c r="AT48" s="80"/>
      <c r="AU48" s="50"/>
      <c r="AV48" s="80"/>
      <c r="AW48" s="80"/>
      <c r="AX48" s="50"/>
      <c r="AY48" s="80"/>
      <c r="AZ48" s="80"/>
      <c r="BA48" s="50"/>
      <c r="BB48" s="80"/>
      <c r="BC48" s="80"/>
      <c r="BD48" s="50"/>
      <c r="BE48" s="80"/>
      <c r="BF48" s="80"/>
      <c r="BG48" s="50"/>
      <c r="BH48" s="80"/>
      <c r="BI48" s="80"/>
      <c r="BJ48" s="50"/>
      <c r="BK48" s="80"/>
      <c r="BL48" s="80"/>
      <c r="BM48" s="50"/>
      <c r="BN48" s="80"/>
      <c r="BO48" s="80"/>
      <c r="BP48" s="50"/>
      <c r="BQ48" s="80"/>
      <c r="BR48" s="80"/>
      <c r="BS48" s="50"/>
      <c r="BT48" s="80"/>
      <c r="BU48" s="80"/>
      <c r="BV48" s="50"/>
      <c r="BW48" s="80"/>
      <c r="BX48" s="80"/>
      <c r="BY48" s="50"/>
      <c r="BZ48" s="80"/>
      <c r="CA48" s="80"/>
      <c r="CB48" s="50"/>
      <c r="CC48" s="80"/>
      <c r="CD48" s="80"/>
      <c r="CE48" s="50"/>
      <c r="CF48" s="80"/>
      <c r="CG48" s="14"/>
      <c r="CH48" s="50"/>
      <c r="CI48" s="80"/>
      <c r="CJ48" s="14"/>
      <c r="CK48" s="50"/>
      <c r="CL48" s="80"/>
      <c r="CM48" s="14"/>
      <c r="CN48" s="50"/>
      <c r="CO48" s="80"/>
      <c r="CP48" s="14"/>
      <c r="CQ48" s="50"/>
      <c r="CR48" s="80"/>
      <c r="CS48" s="14"/>
      <c r="CT48" s="50"/>
      <c r="CU48" s="80"/>
      <c r="CV48" s="14"/>
      <c r="CW48" s="50"/>
      <c r="CX48" s="80"/>
      <c r="CY48" s="14"/>
      <c r="CZ48" s="50"/>
      <c r="DA48" s="80"/>
      <c r="DB48" s="14"/>
      <c r="DC48" s="50"/>
      <c r="DD48" s="80"/>
      <c r="DE48" s="14"/>
      <c r="DF48" s="50"/>
      <c r="DG48" s="80"/>
      <c r="DH48" s="14"/>
      <c r="DI48" s="50"/>
      <c r="DJ48" s="80"/>
      <c r="DK48" s="14"/>
      <c r="DL48" s="50"/>
      <c r="DM48" s="80"/>
      <c r="DN48" s="14"/>
      <c r="DO48" s="50"/>
      <c r="DP48" s="80"/>
      <c r="DQ48" s="14"/>
      <c r="DR48" s="50"/>
      <c r="DS48" s="80"/>
      <c r="DT48" s="14"/>
      <c r="DU48" s="50"/>
      <c r="DV48" s="80"/>
      <c r="DW48" s="14"/>
      <c r="DX48" s="50"/>
      <c r="DY48" s="80"/>
      <c r="DZ48" s="14"/>
      <c r="EA48" s="50"/>
      <c r="EB48" s="80"/>
      <c r="EC48" s="80"/>
      <c r="ED48" s="50"/>
      <c r="EE48" s="80"/>
      <c r="EF48" s="80"/>
      <c r="EG48" s="50"/>
      <c r="EH48" s="80"/>
      <c r="EI48" s="80"/>
      <c r="EJ48" s="50"/>
      <c r="EK48" s="80"/>
      <c r="EL48" s="80"/>
      <c r="EM48" s="50"/>
      <c r="EN48" s="80"/>
      <c r="EO48" s="80"/>
      <c r="EP48" s="50"/>
      <c r="EQ48" s="80"/>
      <c r="ER48" s="80"/>
      <c r="ES48" s="50"/>
      <c r="ET48" s="80"/>
      <c r="EU48" s="80"/>
      <c r="EV48" s="50"/>
      <c r="EW48" s="80"/>
      <c r="EX48" s="80"/>
      <c r="EY48" s="50"/>
      <c r="EZ48" s="80"/>
      <c r="FA48" s="80"/>
      <c r="FB48" s="50"/>
      <c r="FC48" s="80"/>
      <c r="FD48" s="80"/>
      <c r="FE48" s="50"/>
      <c r="FF48" s="80"/>
      <c r="FG48" s="80"/>
      <c r="FH48" s="50"/>
      <c r="FI48" s="80"/>
      <c r="FJ48" s="14"/>
      <c r="FK48" s="50"/>
      <c r="FL48" s="80"/>
      <c r="FM48" s="14"/>
      <c r="FN48" s="50"/>
      <c r="FO48" s="80"/>
      <c r="FP48" s="14"/>
      <c r="FQ48" s="50"/>
      <c r="FR48" s="80"/>
      <c r="FS48" s="14"/>
      <c r="FT48" s="50"/>
      <c r="FU48" s="80"/>
      <c r="FV48" s="14"/>
    </row>
    <row r="49" spans="1:178" s="28" customFormat="1" ht="31.5" x14ac:dyDescent="0.25">
      <c r="A49" s="131" t="s">
        <v>333</v>
      </c>
      <c r="B49" s="80">
        <f t="shared" si="130"/>
        <v>239000.30000000002</v>
      </c>
      <c r="C49" s="80">
        <f t="shared" si="131"/>
        <v>98715.483160000003</v>
      </c>
      <c r="D49" s="83">
        <f t="shared" si="112"/>
        <v>41.303497593936072</v>
      </c>
      <c r="E49" s="83">
        <f>E50+E51+E58+E59+E60+E63+E66</f>
        <v>0</v>
      </c>
      <c r="F49" s="83">
        <f t="shared" ref="F49:AY49" si="214">F50+F51+F58+F59+F60+F63+F66</f>
        <v>0</v>
      </c>
      <c r="G49" s="83">
        <f t="shared" si="214"/>
        <v>0</v>
      </c>
      <c r="H49" s="83">
        <f t="shared" si="214"/>
        <v>0</v>
      </c>
      <c r="I49" s="83">
        <f t="shared" si="214"/>
        <v>0</v>
      </c>
      <c r="J49" s="83">
        <f t="shared" si="214"/>
        <v>0</v>
      </c>
      <c r="K49" s="83">
        <f t="shared" si="214"/>
        <v>10200</v>
      </c>
      <c r="L49" s="83">
        <f t="shared" si="214"/>
        <v>10080.461539999998</v>
      </c>
      <c r="M49" s="83">
        <f t="shared" ref="M49:M377" si="215">L49/K49*100</f>
        <v>98.828054313725474</v>
      </c>
      <c r="N49" s="83">
        <f t="shared" si="214"/>
        <v>0</v>
      </c>
      <c r="O49" s="83">
        <f t="shared" si="214"/>
        <v>0</v>
      </c>
      <c r="P49" s="83">
        <f t="shared" si="214"/>
        <v>0</v>
      </c>
      <c r="Q49" s="83">
        <f t="shared" si="214"/>
        <v>0</v>
      </c>
      <c r="R49" s="83">
        <f t="shared" si="214"/>
        <v>0</v>
      </c>
      <c r="S49" s="83">
        <f t="shared" si="214"/>
        <v>0</v>
      </c>
      <c r="T49" s="83">
        <f t="shared" si="214"/>
        <v>0</v>
      </c>
      <c r="U49" s="83">
        <f t="shared" si="214"/>
        <v>0</v>
      </c>
      <c r="V49" s="83">
        <f t="shared" si="214"/>
        <v>0</v>
      </c>
      <c r="W49" s="83">
        <f t="shared" si="214"/>
        <v>80000</v>
      </c>
      <c r="X49" s="83">
        <f t="shared" si="214"/>
        <v>75838.005080000003</v>
      </c>
      <c r="Y49" s="80">
        <f t="shared" ref="Y49" si="216">X49/W49*100</f>
        <v>94.797506350000006</v>
      </c>
      <c r="Z49" s="83">
        <f t="shared" si="214"/>
        <v>370.2</v>
      </c>
      <c r="AA49" s="83">
        <f t="shared" si="214"/>
        <v>370.2</v>
      </c>
      <c r="AB49" s="81">
        <f t="shared" si="163"/>
        <v>100</v>
      </c>
      <c r="AC49" s="83">
        <f t="shared" si="214"/>
        <v>0</v>
      </c>
      <c r="AD49" s="83">
        <f t="shared" si="214"/>
        <v>0</v>
      </c>
      <c r="AE49" s="81"/>
      <c r="AF49" s="83">
        <f t="shared" si="214"/>
        <v>0</v>
      </c>
      <c r="AG49" s="83">
        <f t="shared" si="214"/>
        <v>0</v>
      </c>
      <c r="AH49" s="83">
        <f t="shared" si="214"/>
        <v>0</v>
      </c>
      <c r="AI49" s="83">
        <f>SUM(AI50:AI66)</f>
        <v>3142</v>
      </c>
      <c r="AJ49" s="83">
        <f t="shared" ref="AJ49:AM49" si="217">SUM(AJ50:AJ66)</f>
        <v>2201.5700000000002</v>
      </c>
      <c r="AK49" s="83">
        <f t="shared" si="210"/>
        <v>70.069064290260982</v>
      </c>
      <c r="AL49" s="83">
        <f t="shared" si="217"/>
        <v>9424</v>
      </c>
      <c r="AM49" s="83">
        <f t="shared" si="217"/>
        <v>6347.3354100000006</v>
      </c>
      <c r="AN49" s="83">
        <f t="shared" si="211"/>
        <v>67.352879987266562</v>
      </c>
      <c r="AO49" s="83">
        <f t="shared" si="214"/>
        <v>1300</v>
      </c>
      <c r="AP49" s="83">
        <f t="shared" si="214"/>
        <v>1300</v>
      </c>
      <c r="AQ49" s="83">
        <f t="shared" ref="AQ49:AQ50" si="218">AP49/AO49*100</f>
        <v>100</v>
      </c>
      <c r="AR49" s="83">
        <f t="shared" si="214"/>
        <v>0</v>
      </c>
      <c r="AS49" s="83">
        <f t="shared" si="214"/>
        <v>0</v>
      </c>
      <c r="AT49" s="83">
        <f t="shared" si="214"/>
        <v>0</v>
      </c>
      <c r="AU49" s="83">
        <f t="shared" si="214"/>
        <v>0</v>
      </c>
      <c r="AV49" s="83">
        <f t="shared" si="214"/>
        <v>0</v>
      </c>
      <c r="AW49" s="83">
        <f t="shared" si="214"/>
        <v>0</v>
      </c>
      <c r="AX49" s="83">
        <f t="shared" si="214"/>
        <v>0</v>
      </c>
      <c r="AY49" s="83">
        <f t="shared" si="214"/>
        <v>0</v>
      </c>
      <c r="AZ49" s="83">
        <f t="shared" ref="AZ49:BF49" si="219">AZ50+AZ51+AZ58+AZ59+AZ60+AZ63+AZ66</f>
        <v>0</v>
      </c>
      <c r="BA49" s="83">
        <f t="shared" si="219"/>
        <v>0</v>
      </c>
      <c r="BB49" s="83">
        <f t="shared" si="219"/>
        <v>0</v>
      </c>
      <c r="BC49" s="83">
        <f t="shared" si="219"/>
        <v>0</v>
      </c>
      <c r="BD49" s="83">
        <f t="shared" si="219"/>
        <v>0</v>
      </c>
      <c r="BE49" s="83">
        <f t="shared" si="219"/>
        <v>0</v>
      </c>
      <c r="BF49" s="83">
        <f t="shared" si="219"/>
        <v>0</v>
      </c>
      <c r="BG49" s="83">
        <f>SUM(BG50:BG66)</f>
        <v>4143.0999999999995</v>
      </c>
      <c r="BH49" s="83">
        <f>SUM(BH50:BH66)</f>
        <v>1838.41113</v>
      </c>
      <c r="BI49" s="81">
        <f t="shared" ref="BI49:BI65" si="220">BH49/BG49*100</f>
        <v>44.372839902488479</v>
      </c>
      <c r="BJ49" s="83"/>
      <c r="BK49" s="83">
        <f>SUM(BK50:BK66)</f>
        <v>0</v>
      </c>
      <c r="BL49" s="81"/>
      <c r="BM49" s="83">
        <f t="shared" ref="BM49:BO49" si="221">BM50+BM51+BM58+BM59+BM60+BM63+BM66</f>
        <v>0</v>
      </c>
      <c r="BN49" s="83">
        <f t="shared" si="221"/>
        <v>0</v>
      </c>
      <c r="BO49" s="83">
        <f t="shared" si="221"/>
        <v>0</v>
      </c>
      <c r="BP49" s="83">
        <f>SUM(BP50:BP66)</f>
        <v>0</v>
      </c>
      <c r="BQ49" s="83">
        <f>SUM(BQ50:BQ66)</f>
        <v>0</v>
      </c>
      <c r="BR49" s="81"/>
      <c r="BS49" s="83">
        <f>SUM(BS50:BS66)</f>
        <v>0</v>
      </c>
      <c r="BT49" s="83">
        <f>SUM(BT50:BT66)</f>
        <v>0</v>
      </c>
      <c r="BU49" s="81"/>
      <c r="BV49" s="83">
        <f>SUM(BV50:BV66)</f>
        <v>0</v>
      </c>
      <c r="BW49" s="83">
        <f>SUM(BW50:BW66)</f>
        <v>0</v>
      </c>
      <c r="BX49" s="81"/>
      <c r="BY49" s="83">
        <f>SUM(BY50:BY66)</f>
        <v>0</v>
      </c>
      <c r="BZ49" s="83">
        <f>SUM(BZ50:BZ66)</f>
        <v>0</v>
      </c>
      <c r="CA49" s="81"/>
      <c r="CB49" s="83">
        <f>SUM(CB50:CB66)</f>
        <v>0</v>
      </c>
      <c r="CC49" s="83">
        <f>SUM(CC50:CC66)</f>
        <v>0</v>
      </c>
      <c r="CD49" s="81"/>
      <c r="CE49" s="83">
        <f>SUM(CE50:CE66)</f>
        <v>406.8</v>
      </c>
      <c r="CF49" s="83">
        <f>SUM(CF50:CF66)</f>
        <v>406.8</v>
      </c>
      <c r="CG49" s="81">
        <f t="shared" si="137"/>
        <v>100</v>
      </c>
      <c r="CH49" s="83">
        <f>SUM(CH50:CH66)</f>
        <v>0</v>
      </c>
      <c r="CI49" s="83">
        <f>SUM(CI50:CI66)</f>
        <v>0</v>
      </c>
      <c r="CJ49" s="81"/>
      <c r="CK49" s="83">
        <f>SUM(CK50:CK66)</f>
        <v>0</v>
      </c>
      <c r="CL49" s="83">
        <f>SUM(CL50:CL66)</f>
        <v>0</v>
      </c>
      <c r="CM49" s="81"/>
      <c r="CN49" s="83">
        <f>SUM(CN50:CN66)</f>
        <v>200</v>
      </c>
      <c r="CO49" s="83">
        <f>SUM(CO50:CO66)</f>
        <v>200</v>
      </c>
      <c r="CP49" s="81">
        <f t="shared" ref="CP49:CP50" si="222">CO49/CN49*100</f>
        <v>100</v>
      </c>
      <c r="CQ49" s="83"/>
      <c r="CR49" s="83"/>
      <c r="CS49" s="81"/>
      <c r="CT49" s="83">
        <f>SUM(CT50:CT66)</f>
        <v>0</v>
      </c>
      <c r="CU49" s="83">
        <f>SUM(CU50:CU66)</f>
        <v>0</v>
      </c>
      <c r="CV49" s="81"/>
      <c r="CW49" s="83">
        <f>SUM(CW50:CW66)</f>
        <v>0</v>
      </c>
      <c r="CX49" s="83">
        <f>SUM(CX50:CX66)</f>
        <v>0</v>
      </c>
      <c r="CY49" s="81"/>
      <c r="CZ49" s="83">
        <f>SUM(CZ50:CZ66)</f>
        <v>0</v>
      </c>
      <c r="DA49" s="83">
        <f>SUM(DA50:DA66)</f>
        <v>0</v>
      </c>
      <c r="DB49" s="81"/>
      <c r="DC49" s="83">
        <f>SUM(DC50:DC66)</f>
        <v>0</v>
      </c>
      <c r="DD49" s="83">
        <f>SUM(DD50:DD66)</f>
        <v>0</v>
      </c>
      <c r="DE49" s="81"/>
      <c r="DF49" s="83">
        <f>SUM(DF50:DF66)</f>
        <v>0</v>
      </c>
      <c r="DG49" s="83">
        <f>SUM(DG50:DG66)</f>
        <v>0</v>
      </c>
      <c r="DH49" s="81"/>
      <c r="DI49" s="83">
        <f>SUM(DI50:DI66)</f>
        <v>0</v>
      </c>
      <c r="DJ49" s="83">
        <f>SUM(DJ50:DJ66)</f>
        <v>0</v>
      </c>
      <c r="DK49" s="81"/>
      <c r="DL49" s="83">
        <f>SUM(DL50:DL66)</f>
        <v>0</v>
      </c>
      <c r="DM49" s="83">
        <f>SUM(DM50:DM66)</f>
        <v>0</v>
      </c>
      <c r="DN49" s="81"/>
      <c r="DO49" s="83">
        <f>SUM(DO50:DO66)</f>
        <v>0</v>
      </c>
      <c r="DP49" s="83">
        <f>SUM(DP50:DP66)</f>
        <v>0</v>
      </c>
      <c r="DQ49" s="81"/>
      <c r="DR49" s="83">
        <f>SUM(DR50:DR66)</f>
        <v>0</v>
      </c>
      <c r="DS49" s="83">
        <f>SUM(DS50:DS66)</f>
        <v>0</v>
      </c>
      <c r="DT49" s="81"/>
      <c r="DU49" s="83">
        <f>SUM(DU50:DU66)</f>
        <v>0</v>
      </c>
      <c r="DV49" s="83">
        <f>SUM(DV50:DV66)</f>
        <v>0</v>
      </c>
      <c r="DW49" s="81"/>
      <c r="DX49" s="83">
        <f>SUM(DX50:DX66)</f>
        <v>0</v>
      </c>
      <c r="DY49" s="83">
        <f>SUM(DY50:DY66)</f>
        <v>0</v>
      </c>
      <c r="DZ49" s="81"/>
      <c r="EA49" s="83">
        <f t="shared" ref="EA49:EB49" si="223">EA50+EA51+EA58+EA59+EA60+EA63+EA66</f>
        <v>181.5</v>
      </c>
      <c r="EB49" s="83">
        <f t="shared" si="223"/>
        <v>0</v>
      </c>
      <c r="EC49" s="81">
        <f t="shared" ref="EC49:EC50" si="224">EB49/EA49*100</f>
        <v>0</v>
      </c>
      <c r="ED49" s="83">
        <f t="shared" ref="ED49:EE49" si="225">ED50+ED51+ED58+ED59+ED60+ED63+ED66</f>
        <v>30000</v>
      </c>
      <c r="EE49" s="83">
        <f t="shared" si="225"/>
        <v>0</v>
      </c>
      <c r="EF49" s="81">
        <f t="shared" ref="EF49:EF51" si="226">EE49/ED49*100</f>
        <v>0</v>
      </c>
      <c r="EG49" s="83"/>
      <c r="EH49" s="83"/>
      <c r="EI49" s="81"/>
      <c r="EJ49" s="83"/>
      <c r="EK49" s="83"/>
      <c r="EL49" s="81"/>
      <c r="EM49" s="83"/>
      <c r="EN49" s="83"/>
      <c r="EO49" s="81"/>
      <c r="EP49" s="83"/>
      <c r="EQ49" s="83"/>
      <c r="ER49" s="81"/>
      <c r="ES49" s="83"/>
      <c r="ET49" s="83"/>
      <c r="EU49" s="81"/>
      <c r="EV49" s="83"/>
      <c r="EW49" s="83"/>
      <c r="EX49" s="81"/>
      <c r="EY49" s="83"/>
      <c r="EZ49" s="83"/>
      <c r="FA49" s="81"/>
      <c r="FB49" s="83"/>
      <c r="FC49" s="83"/>
      <c r="FD49" s="81"/>
      <c r="FE49" s="83">
        <f>SUM(FE50:FE66)</f>
        <v>99500</v>
      </c>
      <c r="FF49" s="83">
        <f>SUM(FF50:FF66)</f>
        <v>0</v>
      </c>
      <c r="FG49" s="81"/>
      <c r="FH49" s="83">
        <f>SUM(FH50:FH66)</f>
        <v>132.69999999999999</v>
      </c>
      <c r="FI49" s="83">
        <f>SUM(FI50:FI66)</f>
        <v>132.69999999999999</v>
      </c>
      <c r="FJ49" s="81">
        <f t="shared" ref="FJ49:FJ50" si="227">FI49/FH49*100</f>
        <v>100</v>
      </c>
      <c r="FK49" s="83"/>
      <c r="FL49" s="83"/>
      <c r="FM49" s="81"/>
      <c r="FN49" s="83"/>
      <c r="FO49" s="83"/>
      <c r="FP49" s="81"/>
      <c r="FQ49" s="83"/>
      <c r="FR49" s="83"/>
      <c r="FS49" s="81"/>
      <c r="FT49" s="83"/>
      <c r="FU49" s="83"/>
      <c r="FV49" s="81"/>
    </row>
    <row r="50" spans="1:178" s="12" customFormat="1" ht="31.5" x14ac:dyDescent="0.25">
      <c r="A50" s="59" t="s">
        <v>332</v>
      </c>
      <c r="B50" s="50">
        <f t="shared" si="130"/>
        <v>126711</v>
      </c>
      <c r="C50" s="50">
        <f t="shared" si="131"/>
        <v>22599.907999999999</v>
      </c>
      <c r="D50" s="15">
        <f t="shared" si="112"/>
        <v>17.835790105042182</v>
      </c>
      <c r="E50" s="15"/>
      <c r="F50" s="15"/>
      <c r="G50" s="15"/>
      <c r="H50" s="15"/>
      <c r="I50" s="15"/>
      <c r="J50" s="15"/>
      <c r="K50" s="15">
        <v>10200</v>
      </c>
      <c r="L50" s="15">
        <v>10080.461539999998</v>
      </c>
      <c r="M50" s="15">
        <f t="shared" si="215"/>
        <v>98.828054313725474</v>
      </c>
      <c r="N50" s="15"/>
      <c r="O50" s="15"/>
      <c r="P50" s="15"/>
      <c r="Q50" s="15"/>
      <c r="R50" s="15"/>
      <c r="S50" s="15"/>
      <c r="T50" s="15"/>
      <c r="U50" s="15"/>
      <c r="V50" s="14"/>
      <c r="W50" s="15"/>
      <c r="X50" s="15"/>
      <c r="Y50" s="50"/>
      <c r="Z50" s="15">
        <v>370.2</v>
      </c>
      <c r="AA50" s="172">
        <v>370.2</v>
      </c>
      <c r="AB50" s="14">
        <f t="shared" si="163"/>
        <v>100</v>
      </c>
      <c r="AC50" s="15"/>
      <c r="AD50" s="15"/>
      <c r="AE50" s="14"/>
      <c r="AF50" s="15"/>
      <c r="AG50" s="15"/>
      <c r="AH50" s="14"/>
      <c r="AI50" s="15">
        <v>3142</v>
      </c>
      <c r="AJ50" s="15">
        <v>2201.5700000000002</v>
      </c>
      <c r="AK50" s="15">
        <f t="shared" si="210"/>
        <v>70.069064290260982</v>
      </c>
      <c r="AL50" s="14">
        <v>9424</v>
      </c>
      <c r="AM50" s="14">
        <v>6347.3354100000006</v>
      </c>
      <c r="AN50" s="15">
        <f t="shared" si="211"/>
        <v>67.352879987266562</v>
      </c>
      <c r="AO50" s="15">
        <v>1300</v>
      </c>
      <c r="AP50" s="15">
        <v>1300</v>
      </c>
      <c r="AQ50" s="15">
        <f t="shared" si="218"/>
        <v>100</v>
      </c>
      <c r="AR50" s="15"/>
      <c r="AS50" s="15"/>
      <c r="AT50" s="14"/>
      <c r="AU50" s="15"/>
      <c r="AV50" s="15"/>
      <c r="AW50" s="14"/>
      <c r="AX50" s="15"/>
      <c r="AY50" s="15"/>
      <c r="AZ50" s="14"/>
      <c r="BA50" s="15"/>
      <c r="BB50" s="15"/>
      <c r="BC50" s="14"/>
      <c r="BD50" s="15"/>
      <c r="BE50" s="15"/>
      <c r="BF50" s="14"/>
      <c r="BG50" s="50">
        <v>1853.8</v>
      </c>
      <c r="BH50" s="50">
        <v>1560.84105</v>
      </c>
      <c r="BI50" s="14">
        <f t="shared" si="220"/>
        <v>84.196841622613022</v>
      </c>
      <c r="BJ50" s="50"/>
      <c r="BK50" s="15"/>
      <c r="BL50" s="14"/>
      <c r="BM50" s="15"/>
      <c r="BN50" s="15"/>
      <c r="BO50" s="14"/>
      <c r="BP50" s="50"/>
      <c r="BQ50" s="15"/>
      <c r="BR50" s="14"/>
      <c r="BS50" s="50"/>
      <c r="BT50" s="15"/>
      <c r="BU50" s="14"/>
      <c r="BV50" s="50"/>
      <c r="BW50" s="15"/>
      <c r="BX50" s="14"/>
      <c r="BY50" s="50"/>
      <c r="BZ50" s="15"/>
      <c r="CA50" s="14"/>
      <c r="CB50" s="50"/>
      <c r="CC50" s="15"/>
      <c r="CD50" s="14"/>
      <c r="CE50" s="15">
        <v>406.8</v>
      </c>
      <c r="CF50" s="15">
        <v>406.8</v>
      </c>
      <c r="CG50" s="14">
        <f t="shared" si="137"/>
        <v>100</v>
      </c>
      <c r="CH50" s="15"/>
      <c r="CI50" s="15"/>
      <c r="CJ50" s="14"/>
      <c r="CK50" s="15"/>
      <c r="CL50" s="15"/>
      <c r="CM50" s="14"/>
      <c r="CN50" s="15">
        <v>200</v>
      </c>
      <c r="CO50" s="15">
        <v>200</v>
      </c>
      <c r="CP50" s="14">
        <f t="shared" si="222"/>
        <v>100</v>
      </c>
      <c r="CQ50" s="15"/>
      <c r="CR50" s="15"/>
      <c r="CS50" s="81"/>
      <c r="CT50" s="15"/>
      <c r="CU50" s="15"/>
      <c r="CV50" s="81"/>
      <c r="CW50" s="15"/>
      <c r="CX50" s="15"/>
      <c r="CY50" s="81"/>
      <c r="CZ50" s="15"/>
      <c r="DA50" s="15"/>
      <c r="DB50" s="81"/>
      <c r="DC50" s="15"/>
      <c r="DD50" s="15"/>
      <c r="DE50" s="81"/>
      <c r="DF50" s="15"/>
      <c r="DG50" s="15"/>
      <c r="DH50" s="81"/>
      <c r="DI50" s="15"/>
      <c r="DJ50" s="15"/>
      <c r="DK50" s="81"/>
      <c r="DL50" s="15"/>
      <c r="DM50" s="15"/>
      <c r="DN50" s="81"/>
      <c r="DO50" s="15"/>
      <c r="DP50" s="15"/>
      <c r="DQ50" s="81"/>
      <c r="DR50" s="15"/>
      <c r="DS50" s="15"/>
      <c r="DT50" s="81"/>
      <c r="DU50" s="15"/>
      <c r="DV50" s="15"/>
      <c r="DW50" s="81"/>
      <c r="DX50" s="15"/>
      <c r="DY50" s="15"/>
      <c r="DZ50" s="81"/>
      <c r="EA50" s="191">
        <v>181.5</v>
      </c>
      <c r="EB50" s="172"/>
      <c r="EC50" s="14">
        <f t="shared" si="224"/>
        <v>0</v>
      </c>
      <c r="ED50" s="172"/>
      <c r="EE50" s="172"/>
      <c r="EF50" s="14"/>
      <c r="EG50" s="172"/>
      <c r="EH50" s="172"/>
      <c r="EI50" s="14"/>
      <c r="EJ50" s="172"/>
      <c r="EK50" s="172"/>
      <c r="EL50" s="14"/>
      <c r="EM50" s="172"/>
      <c r="EN50" s="172"/>
      <c r="EO50" s="14"/>
      <c r="EP50" s="172"/>
      <c r="EQ50" s="172"/>
      <c r="ER50" s="14"/>
      <c r="ES50" s="172"/>
      <c r="ET50" s="172"/>
      <c r="EU50" s="14"/>
      <c r="EV50" s="172"/>
      <c r="EW50" s="172"/>
      <c r="EX50" s="14"/>
      <c r="EY50" s="172"/>
      <c r="EZ50" s="172"/>
      <c r="FA50" s="14"/>
      <c r="FB50" s="172"/>
      <c r="FC50" s="172"/>
      <c r="FD50" s="14"/>
      <c r="FE50" s="172">
        <v>99500</v>
      </c>
      <c r="FF50" s="172"/>
      <c r="FG50" s="14"/>
      <c r="FH50" s="172">
        <v>132.69999999999999</v>
      </c>
      <c r="FI50" s="172">
        <v>132.69999999999999</v>
      </c>
      <c r="FJ50" s="14">
        <f t="shared" si="227"/>
        <v>100</v>
      </c>
      <c r="FK50" s="172"/>
      <c r="FL50" s="172"/>
      <c r="FM50" s="14"/>
      <c r="FN50" s="172"/>
      <c r="FO50" s="172"/>
      <c r="FP50" s="14"/>
      <c r="FQ50" s="172"/>
      <c r="FR50" s="172"/>
      <c r="FS50" s="14"/>
      <c r="FT50" s="172"/>
      <c r="FU50" s="172"/>
      <c r="FV50" s="14"/>
    </row>
    <row r="51" spans="1:178" s="12" customFormat="1" ht="15.75" x14ac:dyDescent="0.25">
      <c r="A51" s="59" t="s">
        <v>326</v>
      </c>
      <c r="B51" s="50">
        <f t="shared" si="130"/>
        <v>110000</v>
      </c>
      <c r="C51" s="50">
        <f t="shared" si="131"/>
        <v>75838.005080000003</v>
      </c>
      <c r="D51" s="15">
        <f t="shared" si="112"/>
        <v>68.943640981818191</v>
      </c>
      <c r="E51" s="80"/>
      <c r="F51" s="80"/>
      <c r="G51" s="80"/>
      <c r="H51" s="80"/>
      <c r="I51" s="80"/>
      <c r="J51" s="80"/>
      <c r="K51" s="80"/>
      <c r="L51" s="80"/>
      <c r="M51" s="80"/>
      <c r="N51" s="50"/>
      <c r="O51" s="50"/>
      <c r="P51" s="50"/>
      <c r="Q51" s="80"/>
      <c r="R51" s="80"/>
      <c r="S51" s="80"/>
      <c r="T51" s="80"/>
      <c r="U51" s="80"/>
      <c r="V51" s="80"/>
      <c r="W51" s="50">
        <v>80000</v>
      </c>
      <c r="X51" s="50">
        <v>75838.005080000003</v>
      </c>
      <c r="Y51" s="50">
        <f>X51/W51*100</f>
        <v>94.797506350000006</v>
      </c>
      <c r="Z51" s="80"/>
      <c r="AA51" s="15"/>
      <c r="AB51" s="80"/>
      <c r="AC51" s="50"/>
      <c r="AD51" s="50"/>
      <c r="AE51" s="5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50"/>
      <c r="BI51" s="14"/>
      <c r="BJ51" s="80"/>
      <c r="BK51" s="15"/>
      <c r="BL51" s="80"/>
      <c r="BM51" s="80"/>
      <c r="BN51" s="80"/>
      <c r="BO51" s="80"/>
      <c r="BP51" s="80"/>
      <c r="BQ51" s="15"/>
      <c r="BR51" s="80"/>
      <c r="BS51" s="80"/>
      <c r="BT51" s="15"/>
      <c r="BU51" s="80"/>
      <c r="BV51" s="80"/>
      <c r="BW51" s="15"/>
      <c r="BX51" s="80"/>
      <c r="BY51" s="80"/>
      <c r="BZ51" s="15"/>
      <c r="CA51" s="80"/>
      <c r="CB51" s="80"/>
      <c r="CC51" s="15"/>
      <c r="CD51" s="80"/>
      <c r="CE51" s="80"/>
      <c r="CF51" s="15"/>
      <c r="CG51" s="14"/>
      <c r="CH51" s="80"/>
      <c r="CI51" s="15"/>
      <c r="CJ51" s="14"/>
      <c r="CK51" s="80"/>
      <c r="CL51" s="15"/>
      <c r="CM51" s="14"/>
      <c r="CN51" s="80"/>
      <c r="CO51" s="15"/>
      <c r="CP51" s="14"/>
      <c r="CQ51" s="50"/>
      <c r="CR51" s="15"/>
      <c r="CS51" s="14"/>
      <c r="CT51" s="50"/>
      <c r="CU51" s="15"/>
      <c r="CV51" s="14"/>
      <c r="CW51" s="50"/>
      <c r="CX51" s="15"/>
      <c r="CY51" s="14"/>
      <c r="CZ51" s="50"/>
      <c r="DA51" s="15"/>
      <c r="DB51" s="14"/>
      <c r="DC51" s="50"/>
      <c r="DD51" s="15"/>
      <c r="DE51" s="14"/>
      <c r="DF51" s="50"/>
      <c r="DG51" s="15"/>
      <c r="DH51" s="14"/>
      <c r="DI51" s="50"/>
      <c r="DJ51" s="15"/>
      <c r="DK51" s="14"/>
      <c r="DL51" s="50"/>
      <c r="DM51" s="15"/>
      <c r="DN51" s="14"/>
      <c r="DO51" s="50"/>
      <c r="DP51" s="15"/>
      <c r="DQ51" s="14"/>
      <c r="DR51" s="50"/>
      <c r="DS51" s="15"/>
      <c r="DT51" s="14"/>
      <c r="DU51" s="50"/>
      <c r="DV51" s="15"/>
      <c r="DW51" s="14"/>
      <c r="DX51" s="50"/>
      <c r="DY51" s="15"/>
      <c r="DZ51" s="14"/>
      <c r="EA51" s="80"/>
      <c r="EB51" s="15"/>
      <c r="EC51" s="80"/>
      <c r="ED51" s="172">
        <v>30000</v>
      </c>
      <c r="EE51" s="15"/>
      <c r="EF51" s="14">
        <f t="shared" si="226"/>
        <v>0</v>
      </c>
      <c r="EG51" s="172"/>
      <c r="EH51" s="15"/>
      <c r="EI51" s="14"/>
      <c r="EJ51" s="172"/>
      <c r="EK51" s="15"/>
      <c r="EL51" s="14"/>
      <c r="EM51" s="172"/>
      <c r="EN51" s="15"/>
      <c r="EO51" s="14"/>
      <c r="EP51" s="172"/>
      <c r="EQ51" s="15"/>
      <c r="ER51" s="14"/>
      <c r="ES51" s="172"/>
      <c r="ET51" s="15"/>
      <c r="EU51" s="14"/>
      <c r="EV51" s="172"/>
      <c r="EW51" s="15"/>
      <c r="EX51" s="14"/>
      <c r="EY51" s="172"/>
      <c r="EZ51" s="15"/>
      <c r="FA51" s="14"/>
      <c r="FB51" s="172"/>
      <c r="FC51" s="15"/>
      <c r="FD51" s="14"/>
      <c r="FE51" s="172"/>
      <c r="FF51" s="15"/>
      <c r="FG51" s="14"/>
      <c r="FH51" s="172"/>
      <c r="FI51" s="15"/>
      <c r="FJ51" s="14"/>
      <c r="FK51" s="172"/>
      <c r="FL51" s="15"/>
      <c r="FM51" s="14"/>
      <c r="FN51" s="172"/>
      <c r="FO51" s="15"/>
      <c r="FP51" s="14"/>
      <c r="FQ51" s="172"/>
      <c r="FR51" s="15"/>
      <c r="FS51" s="14"/>
      <c r="FT51" s="172"/>
      <c r="FU51" s="15"/>
      <c r="FV51" s="14"/>
    </row>
    <row r="52" spans="1:178" s="12" customFormat="1" ht="15.75" x14ac:dyDescent="0.25">
      <c r="A52" s="59" t="s">
        <v>506</v>
      </c>
      <c r="B52" s="50">
        <f t="shared" si="130"/>
        <v>97.8</v>
      </c>
      <c r="C52" s="50">
        <f t="shared" si="131"/>
        <v>0</v>
      </c>
      <c r="D52" s="15">
        <f t="shared" ref="D52:D66" si="228">C52/B52*100</f>
        <v>0</v>
      </c>
      <c r="E52" s="80"/>
      <c r="F52" s="80"/>
      <c r="G52" s="80"/>
      <c r="H52" s="80"/>
      <c r="I52" s="80"/>
      <c r="J52" s="80"/>
      <c r="K52" s="80"/>
      <c r="L52" s="80"/>
      <c r="M52" s="80"/>
      <c r="N52" s="50"/>
      <c r="O52" s="50"/>
      <c r="P52" s="50"/>
      <c r="Q52" s="80"/>
      <c r="R52" s="80"/>
      <c r="S52" s="80"/>
      <c r="T52" s="80"/>
      <c r="U52" s="80"/>
      <c r="V52" s="80"/>
      <c r="W52" s="50"/>
      <c r="X52" s="50"/>
      <c r="Y52" s="50"/>
      <c r="Z52" s="80"/>
      <c r="AA52" s="15"/>
      <c r="AB52" s="80"/>
      <c r="AC52" s="50"/>
      <c r="AD52" s="50"/>
      <c r="AE52" s="5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50">
        <v>97.8</v>
      </c>
      <c r="BH52" s="50"/>
      <c r="BI52" s="14">
        <f t="shared" si="220"/>
        <v>0</v>
      </c>
      <c r="BJ52" s="50"/>
      <c r="BK52" s="15"/>
      <c r="BL52" s="80"/>
      <c r="BM52" s="80"/>
      <c r="BN52" s="80"/>
      <c r="BO52" s="80"/>
      <c r="BP52" s="50"/>
      <c r="BQ52" s="15"/>
      <c r="BR52" s="80"/>
      <c r="BS52" s="50"/>
      <c r="BT52" s="15"/>
      <c r="BU52" s="80"/>
      <c r="BV52" s="50"/>
      <c r="BW52" s="15"/>
      <c r="BX52" s="80"/>
      <c r="BY52" s="50"/>
      <c r="BZ52" s="15"/>
      <c r="CA52" s="80"/>
      <c r="CB52" s="50"/>
      <c r="CC52" s="15"/>
      <c r="CD52" s="80"/>
      <c r="CE52" s="50"/>
      <c r="CF52" s="15"/>
      <c r="CG52" s="14"/>
      <c r="CH52" s="50"/>
      <c r="CI52" s="15"/>
      <c r="CJ52" s="14"/>
      <c r="CK52" s="50"/>
      <c r="CL52" s="15"/>
      <c r="CM52" s="14"/>
      <c r="CN52" s="50"/>
      <c r="CO52" s="15"/>
      <c r="CP52" s="14"/>
      <c r="CQ52" s="50"/>
      <c r="CR52" s="15"/>
      <c r="CS52" s="14"/>
      <c r="CT52" s="50"/>
      <c r="CU52" s="15"/>
      <c r="CV52" s="14"/>
      <c r="CW52" s="50"/>
      <c r="CX52" s="15"/>
      <c r="CY52" s="14"/>
      <c r="CZ52" s="50"/>
      <c r="DA52" s="15"/>
      <c r="DB52" s="14"/>
      <c r="DC52" s="50"/>
      <c r="DD52" s="15"/>
      <c r="DE52" s="14"/>
      <c r="DF52" s="50"/>
      <c r="DG52" s="15"/>
      <c r="DH52" s="14"/>
      <c r="DI52" s="50"/>
      <c r="DJ52" s="15"/>
      <c r="DK52" s="14"/>
      <c r="DL52" s="50"/>
      <c r="DM52" s="15"/>
      <c r="DN52" s="14"/>
      <c r="DO52" s="50"/>
      <c r="DP52" s="15"/>
      <c r="DQ52" s="14"/>
      <c r="DR52" s="50"/>
      <c r="DS52" s="15"/>
      <c r="DT52" s="14"/>
      <c r="DU52" s="50"/>
      <c r="DV52" s="15"/>
      <c r="DW52" s="14"/>
      <c r="DX52" s="50"/>
      <c r="DY52" s="15"/>
      <c r="DZ52" s="14"/>
      <c r="EA52" s="80"/>
      <c r="EB52" s="15"/>
      <c r="EC52" s="80"/>
      <c r="ED52" s="80"/>
      <c r="EE52" s="15"/>
      <c r="EF52" s="80"/>
      <c r="EG52" s="80"/>
      <c r="EH52" s="15"/>
      <c r="EI52" s="80"/>
      <c r="EJ52" s="80"/>
      <c r="EK52" s="15"/>
      <c r="EL52" s="80"/>
      <c r="EM52" s="80"/>
      <c r="EN52" s="15"/>
      <c r="EO52" s="80"/>
      <c r="EP52" s="80"/>
      <c r="EQ52" s="15"/>
      <c r="ER52" s="80"/>
      <c r="ES52" s="80"/>
      <c r="ET52" s="15"/>
      <c r="EU52" s="80"/>
      <c r="EV52" s="80"/>
      <c r="EW52" s="15"/>
      <c r="EX52" s="80"/>
      <c r="EY52" s="80"/>
      <c r="EZ52" s="15"/>
      <c r="FA52" s="80"/>
      <c r="FB52" s="80"/>
      <c r="FC52" s="15"/>
      <c r="FD52" s="80"/>
      <c r="FE52" s="80"/>
      <c r="FF52" s="15"/>
      <c r="FG52" s="80"/>
      <c r="FH52" s="80"/>
      <c r="FI52" s="15"/>
      <c r="FJ52" s="80"/>
      <c r="FK52" s="80"/>
      <c r="FL52" s="15"/>
      <c r="FM52" s="80"/>
      <c r="FN52" s="80"/>
      <c r="FO52" s="15"/>
      <c r="FP52" s="80"/>
      <c r="FQ52" s="80"/>
      <c r="FR52" s="15"/>
      <c r="FS52" s="80"/>
      <c r="FT52" s="80"/>
      <c r="FU52" s="15"/>
      <c r="FV52" s="80"/>
    </row>
    <row r="53" spans="1:178" s="12" customFormat="1" ht="15.75" x14ac:dyDescent="0.25">
      <c r="A53" s="59" t="s">
        <v>507</v>
      </c>
      <c r="B53" s="50">
        <f t="shared" si="130"/>
        <v>210</v>
      </c>
      <c r="C53" s="50">
        <f t="shared" si="131"/>
        <v>0</v>
      </c>
      <c r="D53" s="15">
        <f t="shared" si="228"/>
        <v>0</v>
      </c>
      <c r="E53" s="80"/>
      <c r="F53" s="80"/>
      <c r="G53" s="80"/>
      <c r="H53" s="80"/>
      <c r="I53" s="80"/>
      <c r="J53" s="80"/>
      <c r="K53" s="80"/>
      <c r="L53" s="80"/>
      <c r="M53" s="80"/>
      <c r="N53" s="50"/>
      <c r="O53" s="50"/>
      <c r="P53" s="50"/>
      <c r="Q53" s="80"/>
      <c r="R53" s="80"/>
      <c r="S53" s="80"/>
      <c r="T53" s="80"/>
      <c r="U53" s="80"/>
      <c r="V53" s="80"/>
      <c r="W53" s="50"/>
      <c r="X53" s="50"/>
      <c r="Y53" s="50"/>
      <c r="Z53" s="80"/>
      <c r="AA53" s="15"/>
      <c r="AB53" s="80"/>
      <c r="AC53" s="50"/>
      <c r="AD53" s="50"/>
      <c r="AE53" s="5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50">
        <v>210</v>
      </c>
      <c r="BH53" s="50"/>
      <c r="BI53" s="14">
        <f t="shared" si="220"/>
        <v>0</v>
      </c>
      <c r="BJ53" s="50"/>
      <c r="BK53" s="15"/>
      <c r="BL53" s="80"/>
      <c r="BM53" s="80"/>
      <c r="BN53" s="80"/>
      <c r="BO53" s="80"/>
      <c r="BP53" s="50"/>
      <c r="BQ53" s="15"/>
      <c r="BR53" s="80"/>
      <c r="BS53" s="50"/>
      <c r="BT53" s="15"/>
      <c r="BU53" s="80"/>
      <c r="BV53" s="50"/>
      <c r="BW53" s="15"/>
      <c r="BX53" s="80"/>
      <c r="BY53" s="50"/>
      <c r="BZ53" s="15"/>
      <c r="CA53" s="80"/>
      <c r="CB53" s="50"/>
      <c r="CC53" s="15"/>
      <c r="CD53" s="80"/>
      <c r="CE53" s="50"/>
      <c r="CF53" s="15"/>
      <c r="CG53" s="14"/>
      <c r="CH53" s="50"/>
      <c r="CI53" s="15"/>
      <c r="CJ53" s="14"/>
      <c r="CK53" s="50"/>
      <c r="CL53" s="15"/>
      <c r="CM53" s="14"/>
      <c r="CN53" s="50"/>
      <c r="CO53" s="15"/>
      <c r="CP53" s="14"/>
      <c r="CQ53" s="50"/>
      <c r="CR53" s="15"/>
      <c r="CS53" s="14"/>
      <c r="CT53" s="50"/>
      <c r="CU53" s="15"/>
      <c r="CV53" s="14"/>
      <c r="CW53" s="50"/>
      <c r="CX53" s="15"/>
      <c r="CY53" s="14"/>
      <c r="CZ53" s="50"/>
      <c r="DA53" s="15"/>
      <c r="DB53" s="14"/>
      <c r="DC53" s="50"/>
      <c r="DD53" s="15"/>
      <c r="DE53" s="14"/>
      <c r="DF53" s="50"/>
      <c r="DG53" s="15"/>
      <c r="DH53" s="14"/>
      <c r="DI53" s="50"/>
      <c r="DJ53" s="15"/>
      <c r="DK53" s="14"/>
      <c r="DL53" s="50"/>
      <c r="DM53" s="15"/>
      <c r="DN53" s="14"/>
      <c r="DO53" s="50"/>
      <c r="DP53" s="15"/>
      <c r="DQ53" s="14"/>
      <c r="DR53" s="50"/>
      <c r="DS53" s="15"/>
      <c r="DT53" s="14"/>
      <c r="DU53" s="50"/>
      <c r="DV53" s="15"/>
      <c r="DW53" s="14"/>
      <c r="DX53" s="50"/>
      <c r="DY53" s="15"/>
      <c r="DZ53" s="14"/>
      <c r="EA53" s="80"/>
      <c r="EB53" s="15"/>
      <c r="EC53" s="80"/>
      <c r="ED53" s="80"/>
      <c r="EE53" s="15"/>
      <c r="EF53" s="80"/>
      <c r="EG53" s="80"/>
      <c r="EH53" s="15"/>
      <c r="EI53" s="80"/>
      <c r="EJ53" s="80"/>
      <c r="EK53" s="15"/>
      <c r="EL53" s="80"/>
      <c r="EM53" s="80"/>
      <c r="EN53" s="15"/>
      <c r="EO53" s="80"/>
      <c r="EP53" s="80"/>
      <c r="EQ53" s="15"/>
      <c r="ER53" s="80"/>
      <c r="ES53" s="80"/>
      <c r="ET53" s="15"/>
      <c r="EU53" s="80"/>
      <c r="EV53" s="80"/>
      <c r="EW53" s="15"/>
      <c r="EX53" s="80"/>
      <c r="EY53" s="80"/>
      <c r="EZ53" s="15"/>
      <c r="FA53" s="80"/>
      <c r="FB53" s="80"/>
      <c r="FC53" s="15"/>
      <c r="FD53" s="80"/>
      <c r="FE53" s="80"/>
      <c r="FF53" s="15"/>
      <c r="FG53" s="80"/>
      <c r="FH53" s="80"/>
      <c r="FI53" s="15"/>
      <c r="FJ53" s="80"/>
      <c r="FK53" s="80"/>
      <c r="FL53" s="15"/>
      <c r="FM53" s="80"/>
      <c r="FN53" s="80"/>
      <c r="FO53" s="15"/>
      <c r="FP53" s="80"/>
      <c r="FQ53" s="80"/>
      <c r="FR53" s="15"/>
      <c r="FS53" s="80"/>
      <c r="FT53" s="80"/>
      <c r="FU53" s="15"/>
      <c r="FV53" s="80"/>
    </row>
    <row r="54" spans="1:178" s="12" customFormat="1" ht="15.75" x14ac:dyDescent="0.25">
      <c r="A54" s="59" t="s">
        <v>691</v>
      </c>
      <c r="B54" s="50">
        <f t="shared" si="130"/>
        <v>88.3</v>
      </c>
      <c r="C54" s="50">
        <f t="shared" si="131"/>
        <v>18.8</v>
      </c>
      <c r="D54" s="15">
        <f t="shared" si="228"/>
        <v>21.291053227633068</v>
      </c>
      <c r="E54" s="80"/>
      <c r="F54" s="80"/>
      <c r="G54" s="80"/>
      <c r="H54" s="80"/>
      <c r="I54" s="80"/>
      <c r="J54" s="80"/>
      <c r="K54" s="80"/>
      <c r="L54" s="80"/>
      <c r="M54" s="80"/>
      <c r="N54" s="50"/>
      <c r="O54" s="50"/>
      <c r="P54" s="50"/>
      <c r="Q54" s="80"/>
      <c r="R54" s="80"/>
      <c r="S54" s="80"/>
      <c r="T54" s="80"/>
      <c r="U54" s="80"/>
      <c r="V54" s="80"/>
      <c r="W54" s="50"/>
      <c r="X54" s="50"/>
      <c r="Y54" s="50"/>
      <c r="Z54" s="80"/>
      <c r="AA54" s="15"/>
      <c r="AB54" s="80"/>
      <c r="AC54" s="50"/>
      <c r="AD54" s="50"/>
      <c r="AE54" s="5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50">
        <v>88.3</v>
      </c>
      <c r="BH54" s="50">
        <v>18.8</v>
      </c>
      <c r="BI54" s="14">
        <f t="shared" si="220"/>
        <v>21.291053227633068</v>
      </c>
      <c r="BJ54" s="50"/>
      <c r="BK54" s="15"/>
      <c r="BL54" s="80"/>
      <c r="BM54" s="80"/>
      <c r="BN54" s="80"/>
      <c r="BO54" s="80"/>
      <c r="BP54" s="50"/>
      <c r="BQ54" s="15"/>
      <c r="BR54" s="80"/>
      <c r="BS54" s="50"/>
      <c r="BT54" s="15"/>
      <c r="BU54" s="80"/>
      <c r="BV54" s="50"/>
      <c r="BW54" s="15"/>
      <c r="BX54" s="80"/>
      <c r="BY54" s="50"/>
      <c r="BZ54" s="15"/>
      <c r="CA54" s="80"/>
      <c r="CB54" s="50"/>
      <c r="CC54" s="15"/>
      <c r="CD54" s="80"/>
      <c r="CE54" s="50"/>
      <c r="CF54" s="15"/>
      <c r="CG54" s="14"/>
      <c r="CH54" s="50"/>
      <c r="CI54" s="15"/>
      <c r="CJ54" s="14"/>
      <c r="CK54" s="50"/>
      <c r="CL54" s="15"/>
      <c r="CM54" s="14"/>
      <c r="CN54" s="50"/>
      <c r="CO54" s="15"/>
      <c r="CP54" s="14"/>
      <c r="CQ54" s="50"/>
      <c r="CR54" s="15"/>
      <c r="CS54" s="14"/>
      <c r="CT54" s="50"/>
      <c r="CU54" s="15"/>
      <c r="CV54" s="14"/>
      <c r="CW54" s="50"/>
      <c r="CX54" s="15"/>
      <c r="CY54" s="14"/>
      <c r="CZ54" s="50"/>
      <c r="DA54" s="15"/>
      <c r="DB54" s="14"/>
      <c r="DC54" s="50"/>
      <c r="DD54" s="15"/>
      <c r="DE54" s="14"/>
      <c r="DF54" s="50"/>
      <c r="DG54" s="15"/>
      <c r="DH54" s="14"/>
      <c r="DI54" s="50"/>
      <c r="DJ54" s="15"/>
      <c r="DK54" s="14"/>
      <c r="DL54" s="50"/>
      <c r="DM54" s="15"/>
      <c r="DN54" s="14"/>
      <c r="DO54" s="50"/>
      <c r="DP54" s="15"/>
      <c r="DQ54" s="14"/>
      <c r="DR54" s="50"/>
      <c r="DS54" s="15"/>
      <c r="DT54" s="14"/>
      <c r="DU54" s="50"/>
      <c r="DV54" s="15"/>
      <c r="DW54" s="14"/>
      <c r="DX54" s="50"/>
      <c r="DY54" s="15"/>
      <c r="DZ54" s="14"/>
      <c r="EA54" s="80"/>
      <c r="EB54" s="15"/>
      <c r="EC54" s="80"/>
      <c r="ED54" s="80"/>
      <c r="EE54" s="15"/>
      <c r="EF54" s="80"/>
      <c r="EG54" s="80"/>
      <c r="EH54" s="15"/>
      <c r="EI54" s="80"/>
      <c r="EJ54" s="80"/>
      <c r="EK54" s="15"/>
      <c r="EL54" s="80"/>
      <c r="EM54" s="80"/>
      <c r="EN54" s="15"/>
      <c r="EO54" s="80"/>
      <c r="EP54" s="80"/>
      <c r="EQ54" s="15"/>
      <c r="ER54" s="80"/>
      <c r="ES54" s="80"/>
      <c r="ET54" s="15"/>
      <c r="EU54" s="80"/>
      <c r="EV54" s="80"/>
      <c r="EW54" s="15"/>
      <c r="EX54" s="80"/>
      <c r="EY54" s="80"/>
      <c r="EZ54" s="15"/>
      <c r="FA54" s="80"/>
      <c r="FB54" s="80"/>
      <c r="FC54" s="15"/>
      <c r="FD54" s="80"/>
      <c r="FE54" s="80"/>
      <c r="FF54" s="15"/>
      <c r="FG54" s="80"/>
      <c r="FH54" s="80"/>
      <c r="FI54" s="15"/>
      <c r="FJ54" s="80"/>
      <c r="FK54" s="80"/>
      <c r="FL54" s="15"/>
      <c r="FM54" s="80"/>
      <c r="FN54" s="80"/>
      <c r="FO54" s="15"/>
      <c r="FP54" s="80"/>
      <c r="FQ54" s="80"/>
      <c r="FR54" s="15"/>
      <c r="FS54" s="80"/>
      <c r="FT54" s="80"/>
      <c r="FU54" s="15"/>
      <c r="FV54" s="80"/>
    </row>
    <row r="55" spans="1:178" s="12" customFormat="1" ht="15.75" x14ac:dyDescent="0.25">
      <c r="A55" s="59" t="s">
        <v>692</v>
      </c>
      <c r="B55" s="50">
        <f t="shared" si="130"/>
        <v>133.19999999999999</v>
      </c>
      <c r="C55" s="50">
        <f t="shared" si="131"/>
        <v>20.8</v>
      </c>
      <c r="D55" s="15">
        <f t="shared" si="228"/>
        <v>15.615615615615615</v>
      </c>
      <c r="E55" s="80"/>
      <c r="F55" s="80"/>
      <c r="G55" s="80"/>
      <c r="H55" s="80"/>
      <c r="I55" s="80"/>
      <c r="J55" s="80"/>
      <c r="K55" s="80"/>
      <c r="L55" s="80"/>
      <c r="M55" s="80"/>
      <c r="N55" s="50"/>
      <c r="O55" s="50"/>
      <c r="P55" s="50"/>
      <c r="Q55" s="80"/>
      <c r="R55" s="80"/>
      <c r="S55" s="80"/>
      <c r="T55" s="80"/>
      <c r="U55" s="80"/>
      <c r="V55" s="80"/>
      <c r="W55" s="50"/>
      <c r="X55" s="50"/>
      <c r="Y55" s="50"/>
      <c r="Z55" s="80"/>
      <c r="AA55" s="15"/>
      <c r="AB55" s="80"/>
      <c r="AC55" s="50"/>
      <c r="AD55" s="50"/>
      <c r="AE55" s="5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50">
        <v>133.19999999999999</v>
      </c>
      <c r="BH55" s="50">
        <v>20.8</v>
      </c>
      <c r="BI55" s="14">
        <f t="shared" si="220"/>
        <v>15.615615615615615</v>
      </c>
      <c r="BJ55" s="50"/>
      <c r="BK55" s="15"/>
      <c r="BL55" s="80"/>
      <c r="BM55" s="80"/>
      <c r="BN55" s="80"/>
      <c r="BO55" s="80"/>
      <c r="BP55" s="50"/>
      <c r="BQ55" s="15"/>
      <c r="BR55" s="80"/>
      <c r="BS55" s="50"/>
      <c r="BT55" s="15"/>
      <c r="BU55" s="80"/>
      <c r="BV55" s="50"/>
      <c r="BW55" s="15"/>
      <c r="BX55" s="80"/>
      <c r="BY55" s="50"/>
      <c r="BZ55" s="15"/>
      <c r="CA55" s="80"/>
      <c r="CB55" s="50"/>
      <c r="CC55" s="15"/>
      <c r="CD55" s="80"/>
      <c r="CE55" s="50"/>
      <c r="CF55" s="15"/>
      <c r="CG55" s="14"/>
      <c r="CH55" s="50"/>
      <c r="CI55" s="15"/>
      <c r="CJ55" s="14"/>
      <c r="CK55" s="50"/>
      <c r="CL55" s="15"/>
      <c r="CM55" s="14"/>
      <c r="CN55" s="50"/>
      <c r="CO55" s="15"/>
      <c r="CP55" s="14"/>
      <c r="CQ55" s="50"/>
      <c r="CR55" s="15"/>
      <c r="CS55" s="14"/>
      <c r="CT55" s="50"/>
      <c r="CU55" s="15"/>
      <c r="CV55" s="14"/>
      <c r="CW55" s="50"/>
      <c r="CX55" s="15"/>
      <c r="CY55" s="14"/>
      <c r="CZ55" s="50"/>
      <c r="DA55" s="15"/>
      <c r="DB55" s="14"/>
      <c r="DC55" s="50"/>
      <c r="DD55" s="15"/>
      <c r="DE55" s="14"/>
      <c r="DF55" s="50"/>
      <c r="DG55" s="15"/>
      <c r="DH55" s="14"/>
      <c r="DI55" s="50"/>
      <c r="DJ55" s="15"/>
      <c r="DK55" s="14"/>
      <c r="DL55" s="50"/>
      <c r="DM55" s="15"/>
      <c r="DN55" s="14"/>
      <c r="DO55" s="50"/>
      <c r="DP55" s="15"/>
      <c r="DQ55" s="14"/>
      <c r="DR55" s="50"/>
      <c r="DS55" s="15"/>
      <c r="DT55" s="14"/>
      <c r="DU55" s="50"/>
      <c r="DV55" s="15"/>
      <c r="DW55" s="14"/>
      <c r="DX55" s="50"/>
      <c r="DY55" s="15"/>
      <c r="DZ55" s="14"/>
      <c r="EA55" s="80"/>
      <c r="EB55" s="15"/>
      <c r="EC55" s="80"/>
      <c r="ED55" s="80"/>
      <c r="EE55" s="15"/>
      <c r="EF55" s="80"/>
      <c r="EG55" s="80"/>
      <c r="EH55" s="15"/>
      <c r="EI55" s="80"/>
      <c r="EJ55" s="80"/>
      <c r="EK55" s="15"/>
      <c r="EL55" s="80"/>
      <c r="EM55" s="80"/>
      <c r="EN55" s="15"/>
      <c r="EO55" s="80"/>
      <c r="EP55" s="80"/>
      <c r="EQ55" s="15"/>
      <c r="ER55" s="80"/>
      <c r="ES55" s="80"/>
      <c r="ET55" s="15"/>
      <c r="EU55" s="80"/>
      <c r="EV55" s="80"/>
      <c r="EW55" s="15"/>
      <c r="EX55" s="80"/>
      <c r="EY55" s="80"/>
      <c r="EZ55" s="15"/>
      <c r="FA55" s="80"/>
      <c r="FB55" s="80"/>
      <c r="FC55" s="15"/>
      <c r="FD55" s="80"/>
      <c r="FE55" s="80"/>
      <c r="FF55" s="15"/>
      <c r="FG55" s="80"/>
      <c r="FH55" s="80"/>
      <c r="FI55" s="15"/>
      <c r="FJ55" s="80"/>
      <c r="FK55" s="80"/>
      <c r="FL55" s="15"/>
      <c r="FM55" s="80"/>
      <c r="FN55" s="80"/>
      <c r="FO55" s="15"/>
      <c r="FP55" s="80"/>
      <c r="FQ55" s="80"/>
      <c r="FR55" s="15"/>
      <c r="FS55" s="80"/>
      <c r="FT55" s="80"/>
      <c r="FU55" s="15"/>
      <c r="FV55" s="80"/>
    </row>
    <row r="56" spans="1:178" s="12" customFormat="1" ht="15.75" x14ac:dyDescent="0.25">
      <c r="A56" s="59" t="s">
        <v>509</v>
      </c>
      <c r="B56" s="50">
        <f t="shared" si="130"/>
        <v>133.19999999999999</v>
      </c>
      <c r="C56" s="50">
        <f t="shared" si="131"/>
        <v>29.828189999999999</v>
      </c>
      <c r="D56" s="15">
        <f t="shared" si="228"/>
        <v>22.393536036036039</v>
      </c>
      <c r="E56" s="80"/>
      <c r="F56" s="80"/>
      <c r="G56" s="80"/>
      <c r="H56" s="80"/>
      <c r="I56" s="80"/>
      <c r="J56" s="80"/>
      <c r="K56" s="80"/>
      <c r="L56" s="80"/>
      <c r="M56" s="80"/>
      <c r="N56" s="50"/>
      <c r="O56" s="50"/>
      <c r="P56" s="50"/>
      <c r="Q56" s="80"/>
      <c r="R56" s="80"/>
      <c r="S56" s="80"/>
      <c r="T56" s="80"/>
      <c r="U56" s="80"/>
      <c r="V56" s="80"/>
      <c r="W56" s="50"/>
      <c r="X56" s="50"/>
      <c r="Y56" s="50"/>
      <c r="Z56" s="80"/>
      <c r="AA56" s="15"/>
      <c r="AB56" s="80"/>
      <c r="AC56" s="50"/>
      <c r="AD56" s="50"/>
      <c r="AE56" s="5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50">
        <v>133.19999999999999</v>
      </c>
      <c r="BH56" s="50">
        <v>29.828189999999999</v>
      </c>
      <c r="BI56" s="14">
        <f t="shared" si="220"/>
        <v>22.393536036036039</v>
      </c>
      <c r="BJ56" s="50"/>
      <c r="BK56" s="15"/>
      <c r="BL56" s="80"/>
      <c r="BM56" s="80"/>
      <c r="BN56" s="80"/>
      <c r="BO56" s="80"/>
      <c r="BP56" s="50"/>
      <c r="BQ56" s="15"/>
      <c r="BR56" s="80"/>
      <c r="BS56" s="50"/>
      <c r="BT56" s="15"/>
      <c r="BU56" s="80"/>
      <c r="BV56" s="50"/>
      <c r="BW56" s="15"/>
      <c r="BX56" s="80"/>
      <c r="BY56" s="50"/>
      <c r="BZ56" s="15"/>
      <c r="CA56" s="80"/>
      <c r="CB56" s="50"/>
      <c r="CC56" s="15"/>
      <c r="CD56" s="80"/>
      <c r="CE56" s="50"/>
      <c r="CF56" s="15"/>
      <c r="CG56" s="14"/>
      <c r="CH56" s="50"/>
      <c r="CI56" s="15"/>
      <c r="CJ56" s="14"/>
      <c r="CK56" s="50"/>
      <c r="CL56" s="15"/>
      <c r="CM56" s="14"/>
      <c r="CN56" s="50"/>
      <c r="CO56" s="15"/>
      <c r="CP56" s="14"/>
      <c r="CQ56" s="50"/>
      <c r="CR56" s="15"/>
      <c r="CS56" s="14"/>
      <c r="CT56" s="50"/>
      <c r="CU56" s="15"/>
      <c r="CV56" s="14"/>
      <c r="CW56" s="50"/>
      <c r="CX56" s="15"/>
      <c r="CY56" s="14"/>
      <c r="CZ56" s="50"/>
      <c r="DA56" s="15"/>
      <c r="DB56" s="14"/>
      <c r="DC56" s="50"/>
      <c r="DD56" s="15"/>
      <c r="DE56" s="14"/>
      <c r="DF56" s="50"/>
      <c r="DG56" s="15"/>
      <c r="DH56" s="14"/>
      <c r="DI56" s="50"/>
      <c r="DJ56" s="15"/>
      <c r="DK56" s="14"/>
      <c r="DL56" s="50"/>
      <c r="DM56" s="15"/>
      <c r="DN56" s="14"/>
      <c r="DO56" s="50"/>
      <c r="DP56" s="15"/>
      <c r="DQ56" s="14"/>
      <c r="DR56" s="50"/>
      <c r="DS56" s="15"/>
      <c r="DT56" s="14"/>
      <c r="DU56" s="50"/>
      <c r="DV56" s="15"/>
      <c r="DW56" s="14"/>
      <c r="DX56" s="50"/>
      <c r="DY56" s="15"/>
      <c r="DZ56" s="14"/>
      <c r="EA56" s="80"/>
      <c r="EB56" s="15"/>
      <c r="EC56" s="80"/>
      <c r="ED56" s="80"/>
      <c r="EE56" s="15"/>
      <c r="EF56" s="80"/>
      <c r="EG56" s="80"/>
      <c r="EH56" s="15"/>
      <c r="EI56" s="80"/>
      <c r="EJ56" s="80"/>
      <c r="EK56" s="15"/>
      <c r="EL56" s="80"/>
      <c r="EM56" s="80"/>
      <c r="EN56" s="15"/>
      <c r="EO56" s="80"/>
      <c r="EP56" s="80"/>
      <c r="EQ56" s="15"/>
      <c r="ER56" s="80"/>
      <c r="ES56" s="80"/>
      <c r="ET56" s="15"/>
      <c r="EU56" s="80"/>
      <c r="EV56" s="80"/>
      <c r="EW56" s="15"/>
      <c r="EX56" s="80"/>
      <c r="EY56" s="80"/>
      <c r="EZ56" s="15"/>
      <c r="FA56" s="80"/>
      <c r="FB56" s="80"/>
      <c r="FC56" s="15"/>
      <c r="FD56" s="80"/>
      <c r="FE56" s="80"/>
      <c r="FF56" s="15"/>
      <c r="FG56" s="80"/>
      <c r="FH56" s="80"/>
      <c r="FI56" s="15"/>
      <c r="FJ56" s="80"/>
      <c r="FK56" s="80"/>
      <c r="FL56" s="15"/>
      <c r="FM56" s="80"/>
      <c r="FN56" s="80"/>
      <c r="FO56" s="15"/>
      <c r="FP56" s="80"/>
      <c r="FQ56" s="80"/>
      <c r="FR56" s="15"/>
      <c r="FS56" s="80"/>
      <c r="FT56" s="80"/>
      <c r="FU56" s="15"/>
      <c r="FV56" s="80"/>
    </row>
    <row r="57" spans="1:178" s="12" customFormat="1" ht="15.75" x14ac:dyDescent="0.25">
      <c r="A57" s="59" t="s">
        <v>429</v>
      </c>
      <c r="B57" s="50">
        <f t="shared" si="130"/>
        <v>133.19999999999999</v>
      </c>
      <c r="C57" s="50">
        <f t="shared" si="131"/>
        <v>0</v>
      </c>
      <c r="D57" s="15">
        <f t="shared" si="228"/>
        <v>0</v>
      </c>
      <c r="E57" s="80"/>
      <c r="F57" s="80"/>
      <c r="G57" s="80"/>
      <c r="H57" s="80"/>
      <c r="I57" s="80"/>
      <c r="J57" s="80"/>
      <c r="K57" s="80"/>
      <c r="L57" s="80"/>
      <c r="M57" s="80"/>
      <c r="N57" s="50"/>
      <c r="O57" s="50"/>
      <c r="P57" s="50"/>
      <c r="Q57" s="80"/>
      <c r="R57" s="80"/>
      <c r="S57" s="80"/>
      <c r="T57" s="80"/>
      <c r="U57" s="80"/>
      <c r="V57" s="80"/>
      <c r="W57" s="50"/>
      <c r="X57" s="50"/>
      <c r="Y57" s="50"/>
      <c r="Z57" s="80"/>
      <c r="AA57" s="15"/>
      <c r="AB57" s="80"/>
      <c r="AC57" s="50"/>
      <c r="AD57" s="50"/>
      <c r="AE57" s="5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50">
        <v>133.19999999999999</v>
      </c>
      <c r="BH57" s="50"/>
      <c r="BI57" s="14">
        <f t="shared" si="220"/>
        <v>0</v>
      </c>
      <c r="BJ57" s="50"/>
      <c r="BK57" s="15"/>
      <c r="BL57" s="80"/>
      <c r="BM57" s="80"/>
      <c r="BN57" s="80"/>
      <c r="BO57" s="80"/>
      <c r="BP57" s="50"/>
      <c r="BQ57" s="15"/>
      <c r="BR57" s="80"/>
      <c r="BS57" s="50"/>
      <c r="BT57" s="15"/>
      <c r="BU57" s="80"/>
      <c r="BV57" s="50"/>
      <c r="BW57" s="15"/>
      <c r="BX57" s="80"/>
      <c r="BY57" s="50"/>
      <c r="BZ57" s="15"/>
      <c r="CA57" s="80"/>
      <c r="CB57" s="50"/>
      <c r="CC57" s="15"/>
      <c r="CD57" s="80"/>
      <c r="CE57" s="50"/>
      <c r="CF57" s="15"/>
      <c r="CG57" s="14"/>
      <c r="CH57" s="50"/>
      <c r="CI57" s="15"/>
      <c r="CJ57" s="14"/>
      <c r="CK57" s="50"/>
      <c r="CL57" s="15"/>
      <c r="CM57" s="14"/>
      <c r="CN57" s="50"/>
      <c r="CO57" s="15"/>
      <c r="CP57" s="14"/>
      <c r="CQ57" s="50"/>
      <c r="CR57" s="15"/>
      <c r="CS57" s="14"/>
      <c r="CT57" s="50"/>
      <c r="CU57" s="15"/>
      <c r="CV57" s="14"/>
      <c r="CW57" s="50"/>
      <c r="CX57" s="15"/>
      <c r="CY57" s="14"/>
      <c r="CZ57" s="50"/>
      <c r="DA57" s="15"/>
      <c r="DB57" s="14"/>
      <c r="DC57" s="50"/>
      <c r="DD57" s="15"/>
      <c r="DE57" s="14"/>
      <c r="DF57" s="50"/>
      <c r="DG57" s="15"/>
      <c r="DH57" s="14"/>
      <c r="DI57" s="50"/>
      <c r="DJ57" s="15"/>
      <c r="DK57" s="14"/>
      <c r="DL57" s="50"/>
      <c r="DM57" s="15"/>
      <c r="DN57" s="14"/>
      <c r="DO57" s="50"/>
      <c r="DP57" s="15"/>
      <c r="DQ57" s="14"/>
      <c r="DR57" s="50"/>
      <c r="DS57" s="15"/>
      <c r="DT57" s="14"/>
      <c r="DU57" s="50"/>
      <c r="DV57" s="15"/>
      <c r="DW57" s="14"/>
      <c r="DX57" s="50"/>
      <c r="DY57" s="15"/>
      <c r="DZ57" s="14"/>
      <c r="EA57" s="80"/>
      <c r="EB57" s="15"/>
      <c r="EC57" s="80"/>
      <c r="ED57" s="80"/>
      <c r="EE57" s="15"/>
      <c r="EF57" s="80"/>
      <c r="EG57" s="80"/>
      <c r="EH57" s="15"/>
      <c r="EI57" s="80"/>
      <c r="EJ57" s="80"/>
      <c r="EK57" s="15"/>
      <c r="EL57" s="80"/>
      <c r="EM57" s="80"/>
      <c r="EN57" s="15"/>
      <c r="EO57" s="80"/>
      <c r="EP57" s="80"/>
      <c r="EQ57" s="15"/>
      <c r="ER57" s="80"/>
      <c r="ES57" s="80"/>
      <c r="ET57" s="15"/>
      <c r="EU57" s="80"/>
      <c r="EV57" s="80"/>
      <c r="EW57" s="15"/>
      <c r="EX57" s="80"/>
      <c r="EY57" s="80"/>
      <c r="EZ57" s="15"/>
      <c r="FA57" s="80"/>
      <c r="FB57" s="80"/>
      <c r="FC57" s="15"/>
      <c r="FD57" s="80"/>
      <c r="FE57" s="80"/>
      <c r="FF57" s="15"/>
      <c r="FG57" s="80"/>
      <c r="FH57" s="80"/>
      <c r="FI57" s="15"/>
      <c r="FJ57" s="80"/>
      <c r="FK57" s="80"/>
      <c r="FL57" s="15"/>
      <c r="FM57" s="80"/>
      <c r="FN57" s="80"/>
      <c r="FO57" s="15"/>
      <c r="FP57" s="80"/>
      <c r="FQ57" s="80"/>
      <c r="FR57" s="15"/>
      <c r="FS57" s="80"/>
      <c r="FT57" s="80"/>
      <c r="FU57" s="15"/>
      <c r="FV57" s="80"/>
    </row>
    <row r="58" spans="1:178" s="12" customFormat="1" ht="15.75" x14ac:dyDescent="0.25">
      <c r="A58" s="59" t="s">
        <v>327</v>
      </c>
      <c r="B58" s="50">
        <f t="shared" si="130"/>
        <v>146.5</v>
      </c>
      <c r="C58" s="50">
        <f t="shared" si="131"/>
        <v>0</v>
      </c>
      <c r="D58" s="15">
        <f t="shared" si="228"/>
        <v>0</v>
      </c>
      <c r="E58" s="80"/>
      <c r="F58" s="80"/>
      <c r="G58" s="80"/>
      <c r="H58" s="80"/>
      <c r="I58" s="80"/>
      <c r="J58" s="80"/>
      <c r="K58" s="80"/>
      <c r="L58" s="80"/>
      <c r="M58" s="80"/>
      <c r="N58" s="50"/>
      <c r="O58" s="50"/>
      <c r="P58" s="50"/>
      <c r="Q58" s="80"/>
      <c r="R58" s="80"/>
      <c r="S58" s="80"/>
      <c r="T58" s="80"/>
      <c r="U58" s="80"/>
      <c r="V58" s="80"/>
      <c r="W58" s="80"/>
      <c r="X58" s="80"/>
      <c r="Y58" s="80"/>
      <c r="Z58" s="80"/>
      <c r="AA58" s="15"/>
      <c r="AB58" s="80"/>
      <c r="AC58" s="50"/>
      <c r="AD58" s="50"/>
      <c r="AE58" s="5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50">
        <v>146.5</v>
      </c>
      <c r="BH58" s="50"/>
      <c r="BI58" s="14">
        <f t="shared" si="220"/>
        <v>0</v>
      </c>
      <c r="BJ58" s="50"/>
      <c r="BK58" s="15"/>
      <c r="BL58" s="80"/>
      <c r="BM58" s="80"/>
      <c r="BN58" s="80"/>
      <c r="BO58" s="80"/>
      <c r="BP58" s="50"/>
      <c r="BQ58" s="15"/>
      <c r="BR58" s="80"/>
      <c r="BS58" s="50"/>
      <c r="BT58" s="15"/>
      <c r="BU58" s="80"/>
      <c r="BV58" s="50"/>
      <c r="BW58" s="15"/>
      <c r="BX58" s="80"/>
      <c r="BY58" s="50"/>
      <c r="BZ58" s="15"/>
      <c r="CA58" s="80"/>
      <c r="CB58" s="50"/>
      <c r="CC58" s="15"/>
      <c r="CD58" s="80"/>
      <c r="CE58" s="50"/>
      <c r="CF58" s="15"/>
      <c r="CG58" s="14"/>
      <c r="CH58" s="50"/>
      <c r="CI58" s="15"/>
      <c r="CJ58" s="14"/>
      <c r="CK58" s="50"/>
      <c r="CL58" s="15"/>
      <c r="CM58" s="14"/>
      <c r="CN58" s="50"/>
      <c r="CO58" s="15"/>
      <c r="CP58" s="14"/>
      <c r="CQ58" s="50"/>
      <c r="CR58" s="15"/>
      <c r="CS58" s="14"/>
      <c r="CT58" s="50"/>
      <c r="CU58" s="15"/>
      <c r="CV58" s="14"/>
      <c r="CW58" s="50"/>
      <c r="CX58" s="15"/>
      <c r="CY58" s="14"/>
      <c r="CZ58" s="50"/>
      <c r="DA58" s="15"/>
      <c r="DB58" s="14"/>
      <c r="DC58" s="50"/>
      <c r="DD58" s="15"/>
      <c r="DE58" s="14"/>
      <c r="DF58" s="50"/>
      <c r="DG58" s="15"/>
      <c r="DH58" s="14"/>
      <c r="DI58" s="50"/>
      <c r="DJ58" s="15"/>
      <c r="DK58" s="14"/>
      <c r="DL58" s="50"/>
      <c r="DM58" s="15"/>
      <c r="DN58" s="14"/>
      <c r="DO58" s="50"/>
      <c r="DP58" s="15"/>
      <c r="DQ58" s="14"/>
      <c r="DR58" s="50"/>
      <c r="DS58" s="15"/>
      <c r="DT58" s="14"/>
      <c r="DU58" s="50"/>
      <c r="DV58" s="15"/>
      <c r="DW58" s="14"/>
      <c r="DX58" s="50"/>
      <c r="DY58" s="15"/>
      <c r="DZ58" s="14"/>
      <c r="EA58" s="80"/>
      <c r="EB58" s="15"/>
      <c r="EC58" s="80"/>
      <c r="ED58" s="80"/>
      <c r="EE58" s="15"/>
      <c r="EF58" s="80"/>
      <c r="EG58" s="80"/>
      <c r="EH58" s="15"/>
      <c r="EI58" s="80"/>
      <c r="EJ58" s="80"/>
      <c r="EK58" s="15"/>
      <c r="EL58" s="80"/>
      <c r="EM58" s="80"/>
      <c r="EN58" s="15"/>
      <c r="EO58" s="80"/>
      <c r="EP58" s="80"/>
      <c r="EQ58" s="15"/>
      <c r="ER58" s="80"/>
      <c r="ES58" s="80"/>
      <c r="ET58" s="15"/>
      <c r="EU58" s="80"/>
      <c r="EV58" s="80"/>
      <c r="EW58" s="15"/>
      <c r="EX58" s="80"/>
      <c r="EY58" s="80"/>
      <c r="EZ58" s="15"/>
      <c r="FA58" s="80"/>
      <c r="FB58" s="80"/>
      <c r="FC58" s="15"/>
      <c r="FD58" s="80"/>
      <c r="FE58" s="80"/>
      <c r="FF58" s="15"/>
      <c r="FG58" s="80"/>
      <c r="FH58" s="80"/>
      <c r="FI58" s="15"/>
      <c r="FJ58" s="80"/>
      <c r="FK58" s="80"/>
      <c r="FL58" s="15"/>
      <c r="FM58" s="80"/>
      <c r="FN58" s="80"/>
      <c r="FO58" s="15"/>
      <c r="FP58" s="80"/>
      <c r="FQ58" s="80"/>
      <c r="FR58" s="15"/>
      <c r="FS58" s="80"/>
      <c r="FT58" s="80"/>
      <c r="FU58" s="15"/>
      <c r="FV58" s="80"/>
    </row>
    <row r="59" spans="1:178" s="12" customFormat="1" ht="15.75" x14ac:dyDescent="0.25">
      <c r="A59" s="59" t="s">
        <v>328</v>
      </c>
      <c r="B59" s="50">
        <f t="shared" si="130"/>
        <v>60.3</v>
      </c>
      <c r="C59" s="50">
        <f t="shared" si="131"/>
        <v>17.25563</v>
      </c>
      <c r="D59" s="15">
        <f t="shared" si="228"/>
        <v>28.616301824212275</v>
      </c>
      <c r="E59" s="80"/>
      <c r="F59" s="80"/>
      <c r="G59" s="80"/>
      <c r="H59" s="80"/>
      <c r="I59" s="80"/>
      <c r="J59" s="80"/>
      <c r="K59" s="80"/>
      <c r="L59" s="80"/>
      <c r="M59" s="80"/>
      <c r="N59" s="80"/>
      <c r="O59" s="80"/>
      <c r="P59" s="80"/>
      <c r="Q59" s="80"/>
      <c r="R59" s="80"/>
      <c r="S59" s="80"/>
      <c r="T59" s="80"/>
      <c r="U59" s="80"/>
      <c r="V59" s="80"/>
      <c r="W59" s="80"/>
      <c r="X59" s="80"/>
      <c r="Y59" s="80"/>
      <c r="Z59" s="80"/>
      <c r="AA59" s="15"/>
      <c r="AB59" s="80"/>
      <c r="AC59" s="50"/>
      <c r="AD59" s="50"/>
      <c r="AE59" s="5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50">
        <v>60.3</v>
      </c>
      <c r="BH59" s="50">
        <v>17.25563</v>
      </c>
      <c r="BI59" s="14">
        <f t="shared" si="220"/>
        <v>28.616301824212275</v>
      </c>
      <c r="BJ59" s="50"/>
      <c r="BK59" s="15"/>
      <c r="BL59" s="80"/>
      <c r="BM59" s="80"/>
      <c r="BN59" s="80"/>
      <c r="BO59" s="80"/>
      <c r="BP59" s="50"/>
      <c r="BQ59" s="15"/>
      <c r="BR59" s="80"/>
      <c r="BS59" s="50"/>
      <c r="BT59" s="15"/>
      <c r="BU59" s="80"/>
      <c r="BV59" s="50"/>
      <c r="BW59" s="15"/>
      <c r="BX59" s="80"/>
      <c r="BY59" s="50"/>
      <c r="BZ59" s="15"/>
      <c r="CA59" s="80"/>
      <c r="CB59" s="50"/>
      <c r="CC59" s="15"/>
      <c r="CD59" s="80"/>
      <c r="CE59" s="50"/>
      <c r="CF59" s="15"/>
      <c r="CG59" s="14"/>
      <c r="CH59" s="50"/>
      <c r="CI59" s="15"/>
      <c r="CJ59" s="14"/>
      <c r="CK59" s="50"/>
      <c r="CL59" s="15"/>
      <c r="CM59" s="14"/>
      <c r="CN59" s="50"/>
      <c r="CO59" s="15"/>
      <c r="CP59" s="14"/>
      <c r="CQ59" s="50"/>
      <c r="CR59" s="15"/>
      <c r="CS59" s="14"/>
      <c r="CT59" s="50"/>
      <c r="CU59" s="15"/>
      <c r="CV59" s="14"/>
      <c r="CW59" s="50"/>
      <c r="CX59" s="15"/>
      <c r="CY59" s="14"/>
      <c r="CZ59" s="50"/>
      <c r="DA59" s="15"/>
      <c r="DB59" s="14"/>
      <c r="DC59" s="50"/>
      <c r="DD59" s="15"/>
      <c r="DE59" s="14"/>
      <c r="DF59" s="50"/>
      <c r="DG59" s="15"/>
      <c r="DH59" s="14"/>
      <c r="DI59" s="50"/>
      <c r="DJ59" s="15"/>
      <c r="DK59" s="14"/>
      <c r="DL59" s="50"/>
      <c r="DM59" s="15"/>
      <c r="DN59" s="14"/>
      <c r="DO59" s="50"/>
      <c r="DP59" s="15"/>
      <c r="DQ59" s="14"/>
      <c r="DR59" s="50"/>
      <c r="DS59" s="15"/>
      <c r="DT59" s="14"/>
      <c r="DU59" s="50"/>
      <c r="DV59" s="15"/>
      <c r="DW59" s="14"/>
      <c r="DX59" s="50"/>
      <c r="DY59" s="15"/>
      <c r="DZ59" s="14"/>
      <c r="EA59" s="80"/>
      <c r="EB59" s="15"/>
      <c r="EC59" s="80"/>
      <c r="ED59" s="80"/>
      <c r="EE59" s="15"/>
      <c r="EF59" s="80"/>
      <c r="EG59" s="80"/>
      <c r="EH59" s="15"/>
      <c r="EI59" s="80"/>
      <c r="EJ59" s="80"/>
      <c r="EK59" s="15"/>
      <c r="EL59" s="80"/>
      <c r="EM59" s="80"/>
      <c r="EN59" s="15"/>
      <c r="EO59" s="80"/>
      <c r="EP59" s="80"/>
      <c r="EQ59" s="15"/>
      <c r="ER59" s="80"/>
      <c r="ES59" s="80"/>
      <c r="ET59" s="15"/>
      <c r="EU59" s="80"/>
      <c r="EV59" s="80"/>
      <c r="EW59" s="15"/>
      <c r="EX59" s="80"/>
      <c r="EY59" s="80"/>
      <c r="EZ59" s="15"/>
      <c r="FA59" s="80"/>
      <c r="FB59" s="80"/>
      <c r="FC59" s="15"/>
      <c r="FD59" s="80"/>
      <c r="FE59" s="80"/>
      <c r="FF59" s="15"/>
      <c r="FG59" s="80"/>
      <c r="FH59" s="80"/>
      <c r="FI59" s="15"/>
      <c r="FJ59" s="80"/>
      <c r="FK59" s="80"/>
      <c r="FL59" s="15"/>
      <c r="FM59" s="80"/>
      <c r="FN59" s="80"/>
      <c r="FO59" s="15"/>
      <c r="FP59" s="80"/>
      <c r="FQ59" s="80"/>
      <c r="FR59" s="15"/>
      <c r="FS59" s="80"/>
      <c r="FT59" s="80"/>
      <c r="FU59" s="15"/>
      <c r="FV59" s="80"/>
    </row>
    <row r="60" spans="1:178" s="12" customFormat="1" ht="15.75" x14ac:dyDescent="0.25">
      <c r="A60" s="59" t="s">
        <v>329</v>
      </c>
      <c r="B60" s="50">
        <f t="shared" si="130"/>
        <v>149.5</v>
      </c>
      <c r="C60" s="50">
        <f t="shared" si="131"/>
        <v>0</v>
      </c>
      <c r="D60" s="15">
        <f t="shared" si="228"/>
        <v>0</v>
      </c>
      <c r="E60" s="80"/>
      <c r="F60" s="80"/>
      <c r="G60" s="80"/>
      <c r="H60" s="80"/>
      <c r="I60" s="80"/>
      <c r="J60" s="80"/>
      <c r="K60" s="80"/>
      <c r="L60" s="80"/>
      <c r="M60" s="80"/>
      <c r="N60" s="80"/>
      <c r="O60" s="80"/>
      <c r="P60" s="80"/>
      <c r="Q60" s="80"/>
      <c r="R60" s="80"/>
      <c r="S60" s="80"/>
      <c r="T60" s="80"/>
      <c r="U60" s="80"/>
      <c r="V60" s="80"/>
      <c r="W60" s="80"/>
      <c r="X60" s="80"/>
      <c r="Y60" s="80"/>
      <c r="Z60" s="80"/>
      <c r="AA60" s="15"/>
      <c r="AB60" s="80"/>
      <c r="AC60" s="50"/>
      <c r="AD60" s="50"/>
      <c r="AE60" s="5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50">
        <v>149.5</v>
      </c>
      <c r="BH60" s="50"/>
      <c r="BI60" s="14">
        <f t="shared" si="220"/>
        <v>0</v>
      </c>
      <c r="BJ60" s="50"/>
      <c r="BK60" s="15"/>
      <c r="BL60" s="80"/>
      <c r="BM60" s="80"/>
      <c r="BN60" s="80"/>
      <c r="BO60" s="80"/>
      <c r="BP60" s="50"/>
      <c r="BQ60" s="15"/>
      <c r="BR60" s="80"/>
      <c r="BS60" s="50"/>
      <c r="BT60" s="15"/>
      <c r="BU60" s="80"/>
      <c r="BV60" s="50"/>
      <c r="BW60" s="15"/>
      <c r="BX60" s="80"/>
      <c r="BY60" s="50"/>
      <c r="BZ60" s="15"/>
      <c r="CA60" s="80"/>
      <c r="CB60" s="50"/>
      <c r="CC60" s="15"/>
      <c r="CD60" s="80"/>
      <c r="CE60" s="50"/>
      <c r="CF60" s="15"/>
      <c r="CG60" s="14"/>
      <c r="CH60" s="50"/>
      <c r="CI60" s="15"/>
      <c r="CJ60" s="14"/>
      <c r="CK60" s="50"/>
      <c r="CL60" s="15"/>
      <c r="CM60" s="14"/>
      <c r="CN60" s="50"/>
      <c r="CO60" s="15"/>
      <c r="CP60" s="14"/>
      <c r="CQ60" s="50"/>
      <c r="CR60" s="15"/>
      <c r="CS60" s="14"/>
      <c r="CT60" s="50"/>
      <c r="CU60" s="15"/>
      <c r="CV60" s="14"/>
      <c r="CW60" s="50"/>
      <c r="CX60" s="15"/>
      <c r="CY60" s="14"/>
      <c r="CZ60" s="50"/>
      <c r="DA60" s="15"/>
      <c r="DB60" s="14"/>
      <c r="DC60" s="50"/>
      <c r="DD60" s="15"/>
      <c r="DE60" s="14"/>
      <c r="DF60" s="50"/>
      <c r="DG60" s="15"/>
      <c r="DH60" s="14"/>
      <c r="DI60" s="50"/>
      <c r="DJ60" s="15"/>
      <c r="DK60" s="14"/>
      <c r="DL60" s="50"/>
      <c r="DM60" s="15"/>
      <c r="DN60" s="14"/>
      <c r="DO60" s="50"/>
      <c r="DP60" s="15"/>
      <c r="DQ60" s="14"/>
      <c r="DR60" s="50"/>
      <c r="DS60" s="15"/>
      <c r="DT60" s="14"/>
      <c r="DU60" s="50"/>
      <c r="DV60" s="15"/>
      <c r="DW60" s="14"/>
      <c r="DX60" s="50"/>
      <c r="DY60" s="15"/>
      <c r="DZ60" s="14"/>
      <c r="EA60" s="80"/>
      <c r="EB60" s="15"/>
      <c r="EC60" s="80"/>
      <c r="ED60" s="80"/>
      <c r="EE60" s="15"/>
      <c r="EF60" s="80"/>
      <c r="EG60" s="80"/>
      <c r="EH60" s="15"/>
      <c r="EI60" s="80"/>
      <c r="EJ60" s="80"/>
      <c r="EK60" s="15"/>
      <c r="EL60" s="80"/>
      <c r="EM60" s="80"/>
      <c r="EN60" s="15"/>
      <c r="EO60" s="80"/>
      <c r="EP60" s="80"/>
      <c r="EQ60" s="15"/>
      <c r="ER60" s="80"/>
      <c r="ES60" s="80"/>
      <c r="ET60" s="15"/>
      <c r="EU60" s="80"/>
      <c r="EV60" s="80"/>
      <c r="EW60" s="15"/>
      <c r="EX60" s="80"/>
      <c r="EY60" s="80"/>
      <c r="EZ60" s="15"/>
      <c r="FA60" s="80"/>
      <c r="FB60" s="80"/>
      <c r="FC60" s="15"/>
      <c r="FD60" s="80"/>
      <c r="FE60" s="80"/>
      <c r="FF60" s="15"/>
      <c r="FG60" s="80"/>
      <c r="FH60" s="80"/>
      <c r="FI60" s="15"/>
      <c r="FJ60" s="80"/>
      <c r="FK60" s="80"/>
      <c r="FL60" s="15"/>
      <c r="FM60" s="80"/>
      <c r="FN60" s="80"/>
      <c r="FO60" s="15"/>
      <c r="FP60" s="80"/>
      <c r="FQ60" s="80"/>
      <c r="FR60" s="15"/>
      <c r="FS60" s="80"/>
      <c r="FT60" s="80"/>
      <c r="FU60" s="15"/>
      <c r="FV60" s="80"/>
    </row>
    <row r="61" spans="1:178" s="12" customFormat="1" ht="15.75" x14ac:dyDescent="0.25">
      <c r="A61" s="59" t="s">
        <v>510</v>
      </c>
      <c r="B61" s="50">
        <f t="shared" si="130"/>
        <v>133.19999999999999</v>
      </c>
      <c r="C61" s="50">
        <f t="shared" si="131"/>
        <v>100.81525999999999</v>
      </c>
      <c r="D61" s="15">
        <f t="shared" si="228"/>
        <v>75.687132132132135</v>
      </c>
      <c r="E61" s="80"/>
      <c r="F61" s="80"/>
      <c r="G61" s="80"/>
      <c r="H61" s="80"/>
      <c r="I61" s="80"/>
      <c r="J61" s="80"/>
      <c r="K61" s="80"/>
      <c r="L61" s="80"/>
      <c r="M61" s="80"/>
      <c r="N61" s="80"/>
      <c r="O61" s="80"/>
      <c r="P61" s="80"/>
      <c r="Q61" s="80"/>
      <c r="R61" s="80"/>
      <c r="S61" s="80"/>
      <c r="T61" s="80"/>
      <c r="U61" s="80"/>
      <c r="V61" s="80"/>
      <c r="W61" s="80"/>
      <c r="X61" s="80"/>
      <c r="Y61" s="80"/>
      <c r="Z61" s="80"/>
      <c r="AA61" s="15"/>
      <c r="AB61" s="80"/>
      <c r="AC61" s="50"/>
      <c r="AD61" s="50"/>
      <c r="AE61" s="5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50">
        <v>133.19999999999999</v>
      </c>
      <c r="BH61" s="50">
        <v>100.81525999999999</v>
      </c>
      <c r="BI61" s="14">
        <f t="shared" si="220"/>
        <v>75.687132132132135</v>
      </c>
      <c r="BJ61" s="50"/>
      <c r="BK61" s="15"/>
      <c r="BL61" s="80"/>
      <c r="BM61" s="80"/>
      <c r="BN61" s="80"/>
      <c r="BO61" s="80"/>
      <c r="BP61" s="50"/>
      <c r="BQ61" s="15"/>
      <c r="BR61" s="80"/>
      <c r="BS61" s="50"/>
      <c r="BT61" s="15"/>
      <c r="BU61" s="80"/>
      <c r="BV61" s="50"/>
      <c r="BW61" s="15"/>
      <c r="BX61" s="80"/>
      <c r="BY61" s="50"/>
      <c r="BZ61" s="15"/>
      <c r="CA61" s="80"/>
      <c r="CB61" s="50"/>
      <c r="CC61" s="15"/>
      <c r="CD61" s="80"/>
      <c r="CE61" s="50"/>
      <c r="CF61" s="15"/>
      <c r="CG61" s="14"/>
      <c r="CH61" s="50"/>
      <c r="CI61" s="15"/>
      <c r="CJ61" s="14"/>
      <c r="CK61" s="50"/>
      <c r="CL61" s="15"/>
      <c r="CM61" s="14"/>
      <c r="CN61" s="50"/>
      <c r="CO61" s="15"/>
      <c r="CP61" s="14"/>
      <c r="CQ61" s="50"/>
      <c r="CR61" s="15"/>
      <c r="CS61" s="14"/>
      <c r="CT61" s="50"/>
      <c r="CU61" s="15"/>
      <c r="CV61" s="14"/>
      <c r="CW61" s="50"/>
      <c r="CX61" s="15"/>
      <c r="CY61" s="14"/>
      <c r="CZ61" s="50"/>
      <c r="DA61" s="15"/>
      <c r="DB61" s="14"/>
      <c r="DC61" s="50"/>
      <c r="DD61" s="15"/>
      <c r="DE61" s="14"/>
      <c r="DF61" s="50"/>
      <c r="DG61" s="15"/>
      <c r="DH61" s="14"/>
      <c r="DI61" s="50"/>
      <c r="DJ61" s="15"/>
      <c r="DK61" s="14"/>
      <c r="DL61" s="50"/>
      <c r="DM61" s="15"/>
      <c r="DN61" s="14"/>
      <c r="DO61" s="50"/>
      <c r="DP61" s="15"/>
      <c r="DQ61" s="14"/>
      <c r="DR61" s="50"/>
      <c r="DS61" s="15"/>
      <c r="DT61" s="14"/>
      <c r="DU61" s="50"/>
      <c r="DV61" s="15"/>
      <c r="DW61" s="14"/>
      <c r="DX61" s="50"/>
      <c r="DY61" s="15"/>
      <c r="DZ61" s="14"/>
      <c r="EA61" s="80"/>
      <c r="EB61" s="15"/>
      <c r="EC61" s="80"/>
      <c r="ED61" s="80"/>
      <c r="EE61" s="15"/>
      <c r="EF61" s="80"/>
      <c r="EG61" s="80"/>
      <c r="EH61" s="15"/>
      <c r="EI61" s="80"/>
      <c r="EJ61" s="80"/>
      <c r="EK61" s="15"/>
      <c r="EL61" s="80"/>
      <c r="EM61" s="80"/>
      <c r="EN61" s="15"/>
      <c r="EO61" s="80"/>
      <c r="EP61" s="80"/>
      <c r="EQ61" s="15"/>
      <c r="ER61" s="80"/>
      <c r="ES61" s="80"/>
      <c r="ET61" s="15"/>
      <c r="EU61" s="80"/>
      <c r="EV61" s="80"/>
      <c r="EW61" s="15"/>
      <c r="EX61" s="80"/>
      <c r="EY61" s="80"/>
      <c r="EZ61" s="15"/>
      <c r="FA61" s="80"/>
      <c r="FB61" s="80"/>
      <c r="FC61" s="15"/>
      <c r="FD61" s="80"/>
      <c r="FE61" s="80"/>
      <c r="FF61" s="15"/>
      <c r="FG61" s="80"/>
      <c r="FH61" s="80"/>
      <c r="FI61" s="15"/>
      <c r="FJ61" s="80"/>
      <c r="FK61" s="80"/>
      <c r="FL61" s="15"/>
      <c r="FM61" s="80"/>
      <c r="FN61" s="80"/>
      <c r="FO61" s="15"/>
      <c r="FP61" s="80"/>
      <c r="FQ61" s="80"/>
      <c r="FR61" s="15"/>
      <c r="FS61" s="80"/>
      <c r="FT61" s="80"/>
      <c r="FU61" s="15"/>
      <c r="FV61" s="80"/>
    </row>
    <row r="62" spans="1:178" s="12" customFormat="1" ht="15.75" x14ac:dyDescent="0.25">
      <c r="A62" s="59" t="s">
        <v>513</v>
      </c>
      <c r="B62" s="50">
        <f t="shared" si="130"/>
        <v>240.8</v>
      </c>
      <c r="C62" s="50">
        <f t="shared" si="131"/>
        <v>55.871000000000002</v>
      </c>
      <c r="D62" s="15">
        <f t="shared" si="228"/>
        <v>23.202242524916944</v>
      </c>
      <c r="E62" s="80"/>
      <c r="F62" s="80"/>
      <c r="G62" s="80"/>
      <c r="H62" s="80"/>
      <c r="I62" s="80"/>
      <c r="J62" s="80"/>
      <c r="K62" s="80"/>
      <c r="L62" s="80"/>
      <c r="M62" s="80"/>
      <c r="N62" s="80"/>
      <c r="O62" s="80"/>
      <c r="P62" s="80"/>
      <c r="Q62" s="80"/>
      <c r="R62" s="80"/>
      <c r="S62" s="80"/>
      <c r="T62" s="80"/>
      <c r="U62" s="80"/>
      <c r="V62" s="80"/>
      <c r="W62" s="80"/>
      <c r="X62" s="80"/>
      <c r="Y62" s="80"/>
      <c r="Z62" s="80"/>
      <c r="AA62" s="15"/>
      <c r="AB62" s="80"/>
      <c r="AC62" s="50"/>
      <c r="AD62" s="50"/>
      <c r="AE62" s="5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50">
        <v>240.8</v>
      </c>
      <c r="BH62" s="50">
        <v>55.871000000000002</v>
      </c>
      <c r="BI62" s="14">
        <f t="shared" si="220"/>
        <v>23.202242524916944</v>
      </c>
      <c r="BJ62" s="50"/>
      <c r="BK62" s="15"/>
      <c r="BL62" s="80"/>
      <c r="BM62" s="80"/>
      <c r="BN62" s="80"/>
      <c r="BO62" s="80"/>
      <c r="BP62" s="50"/>
      <c r="BQ62" s="15"/>
      <c r="BR62" s="80"/>
      <c r="BS62" s="50"/>
      <c r="BT62" s="15"/>
      <c r="BU62" s="80"/>
      <c r="BV62" s="50"/>
      <c r="BW62" s="15"/>
      <c r="BX62" s="80"/>
      <c r="BY62" s="50"/>
      <c r="BZ62" s="15"/>
      <c r="CA62" s="80"/>
      <c r="CB62" s="50"/>
      <c r="CC62" s="15"/>
      <c r="CD62" s="80"/>
      <c r="CE62" s="50"/>
      <c r="CF62" s="15"/>
      <c r="CG62" s="14"/>
      <c r="CH62" s="50"/>
      <c r="CI62" s="15"/>
      <c r="CJ62" s="14"/>
      <c r="CK62" s="50"/>
      <c r="CL62" s="15"/>
      <c r="CM62" s="14"/>
      <c r="CN62" s="50"/>
      <c r="CO62" s="15"/>
      <c r="CP62" s="14"/>
      <c r="CQ62" s="50"/>
      <c r="CR62" s="15"/>
      <c r="CS62" s="14"/>
      <c r="CT62" s="50"/>
      <c r="CU62" s="15"/>
      <c r="CV62" s="14"/>
      <c r="CW62" s="50"/>
      <c r="CX62" s="15"/>
      <c r="CY62" s="14"/>
      <c r="CZ62" s="50"/>
      <c r="DA62" s="15"/>
      <c r="DB62" s="14"/>
      <c r="DC62" s="50"/>
      <c r="DD62" s="15"/>
      <c r="DE62" s="14"/>
      <c r="DF62" s="50"/>
      <c r="DG62" s="15"/>
      <c r="DH62" s="14"/>
      <c r="DI62" s="50"/>
      <c r="DJ62" s="15"/>
      <c r="DK62" s="14"/>
      <c r="DL62" s="50"/>
      <c r="DM62" s="15"/>
      <c r="DN62" s="14"/>
      <c r="DO62" s="50"/>
      <c r="DP62" s="15"/>
      <c r="DQ62" s="14"/>
      <c r="DR62" s="50"/>
      <c r="DS62" s="15"/>
      <c r="DT62" s="14"/>
      <c r="DU62" s="50"/>
      <c r="DV62" s="15"/>
      <c r="DW62" s="14"/>
      <c r="DX62" s="50"/>
      <c r="DY62" s="15"/>
      <c r="DZ62" s="14"/>
      <c r="EA62" s="80"/>
      <c r="EB62" s="15"/>
      <c r="EC62" s="80"/>
      <c r="ED62" s="80"/>
      <c r="EE62" s="15"/>
      <c r="EF62" s="80"/>
      <c r="EG62" s="80"/>
      <c r="EH62" s="15"/>
      <c r="EI62" s="80"/>
      <c r="EJ62" s="80"/>
      <c r="EK62" s="15"/>
      <c r="EL62" s="80"/>
      <c r="EM62" s="80"/>
      <c r="EN62" s="15"/>
      <c r="EO62" s="80"/>
      <c r="EP62" s="80"/>
      <c r="EQ62" s="15"/>
      <c r="ER62" s="80"/>
      <c r="ES62" s="80"/>
      <c r="ET62" s="15"/>
      <c r="EU62" s="80"/>
      <c r="EV62" s="80"/>
      <c r="EW62" s="15"/>
      <c r="EX62" s="80"/>
      <c r="EY62" s="80"/>
      <c r="EZ62" s="15"/>
      <c r="FA62" s="80"/>
      <c r="FB62" s="80"/>
      <c r="FC62" s="15"/>
      <c r="FD62" s="80"/>
      <c r="FE62" s="80"/>
      <c r="FF62" s="15"/>
      <c r="FG62" s="80"/>
      <c r="FH62" s="80"/>
      <c r="FI62" s="15"/>
      <c r="FJ62" s="80"/>
      <c r="FK62" s="80"/>
      <c r="FL62" s="15"/>
      <c r="FM62" s="80"/>
      <c r="FN62" s="80"/>
      <c r="FO62" s="15"/>
      <c r="FP62" s="80"/>
      <c r="FQ62" s="80"/>
      <c r="FR62" s="15"/>
      <c r="FS62" s="80"/>
      <c r="FT62" s="80"/>
      <c r="FU62" s="15"/>
      <c r="FV62" s="80"/>
    </row>
    <row r="63" spans="1:178" s="12" customFormat="1" ht="15.75" x14ac:dyDescent="0.25">
      <c r="A63" s="59" t="s">
        <v>330</v>
      </c>
      <c r="B63" s="50">
        <f t="shared" si="130"/>
        <v>208.4</v>
      </c>
      <c r="C63" s="50">
        <f t="shared" si="131"/>
        <v>9.1</v>
      </c>
      <c r="D63" s="15">
        <f t="shared" si="228"/>
        <v>4.3666026871401149</v>
      </c>
      <c r="E63" s="80"/>
      <c r="F63" s="80"/>
      <c r="G63" s="80"/>
      <c r="H63" s="80"/>
      <c r="I63" s="80"/>
      <c r="J63" s="80"/>
      <c r="K63" s="80"/>
      <c r="L63" s="80"/>
      <c r="M63" s="80"/>
      <c r="N63" s="80"/>
      <c r="O63" s="80"/>
      <c r="P63" s="80"/>
      <c r="Q63" s="80"/>
      <c r="R63" s="80"/>
      <c r="S63" s="80"/>
      <c r="T63" s="80"/>
      <c r="U63" s="80"/>
      <c r="V63" s="80"/>
      <c r="W63" s="80"/>
      <c r="X63" s="80"/>
      <c r="Y63" s="80"/>
      <c r="Z63" s="80"/>
      <c r="AA63" s="15"/>
      <c r="AB63" s="80"/>
      <c r="AC63" s="50"/>
      <c r="AD63" s="50"/>
      <c r="AE63" s="5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50">
        <v>208.4</v>
      </c>
      <c r="BH63" s="50">
        <v>9.1</v>
      </c>
      <c r="BI63" s="14">
        <f t="shared" si="220"/>
        <v>4.3666026871401149</v>
      </c>
      <c r="BJ63" s="50"/>
      <c r="BK63" s="15"/>
      <c r="BL63" s="80"/>
      <c r="BM63" s="80"/>
      <c r="BN63" s="80"/>
      <c r="BO63" s="80"/>
      <c r="BP63" s="50"/>
      <c r="BQ63" s="15"/>
      <c r="BR63" s="80"/>
      <c r="BS63" s="50"/>
      <c r="BT63" s="15"/>
      <c r="BU63" s="80"/>
      <c r="BV63" s="50"/>
      <c r="BW63" s="15"/>
      <c r="BX63" s="80"/>
      <c r="BY63" s="50"/>
      <c r="BZ63" s="15"/>
      <c r="CA63" s="80"/>
      <c r="CB63" s="50"/>
      <c r="CC63" s="15"/>
      <c r="CD63" s="80"/>
      <c r="CE63" s="50"/>
      <c r="CF63" s="15"/>
      <c r="CG63" s="14"/>
      <c r="CH63" s="50"/>
      <c r="CI63" s="15"/>
      <c r="CJ63" s="14"/>
      <c r="CK63" s="50"/>
      <c r="CL63" s="15"/>
      <c r="CM63" s="14"/>
      <c r="CN63" s="50"/>
      <c r="CO63" s="15"/>
      <c r="CP63" s="14"/>
      <c r="CQ63" s="50"/>
      <c r="CR63" s="15"/>
      <c r="CS63" s="14"/>
      <c r="CT63" s="50"/>
      <c r="CU63" s="15"/>
      <c r="CV63" s="14"/>
      <c r="CW63" s="50"/>
      <c r="CX63" s="15"/>
      <c r="CY63" s="14"/>
      <c r="CZ63" s="50"/>
      <c r="DA63" s="15"/>
      <c r="DB63" s="14"/>
      <c r="DC63" s="50"/>
      <c r="DD63" s="15"/>
      <c r="DE63" s="14"/>
      <c r="DF63" s="50"/>
      <c r="DG63" s="15"/>
      <c r="DH63" s="14"/>
      <c r="DI63" s="50"/>
      <c r="DJ63" s="15"/>
      <c r="DK63" s="14"/>
      <c r="DL63" s="50"/>
      <c r="DM63" s="15"/>
      <c r="DN63" s="14"/>
      <c r="DO63" s="50"/>
      <c r="DP63" s="15"/>
      <c r="DQ63" s="14"/>
      <c r="DR63" s="50"/>
      <c r="DS63" s="15"/>
      <c r="DT63" s="14"/>
      <c r="DU63" s="50"/>
      <c r="DV63" s="15"/>
      <c r="DW63" s="14"/>
      <c r="DX63" s="50"/>
      <c r="DY63" s="15"/>
      <c r="DZ63" s="14"/>
      <c r="EA63" s="80"/>
      <c r="EB63" s="15"/>
      <c r="EC63" s="80"/>
      <c r="ED63" s="80"/>
      <c r="EE63" s="15"/>
      <c r="EF63" s="80"/>
      <c r="EG63" s="80"/>
      <c r="EH63" s="15"/>
      <c r="EI63" s="80"/>
      <c r="EJ63" s="80"/>
      <c r="EK63" s="15"/>
      <c r="EL63" s="80"/>
      <c r="EM63" s="80"/>
      <c r="EN63" s="15"/>
      <c r="EO63" s="80"/>
      <c r="EP63" s="80"/>
      <c r="EQ63" s="15"/>
      <c r="ER63" s="80"/>
      <c r="ES63" s="80"/>
      <c r="ET63" s="15"/>
      <c r="EU63" s="80"/>
      <c r="EV63" s="80"/>
      <c r="EW63" s="15"/>
      <c r="EX63" s="80"/>
      <c r="EY63" s="80"/>
      <c r="EZ63" s="15"/>
      <c r="FA63" s="80"/>
      <c r="FB63" s="80"/>
      <c r="FC63" s="15"/>
      <c r="FD63" s="80"/>
      <c r="FE63" s="80"/>
      <c r="FF63" s="15"/>
      <c r="FG63" s="80"/>
      <c r="FH63" s="80"/>
      <c r="FI63" s="15"/>
      <c r="FJ63" s="80"/>
      <c r="FK63" s="80"/>
      <c r="FL63" s="15"/>
      <c r="FM63" s="80"/>
      <c r="FN63" s="80"/>
      <c r="FO63" s="15"/>
      <c r="FP63" s="80"/>
      <c r="FQ63" s="80"/>
      <c r="FR63" s="15"/>
      <c r="FS63" s="80"/>
      <c r="FT63" s="80"/>
      <c r="FU63" s="15"/>
      <c r="FV63" s="80"/>
    </row>
    <row r="64" spans="1:178" s="12" customFormat="1" ht="15.75" x14ac:dyDescent="0.25">
      <c r="A64" s="59" t="s">
        <v>512</v>
      </c>
      <c r="B64" s="50">
        <f t="shared" si="130"/>
        <v>245.8</v>
      </c>
      <c r="C64" s="50">
        <f t="shared" si="131"/>
        <v>0</v>
      </c>
      <c r="D64" s="15">
        <f t="shared" si="228"/>
        <v>0</v>
      </c>
      <c r="E64" s="80"/>
      <c r="F64" s="80"/>
      <c r="G64" s="80"/>
      <c r="H64" s="80"/>
      <c r="I64" s="80"/>
      <c r="J64" s="80"/>
      <c r="K64" s="80"/>
      <c r="L64" s="80"/>
      <c r="M64" s="80"/>
      <c r="N64" s="80"/>
      <c r="O64" s="80"/>
      <c r="P64" s="80"/>
      <c r="Q64" s="80"/>
      <c r="R64" s="80"/>
      <c r="S64" s="80"/>
      <c r="T64" s="80"/>
      <c r="U64" s="80"/>
      <c r="V64" s="80"/>
      <c r="W64" s="80"/>
      <c r="X64" s="80"/>
      <c r="Y64" s="80"/>
      <c r="Z64" s="80"/>
      <c r="AA64" s="15"/>
      <c r="AB64" s="80"/>
      <c r="AC64" s="50"/>
      <c r="AD64" s="50"/>
      <c r="AE64" s="5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50">
        <v>245.8</v>
      </c>
      <c r="BH64" s="50"/>
      <c r="BI64" s="14">
        <f t="shared" si="220"/>
        <v>0</v>
      </c>
      <c r="BJ64" s="50"/>
      <c r="BK64" s="15"/>
      <c r="BL64" s="80"/>
      <c r="BM64" s="80"/>
      <c r="BN64" s="80"/>
      <c r="BO64" s="80"/>
      <c r="BP64" s="50"/>
      <c r="BQ64" s="15"/>
      <c r="BR64" s="80"/>
      <c r="BS64" s="50"/>
      <c r="BT64" s="15"/>
      <c r="BU64" s="80"/>
      <c r="BV64" s="50"/>
      <c r="BW64" s="15"/>
      <c r="BX64" s="80"/>
      <c r="BY64" s="50"/>
      <c r="BZ64" s="15"/>
      <c r="CA64" s="80"/>
      <c r="CB64" s="50"/>
      <c r="CC64" s="15"/>
      <c r="CD64" s="80"/>
      <c r="CE64" s="50"/>
      <c r="CF64" s="15"/>
      <c r="CG64" s="14"/>
      <c r="CH64" s="50"/>
      <c r="CI64" s="15"/>
      <c r="CJ64" s="14"/>
      <c r="CK64" s="50"/>
      <c r="CL64" s="15"/>
      <c r="CM64" s="14"/>
      <c r="CN64" s="50"/>
      <c r="CO64" s="15"/>
      <c r="CP64" s="14"/>
      <c r="CQ64" s="50"/>
      <c r="CR64" s="15"/>
      <c r="CS64" s="14"/>
      <c r="CT64" s="50"/>
      <c r="CU64" s="15"/>
      <c r="CV64" s="14"/>
      <c r="CW64" s="50"/>
      <c r="CX64" s="15"/>
      <c r="CY64" s="14"/>
      <c r="CZ64" s="50"/>
      <c r="DA64" s="15"/>
      <c r="DB64" s="14"/>
      <c r="DC64" s="50"/>
      <c r="DD64" s="15"/>
      <c r="DE64" s="14"/>
      <c r="DF64" s="50"/>
      <c r="DG64" s="15"/>
      <c r="DH64" s="14"/>
      <c r="DI64" s="50"/>
      <c r="DJ64" s="15"/>
      <c r="DK64" s="14"/>
      <c r="DL64" s="50"/>
      <c r="DM64" s="15"/>
      <c r="DN64" s="14"/>
      <c r="DO64" s="50"/>
      <c r="DP64" s="15"/>
      <c r="DQ64" s="14"/>
      <c r="DR64" s="50"/>
      <c r="DS64" s="15"/>
      <c r="DT64" s="14"/>
      <c r="DU64" s="50"/>
      <c r="DV64" s="15"/>
      <c r="DW64" s="14"/>
      <c r="DX64" s="50"/>
      <c r="DY64" s="15"/>
      <c r="DZ64" s="14"/>
      <c r="EA64" s="80"/>
      <c r="EB64" s="15"/>
      <c r="EC64" s="80"/>
      <c r="ED64" s="80"/>
      <c r="EE64" s="15"/>
      <c r="EF64" s="80"/>
      <c r="EG64" s="80"/>
      <c r="EH64" s="15"/>
      <c r="EI64" s="80"/>
      <c r="EJ64" s="80"/>
      <c r="EK64" s="15"/>
      <c r="EL64" s="80"/>
      <c r="EM64" s="80"/>
      <c r="EN64" s="15"/>
      <c r="EO64" s="80"/>
      <c r="EP64" s="80"/>
      <c r="EQ64" s="15"/>
      <c r="ER64" s="80"/>
      <c r="ES64" s="80"/>
      <c r="ET64" s="15"/>
      <c r="EU64" s="80"/>
      <c r="EV64" s="80"/>
      <c r="EW64" s="15"/>
      <c r="EX64" s="80"/>
      <c r="EY64" s="80"/>
      <c r="EZ64" s="15"/>
      <c r="FA64" s="80"/>
      <c r="FB64" s="80"/>
      <c r="FC64" s="15"/>
      <c r="FD64" s="80"/>
      <c r="FE64" s="80"/>
      <c r="FF64" s="15"/>
      <c r="FG64" s="80"/>
      <c r="FH64" s="80"/>
      <c r="FI64" s="15"/>
      <c r="FJ64" s="80"/>
      <c r="FK64" s="80"/>
      <c r="FL64" s="15"/>
      <c r="FM64" s="80"/>
      <c r="FN64" s="80"/>
      <c r="FO64" s="15"/>
      <c r="FP64" s="80"/>
      <c r="FQ64" s="80"/>
      <c r="FR64" s="15"/>
      <c r="FS64" s="80"/>
      <c r="FT64" s="80"/>
      <c r="FU64" s="15"/>
      <c r="FV64" s="80"/>
    </row>
    <row r="65" spans="1:178" s="12" customFormat="1" ht="15.75" x14ac:dyDescent="0.25">
      <c r="A65" s="59" t="s">
        <v>511</v>
      </c>
      <c r="B65" s="50">
        <f t="shared" si="130"/>
        <v>167.7</v>
      </c>
      <c r="C65" s="50">
        <f t="shared" si="131"/>
        <v>25.1</v>
      </c>
      <c r="D65" s="15">
        <f t="shared" si="228"/>
        <v>14.967203339296365</v>
      </c>
      <c r="E65" s="80"/>
      <c r="F65" s="80"/>
      <c r="G65" s="80"/>
      <c r="H65" s="80"/>
      <c r="I65" s="80"/>
      <c r="J65" s="80"/>
      <c r="K65" s="80"/>
      <c r="L65" s="80"/>
      <c r="M65" s="80"/>
      <c r="N65" s="80"/>
      <c r="O65" s="80"/>
      <c r="P65" s="80"/>
      <c r="Q65" s="80"/>
      <c r="R65" s="80"/>
      <c r="S65" s="80"/>
      <c r="T65" s="80"/>
      <c r="U65" s="80"/>
      <c r="V65" s="80"/>
      <c r="W65" s="80"/>
      <c r="X65" s="80"/>
      <c r="Y65" s="80"/>
      <c r="Z65" s="80"/>
      <c r="AA65" s="15"/>
      <c r="AB65" s="80"/>
      <c r="AC65" s="50"/>
      <c r="AD65" s="50"/>
      <c r="AE65" s="5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50">
        <v>167.7</v>
      </c>
      <c r="BH65" s="50">
        <v>25.1</v>
      </c>
      <c r="BI65" s="14">
        <f t="shared" si="220"/>
        <v>14.967203339296365</v>
      </c>
      <c r="BJ65" s="50"/>
      <c r="BK65" s="15"/>
      <c r="BL65" s="80"/>
      <c r="BM65" s="80"/>
      <c r="BN65" s="80"/>
      <c r="BO65" s="80"/>
      <c r="BP65" s="50"/>
      <c r="BQ65" s="15"/>
      <c r="BR65" s="80"/>
      <c r="BS65" s="50"/>
      <c r="BT65" s="15"/>
      <c r="BU65" s="80"/>
      <c r="BV65" s="50"/>
      <c r="BW65" s="15"/>
      <c r="BX65" s="80"/>
      <c r="BY65" s="50"/>
      <c r="BZ65" s="15"/>
      <c r="CA65" s="80"/>
      <c r="CB65" s="50"/>
      <c r="CC65" s="15"/>
      <c r="CD65" s="80"/>
      <c r="CE65" s="50"/>
      <c r="CF65" s="15"/>
      <c r="CG65" s="14"/>
      <c r="CH65" s="50"/>
      <c r="CI65" s="15"/>
      <c r="CJ65" s="14"/>
      <c r="CK65" s="50"/>
      <c r="CL65" s="15"/>
      <c r="CM65" s="14"/>
      <c r="CN65" s="50"/>
      <c r="CO65" s="15"/>
      <c r="CP65" s="14"/>
      <c r="CQ65" s="50"/>
      <c r="CR65" s="15"/>
      <c r="CS65" s="14"/>
      <c r="CT65" s="50"/>
      <c r="CU65" s="15"/>
      <c r="CV65" s="14"/>
      <c r="CW65" s="50"/>
      <c r="CX65" s="15"/>
      <c r="CY65" s="14"/>
      <c r="CZ65" s="50"/>
      <c r="DA65" s="15"/>
      <c r="DB65" s="14"/>
      <c r="DC65" s="50"/>
      <c r="DD65" s="15"/>
      <c r="DE65" s="14"/>
      <c r="DF65" s="50"/>
      <c r="DG65" s="15"/>
      <c r="DH65" s="14"/>
      <c r="DI65" s="50"/>
      <c r="DJ65" s="15"/>
      <c r="DK65" s="14"/>
      <c r="DL65" s="50"/>
      <c r="DM65" s="15"/>
      <c r="DN65" s="14"/>
      <c r="DO65" s="50"/>
      <c r="DP65" s="15"/>
      <c r="DQ65" s="14"/>
      <c r="DR65" s="50"/>
      <c r="DS65" s="15"/>
      <c r="DT65" s="14"/>
      <c r="DU65" s="50"/>
      <c r="DV65" s="15"/>
      <c r="DW65" s="14"/>
      <c r="DX65" s="50"/>
      <c r="DY65" s="15"/>
      <c r="DZ65" s="14"/>
      <c r="EA65" s="80"/>
      <c r="EB65" s="15"/>
      <c r="EC65" s="80"/>
      <c r="ED65" s="80"/>
      <c r="EE65" s="15"/>
      <c r="EF65" s="80"/>
      <c r="EG65" s="80"/>
      <c r="EH65" s="15"/>
      <c r="EI65" s="80"/>
      <c r="EJ65" s="80"/>
      <c r="EK65" s="15"/>
      <c r="EL65" s="80"/>
      <c r="EM65" s="80"/>
      <c r="EN65" s="15"/>
      <c r="EO65" s="80"/>
      <c r="EP65" s="80"/>
      <c r="EQ65" s="15"/>
      <c r="ER65" s="80"/>
      <c r="ES65" s="80"/>
      <c r="ET65" s="15"/>
      <c r="EU65" s="80"/>
      <c r="EV65" s="80"/>
      <c r="EW65" s="15"/>
      <c r="EX65" s="80"/>
      <c r="EY65" s="80"/>
      <c r="EZ65" s="15"/>
      <c r="FA65" s="80"/>
      <c r="FB65" s="80"/>
      <c r="FC65" s="15"/>
      <c r="FD65" s="80"/>
      <c r="FE65" s="80"/>
      <c r="FF65" s="15"/>
      <c r="FG65" s="80"/>
      <c r="FH65" s="80"/>
      <c r="FI65" s="15"/>
      <c r="FJ65" s="80"/>
      <c r="FK65" s="80"/>
      <c r="FL65" s="15"/>
      <c r="FM65" s="80"/>
      <c r="FN65" s="80"/>
      <c r="FO65" s="15"/>
      <c r="FP65" s="80"/>
      <c r="FQ65" s="80"/>
      <c r="FR65" s="15"/>
      <c r="FS65" s="80"/>
      <c r="FT65" s="80"/>
      <c r="FU65" s="15"/>
      <c r="FV65" s="80"/>
    </row>
    <row r="66" spans="1:178" s="12" customFormat="1" ht="15.75" x14ac:dyDescent="0.25">
      <c r="A66" s="59" t="s">
        <v>331</v>
      </c>
      <c r="B66" s="50">
        <f t="shared" si="130"/>
        <v>141.4</v>
      </c>
      <c r="C66" s="50">
        <f t="shared" si="131"/>
        <v>0</v>
      </c>
      <c r="D66" s="15">
        <f t="shared" si="228"/>
        <v>0</v>
      </c>
      <c r="E66" s="80"/>
      <c r="F66" s="80"/>
      <c r="G66" s="80"/>
      <c r="H66" s="80"/>
      <c r="I66" s="80"/>
      <c r="J66" s="80"/>
      <c r="K66" s="80"/>
      <c r="L66" s="80"/>
      <c r="M66" s="80"/>
      <c r="N66" s="80"/>
      <c r="O66" s="80"/>
      <c r="P66" s="80"/>
      <c r="Q66" s="80"/>
      <c r="R66" s="80"/>
      <c r="S66" s="80"/>
      <c r="T66" s="80"/>
      <c r="U66" s="80"/>
      <c r="V66" s="80"/>
      <c r="W66" s="80"/>
      <c r="X66" s="80"/>
      <c r="Y66" s="80"/>
      <c r="Z66" s="80"/>
      <c r="AA66" s="15"/>
      <c r="AB66" s="80"/>
      <c r="AC66" s="50"/>
      <c r="AD66" s="50"/>
      <c r="AE66" s="5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50">
        <v>141.4</v>
      </c>
      <c r="BH66" s="15"/>
      <c r="BI66" s="80"/>
      <c r="BJ66" s="50"/>
      <c r="BK66" s="15"/>
      <c r="BL66" s="80"/>
      <c r="BM66" s="80"/>
      <c r="BN66" s="80"/>
      <c r="BO66" s="80"/>
      <c r="BP66" s="50"/>
      <c r="BQ66" s="15"/>
      <c r="BR66" s="80"/>
      <c r="BS66" s="50"/>
      <c r="BT66" s="15"/>
      <c r="BU66" s="80"/>
      <c r="BV66" s="50"/>
      <c r="BW66" s="15"/>
      <c r="BX66" s="80"/>
      <c r="BY66" s="50"/>
      <c r="BZ66" s="15"/>
      <c r="CA66" s="80"/>
      <c r="CB66" s="50"/>
      <c r="CC66" s="15"/>
      <c r="CD66" s="80"/>
      <c r="CE66" s="50"/>
      <c r="CF66" s="15"/>
      <c r="CG66" s="14"/>
      <c r="CH66" s="50"/>
      <c r="CI66" s="15"/>
      <c r="CJ66" s="14"/>
      <c r="CK66" s="50"/>
      <c r="CL66" s="15"/>
      <c r="CM66" s="14"/>
      <c r="CN66" s="50"/>
      <c r="CO66" s="15"/>
      <c r="CP66" s="14"/>
      <c r="CQ66" s="50"/>
      <c r="CR66" s="15"/>
      <c r="CS66" s="14"/>
      <c r="CT66" s="50"/>
      <c r="CU66" s="15"/>
      <c r="CV66" s="14"/>
      <c r="CW66" s="50"/>
      <c r="CX66" s="15"/>
      <c r="CY66" s="14"/>
      <c r="CZ66" s="50"/>
      <c r="DA66" s="15"/>
      <c r="DB66" s="14"/>
      <c r="DC66" s="50"/>
      <c r="DD66" s="15"/>
      <c r="DE66" s="14"/>
      <c r="DF66" s="50"/>
      <c r="DG66" s="15"/>
      <c r="DH66" s="14"/>
      <c r="DI66" s="50"/>
      <c r="DJ66" s="15"/>
      <c r="DK66" s="14"/>
      <c r="DL66" s="50"/>
      <c r="DM66" s="15"/>
      <c r="DN66" s="14"/>
      <c r="DO66" s="50"/>
      <c r="DP66" s="15"/>
      <c r="DQ66" s="14"/>
      <c r="DR66" s="50"/>
      <c r="DS66" s="15"/>
      <c r="DT66" s="14"/>
      <c r="DU66" s="50"/>
      <c r="DV66" s="15"/>
      <c r="DW66" s="14"/>
      <c r="DX66" s="50"/>
      <c r="DY66" s="15"/>
      <c r="DZ66" s="14"/>
      <c r="EA66" s="80"/>
      <c r="EB66" s="15"/>
      <c r="EC66" s="80"/>
      <c r="ED66" s="80"/>
      <c r="EE66" s="15"/>
      <c r="EF66" s="80"/>
      <c r="EG66" s="80"/>
      <c r="EH66" s="15"/>
      <c r="EI66" s="80"/>
      <c r="EJ66" s="80"/>
      <c r="EK66" s="15"/>
      <c r="EL66" s="80"/>
      <c r="EM66" s="80"/>
      <c r="EN66" s="15"/>
      <c r="EO66" s="80"/>
      <c r="EP66" s="80"/>
      <c r="EQ66" s="15"/>
      <c r="ER66" s="80"/>
      <c r="ES66" s="80"/>
      <c r="ET66" s="15"/>
      <c r="EU66" s="80"/>
      <c r="EV66" s="80"/>
      <c r="EW66" s="15"/>
      <c r="EX66" s="80"/>
      <c r="EY66" s="80"/>
      <c r="EZ66" s="15"/>
      <c r="FA66" s="80"/>
      <c r="FB66" s="80"/>
      <c r="FC66" s="15"/>
      <c r="FD66" s="80"/>
      <c r="FE66" s="80"/>
      <c r="FF66" s="15"/>
      <c r="FG66" s="80"/>
      <c r="FH66" s="80"/>
      <c r="FI66" s="15"/>
      <c r="FJ66" s="80"/>
      <c r="FK66" s="80"/>
      <c r="FL66" s="15"/>
      <c r="FM66" s="80"/>
      <c r="FN66" s="80"/>
      <c r="FO66" s="15"/>
      <c r="FP66" s="80"/>
      <c r="FQ66" s="80"/>
      <c r="FR66" s="15"/>
      <c r="FS66" s="80"/>
      <c r="FT66" s="80"/>
      <c r="FU66" s="15"/>
      <c r="FV66" s="80"/>
    </row>
    <row r="67" spans="1:178" s="28" customFormat="1" ht="31.5" x14ac:dyDescent="0.25">
      <c r="A67" s="131" t="s">
        <v>337</v>
      </c>
      <c r="B67" s="80">
        <f t="shared" si="130"/>
        <v>24487.7</v>
      </c>
      <c r="C67" s="80">
        <f t="shared" si="131"/>
        <v>24208.246330000002</v>
      </c>
      <c r="D67" s="83">
        <f t="shared" si="112"/>
        <v>98.858799846453522</v>
      </c>
      <c r="E67" s="83">
        <f>E68+E69+E72</f>
        <v>0</v>
      </c>
      <c r="F67" s="83">
        <f t="shared" ref="F67:AY67" si="229">F68+F69+F72</f>
        <v>0</v>
      </c>
      <c r="G67" s="83">
        <f t="shared" si="229"/>
        <v>0</v>
      </c>
      <c r="H67" s="83">
        <f t="shared" si="229"/>
        <v>0</v>
      </c>
      <c r="I67" s="83">
        <f t="shared" si="229"/>
        <v>0</v>
      </c>
      <c r="J67" s="83">
        <f t="shared" si="229"/>
        <v>0</v>
      </c>
      <c r="K67" s="83">
        <f t="shared" si="229"/>
        <v>0</v>
      </c>
      <c r="L67" s="83">
        <f t="shared" si="229"/>
        <v>0</v>
      </c>
      <c r="M67" s="83"/>
      <c r="N67" s="83">
        <f t="shared" si="229"/>
        <v>0</v>
      </c>
      <c r="O67" s="83">
        <f t="shared" si="229"/>
        <v>0</v>
      </c>
      <c r="P67" s="83">
        <f t="shared" si="229"/>
        <v>0</v>
      </c>
      <c r="Q67" s="83">
        <f t="shared" si="229"/>
        <v>0</v>
      </c>
      <c r="R67" s="83">
        <f t="shared" si="229"/>
        <v>0</v>
      </c>
      <c r="S67" s="83">
        <f t="shared" si="229"/>
        <v>0</v>
      </c>
      <c r="T67" s="83">
        <f t="shared" si="229"/>
        <v>0</v>
      </c>
      <c r="U67" s="83">
        <f t="shared" si="229"/>
        <v>0</v>
      </c>
      <c r="V67" s="83">
        <f t="shared" si="229"/>
        <v>0</v>
      </c>
      <c r="W67" s="83">
        <f t="shared" si="229"/>
        <v>0</v>
      </c>
      <c r="X67" s="83">
        <f t="shared" si="229"/>
        <v>0</v>
      </c>
      <c r="Y67" s="83">
        <f t="shared" si="229"/>
        <v>0</v>
      </c>
      <c r="Z67" s="83">
        <f t="shared" si="229"/>
        <v>504.2</v>
      </c>
      <c r="AA67" s="83">
        <f t="shared" si="229"/>
        <v>504.2</v>
      </c>
      <c r="AB67" s="81">
        <f t="shared" si="163"/>
        <v>100</v>
      </c>
      <c r="AC67" s="83">
        <f t="shared" si="229"/>
        <v>0</v>
      </c>
      <c r="AD67" s="83">
        <f t="shared" si="229"/>
        <v>0</v>
      </c>
      <c r="AE67" s="81"/>
      <c r="AF67" s="83">
        <f t="shared" si="229"/>
        <v>0</v>
      </c>
      <c r="AG67" s="83">
        <f t="shared" si="229"/>
        <v>0</v>
      </c>
      <c r="AH67" s="83">
        <f t="shared" si="229"/>
        <v>0</v>
      </c>
      <c r="AI67" s="83">
        <f>SUM(AI68:AI72)</f>
        <v>372</v>
      </c>
      <c r="AJ67" s="83">
        <f t="shared" ref="AJ67:AM67" si="230">SUM(AJ68:AJ72)</f>
        <v>372</v>
      </c>
      <c r="AK67" s="83">
        <f t="shared" ref="AK67:AK68" si="231">AJ67/AI67*100</f>
        <v>100</v>
      </c>
      <c r="AL67" s="83">
        <f t="shared" si="230"/>
        <v>1014</v>
      </c>
      <c r="AM67" s="83">
        <f t="shared" si="230"/>
        <v>1014</v>
      </c>
      <c r="AN67" s="83">
        <f t="shared" ref="AN67:AN68" si="232">AM67/AL67*100</f>
        <v>100</v>
      </c>
      <c r="AO67" s="83">
        <f t="shared" si="229"/>
        <v>1200</v>
      </c>
      <c r="AP67" s="83">
        <f t="shared" si="229"/>
        <v>1200</v>
      </c>
      <c r="AQ67" s="81">
        <f t="shared" ref="AQ67:AQ73" si="233">AP67/AO67*100</f>
        <v>100</v>
      </c>
      <c r="AR67" s="83">
        <f t="shared" si="229"/>
        <v>0</v>
      </c>
      <c r="AS67" s="83">
        <f t="shared" si="229"/>
        <v>0</v>
      </c>
      <c r="AT67" s="83">
        <f t="shared" si="229"/>
        <v>0</v>
      </c>
      <c r="AU67" s="83">
        <f t="shared" si="229"/>
        <v>0</v>
      </c>
      <c r="AV67" s="83">
        <f t="shared" si="229"/>
        <v>0</v>
      </c>
      <c r="AW67" s="83">
        <f t="shared" si="229"/>
        <v>0</v>
      </c>
      <c r="AX67" s="83">
        <f t="shared" si="229"/>
        <v>0</v>
      </c>
      <c r="AY67" s="83">
        <f t="shared" si="229"/>
        <v>0</v>
      </c>
      <c r="AZ67" s="83">
        <f t="shared" ref="AZ67:BF67" si="234">AZ68+AZ69+AZ72</f>
        <v>0</v>
      </c>
      <c r="BA67" s="83">
        <f t="shared" si="234"/>
        <v>0</v>
      </c>
      <c r="BB67" s="83">
        <f t="shared" si="234"/>
        <v>0</v>
      </c>
      <c r="BC67" s="83">
        <f t="shared" si="234"/>
        <v>0</v>
      </c>
      <c r="BD67" s="83">
        <f t="shared" si="234"/>
        <v>0</v>
      </c>
      <c r="BE67" s="83">
        <f t="shared" si="234"/>
        <v>0</v>
      </c>
      <c r="BF67" s="83">
        <f t="shared" si="234"/>
        <v>0</v>
      </c>
      <c r="BG67" s="83">
        <f>SUM(BG68:BG72)</f>
        <v>1095.8999999999999</v>
      </c>
      <c r="BH67" s="83">
        <f>SUM(BH68:BH72)</f>
        <v>816.44632999999999</v>
      </c>
      <c r="BI67" s="81">
        <f t="shared" ref="BI67:BI72" si="235">BH67/BG67*100</f>
        <v>74.500075736837317</v>
      </c>
      <c r="BJ67" s="83"/>
      <c r="BK67" s="83">
        <f>SUM(BK68:BK72)</f>
        <v>0</v>
      </c>
      <c r="BL67" s="81"/>
      <c r="BM67" s="83">
        <f t="shared" ref="BM67:BO67" si="236">BM68+BM69+BM72</f>
        <v>0</v>
      </c>
      <c r="BN67" s="83">
        <f t="shared" si="236"/>
        <v>0</v>
      </c>
      <c r="BO67" s="83">
        <f t="shared" si="236"/>
        <v>0</v>
      </c>
      <c r="BP67" s="83">
        <f>SUM(BP68:BP72)</f>
        <v>0</v>
      </c>
      <c r="BQ67" s="83">
        <f>SUM(BQ68:BQ72)</f>
        <v>0</v>
      </c>
      <c r="BR67" s="81"/>
      <c r="BS67" s="83">
        <f>SUM(BS68:BS72)</f>
        <v>0</v>
      </c>
      <c r="BT67" s="83">
        <f>SUM(BT68:BT72)</f>
        <v>0</v>
      </c>
      <c r="BU67" s="81"/>
      <c r="BV67" s="83">
        <f>SUM(BV68:BV72)</f>
        <v>0</v>
      </c>
      <c r="BW67" s="83">
        <f>SUM(BW68:BW72)</f>
        <v>0</v>
      </c>
      <c r="BX67" s="81"/>
      <c r="BY67" s="83">
        <f>SUM(BY68:BY72)</f>
        <v>0</v>
      </c>
      <c r="BZ67" s="83">
        <f>SUM(BZ68:BZ72)</f>
        <v>0</v>
      </c>
      <c r="CA67" s="81"/>
      <c r="CB67" s="83">
        <f>SUM(CB68:CB72)</f>
        <v>0</v>
      </c>
      <c r="CC67" s="83">
        <f>SUM(CC68:CC72)</f>
        <v>0</v>
      </c>
      <c r="CD67" s="81"/>
      <c r="CE67" s="83">
        <f>SUM(CE68:CE72)</f>
        <v>220</v>
      </c>
      <c r="CF67" s="83">
        <f>SUM(CF68:CF72)</f>
        <v>220</v>
      </c>
      <c r="CG67" s="81">
        <f t="shared" si="137"/>
        <v>100</v>
      </c>
      <c r="CH67" s="83">
        <f>SUM(CH68:CH72)</f>
        <v>0</v>
      </c>
      <c r="CI67" s="83">
        <f>SUM(CI68:CI72)</f>
        <v>0</v>
      </c>
      <c r="CJ67" s="81"/>
      <c r="CK67" s="83">
        <f>SUM(CK68:CK72)</f>
        <v>0</v>
      </c>
      <c r="CL67" s="83">
        <f>SUM(CL68:CL72)</f>
        <v>0</v>
      </c>
      <c r="CM67" s="81"/>
      <c r="CN67" s="83">
        <f>SUM(CN68:CN72)</f>
        <v>0</v>
      </c>
      <c r="CO67" s="83">
        <f>SUM(CO68:CO72)</f>
        <v>0</v>
      </c>
      <c r="CP67" s="81"/>
      <c r="CQ67" s="83">
        <f>SUM(CQ68:CQ72)</f>
        <v>0</v>
      </c>
      <c r="CR67" s="83">
        <f>SUM(CR68:CR72)</f>
        <v>0</v>
      </c>
      <c r="CS67" s="81"/>
      <c r="CT67" s="83">
        <f>SUM(CT68:CT72)</f>
        <v>0</v>
      </c>
      <c r="CU67" s="83">
        <f>SUM(CU68:CU72)</f>
        <v>0</v>
      </c>
      <c r="CV67" s="81"/>
      <c r="CW67" s="83">
        <f>SUM(CW68:CW72)</f>
        <v>0</v>
      </c>
      <c r="CX67" s="83">
        <f>SUM(CX68:CX72)</f>
        <v>0</v>
      </c>
      <c r="CY67" s="81"/>
      <c r="CZ67" s="83">
        <f>SUM(CZ68:CZ72)</f>
        <v>0</v>
      </c>
      <c r="DA67" s="83">
        <f>SUM(DA68:DA72)</f>
        <v>0</v>
      </c>
      <c r="DB67" s="81"/>
      <c r="DC67" s="83">
        <f>SUM(DC68:DC72)</f>
        <v>0</v>
      </c>
      <c r="DD67" s="83">
        <f>SUM(DD68:DD72)</f>
        <v>0</v>
      </c>
      <c r="DE67" s="81"/>
      <c r="DF67" s="83">
        <f>SUM(DF68:DF72)</f>
        <v>0</v>
      </c>
      <c r="DG67" s="83">
        <f>SUM(DG68:DG72)</f>
        <v>0</v>
      </c>
      <c r="DH67" s="81"/>
      <c r="DI67" s="83">
        <f>SUM(DI68:DI72)</f>
        <v>0</v>
      </c>
      <c r="DJ67" s="83">
        <f>SUM(DJ68:DJ72)</f>
        <v>0</v>
      </c>
      <c r="DK67" s="81"/>
      <c r="DL67" s="83">
        <f>SUM(DL68:DL72)</f>
        <v>0</v>
      </c>
      <c r="DM67" s="83">
        <f>SUM(DM68:DM72)</f>
        <v>0</v>
      </c>
      <c r="DN67" s="81"/>
      <c r="DO67" s="83">
        <f>SUM(DO68:DO72)</f>
        <v>0</v>
      </c>
      <c r="DP67" s="83">
        <f>SUM(DP68:DP72)</f>
        <v>0</v>
      </c>
      <c r="DQ67" s="81"/>
      <c r="DR67" s="83">
        <f>SUM(DR68:DR72)</f>
        <v>10081.6</v>
      </c>
      <c r="DS67" s="83">
        <f>SUM(DS68:DS72)</f>
        <v>10081.6</v>
      </c>
      <c r="DT67" s="81">
        <f>DS67/DR67*100</f>
        <v>100</v>
      </c>
      <c r="DU67" s="83">
        <f>SUM(DU68:DU72)</f>
        <v>0</v>
      </c>
      <c r="DV67" s="83">
        <f>SUM(DV68:DV72)</f>
        <v>0</v>
      </c>
      <c r="DW67" s="81"/>
      <c r="DX67" s="83">
        <f>SUM(DX68:DX72)</f>
        <v>0</v>
      </c>
      <c r="DY67" s="83">
        <f>SUM(DY68:DY72)</f>
        <v>0</v>
      </c>
      <c r="DZ67" s="81"/>
      <c r="EA67" s="83">
        <f t="shared" ref="EA67:EB67" si="237">EA68+EA69+EA72</f>
        <v>0</v>
      </c>
      <c r="EB67" s="83">
        <f t="shared" si="237"/>
        <v>0</v>
      </c>
      <c r="EC67" s="81"/>
      <c r="ED67" s="83">
        <f t="shared" ref="ED67:EE67" si="238">ED68+ED69+ED72</f>
        <v>10000</v>
      </c>
      <c r="EE67" s="83">
        <f t="shared" si="238"/>
        <v>10000</v>
      </c>
      <c r="EF67" s="81">
        <f>EE67/ED67*100</f>
        <v>100</v>
      </c>
      <c r="EG67" s="83"/>
      <c r="EH67" s="83"/>
      <c r="EI67" s="81"/>
      <c r="EJ67" s="83"/>
      <c r="EK67" s="83"/>
      <c r="EL67" s="81"/>
      <c r="EM67" s="83"/>
      <c r="EN67" s="83"/>
      <c r="EO67" s="81"/>
      <c r="EP67" s="83"/>
      <c r="EQ67" s="83"/>
      <c r="ER67" s="81"/>
      <c r="ES67" s="83"/>
      <c r="ET67" s="83"/>
      <c r="EU67" s="81"/>
      <c r="EV67" s="83"/>
      <c r="EW67" s="83"/>
      <c r="EX67" s="81"/>
      <c r="EY67" s="83"/>
      <c r="EZ67" s="83"/>
      <c r="FA67" s="81"/>
      <c r="FB67" s="83"/>
      <c r="FC67" s="83"/>
      <c r="FD67" s="81"/>
      <c r="FE67" s="83"/>
      <c r="FF67" s="83"/>
      <c r="FG67" s="81"/>
      <c r="FH67" s="83"/>
      <c r="FI67" s="83"/>
      <c r="FJ67" s="81"/>
      <c r="FK67" s="83"/>
      <c r="FL67" s="83"/>
      <c r="FM67" s="81"/>
      <c r="FN67" s="83"/>
      <c r="FO67" s="83"/>
      <c r="FP67" s="81"/>
      <c r="FQ67" s="83"/>
      <c r="FR67" s="83"/>
      <c r="FS67" s="81"/>
      <c r="FT67" s="83"/>
      <c r="FU67" s="83"/>
      <c r="FV67" s="81"/>
    </row>
    <row r="68" spans="1:178" s="12" customFormat="1" ht="31.5" x14ac:dyDescent="0.25">
      <c r="A68" s="59" t="s">
        <v>336</v>
      </c>
      <c r="B68" s="50">
        <f t="shared" si="130"/>
        <v>14108.7</v>
      </c>
      <c r="C68" s="50">
        <f t="shared" si="131"/>
        <v>14061.5705</v>
      </c>
      <c r="D68" s="15">
        <f t="shared" si="112"/>
        <v>99.665954340229774</v>
      </c>
      <c r="E68" s="15"/>
      <c r="F68" s="15"/>
      <c r="G68" s="15"/>
      <c r="H68" s="15"/>
      <c r="I68" s="15"/>
      <c r="J68" s="15"/>
      <c r="K68" s="15"/>
      <c r="L68" s="15"/>
      <c r="M68" s="15"/>
      <c r="N68" s="15"/>
      <c r="O68" s="15"/>
      <c r="P68" s="15"/>
      <c r="Q68" s="15"/>
      <c r="R68" s="15"/>
      <c r="S68" s="15"/>
      <c r="T68" s="15"/>
      <c r="U68" s="15"/>
      <c r="V68" s="14"/>
      <c r="W68" s="15"/>
      <c r="X68" s="15"/>
      <c r="Y68" s="14"/>
      <c r="Z68" s="15">
        <v>504.2</v>
      </c>
      <c r="AA68" s="15">
        <v>504.2</v>
      </c>
      <c r="AB68" s="14">
        <f t="shared" si="163"/>
        <v>100</v>
      </c>
      <c r="AC68" s="15"/>
      <c r="AD68" s="15"/>
      <c r="AE68" s="14"/>
      <c r="AF68" s="15"/>
      <c r="AG68" s="15"/>
      <c r="AH68" s="14"/>
      <c r="AI68" s="15">
        <v>372</v>
      </c>
      <c r="AJ68" s="15">
        <v>372</v>
      </c>
      <c r="AK68" s="15">
        <f t="shared" si="231"/>
        <v>100</v>
      </c>
      <c r="AL68" s="14">
        <v>1014</v>
      </c>
      <c r="AM68" s="14">
        <v>1014</v>
      </c>
      <c r="AN68" s="15">
        <f t="shared" si="232"/>
        <v>100</v>
      </c>
      <c r="AO68" s="15">
        <v>1200</v>
      </c>
      <c r="AP68" s="15">
        <v>1200</v>
      </c>
      <c r="AQ68" s="14">
        <f t="shared" si="233"/>
        <v>100</v>
      </c>
      <c r="AR68" s="15"/>
      <c r="AS68" s="15"/>
      <c r="AT68" s="14"/>
      <c r="AU68" s="15"/>
      <c r="AV68" s="15"/>
      <c r="AW68" s="14"/>
      <c r="AX68" s="15"/>
      <c r="AY68" s="15"/>
      <c r="AZ68" s="14"/>
      <c r="BA68" s="15"/>
      <c r="BB68" s="15"/>
      <c r="BC68" s="14"/>
      <c r="BD68" s="15"/>
      <c r="BE68" s="15"/>
      <c r="BF68" s="14"/>
      <c r="BG68" s="50">
        <v>716.9</v>
      </c>
      <c r="BH68" s="50">
        <v>669.77049999999997</v>
      </c>
      <c r="BI68" s="14">
        <f t="shared" si="235"/>
        <v>93.425931092202546</v>
      </c>
      <c r="BJ68" s="50"/>
      <c r="BK68" s="15"/>
      <c r="BL68" s="14"/>
      <c r="BM68" s="15"/>
      <c r="BN68" s="15"/>
      <c r="BO68" s="14"/>
      <c r="BP68" s="50"/>
      <c r="BQ68" s="15"/>
      <c r="BR68" s="14"/>
      <c r="BS68" s="50"/>
      <c r="BT68" s="15"/>
      <c r="BU68" s="14"/>
      <c r="BV68" s="50"/>
      <c r="BW68" s="15"/>
      <c r="BX68" s="14"/>
      <c r="BY68" s="50"/>
      <c r="BZ68" s="15"/>
      <c r="CA68" s="14"/>
      <c r="CB68" s="50"/>
      <c r="CC68" s="15"/>
      <c r="CD68" s="14"/>
      <c r="CE68" s="15">
        <v>220</v>
      </c>
      <c r="CF68" s="15">
        <v>220</v>
      </c>
      <c r="CG68" s="14">
        <f t="shared" si="137"/>
        <v>100</v>
      </c>
      <c r="CH68" s="15"/>
      <c r="CI68" s="15"/>
      <c r="CJ68" s="14"/>
      <c r="CK68" s="15"/>
      <c r="CL68" s="15"/>
      <c r="CM68" s="14"/>
      <c r="CN68" s="15"/>
      <c r="CO68" s="15"/>
      <c r="CP68" s="14"/>
      <c r="CQ68" s="15"/>
      <c r="CR68" s="15"/>
      <c r="CS68" s="14"/>
      <c r="CT68" s="15"/>
      <c r="CU68" s="15"/>
      <c r="CV68" s="14"/>
      <c r="CW68" s="15"/>
      <c r="CX68" s="15"/>
      <c r="CY68" s="14"/>
      <c r="CZ68" s="15"/>
      <c r="DA68" s="15"/>
      <c r="DB68" s="14"/>
      <c r="DC68" s="15"/>
      <c r="DD68" s="15"/>
      <c r="DE68" s="14"/>
      <c r="DF68" s="15"/>
      <c r="DG68" s="15"/>
      <c r="DH68" s="14"/>
      <c r="DI68" s="15"/>
      <c r="DJ68" s="15"/>
      <c r="DK68" s="14"/>
      <c r="DL68" s="15"/>
      <c r="DM68" s="15"/>
      <c r="DN68" s="14"/>
      <c r="DO68" s="15"/>
      <c r="DP68" s="15"/>
      <c r="DQ68" s="14"/>
      <c r="DR68" s="15">
        <v>10081.6</v>
      </c>
      <c r="DS68" s="15">
        <v>10081.6</v>
      </c>
      <c r="DT68" s="14">
        <f>DS68/DR68*100</f>
        <v>100</v>
      </c>
      <c r="DU68" s="15"/>
      <c r="DV68" s="15"/>
      <c r="DW68" s="14"/>
      <c r="DX68" s="15"/>
      <c r="DY68" s="15"/>
      <c r="DZ68" s="14"/>
      <c r="EA68" s="15"/>
      <c r="EB68" s="15"/>
      <c r="EC68" s="14"/>
      <c r="ED68" s="15"/>
      <c r="EE68" s="15"/>
      <c r="EF68" s="14"/>
      <c r="EG68" s="15"/>
      <c r="EH68" s="15"/>
      <c r="EI68" s="14"/>
      <c r="EJ68" s="15"/>
      <c r="EK68" s="15"/>
      <c r="EL68" s="14"/>
      <c r="EM68" s="15"/>
      <c r="EN68" s="15"/>
      <c r="EO68" s="14"/>
      <c r="EP68" s="15"/>
      <c r="EQ68" s="15"/>
      <c r="ER68" s="14"/>
      <c r="ES68" s="15"/>
      <c r="ET68" s="15"/>
      <c r="EU68" s="14"/>
      <c r="EV68" s="15"/>
      <c r="EW68" s="15"/>
      <c r="EX68" s="14"/>
      <c r="EY68" s="15"/>
      <c r="EZ68" s="15"/>
      <c r="FA68" s="14"/>
      <c r="FB68" s="15"/>
      <c r="FC68" s="15"/>
      <c r="FD68" s="14"/>
      <c r="FE68" s="15"/>
      <c r="FF68" s="15"/>
      <c r="FG68" s="14"/>
      <c r="FH68" s="15"/>
      <c r="FI68" s="15"/>
      <c r="FJ68" s="14"/>
      <c r="FK68" s="15"/>
      <c r="FL68" s="15"/>
      <c r="FM68" s="14"/>
      <c r="FN68" s="15"/>
      <c r="FO68" s="15"/>
      <c r="FP68" s="14"/>
      <c r="FQ68" s="15"/>
      <c r="FR68" s="15"/>
      <c r="FS68" s="14"/>
      <c r="FT68" s="15"/>
      <c r="FU68" s="15"/>
      <c r="FV68" s="14"/>
    </row>
    <row r="69" spans="1:178" s="12" customFormat="1" ht="15.75" x14ac:dyDescent="0.25">
      <c r="A69" s="59" t="s">
        <v>334</v>
      </c>
      <c r="B69" s="50">
        <f t="shared" si="130"/>
        <v>10000</v>
      </c>
      <c r="C69" s="50">
        <f t="shared" si="131"/>
        <v>10000</v>
      </c>
      <c r="D69" s="15">
        <f t="shared" ref="D69:D72" si="239">C69/B69*100</f>
        <v>100</v>
      </c>
      <c r="E69" s="80"/>
      <c r="F69" s="80"/>
      <c r="G69" s="80"/>
      <c r="H69" s="80"/>
      <c r="I69" s="80"/>
      <c r="J69" s="80"/>
      <c r="K69" s="80"/>
      <c r="L69" s="80"/>
      <c r="M69" s="80"/>
      <c r="N69" s="80"/>
      <c r="O69" s="80"/>
      <c r="P69" s="80"/>
      <c r="Q69" s="80"/>
      <c r="R69" s="80"/>
      <c r="S69" s="80"/>
      <c r="T69" s="80"/>
      <c r="U69" s="80"/>
      <c r="V69" s="80"/>
      <c r="W69" s="80"/>
      <c r="X69" s="80"/>
      <c r="Y69" s="80"/>
      <c r="Z69" s="80"/>
      <c r="AA69" s="15"/>
      <c r="AB69" s="80"/>
      <c r="AC69" s="50"/>
      <c r="AD69" s="50"/>
      <c r="AE69" s="50"/>
      <c r="AF69" s="80"/>
      <c r="AG69" s="80"/>
      <c r="AH69" s="80"/>
      <c r="AI69" s="80"/>
      <c r="AJ69" s="80"/>
      <c r="AK69" s="15"/>
      <c r="AL69" s="80"/>
      <c r="AM69" s="80"/>
      <c r="AN69" s="15"/>
      <c r="AO69" s="80"/>
      <c r="AP69" s="80"/>
      <c r="AQ69" s="14"/>
      <c r="AR69" s="80"/>
      <c r="AS69" s="80"/>
      <c r="AT69" s="80"/>
      <c r="AU69" s="80"/>
      <c r="AV69" s="80"/>
      <c r="AW69" s="80"/>
      <c r="AX69" s="80"/>
      <c r="AY69" s="80"/>
      <c r="AZ69" s="80"/>
      <c r="BA69" s="80"/>
      <c r="BB69" s="80"/>
      <c r="BC69" s="80"/>
      <c r="BD69" s="80"/>
      <c r="BE69" s="80"/>
      <c r="BF69" s="80"/>
      <c r="BG69" s="50"/>
      <c r="BH69" s="50"/>
      <c r="BI69" s="14"/>
      <c r="BJ69" s="50"/>
      <c r="BK69" s="15"/>
      <c r="BL69" s="80"/>
      <c r="BM69" s="80"/>
      <c r="BN69" s="80"/>
      <c r="BO69" s="80"/>
      <c r="BP69" s="50"/>
      <c r="BQ69" s="15"/>
      <c r="BR69" s="80"/>
      <c r="BS69" s="50"/>
      <c r="BT69" s="15"/>
      <c r="BU69" s="80"/>
      <c r="BV69" s="50"/>
      <c r="BW69" s="15"/>
      <c r="BX69" s="80"/>
      <c r="BY69" s="50"/>
      <c r="BZ69" s="15"/>
      <c r="CA69" s="80"/>
      <c r="CB69" s="50"/>
      <c r="CC69" s="15"/>
      <c r="CD69" s="80"/>
      <c r="CE69" s="50"/>
      <c r="CF69" s="15"/>
      <c r="CG69" s="14"/>
      <c r="CH69" s="50"/>
      <c r="CI69" s="15"/>
      <c r="CJ69" s="14"/>
      <c r="CK69" s="50"/>
      <c r="CL69" s="15"/>
      <c r="CM69" s="14"/>
      <c r="CN69" s="50"/>
      <c r="CO69" s="15"/>
      <c r="CP69" s="14"/>
      <c r="CQ69" s="50"/>
      <c r="CR69" s="15"/>
      <c r="CS69" s="14"/>
      <c r="CT69" s="50"/>
      <c r="CU69" s="15"/>
      <c r="CV69" s="14"/>
      <c r="CW69" s="50"/>
      <c r="CX69" s="15"/>
      <c r="CY69" s="14"/>
      <c r="CZ69" s="50"/>
      <c r="DA69" s="15"/>
      <c r="DB69" s="14"/>
      <c r="DC69" s="50"/>
      <c r="DD69" s="15"/>
      <c r="DE69" s="14"/>
      <c r="DF69" s="50"/>
      <c r="DG69" s="15"/>
      <c r="DH69" s="14"/>
      <c r="DI69" s="50"/>
      <c r="DJ69" s="15"/>
      <c r="DK69" s="14"/>
      <c r="DL69" s="50"/>
      <c r="DM69" s="15"/>
      <c r="DN69" s="14"/>
      <c r="DO69" s="50"/>
      <c r="DP69" s="15"/>
      <c r="DQ69" s="14"/>
      <c r="DR69" s="50"/>
      <c r="DS69" s="15"/>
      <c r="DT69" s="14"/>
      <c r="DU69" s="50"/>
      <c r="DV69" s="15"/>
      <c r="DW69" s="14"/>
      <c r="DX69" s="50"/>
      <c r="DY69" s="15"/>
      <c r="DZ69" s="14"/>
      <c r="EA69" s="80"/>
      <c r="EB69" s="15"/>
      <c r="EC69" s="80"/>
      <c r="ED69" s="172">
        <v>10000</v>
      </c>
      <c r="EE69" s="172">
        <v>10000</v>
      </c>
      <c r="EF69" s="14">
        <f t="shared" ref="EF69" si="240">EE69/ED69*100</f>
        <v>100</v>
      </c>
      <c r="EG69" s="172"/>
      <c r="EH69" s="172"/>
      <c r="EI69" s="14"/>
      <c r="EJ69" s="172"/>
      <c r="EK69" s="172"/>
      <c r="EL69" s="14"/>
      <c r="EM69" s="172"/>
      <c r="EN69" s="172"/>
      <c r="EO69" s="14"/>
      <c r="EP69" s="172"/>
      <c r="EQ69" s="172"/>
      <c r="ER69" s="14"/>
      <c r="ES69" s="172"/>
      <c r="ET69" s="172"/>
      <c r="EU69" s="14"/>
      <c r="EV69" s="172"/>
      <c r="EW69" s="172"/>
      <c r="EX69" s="14"/>
      <c r="EY69" s="172"/>
      <c r="EZ69" s="172"/>
      <c r="FA69" s="14"/>
      <c r="FB69" s="172"/>
      <c r="FC69" s="172"/>
      <c r="FD69" s="14"/>
      <c r="FE69" s="172"/>
      <c r="FF69" s="172"/>
      <c r="FG69" s="14"/>
      <c r="FH69" s="172"/>
      <c r="FI69" s="172"/>
      <c r="FJ69" s="14"/>
      <c r="FK69" s="172"/>
      <c r="FL69" s="172"/>
      <c r="FM69" s="14"/>
      <c r="FN69" s="172"/>
      <c r="FO69" s="172"/>
      <c r="FP69" s="14"/>
      <c r="FQ69" s="172"/>
      <c r="FR69" s="172"/>
      <c r="FS69" s="14"/>
      <c r="FT69" s="172"/>
      <c r="FU69" s="172"/>
      <c r="FV69" s="14"/>
    </row>
    <row r="70" spans="1:178" s="12" customFormat="1" ht="15.75" x14ac:dyDescent="0.25">
      <c r="A70" s="59" t="s">
        <v>516</v>
      </c>
      <c r="B70" s="50">
        <f t="shared" si="130"/>
        <v>96.4</v>
      </c>
      <c r="C70" s="50">
        <f t="shared" si="131"/>
        <v>21.178799999999999</v>
      </c>
      <c r="D70" s="15">
        <f t="shared" si="239"/>
        <v>21.969709543568463</v>
      </c>
      <c r="E70" s="80"/>
      <c r="F70" s="80"/>
      <c r="G70" s="80"/>
      <c r="H70" s="80"/>
      <c r="I70" s="80"/>
      <c r="J70" s="80"/>
      <c r="K70" s="80"/>
      <c r="L70" s="80"/>
      <c r="M70" s="80"/>
      <c r="N70" s="80"/>
      <c r="O70" s="80"/>
      <c r="P70" s="80"/>
      <c r="Q70" s="80"/>
      <c r="R70" s="80"/>
      <c r="S70" s="80"/>
      <c r="T70" s="80"/>
      <c r="U70" s="80"/>
      <c r="V70" s="80"/>
      <c r="W70" s="80"/>
      <c r="X70" s="80"/>
      <c r="Y70" s="80"/>
      <c r="Z70" s="80"/>
      <c r="AA70" s="15"/>
      <c r="AB70" s="80"/>
      <c r="AC70" s="50"/>
      <c r="AD70" s="50"/>
      <c r="AE70" s="50"/>
      <c r="AF70" s="80"/>
      <c r="AG70" s="80"/>
      <c r="AH70" s="80"/>
      <c r="AI70" s="80"/>
      <c r="AJ70" s="80"/>
      <c r="AK70" s="15"/>
      <c r="AL70" s="80"/>
      <c r="AM70" s="80"/>
      <c r="AN70" s="15"/>
      <c r="AO70" s="80"/>
      <c r="AP70" s="80"/>
      <c r="AQ70" s="14"/>
      <c r="AR70" s="80"/>
      <c r="AS70" s="80"/>
      <c r="AT70" s="80"/>
      <c r="AU70" s="80"/>
      <c r="AV70" s="80"/>
      <c r="AW70" s="80"/>
      <c r="AX70" s="80"/>
      <c r="AY70" s="80"/>
      <c r="AZ70" s="80"/>
      <c r="BA70" s="80"/>
      <c r="BB70" s="80"/>
      <c r="BC70" s="80"/>
      <c r="BD70" s="80"/>
      <c r="BE70" s="80"/>
      <c r="BF70" s="80"/>
      <c r="BG70" s="50">
        <v>96.4</v>
      </c>
      <c r="BH70" s="50">
        <v>21.178799999999999</v>
      </c>
      <c r="BI70" s="14">
        <f t="shared" si="235"/>
        <v>21.969709543568463</v>
      </c>
      <c r="BJ70" s="50"/>
      <c r="BK70" s="15"/>
      <c r="BL70" s="80"/>
      <c r="BM70" s="80"/>
      <c r="BN70" s="80"/>
      <c r="BO70" s="80"/>
      <c r="BP70" s="50"/>
      <c r="BQ70" s="15"/>
      <c r="BR70" s="80"/>
      <c r="BS70" s="50"/>
      <c r="BT70" s="15"/>
      <c r="BU70" s="80"/>
      <c r="BV70" s="50"/>
      <c r="BW70" s="15"/>
      <c r="BX70" s="80"/>
      <c r="BY70" s="50"/>
      <c r="BZ70" s="15"/>
      <c r="CA70" s="80"/>
      <c r="CB70" s="50"/>
      <c r="CC70" s="15"/>
      <c r="CD70" s="80"/>
      <c r="CE70" s="50"/>
      <c r="CF70" s="15"/>
      <c r="CG70" s="14"/>
      <c r="CH70" s="50"/>
      <c r="CI70" s="15"/>
      <c r="CJ70" s="14"/>
      <c r="CK70" s="50"/>
      <c r="CL70" s="15"/>
      <c r="CM70" s="14"/>
      <c r="CN70" s="50"/>
      <c r="CO70" s="15"/>
      <c r="CP70" s="14"/>
      <c r="CQ70" s="50"/>
      <c r="CR70" s="15"/>
      <c r="CS70" s="14"/>
      <c r="CT70" s="50"/>
      <c r="CU70" s="15"/>
      <c r="CV70" s="14"/>
      <c r="CW70" s="50"/>
      <c r="CX70" s="15"/>
      <c r="CY70" s="14"/>
      <c r="CZ70" s="50"/>
      <c r="DA70" s="15"/>
      <c r="DB70" s="14"/>
      <c r="DC70" s="50"/>
      <c r="DD70" s="15"/>
      <c r="DE70" s="14"/>
      <c r="DF70" s="50"/>
      <c r="DG70" s="15"/>
      <c r="DH70" s="14"/>
      <c r="DI70" s="50"/>
      <c r="DJ70" s="15"/>
      <c r="DK70" s="14"/>
      <c r="DL70" s="50"/>
      <c r="DM70" s="15"/>
      <c r="DN70" s="14"/>
      <c r="DO70" s="50"/>
      <c r="DP70" s="15"/>
      <c r="DQ70" s="14"/>
      <c r="DR70" s="50"/>
      <c r="DS70" s="15"/>
      <c r="DT70" s="14"/>
      <c r="DU70" s="50"/>
      <c r="DV70" s="15"/>
      <c r="DW70" s="14"/>
      <c r="DX70" s="50"/>
      <c r="DY70" s="15"/>
      <c r="DZ70" s="14"/>
      <c r="EA70" s="80"/>
      <c r="EB70" s="15"/>
      <c r="EC70" s="80"/>
      <c r="ED70" s="80"/>
      <c r="EE70" s="15"/>
      <c r="EF70" s="80"/>
      <c r="EG70" s="80"/>
      <c r="EH70" s="15"/>
      <c r="EI70" s="80"/>
      <c r="EJ70" s="80"/>
      <c r="EK70" s="15"/>
      <c r="EL70" s="80"/>
      <c r="EM70" s="80"/>
      <c r="EN70" s="15"/>
      <c r="EO70" s="80"/>
      <c r="EP70" s="80"/>
      <c r="EQ70" s="15"/>
      <c r="ER70" s="80"/>
      <c r="ES70" s="80"/>
      <c r="ET70" s="15"/>
      <c r="EU70" s="80"/>
      <c r="EV70" s="80"/>
      <c r="EW70" s="15"/>
      <c r="EX70" s="80"/>
      <c r="EY70" s="80"/>
      <c r="EZ70" s="15"/>
      <c r="FA70" s="80"/>
      <c r="FB70" s="80"/>
      <c r="FC70" s="15"/>
      <c r="FD70" s="80"/>
      <c r="FE70" s="80"/>
      <c r="FF70" s="15"/>
      <c r="FG70" s="80"/>
      <c r="FH70" s="80"/>
      <c r="FI70" s="15"/>
      <c r="FJ70" s="80"/>
      <c r="FK70" s="80"/>
      <c r="FL70" s="15"/>
      <c r="FM70" s="80"/>
      <c r="FN70" s="80"/>
      <c r="FO70" s="15"/>
      <c r="FP70" s="80"/>
      <c r="FQ70" s="80"/>
      <c r="FR70" s="15"/>
      <c r="FS70" s="80"/>
      <c r="FT70" s="80"/>
      <c r="FU70" s="15"/>
      <c r="FV70" s="80"/>
    </row>
    <row r="71" spans="1:178" s="12" customFormat="1" ht="15.75" x14ac:dyDescent="0.25">
      <c r="A71" s="59" t="s">
        <v>515</v>
      </c>
      <c r="B71" s="50">
        <f t="shared" si="130"/>
        <v>96.4</v>
      </c>
      <c r="C71" s="50">
        <f t="shared" si="131"/>
        <v>37.493360000000003</v>
      </c>
      <c r="D71" s="15">
        <f t="shared" si="239"/>
        <v>38.893526970954355</v>
      </c>
      <c r="E71" s="80"/>
      <c r="F71" s="80"/>
      <c r="G71" s="80"/>
      <c r="H71" s="80"/>
      <c r="I71" s="80"/>
      <c r="J71" s="80"/>
      <c r="K71" s="80"/>
      <c r="L71" s="80"/>
      <c r="M71" s="80"/>
      <c r="N71" s="80"/>
      <c r="O71" s="80"/>
      <c r="P71" s="80"/>
      <c r="Q71" s="80"/>
      <c r="R71" s="80"/>
      <c r="S71" s="80"/>
      <c r="T71" s="80"/>
      <c r="U71" s="80"/>
      <c r="V71" s="80"/>
      <c r="W71" s="80"/>
      <c r="X71" s="80"/>
      <c r="Y71" s="80"/>
      <c r="Z71" s="80"/>
      <c r="AA71" s="15"/>
      <c r="AB71" s="80"/>
      <c r="AC71" s="50"/>
      <c r="AD71" s="50"/>
      <c r="AE71" s="50"/>
      <c r="AF71" s="80"/>
      <c r="AG71" s="80"/>
      <c r="AH71" s="80"/>
      <c r="AI71" s="80"/>
      <c r="AJ71" s="80"/>
      <c r="AK71" s="15"/>
      <c r="AL71" s="80"/>
      <c r="AM71" s="80"/>
      <c r="AN71" s="15"/>
      <c r="AO71" s="80"/>
      <c r="AP71" s="80"/>
      <c r="AQ71" s="14"/>
      <c r="AR71" s="80"/>
      <c r="AS71" s="80"/>
      <c r="AT71" s="80"/>
      <c r="AU71" s="80"/>
      <c r="AV71" s="80"/>
      <c r="AW71" s="80"/>
      <c r="AX71" s="80"/>
      <c r="AY71" s="80"/>
      <c r="AZ71" s="80"/>
      <c r="BA71" s="80"/>
      <c r="BB71" s="80"/>
      <c r="BC71" s="80"/>
      <c r="BD71" s="80"/>
      <c r="BE71" s="80"/>
      <c r="BF71" s="80"/>
      <c r="BG71" s="50">
        <v>96.4</v>
      </c>
      <c r="BH71" s="50">
        <v>37.493360000000003</v>
      </c>
      <c r="BI71" s="14">
        <f t="shared" si="235"/>
        <v>38.893526970954355</v>
      </c>
      <c r="BJ71" s="50"/>
      <c r="BK71" s="15"/>
      <c r="BL71" s="80"/>
      <c r="BM71" s="80"/>
      <c r="BN71" s="80"/>
      <c r="BO71" s="80"/>
      <c r="BP71" s="50"/>
      <c r="BQ71" s="15"/>
      <c r="BR71" s="80"/>
      <c r="BS71" s="50"/>
      <c r="BT71" s="15"/>
      <c r="BU71" s="80"/>
      <c r="BV71" s="50"/>
      <c r="BW71" s="15"/>
      <c r="BX71" s="80"/>
      <c r="BY71" s="50"/>
      <c r="BZ71" s="15"/>
      <c r="CA71" s="80"/>
      <c r="CB71" s="50"/>
      <c r="CC71" s="15"/>
      <c r="CD71" s="80"/>
      <c r="CE71" s="50"/>
      <c r="CF71" s="15"/>
      <c r="CG71" s="14"/>
      <c r="CH71" s="50"/>
      <c r="CI71" s="15"/>
      <c r="CJ71" s="14"/>
      <c r="CK71" s="50"/>
      <c r="CL71" s="15"/>
      <c r="CM71" s="14"/>
      <c r="CN71" s="50"/>
      <c r="CO71" s="15"/>
      <c r="CP71" s="14"/>
      <c r="CQ71" s="50"/>
      <c r="CR71" s="15"/>
      <c r="CS71" s="14"/>
      <c r="CT71" s="50"/>
      <c r="CU71" s="15"/>
      <c r="CV71" s="14"/>
      <c r="CW71" s="50"/>
      <c r="CX71" s="15"/>
      <c r="CY71" s="14"/>
      <c r="CZ71" s="50"/>
      <c r="DA71" s="15"/>
      <c r="DB71" s="14"/>
      <c r="DC71" s="50"/>
      <c r="DD71" s="15"/>
      <c r="DE71" s="14"/>
      <c r="DF71" s="50"/>
      <c r="DG71" s="15"/>
      <c r="DH71" s="14"/>
      <c r="DI71" s="50"/>
      <c r="DJ71" s="15"/>
      <c r="DK71" s="14"/>
      <c r="DL71" s="50"/>
      <c r="DM71" s="15"/>
      <c r="DN71" s="14"/>
      <c r="DO71" s="50"/>
      <c r="DP71" s="15"/>
      <c r="DQ71" s="14"/>
      <c r="DR71" s="50"/>
      <c r="DS71" s="15"/>
      <c r="DT71" s="14"/>
      <c r="DU71" s="50"/>
      <c r="DV71" s="15"/>
      <c r="DW71" s="14"/>
      <c r="DX71" s="50"/>
      <c r="DY71" s="15"/>
      <c r="DZ71" s="14"/>
      <c r="EA71" s="80"/>
      <c r="EB71" s="15"/>
      <c r="EC71" s="80"/>
      <c r="ED71" s="80"/>
      <c r="EE71" s="15"/>
      <c r="EF71" s="80"/>
      <c r="EG71" s="80"/>
      <c r="EH71" s="15"/>
      <c r="EI71" s="80"/>
      <c r="EJ71" s="80"/>
      <c r="EK71" s="15"/>
      <c r="EL71" s="80"/>
      <c r="EM71" s="80"/>
      <c r="EN71" s="15"/>
      <c r="EO71" s="80"/>
      <c r="EP71" s="80"/>
      <c r="EQ71" s="15"/>
      <c r="ER71" s="80"/>
      <c r="ES71" s="80"/>
      <c r="ET71" s="15"/>
      <c r="EU71" s="80"/>
      <c r="EV71" s="80"/>
      <c r="EW71" s="15"/>
      <c r="EX71" s="80"/>
      <c r="EY71" s="80"/>
      <c r="EZ71" s="15"/>
      <c r="FA71" s="80"/>
      <c r="FB71" s="80"/>
      <c r="FC71" s="15"/>
      <c r="FD71" s="80"/>
      <c r="FE71" s="80"/>
      <c r="FF71" s="15"/>
      <c r="FG71" s="80"/>
      <c r="FH71" s="80"/>
      <c r="FI71" s="15"/>
      <c r="FJ71" s="80"/>
      <c r="FK71" s="80"/>
      <c r="FL71" s="15"/>
      <c r="FM71" s="80"/>
      <c r="FN71" s="80"/>
      <c r="FO71" s="15"/>
      <c r="FP71" s="80"/>
      <c r="FQ71" s="80"/>
      <c r="FR71" s="15"/>
      <c r="FS71" s="80"/>
      <c r="FT71" s="80"/>
      <c r="FU71" s="15"/>
      <c r="FV71" s="80"/>
    </row>
    <row r="72" spans="1:178" s="12" customFormat="1" ht="15.75" x14ac:dyDescent="0.25">
      <c r="A72" s="59" t="s">
        <v>335</v>
      </c>
      <c r="B72" s="50">
        <f t="shared" si="130"/>
        <v>186.2</v>
      </c>
      <c r="C72" s="50">
        <f t="shared" si="131"/>
        <v>88.00367</v>
      </c>
      <c r="D72" s="15">
        <f t="shared" si="239"/>
        <v>47.262980665950593</v>
      </c>
      <c r="E72" s="80"/>
      <c r="F72" s="80"/>
      <c r="G72" s="80"/>
      <c r="H72" s="80"/>
      <c r="I72" s="80"/>
      <c r="J72" s="80"/>
      <c r="K72" s="80"/>
      <c r="L72" s="80"/>
      <c r="M72" s="80"/>
      <c r="N72" s="80"/>
      <c r="O72" s="80"/>
      <c r="P72" s="80"/>
      <c r="Q72" s="80"/>
      <c r="R72" s="80"/>
      <c r="S72" s="80"/>
      <c r="T72" s="80"/>
      <c r="U72" s="80"/>
      <c r="V72" s="80"/>
      <c r="W72" s="80"/>
      <c r="X72" s="80"/>
      <c r="Y72" s="80"/>
      <c r="Z72" s="80"/>
      <c r="AA72" s="15"/>
      <c r="AB72" s="80"/>
      <c r="AC72" s="50"/>
      <c r="AD72" s="50"/>
      <c r="AE72" s="50"/>
      <c r="AF72" s="80"/>
      <c r="AG72" s="80"/>
      <c r="AH72" s="80"/>
      <c r="AI72" s="80"/>
      <c r="AJ72" s="80"/>
      <c r="AK72" s="15"/>
      <c r="AL72" s="80"/>
      <c r="AM72" s="80"/>
      <c r="AN72" s="15"/>
      <c r="AO72" s="80"/>
      <c r="AP72" s="80"/>
      <c r="AQ72" s="14"/>
      <c r="AR72" s="80"/>
      <c r="AS72" s="80"/>
      <c r="AT72" s="80"/>
      <c r="AU72" s="80"/>
      <c r="AV72" s="80"/>
      <c r="AW72" s="80"/>
      <c r="AX72" s="80"/>
      <c r="AY72" s="80"/>
      <c r="AZ72" s="80"/>
      <c r="BA72" s="80"/>
      <c r="BB72" s="80"/>
      <c r="BC72" s="80"/>
      <c r="BD72" s="80"/>
      <c r="BE72" s="80"/>
      <c r="BF72" s="80"/>
      <c r="BG72" s="50">
        <v>186.2</v>
      </c>
      <c r="BH72" s="50">
        <v>88.00367</v>
      </c>
      <c r="BI72" s="14">
        <f t="shared" si="235"/>
        <v>47.262980665950593</v>
      </c>
      <c r="BJ72" s="50"/>
      <c r="BK72" s="15"/>
      <c r="BL72" s="80"/>
      <c r="BM72" s="80"/>
      <c r="BN72" s="80"/>
      <c r="BO72" s="80"/>
      <c r="BP72" s="50"/>
      <c r="BQ72" s="15"/>
      <c r="BR72" s="80"/>
      <c r="BS72" s="50"/>
      <c r="BT72" s="15"/>
      <c r="BU72" s="80"/>
      <c r="BV72" s="50"/>
      <c r="BW72" s="15"/>
      <c r="BX72" s="80"/>
      <c r="BY72" s="50"/>
      <c r="BZ72" s="15"/>
      <c r="CA72" s="80"/>
      <c r="CB72" s="50"/>
      <c r="CC72" s="15"/>
      <c r="CD72" s="80"/>
      <c r="CE72" s="50"/>
      <c r="CF72" s="15"/>
      <c r="CG72" s="14"/>
      <c r="CH72" s="50"/>
      <c r="CI72" s="15"/>
      <c r="CJ72" s="14"/>
      <c r="CK72" s="50"/>
      <c r="CL72" s="15"/>
      <c r="CM72" s="14"/>
      <c r="CN72" s="50"/>
      <c r="CO72" s="15"/>
      <c r="CP72" s="14"/>
      <c r="CQ72" s="50"/>
      <c r="CR72" s="15"/>
      <c r="CS72" s="14"/>
      <c r="CT72" s="50"/>
      <c r="CU72" s="15"/>
      <c r="CV72" s="14"/>
      <c r="CW72" s="50"/>
      <c r="CX72" s="15"/>
      <c r="CY72" s="14"/>
      <c r="CZ72" s="50"/>
      <c r="DA72" s="15"/>
      <c r="DB72" s="14"/>
      <c r="DC72" s="50"/>
      <c r="DD72" s="15"/>
      <c r="DE72" s="14"/>
      <c r="DF72" s="50"/>
      <c r="DG72" s="15"/>
      <c r="DH72" s="14"/>
      <c r="DI72" s="50"/>
      <c r="DJ72" s="15"/>
      <c r="DK72" s="14"/>
      <c r="DL72" s="50"/>
      <c r="DM72" s="15"/>
      <c r="DN72" s="14"/>
      <c r="DO72" s="50"/>
      <c r="DP72" s="15"/>
      <c r="DQ72" s="14"/>
      <c r="DR72" s="50"/>
      <c r="DS72" s="15"/>
      <c r="DT72" s="14"/>
      <c r="DU72" s="50"/>
      <c r="DV72" s="15"/>
      <c r="DW72" s="14"/>
      <c r="DX72" s="50"/>
      <c r="DY72" s="15"/>
      <c r="DZ72" s="14"/>
      <c r="EA72" s="80"/>
      <c r="EB72" s="15"/>
      <c r="EC72" s="80"/>
      <c r="ED72" s="80"/>
      <c r="EE72" s="15"/>
      <c r="EF72" s="80"/>
      <c r="EG72" s="80"/>
      <c r="EH72" s="15"/>
      <c r="EI72" s="80"/>
      <c r="EJ72" s="80"/>
      <c r="EK72" s="15"/>
      <c r="EL72" s="80"/>
      <c r="EM72" s="80"/>
      <c r="EN72" s="15"/>
      <c r="EO72" s="80"/>
      <c r="EP72" s="80"/>
      <c r="EQ72" s="15"/>
      <c r="ER72" s="80"/>
      <c r="ES72" s="80"/>
      <c r="ET72" s="15"/>
      <c r="EU72" s="80"/>
      <c r="EV72" s="80"/>
      <c r="EW72" s="15"/>
      <c r="EX72" s="80"/>
      <c r="EY72" s="80"/>
      <c r="EZ72" s="15"/>
      <c r="FA72" s="80"/>
      <c r="FB72" s="80"/>
      <c r="FC72" s="15"/>
      <c r="FD72" s="80"/>
      <c r="FE72" s="80"/>
      <c r="FF72" s="15"/>
      <c r="FG72" s="80"/>
      <c r="FH72" s="80"/>
      <c r="FI72" s="15"/>
      <c r="FJ72" s="80"/>
      <c r="FK72" s="80"/>
      <c r="FL72" s="15"/>
      <c r="FM72" s="80"/>
      <c r="FN72" s="80"/>
      <c r="FO72" s="15"/>
      <c r="FP72" s="80"/>
      <c r="FQ72" s="80"/>
      <c r="FR72" s="15"/>
      <c r="FS72" s="80"/>
      <c r="FT72" s="80"/>
      <c r="FU72" s="15"/>
      <c r="FV72" s="80"/>
    </row>
    <row r="73" spans="1:178" s="28" customFormat="1" ht="31.5" x14ac:dyDescent="0.25">
      <c r="A73" s="131" t="s">
        <v>341</v>
      </c>
      <c r="B73" s="80">
        <f t="shared" si="130"/>
        <v>208379.9</v>
      </c>
      <c r="C73" s="80">
        <f t="shared" si="131"/>
        <v>109559.72474000001</v>
      </c>
      <c r="D73" s="83">
        <f t="shared" si="112"/>
        <v>52.576915882961842</v>
      </c>
      <c r="E73" s="83">
        <f>E74+E75+E85</f>
        <v>0</v>
      </c>
      <c r="F73" s="83">
        <f t="shared" ref="F73:AY73" si="241">F74+F75+F85</f>
        <v>0</v>
      </c>
      <c r="G73" s="83">
        <f t="shared" si="241"/>
        <v>0</v>
      </c>
      <c r="H73" s="83">
        <f t="shared" si="241"/>
        <v>0</v>
      </c>
      <c r="I73" s="83">
        <f t="shared" si="241"/>
        <v>0</v>
      </c>
      <c r="J73" s="83">
        <f t="shared" si="241"/>
        <v>0</v>
      </c>
      <c r="K73" s="83">
        <f t="shared" si="241"/>
        <v>10000</v>
      </c>
      <c r="L73" s="83">
        <f t="shared" si="241"/>
        <v>9926.4509499999986</v>
      </c>
      <c r="M73" s="83">
        <f>L73/K73*100</f>
        <v>99.264509499999988</v>
      </c>
      <c r="N73" s="83">
        <f t="shared" si="241"/>
        <v>0</v>
      </c>
      <c r="O73" s="83">
        <f t="shared" si="241"/>
        <v>0</v>
      </c>
      <c r="P73" s="83">
        <f t="shared" si="241"/>
        <v>0</v>
      </c>
      <c r="Q73" s="83">
        <f t="shared" si="241"/>
        <v>0</v>
      </c>
      <c r="R73" s="83">
        <f t="shared" si="241"/>
        <v>0</v>
      </c>
      <c r="S73" s="83">
        <f t="shared" si="241"/>
        <v>0</v>
      </c>
      <c r="T73" s="83">
        <f t="shared" si="241"/>
        <v>49029.8</v>
      </c>
      <c r="U73" s="83">
        <f t="shared" si="241"/>
        <v>15931.572699999999</v>
      </c>
      <c r="V73" s="80">
        <f t="shared" ref="V73" si="242">U73/T73*100</f>
        <v>32.493652227828782</v>
      </c>
      <c r="W73" s="83">
        <f t="shared" si="241"/>
        <v>0</v>
      </c>
      <c r="X73" s="83">
        <f t="shared" si="241"/>
        <v>0</v>
      </c>
      <c r="Y73" s="80"/>
      <c r="Z73" s="83">
        <f t="shared" si="241"/>
        <v>562.1</v>
      </c>
      <c r="AA73" s="83">
        <f t="shared" si="241"/>
        <v>456.84087</v>
      </c>
      <c r="AB73" s="81">
        <f t="shared" si="163"/>
        <v>81.273949475182349</v>
      </c>
      <c r="AC73" s="83">
        <f t="shared" si="241"/>
        <v>0</v>
      </c>
      <c r="AD73" s="83">
        <f t="shared" si="241"/>
        <v>0</v>
      </c>
      <c r="AE73" s="81"/>
      <c r="AF73" s="83">
        <f t="shared" si="241"/>
        <v>0</v>
      </c>
      <c r="AG73" s="83">
        <f t="shared" si="241"/>
        <v>0</v>
      </c>
      <c r="AH73" s="83">
        <f t="shared" si="241"/>
        <v>0</v>
      </c>
      <c r="AI73" s="83">
        <f>SUM(AI74:AI89)</f>
        <v>3274</v>
      </c>
      <c r="AJ73" s="83">
        <f t="shared" ref="AJ73:AM73" si="243">SUM(AJ74:AJ89)</f>
        <v>3274</v>
      </c>
      <c r="AK73" s="83">
        <f>AJ73/AI73*100</f>
        <v>100</v>
      </c>
      <c r="AL73" s="83">
        <f t="shared" si="243"/>
        <v>8028</v>
      </c>
      <c r="AM73" s="83">
        <f t="shared" si="243"/>
        <v>8028</v>
      </c>
      <c r="AN73" s="83">
        <f>AM73/AL73*100</f>
        <v>100</v>
      </c>
      <c r="AO73" s="83">
        <f t="shared" si="241"/>
        <v>1300</v>
      </c>
      <c r="AP73" s="83">
        <f t="shared" si="241"/>
        <v>1293.5</v>
      </c>
      <c r="AQ73" s="81">
        <f t="shared" si="233"/>
        <v>99.5</v>
      </c>
      <c r="AR73" s="83">
        <f t="shared" si="241"/>
        <v>0</v>
      </c>
      <c r="AS73" s="83">
        <f t="shared" si="241"/>
        <v>0</v>
      </c>
      <c r="AT73" s="83">
        <f t="shared" si="241"/>
        <v>0</v>
      </c>
      <c r="AU73" s="83">
        <f t="shared" si="241"/>
        <v>0</v>
      </c>
      <c r="AV73" s="83">
        <f t="shared" si="241"/>
        <v>0</v>
      </c>
      <c r="AW73" s="83">
        <f t="shared" si="241"/>
        <v>0</v>
      </c>
      <c r="AX73" s="83">
        <f t="shared" si="241"/>
        <v>0</v>
      </c>
      <c r="AY73" s="83">
        <f t="shared" si="241"/>
        <v>0</v>
      </c>
      <c r="AZ73" s="83">
        <f t="shared" ref="AZ73:BF73" si="244">AZ74+AZ75+AZ85</f>
        <v>0</v>
      </c>
      <c r="BA73" s="83">
        <f t="shared" si="244"/>
        <v>0</v>
      </c>
      <c r="BB73" s="83">
        <f t="shared" si="244"/>
        <v>0</v>
      </c>
      <c r="BC73" s="83">
        <f t="shared" si="244"/>
        <v>0</v>
      </c>
      <c r="BD73" s="83">
        <f t="shared" si="244"/>
        <v>0</v>
      </c>
      <c r="BE73" s="83">
        <f t="shared" si="244"/>
        <v>0</v>
      </c>
      <c r="BF73" s="83">
        <f t="shared" si="244"/>
        <v>0</v>
      </c>
      <c r="BG73" s="83">
        <f>SUM(BG74:BG89)</f>
        <v>3476.0000000000005</v>
      </c>
      <c r="BH73" s="83">
        <f>SUM(BH74:BH89)</f>
        <v>939.36022000000014</v>
      </c>
      <c r="BI73" s="81">
        <f t="shared" ref="BI73:BI89" si="245">BH73/BG73*100</f>
        <v>27.024172036823934</v>
      </c>
      <c r="BJ73" s="83"/>
      <c r="BK73" s="83">
        <f>SUM(BK74:BK89)</f>
        <v>0</v>
      </c>
      <c r="BL73" s="81"/>
      <c r="BM73" s="83">
        <f t="shared" ref="BM73:BO73" si="246">BM74+BM75+BM85</f>
        <v>0</v>
      </c>
      <c r="BN73" s="83">
        <f t="shared" si="246"/>
        <v>0</v>
      </c>
      <c r="BO73" s="83">
        <f t="shared" si="246"/>
        <v>0</v>
      </c>
      <c r="BP73" s="83">
        <f>SUM(BP74:BP89)</f>
        <v>0</v>
      </c>
      <c r="BQ73" s="83">
        <f>SUM(BQ74:BQ89)</f>
        <v>0</v>
      </c>
      <c r="BR73" s="81"/>
      <c r="BS73" s="83">
        <f>SUM(BS74:BS89)</f>
        <v>0</v>
      </c>
      <c r="BT73" s="83">
        <f>SUM(BT74:BT89)</f>
        <v>0</v>
      </c>
      <c r="BU73" s="81"/>
      <c r="BV73" s="83">
        <f>SUM(BV74:BV89)</f>
        <v>0</v>
      </c>
      <c r="BW73" s="83">
        <f>SUM(BW74:BW89)</f>
        <v>0</v>
      </c>
      <c r="BX73" s="81"/>
      <c r="BY73" s="83">
        <f>SUM(BY74:BY89)</f>
        <v>3000</v>
      </c>
      <c r="BZ73" s="83">
        <f>SUM(BZ74:BZ89)</f>
        <v>0</v>
      </c>
      <c r="CA73" s="81"/>
      <c r="CB73" s="83">
        <f>SUM(CB74:CB89)</f>
        <v>0</v>
      </c>
      <c r="CC73" s="83">
        <f>SUM(CC74:CC89)</f>
        <v>0</v>
      </c>
      <c r="CD73" s="81"/>
      <c r="CE73" s="83">
        <f>SUM(CE74:CE89)</f>
        <v>1050</v>
      </c>
      <c r="CF73" s="83">
        <f>SUM(CF74:CF89)</f>
        <v>1050</v>
      </c>
      <c r="CG73" s="81">
        <f t="shared" si="137"/>
        <v>100</v>
      </c>
      <c r="CH73" s="83">
        <f>SUM(CH74:CH89)</f>
        <v>0</v>
      </c>
      <c r="CI73" s="83">
        <f>SUM(CI74:CI89)</f>
        <v>0</v>
      </c>
      <c r="CJ73" s="81"/>
      <c r="CK73" s="83">
        <f>SUM(CK74:CK89)</f>
        <v>25000</v>
      </c>
      <c r="CL73" s="83">
        <f>SUM(CL74:CL89)</f>
        <v>25000</v>
      </c>
      <c r="CM73" s="81">
        <f>CL73/CK73*100</f>
        <v>100</v>
      </c>
      <c r="CN73" s="83">
        <f>SUM(CN74:CN89)</f>
        <v>260</v>
      </c>
      <c r="CO73" s="83">
        <f>SUM(CO74:CO89)</f>
        <v>260</v>
      </c>
      <c r="CP73" s="81">
        <f t="shared" ref="CP73:CP74" si="247">CO73/CN73*100</f>
        <v>100</v>
      </c>
      <c r="CQ73" s="83">
        <f>SUM(CQ74:CQ89)</f>
        <v>0</v>
      </c>
      <c r="CR73" s="83">
        <f>SUM(CR74:CR89)</f>
        <v>0</v>
      </c>
      <c r="CS73" s="81"/>
      <c r="CT73" s="83">
        <f>SUM(CT74:CT89)</f>
        <v>0</v>
      </c>
      <c r="CU73" s="83">
        <f>SUM(CU74:CU89)</f>
        <v>0</v>
      </c>
      <c r="CV73" s="81"/>
      <c r="CW73" s="83">
        <f>SUM(CW74:CW89)</f>
        <v>0</v>
      </c>
      <c r="CX73" s="83">
        <f>SUM(CX74:CX89)</f>
        <v>0</v>
      </c>
      <c r="CY73" s="81"/>
      <c r="CZ73" s="83">
        <f>SUM(CZ74:CZ89)</f>
        <v>43000</v>
      </c>
      <c r="DA73" s="83">
        <f>SUM(DA74:DA89)</f>
        <v>43000</v>
      </c>
      <c r="DB73" s="81">
        <f t="shared" ref="DB73" si="248">DA73/CZ73*100</f>
        <v>100</v>
      </c>
      <c r="DC73" s="83">
        <f>SUM(DC74:DC89)</f>
        <v>0</v>
      </c>
      <c r="DD73" s="83">
        <f>SUM(DD74:DD89)</f>
        <v>0</v>
      </c>
      <c r="DE73" s="81"/>
      <c r="DF73" s="83">
        <f>SUM(DF74:DF89)</f>
        <v>0</v>
      </c>
      <c r="DG73" s="83">
        <f>SUM(DG74:DG89)</f>
        <v>0</v>
      </c>
      <c r="DH73" s="81"/>
      <c r="DI73" s="83">
        <f>SUM(DI74:DI89)</f>
        <v>0</v>
      </c>
      <c r="DJ73" s="83">
        <f>SUM(DJ74:DJ89)</f>
        <v>0</v>
      </c>
      <c r="DK73" s="81"/>
      <c r="DL73" s="83">
        <f>SUM(DL74:DL89)</f>
        <v>0</v>
      </c>
      <c r="DM73" s="83">
        <f>SUM(DM74:DM89)</f>
        <v>0</v>
      </c>
      <c r="DN73" s="81"/>
      <c r="DO73" s="83">
        <f>SUM(DO74:DO89)</f>
        <v>0</v>
      </c>
      <c r="DP73" s="83">
        <f>SUM(DP74:DP89)</f>
        <v>0</v>
      </c>
      <c r="DQ73" s="81"/>
      <c r="DR73" s="83">
        <f>SUM(DR74:DR89)</f>
        <v>0</v>
      </c>
      <c r="DS73" s="83">
        <f>SUM(DS74:DS89)</f>
        <v>0</v>
      </c>
      <c r="DT73" s="81"/>
      <c r="DU73" s="83">
        <f>SUM(DU74:DU89)</f>
        <v>0</v>
      </c>
      <c r="DV73" s="83">
        <f>SUM(DV74:DV89)</f>
        <v>0</v>
      </c>
      <c r="DW73" s="81"/>
      <c r="DX73" s="83">
        <f>SUM(DX74:DX89)</f>
        <v>0</v>
      </c>
      <c r="DY73" s="83">
        <f>SUM(DY74:DY89)</f>
        <v>0</v>
      </c>
      <c r="DZ73" s="81"/>
      <c r="EA73" s="83">
        <f t="shared" ref="EA73:EB73" si="249">EA74+EA75+EA85</f>
        <v>0</v>
      </c>
      <c r="EB73" s="83">
        <f t="shared" si="249"/>
        <v>0</v>
      </c>
      <c r="EC73" s="81"/>
      <c r="ED73" s="83">
        <f t="shared" ref="ED73:EE73" si="250">ED74+ED75+ED85</f>
        <v>0</v>
      </c>
      <c r="EE73" s="83">
        <f t="shared" si="250"/>
        <v>0</v>
      </c>
      <c r="EF73" s="81"/>
      <c r="EG73" s="83"/>
      <c r="EH73" s="83"/>
      <c r="EI73" s="81"/>
      <c r="EJ73" s="83"/>
      <c r="EK73" s="83"/>
      <c r="EL73" s="81"/>
      <c r="EM73" s="83">
        <f>SUM(EM74:EM89)</f>
        <v>60000</v>
      </c>
      <c r="EN73" s="83">
        <f>SUM(EN74:EN89)</f>
        <v>0</v>
      </c>
      <c r="EO73" s="81"/>
      <c r="EP73" s="83"/>
      <c r="EQ73" s="83">
        <f>SUM(EQ74:EQ89)</f>
        <v>0</v>
      </c>
      <c r="ER73" s="81"/>
      <c r="ES73" s="83"/>
      <c r="ET73" s="83">
        <f>SUM(ET74:ET89)</f>
        <v>0</v>
      </c>
      <c r="EU73" s="81"/>
      <c r="EV73" s="83"/>
      <c r="EW73" s="83">
        <f>SUM(EW74:EW89)</f>
        <v>0</v>
      </c>
      <c r="EX73" s="81"/>
      <c r="EY73" s="83"/>
      <c r="EZ73" s="83">
        <f>SUM(EZ74:EZ89)</f>
        <v>0</v>
      </c>
      <c r="FA73" s="81"/>
      <c r="FB73" s="83"/>
      <c r="FC73" s="83">
        <f>SUM(FC74:FC89)</f>
        <v>0</v>
      </c>
      <c r="FD73" s="81"/>
      <c r="FE73" s="83"/>
      <c r="FF73" s="83">
        <f>SUM(FF74:FF89)</f>
        <v>0</v>
      </c>
      <c r="FG73" s="81"/>
      <c r="FH73" s="83">
        <f>SUM(FH74:FH89)</f>
        <v>400</v>
      </c>
      <c r="FI73" s="83">
        <f>SUM(FI74:FI89)</f>
        <v>400</v>
      </c>
      <c r="FJ73" s="81">
        <f>FI73/FH73*100</f>
        <v>100</v>
      </c>
      <c r="FK73" s="83"/>
      <c r="FL73" s="83"/>
      <c r="FM73" s="81"/>
      <c r="FN73" s="83"/>
      <c r="FO73" s="83"/>
      <c r="FP73" s="81"/>
      <c r="FQ73" s="83"/>
      <c r="FR73" s="83"/>
      <c r="FS73" s="81"/>
      <c r="FT73" s="83"/>
      <c r="FU73" s="83"/>
      <c r="FV73" s="81"/>
    </row>
    <row r="74" spans="1:178" s="12" customFormat="1" ht="17.25" customHeight="1" x14ac:dyDescent="0.25">
      <c r="A74" s="59" t="s">
        <v>340</v>
      </c>
      <c r="B74" s="50">
        <f t="shared" si="130"/>
        <v>55021</v>
      </c>
      <c r="C74" s="50">
        <f t="shared" si="131"/>
        <v>50241.66835</v>
      </c>
      <c r="D74" s="15">
        <f t="shared" si="112"/>
        <v>91.313622707693426</v>
      </c>
      <c r="E74" s="15"/>
      <c r="F74" s="15"/>
      <c r="G74" s="15"/>
      <c r="H74" s="15"/>
      <c r="I74" s="15"/>
      <c r="J74" s="15"/>
      <c r="K74" s="15">
        <v>10000</v>
      </c>
      <c r="L74" s="15">
        <v>9926.4509499999986</v>
      </c>
      <c r="M74" s="15">
        <f>L74/K74*100</f>
        <v>99.264509499999988</v>
      </c>
      <c r="N74" s="15"/>
      <c r="O74" s="15"/>
      <c r="P74" s="15"/>
      <c r="Q74" s="15"/>
      <c r="R74" s="15"/>
      <c r="S74" s="15"/>
      <c r="T74" s="15"/>
      <c r="U74" s="15"/>
      <c r="V74" s="50"/>
      <c r="W74" s="15"/>
      <c r="X74" s="15"/>
      <c r="Y74" s="50"/>
      <c r="Z74" s="15">
        <v>562.1</v>
      </c>
      <c r="AA74" s="172">
        <v>456.84087</v>
      </c>
      <c r="AB74" s="14">
        <f t="shared" si="163"/>
        <v>81.273949475182349</v>
      </c>
      <c r="AC74" s="15"/>
      <c r="AD74" s="15"/>
      <c r="AE74" s="14"/>
      <c r="AF74" s="15"/>
      <c r="AG74" s="15"/>
      <c r="AH74" s="14"/>
      <c r="AI74" s="15">
        <v>3274</v>
      </c>
      <c r="AJ74" s="15">
        <v>3274</v>
      </c>
      <c r="AK74" s="15">
        <f>AJ74/AI74*100</f>
        <v>100</v>
      </c>
      <c r="AL74" s="14">
        <v>8028</v>
      </c>
      <c r="AM74" s="14">
        <v>8028</v>
      </c>
      <c r="AN74" s="15">
        <f>AM74/AL74*100</f>
        <v>100</v>
      </c>
      <c r="AO74" s="15">
        <v>1300</v>
      </c>
      <c r="AP74" s="15">
        <v>1293.5</v>
      </c>
      <c r="AQ74" s="14">
        <f>AP74/AO74*100</f>
        <v>99.5</v>
      </c>
      <c r="AR74" s="15"/>
      <c r="AS74" s="15"/>
      <c r="AT74" s="14"/>
      <c r="AU74" s="15"/>
      <c r="AV74" s="15"/>
      <c r="AW74" s="14"/>
      <c r="AX74" s="15"/>
      <c r="AY74" s="15"/>
      <c r="AZ74" s="14"/>
      <c r="BA74" s="15"/>
      <c r="BB74" s="15"/>
      <c r="BC74" s="14"/>
      <c r="BD74" s="15"/>
      <c r="BE74" s="15"/>
      <c r="BF74" s="14"/>
      <c r="BG74" s="50">
        <v>2146.9</v>
      </c>
      <c r="BH74" s="50">
        <v>552.87653</v>
      </c>
      <c r="BI74" s="14">
        <f t="shared" si="245"/>
        <v>25.752318692067632</v>
      </c>
      <c r="BJ74" s="50"/>
      <c r="BK74" s="15"/>
      <c r="BL74" s="14"/>
      <c r="BM74" s="15"/>
      <c r="BN74" s="15"/>
      <c r="BO74" s="14"/>
      <c r="BP74" s="50"/>
      <c r="BQ74" s="15"/>
      <c r="BR74" s="14"/>
      <c r="BS74" s="50"/>
      <c r="BT74" s="15"/>
      <c r="BU74" s="14"/>
      <c r="BV74" s="50"/>
      <c r="BW74" s="15"/>
      <c r="BX74" s="14"/>
      <c r="BY74" s="50">
        <v>3000</v>
      </c>
      <c r="BZ74" s="15"/>
      <c r="CA74" s="14"/>
      <c r="CB74" s="50"/>
      <c r="CC74" s="15"/>
      <c r="CD74" s="14"/>
      <c r="CE74" s="15">
        <v>1050</v>
      </c>
      <c r="CF74" s="15">
        <v>1050</v>
      </c>
      <c r="CG74" s="14">
        <f t="shared" si="137"/>
        <v>100</v>
      </c>
      <c r="CH74" s="15"/>
      <c r="CI74" s="15"/>
      <c r="CJ74" s="14"/>
      <c r="CK74" s="15">
        <v>25000</v>
      </c>
      <c r="CL74" s="15">
        <v>25000</v>
      </c>
      <c r="CM74" s="14">
        <f>CL74/CK74*100</f>
        <v>100</v>
      </c>
      <c r="CN74" s="15">
        <v>260</v>
      </c>
      <c r="CO74" s="15">
        <v>260</v>
      </c>
      <c r="CP74" s="14">
        <f t="shared" si="247"/>
        <v>100</v>
      </c>
      <c r="CQ74" s="15"/>
      <c r="CR74" s="15"/>
      <c r="CS74" s="14"/>
      <c r="CT74" s="15"/>
      <c r="CU74" s="15"/>
      <c r="CV74" s="14"/>
      <c r="CW74" s="15"/>
      <c r="CX74" s="15"/>
      <c r="CY74" s="14"/>
      <c r="CZ74" s="15"/>
      <c r="DA74" s="15"/>
      <c r="DB74" s="14"/>
      <c r="DC74" s="15"/>
      <c r="DD74" s="15"/>
      <c r="DE74" s="14"/>
      <c r="DF74" s="15"/>
      <c r="DG74" s="15"/>
      <c r="DH74" s="14"/>
      <c r="DI74" s="15"/>
      <c r="DJ74" s="15"/>
      <c r="DK74" s="14"/>
      <c r="DL74" s="15"/>
      <c r="DM74" s="15"/>
      <c r="DN74" s="14"/>
      <c r="DO74" s="15"/>
      <c r="DP74" s="15"/>
      <c r="DQ74" s="14"/>
      <c r="DR74" s="15"/>
      <c r="DS74" s="15"/>
      <c r="DT74" s="14"/>
      <c r="DU74" s="15"/>
      <c r="DV74" s="15"/>
      <c r="DW74" s="14"/>
      <c r="DX74" s="15"/>
      <c r="DY74" s="15"/>
      <c r="DZ74" s="14"/>
      <c r="EA74" s="15"/>
      <c r="EB74" s="172"/>
      <c r="EC74" s="14"/>
      <c r="ED74" s="15"/>
      <c r="EE74" s="172"/>
      <c r="EF74" s="14"/>
      <c r="EG74" s="15"/>
      <c r="EH74" s="172"/>
      <c r="EI74" s="14"/>
      <c r="EJ74" s="15"/>
      <c r="EK74" s="172"/>
      <c r="EL74" s="14"/>
      <c r="EM74" s="15"/>
      <c r="EN74" s="172"/>
      <c r="EO74" s="14"/>
      <c r="EP74" s="15"/>
      <c r="EQ74" s="172"/>
      <c r="ER74" s="14"/>
      <c r="ES74" s="15"/>
      <c r="ET74" s="172"/>
      <c r="EU74" s="14"/>
      <c r="EV74" s="15"/>
      <c r="EW74" s="172"/>
      <c r="EX74" s="14"/>
      <c r="EY74" s="15"/>
      <c r="EZ74" s="172"/>
      <c r="FA74" s="14"/>
      <c r="FB74" s="15"/>
      <c r="FC74" s="172"/>
      <c r="FD74" s="14"/>
      <c r="FE74" s="15"/>
      <c r="FF74" s="172"/>
      <c r="FG74" s="14"/>
      <c r="FH74" s="15">
        <v>400</v>
      </c>
      <c r="FI74" s="15">
        <v>400</v>
      </c>
      <c r="FJ74" s="14">
        <f t="shared" ref="FJ74:FJ129" si="251">FI74/FH74*100</f>
        <v>100</v>
      </c>
      <c r="FK74" s="15"/>
      <c r="FL74" s="15"/>
      <c r="FM74" s="14"/>
      <c r="FN74" s="15"/>
      <c r="FO74" s="15"/>
      <c r="FP74" s="14"/>
      <c r="FQ74" s="15"/>
      <c r="FR74" s="15"/>
      <c r="FS74" s="14"/>
      <c r="FT74" s="15"/>
      <c r="FU74" s="15"/>
      <c r="FV74" s="14"/>
    </row>
    <row r="75" spans="1:178" s="12" customFormat="1" ht="15.75" x14ac:dyDescent="0.25">
      <c r="A75" s="59" t="s">
        <v>339</v>
      </c>
      <c r="B75" s="50">
        <f t="shared" si="130"/>
        <v>152029.79999999999</v>
      </c>
      <c r="C75" s="50">
        <f t="shared" si="131"/>
        <v>58931.572699999997</v>
      </c>
      <c r="D75" s="50">
        <f t="shared" ref="D75:D89" si="252">C75/B75*100</f>
        <v>38.76317189130026</v>
      </c>
      <c r="E75" s="80"/>
      <c r="F75" s="80"/>
      <c r="G75" s="80"/>
      <c r="H75" s="80"/>
      <c r="I75" s="80"/>
      <c r="J75" s="80"/>
      <c r="K75" s="80"/>
      <c r="L75" s="80"/>
      <c r="M75" s="80"/>
      <c r="N75" s="80"/>
      <c r="O75" s="80"/>
      <c r="P75" s="80"/>
      <c r="Q75" s="50"/>
      <c r="R75" s="50"/>
      <c r="S75" s="50"/>
      <c r="T75" s="50">
        <v>49029.8</v>
      </c>
      <c r="U75" s="50">
        <v>15931.572699999999</v>
      </c>
      <c r="V75" s="50">
        <f>U75/T75*100</f>
        <v>32.493652227828782</v>
      </c>
      <c r="W75" s="50"/>
      <c r="X75" s="50"/>
      <c r="Y75" s="50"/>
      <c r="Z75" s="50"/>
      <c r="AA75" s="15"/>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14"/>
      <c r="BJ75" s="50"/>
      <c r="BK75" s="15"/>
      <c r="BL75" s="50"/>
      <c r="BM75" s="50"/>
      <c r="BN75" s="50"/>
      <c r="BO75" s="50"/>
      <c r="BP75" s="50"/>
      <c r="BQ75" s="15"/>
      <c r="BR75" s="50"/>
      <c r="BS75" s="50"/>
      <c r="BT75" s="15"/>
      <c r="BU75" s="50"/>
      <c r="BV75" s="50"/>
      <c r="BW75" s="15"/>
      <c r="BX75" s="50"/>
      <c r="BY75" s="50"/>
      <c r="BZ75" s="15"/>
      <c r="CA75" s="50"/>
      <c r="CB75" s="50"/>
      <c r="CC75" s="15"/>
      <c r="CD75" s="50"/>
      <c r="CE75" s="50"/>
      <c r="CF75" s="15"/>
      <c r="CG75" s="14"/>
      <c r="CH75" s="50"/>
      <c r="CI75" s="15"/>
      <c r="CJ75" s="14"/>
      <c r="CK75" s="50"/>
      <c r="CL75" s="15"/>
      <c r="CM75" s="14"/>
      <c r="CN75" s="50"/>
      <c r="CO75" s="15"/>
      <c r="CP75" s="14"/>
      <c r="CQ75" s="50"/>
      <c r="CR75" s="15"/>
      <c r="CS75" s="14"/>
      <c r="CT75" s="50"/>
      <c r="CU75" s="15"/>
      <c r="CV75" s="14"/>
      <c r="CW75" s="50"/>
      <c r="CX75" s="15"/>
      <c r="CY75" s="14"/>
      <c r="CZ75" s="50">
        <v>43000</v>
      </c>
      <c r="DA75" s="50">
        <v>43000</v>
      </c>
      <c r="DB75" s="14">
        <f>DA75/CZ75*100</f>
        <v>100</v>
      </c>
      <c r="DC75" s="50"/>
      <c r="DD75" s="15"/>
      <c r="DE75" s="14"/>
      <c r="DF75" s="50"/>
      <c r="DG75" s="15"/>
      <c r="DH75" s="14"/>
      <c r="DI75" s="50"/>
      <c r="DJ75" s="15"/>
      <c r="DK75" s="14"/>
      <c r="DL75" s="50"/>
      <c r="DM75" s="15"/>
      <c r="DN75" s="14"/>
      <c r="DO75" s="50"/>
      <c r="DP75" s="15"/>
      <c r="DQ75" s="14"/>
      <c r="DR75" s="50"/>
      <c r="DS75" s="15"/>
      <c r="DT75" s="14"/>
      <c r="DU75" s="50"/>
      <c r="DV75" s="15"/>
      <c r="DW75" s="14"/>
      <c r="DX75" s="50"/>
      <c r="DY75" s="15"/>
      <c r="DZ75" s="14"/>
      <c r="EA75" s="50"/>
      <c r="EB75" s="15"/>
      <c r="EC75" s="50"/>
      <c r="ED75" s="50"/>
      <c r="EE75" s="15"/>
      <c r="EF75" s="50"/>
      <c r="EG75" s="50"/>
      <c r="EH75" s="15"/>
      <c r="EI75" s="50"/>
      <c r="EJ75" s="50"/>
      <c r="EK75" s="15"/>
      <c r="EL75" s="50"/>
      <c r="EM75" s="50">
        <v>60000</v>
      </c>
      <c r="EN75" s="15"/>
      <c r="EO75" s="50"/>
      <c r="EP75" s="50"/>
      <c r="EQ75" s="15"/>
      <c r="ER75" s="50"/>
      <c r="ES75" s="50"/>
      <c r="ET75" s="15"/>
      <c r="EU75" s="50"/>
      <c r="EV75" s="50"/>
      <c r="EW75" s="15"/>
      <c r="EX75" s="50"/>
      <c r="EY75" s="50"/>
      <c r="EZ75" s="15"/>
      <c r="FA75" s="50"/>
      <c r="FB75" s="50"/>
      <c r="FC75" s="15"/>
      <c r="FD75" s="50"/>
      <c r="FE75" s="50"/>
      <c r="FF75" s="15"/>
      <c r="FG75" s="50"/>
      <c r="FH75" s="50"/>
      <c r="FI75" s="15"/>
      <c r="FJ75" s="14"/>
      <c r="FK75" s="50"/>
      <c r="FL75" s="15"/>
      <c r="FM75" s="14"/>
      <c r="FN75" s="50"/>
      <c r="FO75" s="15"/>
      <c r="FP75" s="14"/>
      <c r="FQ75" s="50"/>
      <c r="FR75" s="15"/>
      <c r="FS75" s="14"/>
      <c r="FT75" s="50"/>
      <c r="FU75" s="15"/>
      <c r="FV75" s="14"/>
    </row>
    <row r="76" spans="1:178" s="12" customFormat="1" ht="15.75" x14ac:dyDescent="0.25">
      <c r="A76" s="59" t="s">
        <v>314</v>
      </c>
      <c r="B76" s="50">
        <f t="shared" si="130"/>
        <v>97.2</v>
      </c>
      <c r="C76" s="50">
        <f t="shared" si="131"/>
        <v>19.204009999999997</v>
      </c>
      <c r="D76" s="50">
        <f t="shared" si="252"/>
        <v>19.757211934156373</v>
      </c>
      <c r="E76" s="80"/>
      <c r="F76" s="80"/>
      <c r="G76" s="80"/>
      <c r="H76" s="80"/>
      <c r="I76" s="80"/>
      <c r="J76" s="80"/>
      <c r="K76" s="80"/>
      <c r="L76" s="80"/>
      <c r="M76" s="80"/>
      <c r="N76" s="80"/>
      <c r="O76" s="80"/>
      <c r="P76" s="80"/>
      <c r="Q76" s="50"/>
      <c r="R76" s="50"/>
      <c r="S76" s="50"/>
      <c r="T76" s="50"/>
      <c r="U76" s="50"/>
      <c r="V76" s="50"/>
      <c r="W76" s="50"/>
      <c r="X76" s="50"/>
      <c r="Y76" s="50"/>
      <c r="Z76" s="50"/>
      <c r="AA76" s="15"/>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v>97.2</v>
      </c>
      <c r="BH76" s="50">
        <v>19.204009999999997</v>
      </c>
      <c r="BI76" s="14">
        <f t="shared" si="245"/>
        <v>19.757211934156373</v>
      </c>
      <c r="BJ76" s="50"/>
      <c r="BK76" s="15"/>
      <c r="BL76" s="50"/>
      <c r="BM76" s="50"/>
      <c r="BN76" s="50"/>
      <c r="BO76" s="50"/>
      <c r="BP76" s="50"/>
      <c r="BQ76" s="15"/>
      <c r="BR76" s="50"/>
      <c r="BS76" s="50"/>
      <c r="BT76" s="15"/>
      <c r="BU76" s="50"/>
      <c r="BV76" s="50"/>
      <c r="BW76" s="15"/>
      <c r="BX76" s="50"/>
      <c r="BY76" s="50"/>
      <c r="BZ76" s="15"/>
      <c r="CA76" s="50"/>
      <c r="CB76" s="50"/>
      <c r="CC76" s="15"/>
      <c r="CD76" s="50"/>
      <c r="CE76" s="50"/>
      <c r="CF76" s="15"/>
      <c r="CG76" s="14"/>
      <c r="CH76" s="50"/>
      <c r="CI76" s="15"/>
      <c r="CJ76" s="14"/>
      <c r="CK76" s="50"/>
      <c r="CL76" s="15"/>
      <c r="CM76" s="14"/>
      <c r="CN76" s="50"/>
      <c r="CO76" s="15"/>
      <c r="CP76" s="14"/>
      <c r="CQ76" s="50"/>
      <c r="CR76" s="15"/>
      <c r="CS76" s="14"/>
      <c r="CT76" s="50"/>
      <c r="CU76" s="15"/>
      <c r="CV76" s="14"/>
      <c r="CW76" s="50"/>
      <c r="CX76" s="15"/>
      <c r="CY76" s="14"/>
      <c r="CZ76" s="50"/>
      <c r="DA76" s="15"/>
      <c r="DB76" s="14"/>
      <c r="DC76" s="50"/>
      <c r="DD76" s="15"/>
      <c r="DE76" s="14"/>
      <c r="DF76" s="50"/>
      <c r="DG76" s="15"/>
      <c r="DH76" s="14"/>
      <c r="DI76" s="50"/>
      <c r="DJ76" s="15"/>
      <c r="DK76" s="14"/>
      <c r="DL76" s="50"/>
      <c r="DM76" s="15"/>
      <c r="DN76" s="14"/>
      <c r="DO76" s="50"/>
      <c r="DP76" s="15"/>
      <c r="DQ76" s="14"/>
      <c r="DR76" s="50"/>
      <c r="DS76" s="15"/>
      <c r="DT76" s="14"/>
      <c r="DU76" s="50"/>
      <c r="DV76" s="15"/>
      <c r="DW76" s="14"/>
      <c r="DX76" s="50"/>
      <c r="DY76" s="15"/>
      <c r="DZ76" s="14"/>
      <c r="EA76" s="50"/>
      <c r="EB76" s="15"/>
      <c r="EC76" s="50"/>
      <c r="ED76" s="50"/>
      <c r="EE76" s="15"/>
      <c r="EF76" s="50"/>
      <c r="EG76" s="50"/>
      <c r="EH76" s="15"/>
      <c r="EI76" s="50"/>
      <c r="EJ76" s="50"/>
      <c r="EK76" s="15"/>
      <c r="EL76" s="50"/>
      <c r="EM76" s="50"/>
      <c r="EN76" s="15"/>
      <c r="EO76" s="50"/>
      <c r="EP76" s="50"/>
      <c r="EQ76" s="15"/>
      <c r="ER76" s="50"/>
      <c r="ES76" s="50"/>
      <c r="ET76" s="15"/>
      <c r="EU76" s="50"/>
      <c r="EV76" s="50"/>
      <c r="EW76" s="15"/>
      <c r="EX76" s="50"/>
      <c r="EY76" s="50"/>
      <c r="EZ76" s="15"/>
      <c r="FA76" s="50"/>
      <c r="FB76" s="50"/>
      <c r="FC76" s="15"/>
      <c r="FD76" s="50"/>
      <c r="FE76" s="50"/>
      <c r="FF76" s="15"/>
      <c r="FG76" s="50"/>
      <c r="FH76" s="50"/>
      <c r="FI76" s="15"/>
      <c r="FJ76" s="14"/>
      <c r="FK76" s="50"/>
      <c r="FL76" s="15"/>
      <c r="FM76" s="14"/>
      <c r="FN76" s="50"/>
      <c r="FO76" s="15"/>
      <c r="FP76" s="14"/>
      <c r="FQ76" s="50"/>
      <c r="FR76" s="15"/>
      <c r="FS76" s="14"/>
      <c r="FT76" s="50"/>
      <c r="FU76" s="15"/>
      <c r="FV76" s="14"/>
    </row>
    <row r="77" spans="1:178" s="12" customFormat="1" ht="15.75" x14ac:dyDescent="0.25">
      <c r="A77" s="59" t="s">
        <v>517</v>
      </c>
      <c r="B77" s="50">
        <f t="shared" ref="B77:B140" si="253">E77+H77+K77+N77+Q77+T77+W77+Z77+AC77+AF77+AI77+AL77+AO77+AR77+AU77+AX77+BA77+BD77++BG77+BJ77+BM77+BP77+BS77+BV77+BY77+CB77+CE77+CH77+CK77+CN77+CQ77+CT77+CW77+CZ77+DC77+DF77+DI77+DL77+DO77+DR77+DU77+DX77+EA77+ED77+EG77+EJ77+EM77+EP77+ES77+EV77+EY77+FB77+FE77+FH77+FK77+FN77+FQ77+FT77</f>
        <v>52.3</v>
      </c>
      <c r="C77" s="50">
        <f t="shared" ref="C77:C140" si="254">F77+I77+L77+O77+R77+U77+X77+AA77+AD77+AG77+AJ77+AM77+AP77+AS77+AV77+AY77+BB77+BE77++BH77+BK77+BN77+BQ77+BT77+BW77+BZ77+CC77+CF77+CI77+CL77+CO77+CR77+CU77+CX77+DA77+DD77+DG77+DJ77+DM77+DP77+DS77+DV77+DY77+EB77+EE77+EH77+EK77+EN77+EQ77+ET77+EW77+EZ77+FC77+FF77+FI77+FL77+FO77+FR77+FU77</f>
        <v>17.431180000000001</v>
      </c>
      <c r="D77" s="50">
        <f t="shared" si="252"/>
        <v>33.329216061185477</v>
      </c>
      <c r="E77" s="80"/>
      <c r="F77" s="80"/>
      <c r="G77" s="80"/>
      <c r="H77" s="80"/>
      <c r="I77" s="80"/>
      <c r="J77" s="80"/>
      <c r="K77" s="80"/>
      <c r="L77" s="80"/>
      <c r="M77" s="80"/>
      <c r="N77" s="80"/>
      <c r="O77" s="80"/>
      <c r="P77" s="80"/>
      <c r="Q77" s="50"/>
      <c r="R77" s="50"/>
      <c r="S77" s="50"/>
      <c r="T77" s="50"/>
      <c r="U77" s="50"/>
      <c r="V77" s="50"/>
      <c r="W77" s="50"/>
      <c r="X77" s="50"/>
      <c r="Y77" s="50"/>
      <c r="Z77" s="50"/>
      <c r="AA77" s="15"/>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v>52.3</v>
      </c>
      <c r="BH77" s="50">
        <v>17.431180000000001</v>
      </c>
      <c r="BI77" s="14">
        <f t="shared" si="245"/>
        <v>33.329216061185477</v>
      </c>
      <c r="BJ77" s="50"/>
      <c r="BK77" s="15"/>
      <c r="BL77" s="50"/>
      <c r="BM77" s="50"/>
      <c r="BN77" s="50"/>
      <c r="BO77" s="50"/>
      <c r="BP77" s="50"/>
      <c r="BQ77" s="15"/>
      <c r="BR77" s="50"/>
      <c r="BS77" s="50"/>
      <c r="BT77" s="15"/>
      <c r="BU77" s="50"/>
      <c r="BV77" s="50"/>
      <c r="BW77" s="15"/>
      <c r="BX77" s="50"/>
      <c r="BY77" s="50"/>
      <c r="BZ77" s="15"/>
      <c r="CA77" s="50"/>
      <c r="CB77" s="50"/>
      <c r="CC77" s="15"/>
      <c r="CD77" s="50"/>
      <c r="CE77" s="50"/>
      <c r="CF77" s="15"/>
      <c r="CG77" s="14"/>
      <c r="CH77" s="50"/>
      <c r="CI77" s="15"/>
      <c r="CJ77" s="14"/>
      <c r="CK77" s="50"/>
      <c r="CL77" s="15"/>
      <c r="CM77" s="14"/>
      <c r="CN77" s="50"/>
      <c r="CO77" s="15"/>
      <c r="CP77" s="14"/>
      <c r="CQ77" s="50"/>
      <c r="CR77" s="15"/>
      <c r="CS77" s="14"/>
      <c r="CT77" s="50"/>
      <c r="CU77" s="15"/>
      <c r="CV77" s="14"/>
      <c r="CW77" s="50"/>
      <c r="CX77" s="15"/>
      <c r="CY77" s="14"/>
      <c r="CZ77" s="50"/>
      <c r="DA77" s="15"/>
      <c r="DB77" s="14"/>
      <c r="DC77" s="50"/>
      <c r="DD77" s="15"/>
      <c r="DE77" s="14"/>
      <c r="DF77" s="50"/>
      <c r="DG77" s="15"/>
      <c r="DH77" s="14"/>
      <c r="DI77" s="50"/>
      <c r="DJ77" s="15"/>
      <c r="DK77" s="14"/>
      <c r="DL77" s="50"/>
      <c r="DM77" s="15"/>
      <c r="DN77" s="14"/>
      <c r="DO77" s="50"/>
      <c r="DP77" s="15"/>
      <c r="DQ77" s="14"/>
      <c r="DR77" s="50"/>
      <c r="DS77" s="15"/>
      <c r="DT77" s="14"/>
      <c r="DU77" s="50"/>
      <c r="DV77" s="15"/>
      <c r="DW77" s="14"/>
      <c r="DX77" s="50"/>
      <c r="DY77" s="15"/>
      <c r="DZ77" s="14"/>
      <c r="EA77" s="50"/>
      <c r="EB77" s="15"/>
      <c r="EC77" s="50"/>
      <c r="ED77" s="50"/>
      <c r="EE77" s="15"/>
      <c r="EF77" s="50"/>
      <c r="EG77" s="50"/>
      <c r="EH77" s="15"/>
      <c r="EI77" s="50"/>
      <c r="EJ77" s="50"/>
      <c r="EK77" s="15"/>
      <c r="EL77" s="50"/>
      <c r="EM77" s="50"/>
      <c r="EN77" s="15"/>
      <c r="EO77" s="50"/>
      <c r="EP77" s="50"/>
      <c r="EQ77" s="15"/>
      <c r="ER77" s="50"/>
      <c r="ES77" s="50"/>
      <c r="ET77" s="15"/>
      <c r="EU77" s="50"/>
      <c r="EV77" s="50"/>
      <c r="EW77" s="15"/>
      <c r="EX77" s="50"/>
      <c r="EY77" s="50"/>
      <c r="EZ77" s="15"/>
      <c r="FA77" s="50"/>
      <c r="FB77" s="50"/>
      <c r="FC77" s="15"/>
      <c r="FD77" s="50"/>
      <c r="FE77" s="50"/>
      <c r="FF77" s="15"/>
      <c r="FG77" s="50"/>
      <c r="FH77" s="50"/>
      <c r="FI77" s="15"/>
      <c r="FJ77" s="14"/>
      <c r="FK77" s="50"/>
      <c r="FL77" s="15"/>
      <c r="FM77" s="14"/>
      <c r="FN77" s="50"/>
      <c r="FO77" s="15"/>
      <c r="FP77" s="14"/>
      <c r="FQ77" s="50"/>
      <c r="FR77" s="15"/>
      <c r="FS77" s="14"/>
      <c r="FT77" s="50"/>
      <c r="FU77" s="15"/>
      <c r="FV77" s="14"/>
    </row>
    <row r="78" spans="1:178" s="12" customFormat="1" ht="15.75" x14ac:dyDescent="0.25">
      <c r="A78" s="59" t="s">
        <v>518</v>
      </c>
      <c r="B78" s="50">
        <f t="shared" si="253"/>
        <v>97.2</v>
      </c>
      <c r="C78" s="50">
        <f t="shared" si="254"/>
        <v>25.604560000000003</v>
      </c>
      <c r="D78" s="50">
        <f t="shared" si="252"/>
        <v>26.342139917695473</v>
      </c>
      <c r="E78" s="80"/>
      <c r="F78" s="80"/>
      <c r="G78" s="80"/>
      <c r="H78" s="80"/>
      <c r="I78" s="80"/>
      <c r="J78" s="80"/>
      <c r="K78" s="80"/>
      <c r="L78" s="80"/>
      <c r="M78" s="80"/>
      <c r="N78" s="80"/>
      <c r="O78" s="80"/>
      <c r="P78" s="80"/>
      <c r="Q78" s="50"/>
      <c r="R78" s="50"/>
      <c r="S78" s="50"/>
      <c r="T78" s="50"/>
      <c r="U78" s="50"/>
      <c r="V78" s="50"/>
      <c r="W78" s="50"/>
      <c r="X78" s="50"/>
      <c r="Y78" s="50"/>
      <c r="Z78" s="50"/>
      <c r="AA78" s="15"/>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v>97.2</v>
      </c>
      <c r="BH78" s="50">
        <v>25.604560000000003</v>
      </c>
      <c r="BI78" s="14">
        <f t="shared" si="245"/>
        <v>26.342139917695473</v>
      </c>
      <c r="BJ78" s="50"/>
      <c r="BK78" s="15"/>
      <c r="BL78" s="50"/>
      <c r="BM78" s="50"/>
      <c r="BN78" s="50"/>
      <c r="BO78" s="50"/>
      <c r="BP78" s="50"/>
      <c r="BQ78" s="15"/>
      <c r="BR78" s="50"/>
      <c r="BS78" s="50"/>
      <c r="BT78" s="15"/>
      <c r="BU78" s="50"/>
      <c r="BV78" s="50"/>
      <c r="BW78" s="15"/>
      <c r="BX78" s="50"/>
      <c r="BY78" s="50"/>
      <c r="BZ78" s="15"/>
      <c r="CA78" s="50"/>
      <c r="CB78" s="50"/>
      <c r="CC78" s="15"/>
      <c r="CD78" s="50"/>
      <c r="CE78" s="50"/>
      <c r="CF78" s="15"/>
      <c r="CG78" s="14"/>
      <c r="CH78" s="50"/>
      <c r="CI78" s="15"/>
      <c r="CJ78" s="14"/>
      <c r="CK78" s="50"/>
      <c r="CL78" s="15"/>
      <c r="CM78" s="14"/>
      <c r="CN78" s="50"/>
      <c r="CO78" s="15"/>
      <c r="CP78" s="14"/>
      <c r="CQ78" s="50"/>
      <c r="CR78" s="15"/>
      <c r="CS78" s="14"/>
      <c r="CT78" s="50"/>
      <c r="CU78" s="15"/>
      <c r="CV78" s="14"/>
      <c r="CW78" s="50"/>
      <c r="CX78" s="15"/>
      <c r="CY78" s="14"/>
      <c r="CZ78" s="50"/>
      <c r="DA78" s="15"/>
      <c r="DB78" s="14"/>
      <c r="DC78" s="50"/>
      <c r="DD78" s="15"/>
      <c r="DE78" s="14"/>
      <c r="DF78" s="50"/>
      <c r="DG78" s="15"/>
      <c r="DH78" s="14"/>
      <c r="DI78" s="50"/>
      <c r="DJ78" s="15"/>
      <c r="DK78" s="14"/>
      <c r="DL78" s="50"/>
      <c r="DM78" s="15"/>
      <c r="DN78" s="14"/>
      <c r="DO78" s="50"/>
      <c r="DP78" s="15"/>
      <c r="DQ78" s="14"/>
      <c r="DR78" s="50"/>
      <c r="DS78" s="15"/>
      <c r="DT78" s="14"/>
      <c r="DU78" s="50"/>
      <c r="DV78" s="15"/>
      <c r="DW78" s="14"/>
      <c r="DX78" s="50"/>
      <c r="DY78" s="15"/>
      <c r="DZ78" s="14"/>
      <c r="EA78" s="50"/>
      <c r="EB78" s="15"/>
      <c r="EC78" s="50"/>
      <c r="ED78" s="50"/>
      <c r="EE78" s="15"/>
      <c r="EF78" s="50"/>
      <c r="EG78" s="50"/>
      <c r="EH78" s="15"/>
      <c r="EI78" s="50"/>
      <c r="EJ78" s="50"/>
      <c r="EK78" s="15"/>
      <c r="EL78" s="50"/>
      <c r="EM78" s="50"/>
      <c r="EN78" s="15"/>
      <c r="EO78" s="50"/>
      <c r="EP78" s="50"/>
      <c r="EQ78" s="15"/>
      <c r="ER78" s="50"/>
      <c r="ES78" s="50"/>
      <c r="ET78" s="15"/>
      <c r="EU78" s="50"/>
      <c r="EV78" s="50"/>
      <c r="EW78" s="15"/>
      <c r="EX78" s="50"/>
      <c r="EY78" s="50"/>
      <c r="EZ78" s="15"/>
      <c r="FA78" s="50"/>
      <c r="FB78" s="50"/>
      <c r="FC78" s="15"/>
      <c r="FD78" s="50"/>
      <c r="FE78" s="50"/>
      <c r="FF78" s="15"/>
      <c r="FG78" s="50"/>
      <c r="FH78" s="50"/>
      <c r="FI78" s="15"/>
      <c r="FJ78" s="14"/>
      <c r="FK78" s="50"/>
      <c r="FL78" s="15"/>
      <c r="FM78" s="14"/>
      <c r="FN78" s="50"/>
      <c r="FO78" s="15"/>
      <c r="FP78" s="14"/>
      <c r="FQ78" s="50"/>
      <c r="FR78" s="15"/>
      <c r="FS78" s="14"/>
      <c r="FT78" s="50"/>
      <c r="FU78" s="15"/>
      <c r="FV78" s="14"/>
    </row>
    <row r="79" spans="1:178" s="12" customFormat="1" ht="15.75" x14ac:dyDescent="0.25">
      <c r="A79" s="59" t="s">
        <v>520</v>
      </c>
      <c r="B79" s="50">
        <f t="shared" si="253"/>
        <v>52.3</v>
      </c>
      <c r="C79" s="50">
        <f t="shared" si="254"/>
        <v>21.39282</v>
      </c>
      <c r="D79" s="50">
        <f t="shared" si="252"/>
        <v>40.904053537284895</v>
      </c>
      <c r="E79" s="80"/>
      <c r="F79" s="80"/>
      <c r="G79" s="80"/>
      <c r="H79" s="80"/>
      <c r="I79" s="80"/>
      <c r="J79" s="80"/>
      <c r="K79" s="80"/>
      <c r="L79" s="80"/>
      <c r="M79" s="80"/>
      <c r="N79" s="80"/>
      <c r="O79" s="80"/>
      <c r="P79" s="80"/>
      <c r="Q79" s="50"/>
      <c r="R79" s="50"/>
      <c r="S79" s="50"/>
      <c r="T79" s="50"/>
      <c r="U79" s="50"/>
      <c r="V79" s="50"/>
      <c r="W79" s="50"/>
      <c r="X79" s="50"/>
      <c r="Y79" s="50"/>
      <c r="Z79" s="50"/>
      <c r="AA79" s="15"/>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v>52.3</v>
      </c>
      <c r="BH79" s="50">
        <v>21.39282</v>
      </c>
      <c r="BI79" s="14">
        <f t="shared" si="245"/>
        <v>40.904053537284895</v>
      </c>
      <c r="BJ79" s="50"/>
      <c r="BK79" s="15"/>
      <c r="BL79" s="50"/>
      <c r="BM79" s="50"/>
      <c r="BN79" s="50"/>
      <c r="BO79" s="50"/>
      <c r="BP79" s="50"/>
      <c r="BQ79" s="15"/>
      <c r="BR79" s="50"/>
      <c r="BS79" s="50"/>
      <c r="BT79" s="15"/>
      <c r="BU79" s="50"/>
      <c r="BV79" s="50"/>
      <c r="BW79" s="15"/>
      <c r="BX79" s="50"/>
      <c r="BY79" s="50"/>
      <c r="BZ79" s="15"/>
      <c r="CA79" s="50"/>
      <c r="CB79" s="50"/>
      <c r="CC79" s="15"/>
      <c r="CD79" s="50"/>
      <c r="CE79" s="50"/>
      <c r="CF79" s="15"/>
      <c r="CG79" s="14"/>
      <c r="CH79" s="50"/>
      <c r="CI79" s="15"/>
      <c r="CJ79" s="14"/>
      <c r="CK79" s="50"/>
      <c r="CL79" s="15"/>
      <c r="CM79" s="14"/>
      <c r="CN79" s="50"/>
      <c r="CO79" s="15"/>
      <c r="CP79" s="14"/>
      <c r="CQ79" s="50"/>
      <c r="CR79" s="15"/>
      <c r="CS79" s="14"/>
      <c r="CT79" s="50"/>
      <c r="CU79" s="15"/>
      <c r="CV79" s="14"/>
      <c r="CW79" s="50"/>
      <c r="CX79" s="15"/>
      <c r="CY79" s="14"/>
      <c r="CZ79" s="50"/>
      <c r="DA79" s="15"/>
      <c r="DB79" s="14"/>
      <c r="DC79" s="50"/>
      <c r="DD79" s="15"/>
      <c r="DE79" s="14"/>
      <c r="DF79" s="50"/>
      <c r="DG79" s="15"/>
      <c r="DH79" s="14"/>
      <c r="DI79" s="50"/>
      <c r="DJ79" s="15"/>
      <c r="DK79" s="14"/>
      <c r="DL79" s="50"/>
      <c r="DM79" s="15"/>
      <c r="DN79" s="14"/>
      <c r="DO79" s="50"/>
      <c r="DP79" s="15"/>
      <c r="DQ79" s="14"/>
      <c r="DR79" s="50"/>
      <c r="DS79" s="15"/>
      <c r="DT79" s="14"/>
      <c r="DU79" s="50"/>
      <c r="DV79" s="15"/>
      <c r="DW79" s="14"/>
      <c r="DX79" s="50"/>
      <c r="DY79" s="15"/>
      <c r="DZ79" s="14"/>
      <c r="EA79" s="50"/>
      <c r="EB79" s="15"/>
      <c r="EC79" s="50"/>
      <c r="ED79" s="50"/>
      <c r="EE79" s="15"/>
      <c r="EF79" s="50"/>
      <c r="EG79" s="50"/>
      <c r="EH79" s="15"/>
      <c r="EI79" s="50"/>
      <c r="EJ79" s="50"/>
      <c r="EK79" s="15"/>
      <c r="EL79" s="50"/>
      <c r="EM79" s="50"/>
      <c r="EN79" s="15"/>
      <c r="EO79" s="50"/>
      <c r="EP79" s="50"/>
      <c r="EQ79" s="15"/>
      <c r="ER79" s="50"/>
      <c r="ES79" s="50"/>
      <c r="ET79" s="15"/>
      <c r="EU79" s="50"/>
      <c r="EV79" s="50"/>
      <c r="EW79" s="15"/>
      <c r="EX79" s="50"/>
      <c r="EY79" s="50"/>
      <c r="EZ79" s="15"/>
      <c r="FA79" s="50"/>
      <c r="FB79" s="50"/>
      <c r="FC79" s="15"/>
      <c r="FD79" s="50"/>
      <c r="FE79" s="50"/>
      <c r="FF79" s="15"/>
      <c r="FG79" s="50"/>
      <c r="FH79" s="50"/>
      <c r="FI79" s="15"/>
      <c r="FJ79" s="14"/>
      <c r="FK79" s="50"/>
      <c r="FL79" s="15"/>
      <c r="FM79" s="14"/>
      <c r="FN79" s="50"/>
      <c r="FO79" s="15"/>
      <c r="FP79" s="14"/>
      <c r="FQ79" s="50"/>
      <c r="FR79" s="15"/>
      <c r="FS79" s="14"/>
      <c r="FT79" s="50"/>
      <c r="FU79" s="15"/>
      <c r="FV79" s="14"/>
    </row>
    <row r="80" spans="1:178" s="12" customFormat="1" ht="15.75" x14ac:dyDescent="0.25">
      <c r="A80" s="59" t="s">
        <v>519</v>
      </c>
      <c r="B80" s="50">
        <f t="shared" si="253"/>
        <v>52.3</v>
      </c>
      <c r="C80" s="50">
        <f t="shared" si="254"/>
        <v>8.7736499999999999</v>
      </c>
      <c r="D80" s="50">
        <f t="shared" si="252"/>
        <v>16.775621414913957</v>
      </c>
      <c r="E80" s="80"/>
      <c r="F80" s="80"/>
      <c r="G80" s="80"/>
      <c r="H80" s="80"/>
      <c r="I80" s="80"/>
      <c r="J80" s="80"/>
      <c r="K80" s="80"/>
      <c r="L80" s="80"/>
      <c r="M80" s="80"/>
      <c r="N80" s="80"/>
      <c r="O80" s="80"/>
      <c r="P80" s="80"/>
      <c r="Q80" s="50"/>
      <c r="R80" s="50"/>
      <c r="S80" s="50"/>
      <c r="T80" s="50"/>
      <c r="U80" s="50"/>
      <c r="V80" s="50"/>
      <c r="W80" s="50"/>
      <c r="X80" s="50"/>
      <c r="Y80" s="50"/>
      <c r="Z80" s="50"/>
      <c r="AA80" s="15"/>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v>52.3</v>
      </c>
      <c r="BH80" s="50">
        <v>8.7736499999999999</v>
      </c>
      <c r="BI80" s="14">
        <f t="shared" si="245"/>
        <v>16.775621414913957</v>
      </c>
      <c r="BJ80" s="50"/>
      <c r="BK80" s="15"/>
      <c r="BL80" s="50"/>
      <c r="BM80" s="50"/>
      <c r="BN80" s="50"/>
      <c r="BO80" s="50"/>
      <c r="BP80" s="50"/>
      <c r="BQ80" s="15"/>
      <c r="BR80" s="50"/>
      <c r="BS80" s="50"/>
      <c r="BT80" s="15"/>
      <c r="BU80" s="50"/>
      <c r="BV80" s="50"/>
      <c r="BW80" s="15"/>
      <c r="BX80" s="50"/>
      <c r="BY80" s="50"/>
      <c r="BZ80" s="15"/>
      <c r="CA80" s="50"/>
      <c r="CB80" s="50"/>
      <c r="CC80" s="15"/>
      <c r="CD80" s="50"/>
      <c r="CE80" s="50"/>
      <c r="CF80" s="15"/>
      <c r="CG80" s="14"/>
      <c r="CH80" s="50"/>
      <c r="CI80" s="15"/>
      <c r="CJ80" s="14"/>
      <c r="CK80" s="50"/>
      <c r="CL80" s="15"/>
      <c r="CM80" s="14"/>
      <c r="CN80" s="50"/>
      <c r="CO80" s="15"/>
      <c r="CP80" s="14"/>
      <c r="CQ80" s="50"/>
      <c r="CR80" s="15"/>
      <c r="CS80" s="14"/>
      <c r="CT80" s="50"/>
      <c r="CU80" s="15"/>
      <c r="CV80" s="14"/>
      <c r="CW80" s="50"/>
      <c r="CX80" s="15"/>
      <c r="CY80" s="14"/>
      <c r="CZ80" s="50"/>
      <c r="DA80" s="15"/>
      <c r="DB80" s="14"/>
      <c r="DC80" s="50"/>
      <c r="DD80" s="15"/>
      <c r="DE80" s="14"/>
      <c r="DF80" s="50"/>
      <c r="DG80" s="15"/>
      <c r="DH80" s="14"/>
      <c r="DI80" s="50"/>
      <c r="DJ80" s="15"/>
      <c r="DK80" s="14"/>
      <c r="DL80" s="50"/>
      <c r="DM80" s="15"/>
      <c r="DN80" s="14"/>
      <c r="DO80" s="50"/>
      <c r="DP80" s="15"/>
      <c r="DQ80" s="14"/>
      <c r="DR80" s="50"/>
      <c r="DS80" s="15"/>
      <c r="DT80" s="14"/>
      <c r="DU80" s="50"/>
      <c r="DV80" s="15"/>
      <c r="DW80" s="14"/>
      <c r="DX80" s="50"/>
      <c r="DY80" s="15"/>
      <c r="DZ80" s="14"/>
      <c r="EA80" s="50"/>
      <c r="EB80" s="15"/>
      <c r="EC80" s="50"/>
      <c r="ED80" s="50"/>
      <c r="EE80" s="15"/>
      <c r="EF80" s="50"/>
      <c r="EG80" s="50"/>
      <c r="EH80" s="15"/>
      <c r="EI80" s="50"/>
      <c r="EJ80" s="50"/>
      <c r="EK80" s="15"/>
      <c r="EL80" s="50"/>
      <c r="EM80" s="50"/>
      <c r="EN80" s="15"/>
      <c r="EO80" s="50"/>
      <c r="EP80" s="50"/>
      <c r="EQ80" s="15"/>
      <c r="ER80" s="50"/>
      <c r="ES80" s="50"/>
      <c r="ET80" s="15"/>
      <c r="EU80" s="50"/>
      <c r="EV80" s="50"/>
      <c r="EW80" s="15"/>
      <c r="EX80" s="50"/>
      <c r="EY80" s="50"/>
      <c r="EZ80" s="15"/>
      <c r="FA80" s="50"/>
      <c r="FB80" s="50"/>
      <c r="FC80" s="15"/>
      <c r="FD80" s="50"/>
      <c r="FE80" s="50"/>
      <c r="FF80" s="15"/>
      <c r="FG80" s="50"/>
      <c r="FH80" s="50"/>
      <c r="FI80" s="15"/>
      <c r="FJ80" s="14"/>
      <c r="FK80" s="50"/>
      <c r="FL80" s="15"/>
      <c r="FM80" s="14"/>
      <c r="FN80" s="50"/>
      <c r="FO80" s="15"/>
      <c r="FP80" s="14"/>
      <c r="FQ80" s="50"/>
      <c r="FR80" s="15"/>
      <c r="FS80" s="14"/>
      <c r="FT80" s="50"/>
      <c r="FU80" s="15"/>
      <c r="FV80" s="14"/>
    </row>
    <row r="81" spans="1:178" s="12" customFormat="1" ht="15.75" x14ac:dyDescent="0.25">
      <c r="A81" s="59" t="s">
        <v>418</v>
      </c>
      <c r="B81" s="50">
        <f t="shared" si="253"/>
        <v>97.2</v>
      </c>
      <c r="C81" s="50">
        <f t="shared" si="254"/>
        <v>32.398960000000002</v>
      </c>
      <c r="D81" s="50">
        <f t="shared" si="252"/>
        <v>33.332263374485599</v>
      </c>
      <c r="E81" s="80"/>
      <c r="F81" s="80"/>
      <c r="G81" s="80"/>
      <c r="H81" s="80"/>
      <c r="I81" s="80"/>
      <c r="J81" s="80"/>
      <c r="K81" s="80"/>
      <c r="L81" s="80"/>
      <c r="M81" s="80"/>
      <c r="N81" s="80"/>
      <c r="O81" s="80"/>
      <c r="P81" s="80"/>
      <c r="Q81" s="50"/>
      <c r="R81" s="50"/>
      <c r="S81" s="50"/>
      <c r="T81" s="50"/>
      <c r="U81" s="50"/>
      <c r="V81" s="50"/>
      <c r="W81" s="50"/>
      <c r="X81" s="50"/>
      <c r="Y81" s="50"/>
      <c r="Z81" s="50"/>
      <c r="AA81" s="15"/>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v>97.2</v>
      </c>
      <c r="BH81" s="50">
        <v>32.398960000000002</v>
      </c>
      <c r="BI81" s="14">
        <f t="shared" si="245"/>
        <v>33.332263374485599</v>
      </c>
      <c r="BJ81" s="50"/>
      <c r="BK81" s="15"/>
      <c r="BL81" s="50"/>
      <c r="BM81" s="50"/>
      <c r="BN81" s="50"/>
      <c r="BO81" s="50"/>
      <c r="BP81" s="50"/>
      <c r="BQ81" s="15"/>
      <c r="BR81" s="50"/>
      <c r="BS81" s="50"/>
      <c r="BT81" s="15"/>
      <c r="BU81" s="50"/>
      <c r="BV81" s="50"/>
      <c r="BW81" s="15"/>
      <c r="BX81" s="50"/>
      <c r="BY81" s="50"/>
      <c r="BZ81" s="15"/>
      <c r="CA81" s="50"/>
      <c r="CB81" s="50"/>
      <c r="CC81" s="15"/>
      <c r="CD81" s="50"/>
      <c r="CE81" s="50"/>
      <c r="CF81" s="15"/>
      <c r="CG81" s="14"/>
      <c r="CH81" s="50"/>
      <c r="CI81" s="15"/>
      <c r="CJ81" s="14"/>
      <c r="CK81" s="50"/>
      <c r="CL81" s="15"/>
      <c r="CM81" s="14"/>
      <c r="CN81" s="50"/>
      <c r="CO81" s="15"/>
      <c r="CP81" s="14"/>
      <c r="CQ81" s="50"/>
      <c r="CR81" s="15"/>
      <c r="CS81" s="14"/>
      <c r="CT81" s="50"/>
      <c r="CU81" s="15"/>
      <c r="CV81" s="14"/>
      <c r="CW81" s="50"/>
      <c r="CX81" s="15"/>
      <c r="CY81" s="14"/>
      <c r="CZ81" s="50"/>
      <c r="DA81" s="15"/>
      <c r="DB81" s="14"/>
      <c r="DC81" s="50"/>
      <c r="DD81" s="15"/>
      <c r="DE81" s="14"/>
      <c r="DF81" s="50"/>
      <c r="DG81" s="15"/>
      <c r="DH81" s="14"/>
      <c r="DI81" s="50"/>
      <c r="DJ81" s="15"/>
      <c r="DK81" s="14"/>
      <c r="DL81" s="50"/>
      <c r="DM81" s="15"/>
      <c r="DN81" s="14"/>
      <c r="DO81" s="50"/>
      <c r="DP81" s="15"/>
      <c r="DQ81" s="14"/>
      <c r="DR81" s="50"/>
      <c r="DS81" s="15"/>
      <c r="DT81" s="14"/>
      <c r="DU81" s="50"/>
      <c r="DV81" s="15"/>
      <c r="DW81" s="14"/>
      <c r="DX81" s="50"/>
      <c r="DY81" s="15"/>
      <c r="DZ81" s="14"/>
      <c r="EA81" s="50"/>
      <c r="EB81" s="15"/>
      <c r="EC81" s="50"/>
      <c r="ED81" s="50"/>
      <c r="EE81" s="15"/>
      <c r="EF81" s="50"/>
      <c r="EG81" s="50"/>
      <c r="EH81" s="15"/>
      <c r="EI81" s="50"/>
      <c r="EJ81" s="50"/>
      <c r="EK81" s="15"/>
      <c r="EL81" s="50"/>
      <c r="EM81" s="50"/>
      <c r="EN81" s="15"/>
      <c r="EO81" s="50"/>
      <c r="EP81" s="50"/>
      <c r="EQ81" s="15"/>
      <c r="ER81" s="50"/>
      <c r="ES81" s="50"/>
      <c r="ET81" s="15"/>
      <c r="EU81" s="50"/>
      <c r="EV81" s="50"/>
      <c r="EW81" s="15"/>
      <c r="EX81" s="50"/>
      <c r="EY81" s="50"/>
      <c r="EZ81" s="15"/>
      <c r="FA81" s="50"/>
      <c r="FB81" s="50"/>
      <c r="FC81" s="15"/>
      <c r="FD81" s="50"/>
      <c r="FE81" s="50"/>
      <c r="FF81" s="15"/>
      <c r="FG81" s="50"/>
      <c r="FH81" s="50"/>
      <c r="FI81" s="15"/>
      <c r="FJ81" s="14"/>
      <c r="FK81" s="50"/>
      <c r="FL81" s="15"/>
      <c r="FM81" s="14"/>
      <c r="FN81" s="50"/>
      <c r="FO81" s="15"/>
      <c r="FP81" s="14"/>
      <c r="FQ81" s="50"/>
      <c r="FR81" s="15"/>
      <c r="FS81" s="14"/>
      <c r="FT81" s="50"/>
      <c r="FU81" s="15"/>
      <c r="FV81" s="14"/>
    </row>
    <row r="82" spans="1:178" s="12" customFormat="1" ht="15.75" x14ac:dyDescent="0.25">
      <c r="A82" s="59" t="s">
        <v>521</v>
      </c>
      <c r="B82" s="50">
        <f t="shared" si="253"/>
        <v>52.3</v>
      </c>
      <c r="C82" s="50">
        <f t="shared" si="254"/>
        <v>17.431180000000001</v>
      </c>
      <c r="D82" s="50">
        <f t="shared" si="252"/>
        <v>33.329216061185477</v>
      </c>
      <c r="E82" s="80"/>
      <c r="F82" s="80"/>
      <c r="G82" s="80"/>
      <c r="H82" s="80"/>
      <c r="I82" s="80"/>
      <c r="J82" s="80"/>
      <c r="K82" s="80"/>
      <c r="L82" s="80"/>
      <c r="M82" s="80"/>
      <c r="N82" s="80"/>
      <c r="O82" s="80"/>
      <c r="P82" s="80"/>
      <c r="Q82" s="50"/>
      <c r="R82" s="50"/>
      <c r="S82" s="50"/>
      <c r="T82" s="50"/>
      <c r="U82" s="50"/>
      <c r="V82" s="50"/>
      <c r="W82" s="50"/>
      <c r="X82" s="50"/>
      <c r="Y82" s="50"/>
      <c r="Z82" s="50"/>
      <c r="AA82" s="15"/>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v>52.3</v>
      </c>
      <c r="BH82" s="50">
        <v>17.431180000000001</v>
      </c>
      <c r="BI82" s="14">
        <f t="shared" si="245"/>
        <v>33.329216061185477</v>
      </c>
      <c r="BJ82" s="50"/>
      <c r="BK82" s="15"/>
      <c r="BL82" s="50"/>
      <c r="BM82" s="50"/>
      <c r="BN82" s="50"/>
      <c r="BO82" s="50"/>
      <c r="BP82" s="50"/>
      <c r="BQ82" s="15"/>
      <c r="BR82" s="50"/>
      <c r="BS82" s="50"/>
      <c r="BT82" s="15"/>
      <c r="BU82" s="50"/>
      <c r="BV82" s="50"/>
      <c r="BW82" s="15"/>
      <c r="BX82" s="50"/>
      <c r="BY82" s="50"/>
      <c r="BZ82" s="15"/>
      <c r="CA82" s="50"/>
      <c r="CB82" s="50"/>
      <c r="CC82" s="15"/>
      <c r="CD82" s="50"/>
      <c r="CE82" s="50"/>
      <c r="CF82" s="15"/>
      <c r="CG82" s="14"/>
      <c r="CH82" s="50"/>
      <c r="CI82" s="15"/>
      <c r="CJ82" s="14"/>
      <c r="CK82" s="50"/>
      <c r="CL82" s="15"/>
      <c r="CM82" s="14"/>
      <c r="CN82" s="50"/>
      <c r="CO82" s="15"/>
      <c r="CP82" s="14"/>
      <c r="CQ82" s="50"/>
      <c r="CR82" s="15"/>
      <c r="CS82" s="14"/>
      <c r="CT82" s="50"/>
      <c r="CU82" s="15"/>
      <c r="CV82" s="14"/>
      <c r="CW82" s="50"/>
      <c r="CX82" s="15"/>
      <c r="CY82" s="14"/>
      <c r="CZ82" s="50"/>
      <c r="DA82" s="15"/>
      <c r="DB82" s="14"/>
      <c r="DC82" s="50"/>
      <c r="DD82" s="15"/>
      <c r="DE82" s="14"/>
      <c r="DF82" s="50"/>
      <c r="DG82" s="15"/>
      <c r="DH82" s="14"/>
      <c r="DI82" s="50"/>
      <c r="DJ82" s="15"/>
      <c r="DK82" s="14"/>
      <c r="DL82" s="50"/>
      <c r="DM82" s="15"/>
      <c r="DN82" s="14"/>
      <c r="DO82" s="50"/>
      <c r="DP82" s="15"/>
      <c r="DQ82" s="14"/>
      <c r="DR82" s="50"/>
      <c r="DS82" s="15"/>
      <c r="DT82" s="14"/>
      <c r="DU82" s="50"/>
      <c r="DV82" s="15"/>
      <c r="DW82" s="14"/>
      <c r="DX82" s="50"/>
      <c r="DY82" s="15"/>
      <c r="DZ82" s="14"/>
      <c r="EA82" s="50"/>
      <c r="EB82" s="15"/>
      <c r="EC82" s="50"/>
      <c r="ED82" s="50"/>
      <c r="EE82" s="15"/>
      <c r="EF82" s="50"/>
      <c r="EG82" s="50"/>
      <c r="EH82" s="15"/>
      <c r="EI82" s="50"/>
      <c r="EJ82" s="50"/>
      <c r="EK82" s="15"/>
      <c r="EL82" s="50"/>
      <c r="EM82" s="50"/>
      <c r="EN82" s="15"/>
      <c r="EO82" s="50"/>
      <c r="EP82" s="50"/>
      <c r="EQ82" s="15"/>
      <c r="ER82" s="50"/>
      <c r="ES82" s="50"/>
      <c r="ET82" s="15"/>
      <c r="EU82" s="50"/>
      <c r="EV82" s="50"/>
      <c r="EW82" s="15"/>
      <c r="EX82" s="50"/>
      <c r="EY82" s="50"/>
      <c r="EZ82" s="15"/>
      <c r="FA82" s="50"/>
      <c r="FB82" s="50"/>
      <c r="FC82" s="15"/>
      <c r="FD82" s="50"/>
      <c r="FE82" s="50"/>
      <c r="FF82" s="15"/>
      <c r="FG82" s="50"/>
      <c r="FH82" s="50"/>
      <c r="FI82" s="15"/>
      <c r="FJ82" s="14"/>
      <c r="FK82" s="50"/>
      <c r="FL82" s="15"/>
      <c r="FM82" s="14"/>
      <c r="FN82" s="50"/>
      <c r="FO82" s="15"/>
      <c r="FP82" s="14"/>
      <c r="FQ82" s="50"/>
      <c r="FR82" s="15"/>
      <c r="FS82" s="14"/>
      <c r="FT82" s="50"/>
      <c r="FU82" s="15"/>
      <c r="FV82" s="14"/>
    </row>
    <row r="83" spans="1:178" s="12" customFormat="1" ht="15.75" x14ac:dyDescent="0.25">
      <c r="A83" s="59" t="s">
        <v>522</v>
      </c>
      <c r="B83" s="50">
        <f t="shared" si="253"/>
        <v>52.3</v>
      </c>
      <c r="C83" s="50">
        <f t="shared" si="254"/>
        <v>24.125979999999998</v>
      </c>
      <c r="D83" s="50">
        <f t="shared" si="252"/>
        <v>46.129980879541108</v>
      </c>
      <c r="E83" s="80"/>
      <c r="F83" s="80"/>
      <c r="G83" s="80"/>
      <c r="H83" s="80"/>
      <c r="I83" s="80"/>
      <c r="J83" s="80"/>
      <c r="K83" s="80"/>
      <c r="L83" s="80"/>
      <c r="M83" s="80"/>
      <c r="N83" s="80"/>
      <c r="O83" s="80"/>
      <c r="P83" s="80"/>
      <c r="Q83" s="50"/>
      <c r="R83" s="50"/>
      <c r="S83" s="50"/>
      <c r="T83" s="50"/>
      <c r="U83" s="50"/>
      <c r="V83" s="50"/>
      <c r="W83" s="50"/>
      <c r="X83" s="50"/>
      <c r="Y83" s="50"/>
      <c r="Z83" s="50"/>
      <c r="AA83" s="15"/>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v>52.3</v>
      </c>
      <c r="BH83" s="50">
        <v>24.125979999999998</v>
      </c>
      <c r="BI83" s="14">
        <f t="shared" si="245"/>
        <v>46.129980879541108</v>
      </c>
      <c r="BJ83" s="50"/>
      <c r="BK83" s="15"/>
      <c r="BL83" s="50"/>
      <c r="BM83" s="50"/>
      <c r="BN83" s="50"/>
      <c r="BO83" s="50"/>
      <c r="BP83" s="50"/>
      <c r="BQ83" s="15"/>
      <c r="BR83" s="50"/>
      <c r="BS83" s="50"/>
      <c r="BT83" s="15"/>
      <c r="BU83" s="50"/>
      <c r="BV83" s="50"/>
      <c r="BW83" s="15"/>
      <c r="BX83" s="50"/>
      <c r="BY83" s="50"/>
      <c r="BZ83" s="15"/>
      <c r="CA83" s="50"/>
      <c r="CB83" s="50"/>
      <c r="CC83" s="15"/>
      <c r="CD83" s="50"/>
      <c r="CE83" s="50"/>
      <c r="CF83" s="15"/>
      <c r="CG83" s="14"/>
      <c r="CH83" s="50"/>
      <c r="CI83" s="15"/>
      <c r="CJ83" s="14"/>
      <c r="CK83" s="50"/>
      <c r="CL83" s="15"/>
      <c r="CM83" s="14"/>
      <c r="CN83" s="50"/>
      <c r="CO83" s="15"/>
      <c r="CP83" s="14"/>
      <c r="CQ83" s="50"/>
      <c r="CR83" s="15"/>
      <c r="CS83" s="14"/>
      <c r="CT83" s="50"/>
      <c r="CU83" s="15"/>
      <c r="CV83" s="14"/>
      <c r="CW83" s="50"/>
      <c r="CX83" s="15"/>
      <c r="CY83" s="14"/>
      <c r="CZ83" s="50"/>
      <c r="DA83" s="15"/>
      <c r="DB83" s="14"/>
      <c r="DC83" s="50"/>
      <c r="DD83" s="15"/>
      <c r="DE83" s="14"/>
      <c r="DF83" s="50"/>
      <c r="DG83" s="15"/>
      <c r="DH83" s="14"/>
      <c r="DI83" s="50"/>
      <c r="DJ83" s="15"/>
      <c r="DK83" s="14"/>
      <c r="DL83" s="50"/>
      <c r="DM83" s="15"/>
      <c r="DN83" s="14"/>
      <c r="DO83" s="50"/>
      <c r="DP83" s="15"/>
      <c r="DQ83" s="14"/>
      <c r="DR83" s="50"/>
      <c r="DS83" s="15"/>
      <c r="DT83" s="14"/>
      <c r="DU83" s="50"/>
      <c r="DV83" s="15"/>
      <c r="DW83" s="14"/>
      <c r="DX83" s="50"/>
      <c r="DY83" s="15"/>
      <c r="DZ83" s="14"/>
      <c r="EA83" s="50"/>
      <c r="EB83" s="15"/>
      <c r="EC83" s="50"/>
      <c r="ED83" s="50"/>
      <c r="EE83" s="15"/>
      <c r="EF83" s="50"/>
      <c r="EG83" s="50"/>
      <c r="EH83" s="15"/>
      <c r="EI83" s="50"/>
      <c r="EJ83" s="50"/>
      <c r="EK83" s="15"/>
      <c r="EL83" s="50"/>
      <c r="EM83" s="50"/>
      <c r="EN83" s="15"/>
      <c r="EO83" s="50"/>
      <c r="EP83" s="50"/>
      <c r="EQ83" s="15"/>
      <c r="ER83" s="50"/>
      <c r="ES83" s="50"/>
      <c r="ET83" s="15"/>
      <c r="EU83" s="50"/>
      <c r="EV83" s="50"/>
      <c r="EW83" s="15"/>
      <c r="EX83" s="50"/>
      <c r="EY83" s="50"/>
      <c r="EZ83" s="15"/>
      <c r="FA83" s="50"/>
      <c r="FB83" s="50"/>
      <c r="FC83" s="15"/>
      <c r="FD83" s="50"/>
      <c r="FE83" s="50"/>
      <c r="FF83" s="15"/>
      <c r="FG83" s="50"/>
      <c r="FH83" s="50"/>
      <c r="FI83" s="15"/>
      <c r="FJ83" s="14"/>
      <c r="FK83" s="50"/>
      <c r="FL83" s="15"/>
      <c r="FM83" s="14"/>
      <c r="FN83" s="50"/>
      <c r="FO83" s="15"/>
      <c r="FP83" s="14"/>
      <c r="FQ83" s="50"/>
      <c r="FR83" s="15"/>
      <c r="FS83" s="14"/>
      <c r="FT83" s="50"/>
      <c r="FU83" s="15"/>
      <c r="FV83" s="14"/>
    </row>
    <row r="84" spans="1:178" s="12" customFormat="1" ht="15.75" x14ac:dyDescent="0.25">
      <c r="A84" s="59" t="s">
        <v>527</v>
      </c>
      <c r="B84" s="50">
        <f t="shared" si="253"/>
        <v>52.3</v>
      </c>
      <c r="C84" s="50">
        <f t="shared" si="254"/>
        <v>17.431180000000001</v>
      </c>
      <c r="D84" s="50">
        <f t="shared" si="252"/>
        <v>33.329216061185477</v>
      </c>
      <c r="E84" s="80"/>
      <c r="F84" s="80"/>
      <c r="G84" s="80"/>
      <c r="H84" s="80"/>
      <c r="I84" s="80"/>
      <c r="J84" s="80"/>
      <c r="K84" s="80"/>
      <c r="L84" s="80"/>
      <c r="M84" s="80"/>
      <c r="N84" s="80"/>
      <c r="O84" s="80"/>
      <c r="P84" s="80"/>
      <c r="Q84" s="50"/>
      <c r="R84" s="50"/>
      <c r="S84" s="50"/>
      <c r="T84" s="50"/>
      <c r="U84" s="50"/>
      <c r="V84" s="50"/>
      <c r="W84" s="50"/>
      <c r="X84" s="50"/>
      <c r="Y84" s="50"/>
      <c r="Z84" s="50"/>
      <c r="AA84" s="15"/>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v>52.3</v>
      </c>
      <c r="BH84" s="50">
        <v>17.431180000000001</v>
      </c>
      <c r="BI84" s="14">
        <f t="shared" si="245"/>
        <v>33.329216061185477</v>
      </c>
      <c r="BJ84" s="50"/>
      <c r="BK84" s="15"/>
      <c r="BL84" s="50"/>
      <c r="BM84" s="50"/>
      <c r="BN84" s="50"/>
      <c r="BO84" s="50"/>
      <c r="BP84" s="50"/>
      <c r="BQ84" s="15"/>
      <c r="BR84" s="50"/>
      <c r="BS84" s="50"/>
      <c r="BT84" s="15"/>
      <c r="BU84" s="50"/>
      <c r="BV84" s="50"/>
      <c r="BW84" s="15"/>
      <c r="BX84" s="50"/>
      <c r="BY84" s="50"/>
      <c r="BZ84" s="15"/>
      <c r="CA84" s="50"/>
      <c r="CB84" s="50"/>
      <c r="CC84" s="15"/>
      <c r="CD84" s="50"/>
      <c r="CE84" s="50"/>
      <c r="CF84" s="15"/>
      <c r="CG84" s="14"/>
      <c r="CH84" s="50"/>
      <c r="CI84" s="15"/>
      <c r="CJ84" s="14"/>
      <c r="CK84" s="50"/>
      <c r="CL84" s="15"/>
      <c r="CM84" s="14"/>
      <c r="CN84" s="50"/>
      <c r="CO84" s="15"/>
      <c r="CP84" s="14"/>
      <c r="CQ84" s="50"/>
      <c r="CR84" s="15"/>
      <c r="CS84" s="14"/>
      <c r="CT84" s="50"/>
      <c r="CU84" s="15"/>
      <c r="CV84" s="14"/>
      <c r="CW84" s="50"/>
      <c r="CX84" s="15"/>
      <c r="CY84" s="14"/>
      <c r="CZ84" s="50"/>
      <c r="DA84" s="15"/>
      <c r="DB84" s="14"/>
      <c r="DC84" s="50"/>
      <c r="DD84" s="15"/>
      <c r="DE84" s="14"/>
      <c r="DF84" s="50"/>
      <c r="DG84" s="15"/>
      <c r="DH84" s="14"/>
      <c r="DI84" s="50"/>
      <c r="DJ84" s="15"/>
      <c r="DK84" s="14"/>
      <c r="DL84" s="50"/>
      <c r="DM84" s="15"/>
      <c r="DN84" s="14"/>
      <c r="DO84" s="50"/>
      <c r="DP84" s="15"/>
      <c r="DQ84" s="14"/>
      <c r="DR84" s="50"/>
      <c r="DS84" s="15"/>
      <c r="DT84" s="14"/>
      <c r="DU84" s="50"/>
      <c r="DV84" s="15"/>
      <c r="DW84" s="14"/>
      <c r="DX84" s="50"/>
      <c r="DY84" s="15"/>
      <c r="DZ84" s="14"/>
      <c r="EA84" s="50"/>
      <c r="EB84" s="15"/>
      <c r="EC84" s="50"/>
      <c r="ED84" s="50"/>
      <c r="EE84" s="15"/>
      <c r="EF84" s="50"/>
      <c r="EG84" s="50"/>
      <c r="EH84" s="15"/>
      <c r="EI84" s="50"/>
      <c r="EJ84" s="50"/>
      <c r="EK84" s="15"/>
      <c r="EL84" s="50"/>
      <c r="EM84" s="50"/>
      <c r="EN84" s="15"/>
      <c r="EO84" s="50"/>
      <c r="EP84" s="50"/>
      <c r="EQ84" s="15"/>
      <c r="ER84" s="50"/>
      <c r="ES84" s="50"/>
      <c r="ET84" s="15"/>
      <c r="EU84" s="50"/>
      <c r="EV84" s="50"/>
      <c r="EW84" s="15"/>
      <c r="EX84" s="50"/>
      <c r="EY84" s="50"/>
      <c r="EZ84" s="15"/>
      <c r="FA84" s="50"/>
      <c r="FB84" s="50"/>
      <c r="FC84" s="15"/>
      <c r="FD84" s="50"/>
      <c r="FE84" s="50"/>
      <c r="FF84" s="15"/>
      <c r="FG84" s="50"/>
      <c r="FH84" s="50"/>
      <c r="FI84" s="15"/>
      <c r="FJ84" s="14"/>
      <c r="FK84" s="50"/>
      <c r="FL84" s="15"/>
      <c r="FM84" s="14"/>
      <c r="FN84" s="50"/>
      <c r="FO84" s="15"/>
      <c r="FP84" s="14"/>
      <c r="FQ84" s="50"/>
      <c r="FR84" s="15"/>
      <c r="FS84" s="14"/>
      <c r="FT84" s="50"/>
      <c r="FU84" s="15"/>
      <c r="FV84" s="14"/>
    </row>
    <row r="85" spans="1:178" s="12" customFormat="1" ht="15.75" x14ac:dyDescent="0.25">
      <c r="A85" s="59" t="s">
        <v>338</v>
      </c>
      <c r="B85" s="50">
        <f t="shared" si="253"/>
        <v>278</v>
      </c>
      <c r="C85" s="50">
        <f t="shared" si="254"/>
        <v>96.189679999999996</v>
      </c>
      <c r="D85" s="50">
        <f t="shared" si="252"/>
        <v>34.600604316546764</v>
      </c>
      <c r="E85" s="80"/>
      <c r="F85" s="80"/>
      <c r="G85" s="80"/>
      <c r="H85" s="80"/>
      <c r="I85" s="80"/>
      <c r="J85" s="80"/>
      <c r="K85" s="80"/>
      <c r="L85" s="80"/>
      <c r="M85" s="80"/>
      <c r="N85" s="80"/>
      <c r="O85" s="80"/>
      <c r="P85" s="80"/>
      <c r="Q85" s="80"/>
      <c r="R85" s="80"/>
      <c r="S85" s="80"/>
      <c r="T85" s="80"/>
      <c r="U85" s="80"/>
      <c r="V85" s="80"/>
      <c r="W85" s="80"/>
      <c r="X85" s="80"/>
      <c r="Y85" s="80"/>
      <c r="Z85" s="80"/>
      <c r="AA85" s="15"/>
      <c r="AB85" s="80"/>
      <c r="AC85" s="50"/>
      <c r="AD85" s="50"/>
      <c r="AE85" s="5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50">
        <v>278</v>
      </c>
      <c r="BH85" s="50">
        <v>96.189679999999996</v>
      </c>
      <c r="BI85" s="14">
        <f t="shared" si="245"/>
        <v>34.600604316546764</v>
      </c>
      <c r="BJ85" s="50"/>
      <c r="BK85" s="15"/>
      <c r="BL85" s="80"/>
      <c r="BM85" s="80"/>
      <c r="BN85" s="80"/>
      <c r="BO85" s="80"/>
      <c r="BP85" s="50"/>
      <c r="BQ85" s="15"/>
      <c r="BR85" s="80"/>
      <c r="BS85" s="50"/>
      <c r="BT85" s="15"/>
      <c r="BU85" s="80"/>
      <c r="BV85" s="50"/>
      <c r="BW85" s="15"/>
      <c r="BX85" s="80"/>
      <c r="BY85" s="50"/>
      <c r="BZ85" s="15"/>
      <c r="CA85" s="80"/>
      <c r="CB85" s="50"/>
      <c r="CC85" s="15"/>
      <c r="CD85" s="80"/>
      <c r="CE85" s="50"/>
      <c r="CF85" s="15"/>
      <c r="CG85" s="14"/>
      <c r="CH85" s="50"/>
      <c r="CI85" s="15"/>
      <c r="CJ85" s="14"/>
      <c r="CK85" s="50"/>
      <c r="CL85" s="15"/>
      <c r="CM85" s="14"/>
      <c r="CN85" s="50"/>
      <c r="CO85" s="15"/>
      <c r="CP85" s="14"/>
      <c r="CQ85" s="50"/>
      <c r="CR85" s="15"/>
      <c r="CS85" s="14"/>
      <c r="CT85" s="50"/>
      <c r="CU85" s="15"/>
      <c r="CV85" s="14"/>
      <c r="CW85" s="50"/>
      <c r="CX85" s="15"/>
      <c r="CY85" s="14"/>
      <c r="CZ85" s="50"/>
      <c r="DA85" s="15"/>
      <c r="DB85" s="14"/>
      <c r="DC85" s="50"/>
      <c r="DD85" s="15"/>
      <c r="DE85" s="14"/>
      <c r="DF85" s="50"/>
      <c r="DG85" s="15"/>
      <c r="DH85" s="14"/>
      <c r="DI85" s="50"/>
      <c r="DJ85" s="15"/>
      <c r="DK85" s="14"/>
      <c r="DL85" s="50"/>
      <c r="DM85" s="15"/>
      <c r="DN85" s="14"/>
      <c r="DO85" s="50"/>
      <c r="DP85" s="15"/>
      <c r="DQ85" s="14"/>
      <c r="DR85" s="50"/>
      <c r="DS85" s="15"/>
      <c r="DT85" s="14"/>
      <c r="DU85" s="50"/>
      <c r="DV85" s="15"/>
      <c r="DW85" s="14"/>
      <c r="DX85" s="50"/>
      <c r="DY85" s="15"/>
      <c r="DZ85" s="14"/>
      <c r="EA85" s="80"/>
      <c r="EB85" s="15"/>
      <c r="EC85" s="80"/>
      <c r="ED85" s="80"/>
      <c r="EE85" s="15"/>
      <c r="EF85" s="80"/>
      <c r="EG85" s="80"/>
      <c r="EH85" s="15"/>
      <c r="EI85" s="80"/>
      <c r="EJ85" s="80"/>
      <c r="EK85" s="15"/>
      <c r="EL85" s="80"/>
      <c r="EM85" s="80"/>
      <c r="EN85" s="15"/>
      <c r="EO85" s="80"/>
      <c r="EP85" s="80"/>
      <c r="EQ85" s="15"/>
      <c r="ER85" s="80"/>
      <c r="ES85" s="80"/>
      <c r="ET85" s="15"/>
      <c r="EU85" s="80"/>
      <c r="EV85" s="80"/>
      <c r="EW85" s="15"/>
      <c r="EX85" s="80"/>
      <c r="EY85" s="80"/>
      <c r="EZ85" s="15"/>
      <c r="FA85" s="80"/>
      <c r="FB85" s="80"/>
      <c r="FC85" s="15"/>
      <c r="FD85" s="80"/>
      <c r="FE85" s="80"/>
      <c r="FF85" s="15"/>
      <c r="FG85" s="80"/>
      <c r="FH85" s="80"/>
      <c r="FI85" s="15"/>
      <c r="FJ85" s="14"/>
      <c r="FK85" s="80"/>
      <c r="FL85" s="15"/>
      <c r="FM85" s="14"/>
      <c r="FN85" s="80"/>
      <c r="FO85" s="15"/>
      <c r="FP85" s="14"/>
      <c r="FQ85" s="80"/>
      <c r="FR85" s="15"/>
      <c r="FS85" s="14"/>
      <c r="FT85" s="80"/>
      <c r="FU85" s="15"/>
      <c r="FV85" s="14"/>
    </row>
    <row r="86" spans="1:178" s="12" customFormat="1" ht="15.75" x14ac:dyDescent="0.25">
      <c r="A86" s="59" t="s">
        <v>523</v>
      </c>
      <c r="B86" s="50">
        <f t="shared" si="253"/>
        <v>52.3</v>
      </c>
      <c r="C86" s="50">
        <f t="shared" si="254"/>
        <v>24.125979999999998</v>
      </c>
      <c r="D86" s="50">
        <f t="shared" si="252"/>
        <v>46.129980879541108</v>
      </c>
      <c r="E86" s="80"/>
      <c r="F86" s="80"/>
      <c r="G86" s="80"/>
      <c r="H86" s="80"/>
      <c r="I86" s="80"/>
      <c r="J86" s="80"/>
      <c r="K86" s="80"/>
      <c r="L86" s="80"/>
      <c r="M86" s="80"/>
      <c r="N86" s="80"/>
      <c r="O86" s="80"/>
      <c r="P86" s="80"/>
      <c r="Q86" s="80"/>
      <c r="R86" s="80"/>
      <c r="S86" s="80"/>
      <c r="T86" s="80"/>
      <c r="U86" s="80"/>
      <c r="V86" s="80"/>
      <c r="W86" s="80"/>
      <c r="X86" s="80"/>
      <c r="Y86" s="80"/>
      <c r="Z86" s="80"/>
      <c r="AA86" s="15"/>
      <c r="AB86" s="80"/>
      <c r="AC86" s="50"/>
      <c r="AD86" s="50"/>
      <c r="AE86" s="5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50">
        <v>52.3</v>
      </c>
      <c r="BH86" s="50">
        <v>24.125979999999998</v>
      </c>
      <c r="BI86" s="14">
        <f t="shared" si="245"/>
        <v>46.129980879541108</v>
      </c>
      <c r="BJ86" s="50"/>
      <c r="BK86" s="15"/>
      <c r="BL86" s="80"/>
      <c r="BM86" s="80"/>
      <c r="BN86" s="80"/>
      <c r="BO86" s="80"/>
      <c r="BP86" s="50"/>
      <c r="BQ86" s="15"/>
      <c r="BR86" s="80"/>
      <c r="BS86" s="50"/>
      <c r="BT86" s="15"/>
      <c r="BU86" s="80"/>
      <c r="BV86" s="50"/>
      <c r="BW86" s="15"/>
      <c r="BX86" s="80"/>
      <c r="BY86" s="50"/>
      <c r="BZ86" s="15"/>
      <c r="CA86" s="80"/>
      <c r="CB86" s="50"/>
      <c r="CC86" s="15"/>
      <c r="CD86" s="80"/>
      <c r="CE86" s="50"/>
      <c r="CF86" s="15"/>
      <c r="CG86" s="14"/>
      <c r="CH86" s="50"/>
      <c r="CI86" s="15"/>
      <c r="CJ86" s="14"/>
      <c r="CK86" s="50"/>
      <c r="CL86" s="15"/>
      <c r="CM86" s="14"/>
      <c r="CN86" s="50"/>
      <c r="CO86" s="15"/>
      <c r="CP86" s="14"/>
      <c r="CQ86" s="50"/>
      <c r="CR86" s="15"/>
      <c r="CS86" s="14"/>
      <c r="CT86" s="50"/>
      <c r="CU86" s="15"/>
      <c r="CV86" s="14"/>
      <c r="CW86" s="50"/>
      <c r="CX86" s="15"/>
      <c r="CY86" s="14"/>
      <c r="CZ86" s="50"/>
      <c r="DA86" s="15"/>
      <c r="DB86" s="14"/>
      <c r="DC86" s="50"/>
      <c r="DD86" s="15"/>
      <c r="DE86" s="14"/>
      <c r="DF86" s="50"/>
      <c r="DG86" s="15"/>
      <c r="DH86" s="14"/>
      <c r="DI86" s="50"/>
      <c r="DJ86" s="15"/>
      <c r="DK86" s="14"/>
      <c r="DL86" s="50"/>
      <c r="DM86" s="15"/>
      <c r="DN86" s="14"/>
      <c r="DO86" s="50"/>
      <c r="DP86" s="15"/>
      <c r="DQ86" s="14"/>
      <c r="DR86" s="50"/>
      <c r="DS86" s="15"/>
      <c r="DT86" s="14"/>
      <c r="DU86" s="50"/>
      <c r="DV86" s="15"/>
      <c r="DW86" s="14"/>
      <c r="DX86" s="50"/>
      <c r="DY86" s="15"/>
      <c r="DZ86" s="14"/>
      <c r="EA86" s="80"/>
      <c r="EB86" s="15"/>
      <c r="EC86" s="80"/>
      <c r="ED86" s="80"/>
      <c r="EE86" s="15"/>
      <c r="EF86" s="80"/>
      <c r="EG86" s="80"/>
      <c r="EH86" s="15"/>
      <c r="EI86" s="80"/>
      <c r="EJ86" s="80"/>
      <c r="EK86" s="15"/>
      <c r="EL86" s="80"/>
      <c r="EM86" s="80"/>
      <c r="EN86" s="15"/>
      <c r="EO86" s="80"/>
      <c r="EP86" s="80"/>
      <c r="EQ86" s="15"/>
      <c r="ER86" s="80"/>
      <c r="ES86" s="80"/>
      <c r="ET86" s="15"/>
      <c r="EU86" s="80"/>
      <c r="EV86" s="80"/>
      <c r="EW86" s="15"/>
      <c r="EX86" s="80"/>
      <c r="EY86" s="80"/>
      <c r="EZ86" s="15"/>
      <c r="FA86" s="80"/>
      <c r="FB86" s="80"/>
      <c r="FC86" s="15"/>
      <c r="FD86" s="80"/>
      <c r="FE86" s="80"/>
      <c r="FF86" s="15"/>
      <c r="FG86" s="80"/>
      <c r="FH86" s="80"/>
      <c r="FI86" s="15"/>
      <c r="FJ86" s="14"/>
      <c r="FK86" s="80"/>
      <c r="FL86" s="15"/>
      <c r="FM86" s="14"/>
      <c r="FN86" s="80"/>
      <c r="FO86" s="15"/>
      <c r="FP86" s="14"/>
      <c r="FQ86" s="80"/>
      <c r="FR86" s="15"/>
      <c r="FS86" s="14"/>
      <c r="FT86" s="80"/>
      <c r="FU86" s="15"/>
      <c r="FV86" s="14"/>
    </row>
    <row r="87" spans="1:178" s="12" customFormat="1" ht="15.75" x14ac:dyDescent="0.25">
      <c r="A87" s="59" t="s">
        <v>524</v>
      </c>
      <c r="B87" s="50">
        <f t="shared" si="253"/>
        <v>187</v>
      </c>
      <c r="C87" s="50">
        <f t="shared" si="254"/>
        <v>0</v>
      </c>
      <c r="D87" s="50">
        <f t="shared" si="252"/>
        <v>0</v>
      </c>
      <c r="E87" s="80"/>
      <c r="F87" s="80"/>
      <c r="G87" s="80"/>
      <c r="H87" s="80"/>
      <c r="I87" s="80"/>
      <c r="J87" s="80"/>
      <c r="K87" s="80"/>
      <c r="L87" s="80"/>
      <c r="M87" s="80"/>
      <c r="N87" s="80"/>
      <c r="O87" s="80"/>
      <c r="P87" s="80"/>
      <c r="Q87" s="80"/>
      <c r="R87" s="80"/>
      <c r="S87" s="80"/>
      <c r="T87" s="80"/>
      <c r="U87" s="80"/>
      <c r="V87" s="80"/>
      <c r="W87" s="80"/>
      <c r="X87" s="80"/>
      <c r="Y87" s="80"/>
      <c r="Z87" s="80"/>
      <c r="AA87" s="15"/>
      <c r="AB87" s="80"/>
      <c r="AC87" s="50"/>
      <c r="AD87" s="50"/>
      <c r="AE87" s="5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50">
        <v>187</v>
      </c>
      <c r="BH87" s="50">
        <v>0</v>
      </c>
      <c r="BI87" s="14">
        <f t="shared" si="245"/>
        <v>0</v>
      </c>
      <c r="BJ87" s="50"/>
      <c r="BK87" s="15"/>
      <c r="BL87" s="80"/>
      <c r="BM87" s="80"/>
      <c r="BN87" s="80"/>
      <c r="BO87" s="80"/>
      <c r="BP87" s="50"/>
      <c r="BQ87" s="15"/>
      <c r="BR87" s="80"/>
      <c r="BS87" s="50"/>
      <c r="BT87" s="15"/>
      <c r="BU87" s="80"/>
      <c r="BV87" s="50"/>
      <c r="BW87" s="15"/>
      <c r="BX87" s="80"/>
      <c r="BY87" s="50"/>
      <c r="BZ87" s="15"/>
      <c r="CA87" s="80"/>
      <c r="CB87" s="50"/>
      <c r="CC87" s="15"/>
      <c r="CD87" s="80"/>
      <c r="CE87" s="50"/>
      <c r="CF87" s="15"/>
      <c r="CG87" s="14"/>
      <c r="CH87" s="50"/>
      <c r="CI87" s="15"/>
      <c r="CJ87" s="14"/>
      <c r="CK87" s="50"/>
      <c r="CL87" s="15"/>
      <c r="CM87" s="14"/>
      <c r="CN87" s="50"/>
      <c r="CO87" s="15"/>
      <c r="CP87" s="14"/>
      <c r="CQ87" s="50"/>
      <c r="CR87" s="15"/>
      <c r="CS87" s="14"/>
      <c r="CT87" s="50"/>
      <c r="CU87" s="15"/>
      <c r="CV87" s="14"/>
      <c r="CW87" s="50"/>
      <c r="CX87" s="15"/>
      <c r="CY87" s="14"/>
      <c r="CZ87" s="50"/>
      <c r="DA87" s="15"/>
      <c r="DB87" s="14"/>
      <c r="DC87" s="50"/>
      <c r="DD87" s="15"/>
      <c r="DE87" s="14"/>
      <c r="DF87" s="50"/>
      <c r="DG87" s="15"/>
      <c r="DH87" s="14"/>
      <c r="DI87" s="50"/>
      <c r="DJ87" s="15"/>
      <c r="DK87" s="14"/>
      <c r="DL87" s="50"/>
      <c r="DM87" s="15"/>
      <c r="DN87" s="14"/>
      <c r="DO87" s="50"/>
      <c r="DP87" s="15"/>
      <c r="DQ87" s="14"/>
      <c r="DR87" s="50"/>
      <c r="DS87" s="15"/>
      <c r="DT87" s="14"/>
      <c r="DU87" s="50"/>
      <c r="DV87" s="15"/>
      <c r="DW87" s="14"/>
      <c r="DX87" s="50"/>
      <c r="DY87" s="15"/>
      <c r="DZ87" s="14"/>
      <c r="EA87" s="80"/>
      <c r="EB87" s="15"/>
      <c r="EC87" s="80"/>
      <c r="ED87" s="80"/>
      <c r="EE87" s="15"/>
      <c r="EF87" s="80"/>
      <c r="EG87" s="80"/>
      <c r="EH87" s="15"/>
      <c r="EI87" s="80"/>
      <c r="EJ87" s="80"/>
      <c r="EK87" s="15"/>
      <c r="EL87" s="80"/>
      <c r="EM87" s="80"/>
      <c r="EN87" s="15"/>
      <c r="EO87" s="80"/>
      <c r="EP87" s="80"/>
      <c r="EQ87" s="15"/>
      <c r="ER87" s="80"/>
      <c r="ES87" s="80"/>
      <c r="ET87" s="15"/>
      <c r="EU87" s="80"/>
      <c r="EV87" s="80"/>
      <c r="EW87" s="15"/>
      <c r="EX87" s="80"/>
      <c r="EY87" s="80"/>
      <c r="EZ87" s="15"/>
      <c r="FA87" s="80"/>
      <c r="FB87" s="80"/>
      <c r="FC87" s="15"/>
      <c r="FD87" s="80"/>
      <c r="FE87" s="80"/>
      <c r="FF87" s="15"/>
      <c r="FG87" s="80"/>
      <c r="FH87" s="80"/>
      <c r="FI87" s="15"/>
      <c r="FJ87" s="14"/>
      <c r="FK87" s="80"/>
      <c r="FL87" s="15"/>
      <c r="FM87" s="14"/>
      <c r="FN87" s="80"/>
      <c r="FO87" s="15"/>
      <c r="FP87" s="14"/>
      <c r="FQ87" s="80"/>
      <c r="FR87" s="15"/>
      <c r="FS87" s="14"/>
      <c r="FT87" s="80"/>
      <c r="FU87" s="15"/>
      <c r="FV87" s="14"/>
    </row>
    <row r="88" spans="1:178" s="12" customFormat="1" ht="15.75" x14ac:dyDescent="0.25">
      <c r="A88" s="59" t="s">
        <v>525</v>
      </c>
      <c r="B88" s="50">
        <f t="shared" si="253"/>
        <v>109.2</v>
      </c>
      <c r="C88" s="50">
        <f t="shared" si="254"/>
        <v>38.628839999999997</v>
      </c>
      <c r="D88" s="50">
        <f t="shared" si="252"/>
        <v>35.374395604395602</v>
      </c>
      <c r="E88" s="80"/>
      <c r="F88" s="80"/>
      <c r="G88" s="80"/>
      <c r="H88" s="80"/>
      <c r="I88" s="80"/>
      <c r="J88" s="80"/>
      <c r="K88" s="80"/>
      <c r="L88" s="80"/>
      <c r="M88" s="80"/>
      <c r="N88" s="80"/>
      <c r="O88" s="80"/>
      <c r="P88" s="80"/>
      <c r="Q88" s="80"/>
      <c r="R88" s="80"/>
      <c r="S88" s="80"/>
      <c r="T88" s="80"/>
      <c r="U88" s="80"/>
      <c r="V88" s="80"/>
      <c r="W88" s="80"/>
      <c r="X88" s="80"/>
      <c r="Y88" s="80"/>
      <c r="Z88" s="80"/>
      <c r="AA88" s="15"/>
      <c r="AB88" s="80"/>
      <c r="AC88" s="50"/>
      <c r="AD88" s="50"/>
      <c r="AE88" s="5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50">
        <v>109.2</v>
      </c>
      <c r="BH88" s="50">
        <v>38.628839999999997</v>
      </c>
      <c r="BI88" s="14">
        <f t="shared" si="245"/>
        <v>35.374395604395602</v>
      </c>
      <c r="BJ88" s="50"/>
      <c r="BK88" s="15"/>
      <c r="BL88" s="80"/>
      <c r="BM88" s="80"/>
      <c r="BN88" s="80"/>
      <c r="BO88" s="80"/>
      <c r="BP88" s="50"/>
      <c r="BQ88" s="15"/>
      <c r="BR88" s="80"/>
      <c r="BS88" s="50"/>
      <c r="BT88" s="15"/>
      <c r="BU88" s="80"/>
      <c r="BV88" s="50"/>
      <c r="BW88" s="15"/>
      <c r="BX88" s="80"/>
      <c r="BY88" s="50"/>
      <c r="BZ88" s="15"/>
      <c r="CA88" s="80"/>
      <c r="CB88" s="50"/>
      <c r="CC88" s="15"/>
      <c r="CD88" s="80"/>
      <c r="CE88" s="50"/>
      <c r="CF88" s="15"/>
      <c r="CG88" s="14"/>
      <c r="CH88" s="50"/>
      <c r="CI88" s="15"/>
      <c r="CJ88" s="14"/>
      <c r="CK88" s="50"/>
      <c r="CL88" s="15"/>
      <c r="CM88" s="14"/>
      <c r="CN88" s="50"/>
      <c r="CO88" s="15"/>
      <c r="CP88" s="14"/>
      <c r="CQ88" s="50"/>
      <c r="CR88" s="15"/>
      <c r="CS88" s="14"/>
      <c r="CT88" s="50"/>
      <c r="CU88" s="15"/>
      <c r="CV88" s="14"/>
      <c r="CW88" s="50"/>
      <c r="CX88" s="15"/>
      <c r="CY88" s="14"/>
      <c r="CZ88" s="50"/>
      <c r="DA88" s="15"/>
      <c r="DB88" s="14"/>
      <c r="DC88" s="50"/>
      <c r="DD88" s="15"/>
      <c r="DE88" s="14"/>
      <c r="DF88" s="50"/>
      <c r="DG88" s="15"/>
      <c r="DH88" s="14"/>
      <c r="DI88" s="50"/>
      <c r="DJ88" s="15"/>
      <c r="DK88" s="14"/>
      <c r="DL88" s="50"/>
      <c r="DM88" s="15"/>
      <c r="DN88" s="14"/>
      <c r="DO88" s="50"/>
      <c r="DP88" s="15"/>
      <c r="DQ88" s="14"/>
      <c r="DR88" s="50"/>
      <c r="DS88" s="15"/>
      <c r="DT88" s="14"/>
      <c r="DU88" s="50"/>
      <c r="DV88" s="15"/>
      <c r="DW88" s="14"/>
      <c r="DX88" s="50"/>
      <c r="DY88" s="15"/>
      <c r="DZ88" s="14"/>
      <c r="EA88" s="80"/>
      <c r="EB88" s="15"/>
      <c r="EC88" s="80"/>
      <c r="ED88" s="80"/>
      <c r="EE88" s="15"/>
      <c r="EF88" s="80"/>
      <c r="EG88" s="80"/>
      <c r="EH88" s="15"/>
      <c r="EI88" s="80"/>
      <c r="EJ88" s="80"/>
      <c r="EK88" s="15"/>
      <c r="EL88" s="80"/>
      <c r="EM88" s="80"/>
      <c r="EN88" s="15"/>
      <c r="EO88" s="80"/>
      <c r="EP88" s="80"/>
      <c r="EQ88" s="15"/>
      <c r="ER88" s="80"/>
      <c r="ES88" s="80"/>
      <c r="ET88" s="15"/>
      <c r="EU88" s="80"/>
      <c r="EV88" s="80"/>
      <c r="EW88" s="15"/>
      <c r="EX88" s="80"/>
      <c r="EY88" s="80"/>
      <c r="EZ88" s="15"/>
      <c r="FA88" s="80"/>
      <c r="FB88" s="80"/>
      <c r="FC88" s="15"/>
      <c r="FD88" s="80"/>
      <c r="FE88" s="80"/>
      <c r="FF88" s="15"/>
      <c r="FG88" s="80"/>
      <c r="FH88" s="80"/>
      <c r="FI88" s="15"/>
      <c r="FJ88" s="14"/>
      <c r="FK88" s="80"/>
      <c r="FL88" s="15"/>
      <c r="FM88" s="14"/>
      <c r="FN88" s="80"/>
      <c r="FO88" s="15"/>
      <c r="FP88" s="14"/>
      <c r="FQ88" s="80"/>
      <c r="FR88" s="15"/>
      <c r="FS88" s="14"/>
      <c r="FT88" s="80"/>
      <c r="FU88" s="15"/>
      <c r="FV88" s="14"/>
    </row>
    <row r="89" spans="1:178" s="12" customFormat="1" ht="15.75" x14ac:dyDescent="0.25">
      <c r="A89" s="59" t="s">
        <v>526</v>
      </c>
      <c r="B89" s="50">
        <f t="shared" si="253"/>
        <v>97.2</v>
      </c>
      <c r="C89" s="50">
        <f t="shared" si="254"/>
        <v>43.745669999999997</v>
      </c>
      <c r="D89" s="50">
        <f t="shared" si="252"/>
        <v>45.005833333333328</v>
      </c>
      <c r="E89" s="80"/>
      <c r="F89" s="80"/>
      <c r="G89" s="80"/>
      <c r="H89" s="80"/>
      <c r="I89" s="80"/>
      <c r="J89" s="80"/>
      <c r="K89" s="80"/>
      <c r="L89" s="80"/>
      <c r="M89" s="80"/>
      <c r="N89" s="80"/>
      <c r="O89" s="80"/>
      <c r="P89" s="80"/>
      <c r="Q89" s="80"/>
      <c r="R89" s="80"/>
      <c r="S89" s="80"/>
      <c r="T89" s="80"/>
      <c r="U89" s="80"/>
      <c r="V89" s="80"/>
      <c r="W89" s="80"/>
      <c r="X89" s="80"/>
      <c r="Y89" s="80"/>
      <c r="Z89" s="80"/>
      <c r="AA89" s="15"/>
      <c r="AB89" s="80"/>
      <c r="AC89" s="50"/>
      <c r="AD89" s="50"/>
      <c r="AE89" s="5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50">
        <v>97.2</v>
      </c>
      <c r="BH89" s="50">
        <v>43.745669999999997</v>
      </c>
      <c r="BI89" s="14">
        <f t="shared" si="245"/>
        <v>45.005833333333328</v>
      </c>
      <c r="BJ89" s="50"/>
      <c r="BK89" s="15"/>
      <c r="BL89" s="80"/>
      <c r="BM89" s="80"/>
      <c r="BN89" s="80"/>
      <c r="BO89" s="80"/>
      <c r="BP89" s="50"/>
      <c r="BQ89" s="15"/>
      <c r="BR89" s="80"/>
      <c r="BS89" s="50"/>
      <c r="BT89" s="15"/>
      <c r="BU89" s="80"/>
      <c r="BV89" s="50"/>
      <c r="BW89" s="15"/>
      <c r="BX89" s="80"/>
      <c r="BY89" s="50"/>
      <c r="BZ89" s="15"/>
      <c r="CA89" s="80"/>
      <c r="CB89" s="50"/>
      <c r="CC89" s="15"/>
      <c r="CD89" s="80"/>
      <c r="CE89" s="50"/>
      <c r="CF89" s="15"/>
      <c r="CG89" s="14"/>
      <c r="CH89" s="50"/>
      <c r="CI89" s="15"/>
      <c r="CJ89" s="14"/>
      <c r="CK89" s="50"/>
      <c r="CL89" s="15"/>
      <c r="CM89" s="14"/>
      <c r="CN89" s="50"/>
      <c r="CO89" s="15"/>
      <c r="CP89" s="14"/>
      <c r="CQ89" s="50"/>
      <c r="CR89" s="15"/>
      <c r="CS89" s="14"/>
      <c r="CT89" s="50"/>
      <c r="CU89" s="15"/>
      <c r="CV89" s="14"/>
      <c r="CW89" s="50"/>
      <c r="CX89" s="15"/>
      <c r="CY89" s="14"/>
      <c r="CZ89" s="50"/>
      <c r="DA89" s="15"/>
      <c r="DB89" s="14"/>
      <c r="DC89" s="50"/>
      <c r="DD89" s="15"/>
      <c r="DE89" s="14"/>
      <c r="DF89" s="50"/>
      <c r="DG89" s="15"/>
      <c r="DH89" s="14"/>
      <c r="DI89" s="50"/>
      <c r="DJ89" s="15"/>
      <c r="DK89" s="14"/>
      <c r="DL89" s="50"/>
      <c r="DM89" s="15"/>
      <c r="DN89" s="14"/>
      <c r="DO89" s="50"/>
      <c r="DP89" s="15"/>
      <c r="DQ89" s="14"/>
      <c r="DR89" s="50"/>
      <c r="DS89" s="15"/>
      <c r="DT89" s="14"/>
      <c r="DU89" s="50"/>
      <c r="DV89" s="15"/>
      <c r="DW89" s="14"/>
      <c r="DX89" s="50"/>
      <c r="DY89" s="15"/>
      <c r="DZ89" s="14"/>
      <c r="EA89" s="80"/>
      <c r="EB89" s="15"/>
      <c r="EC89" s="80"/>
      <c r="ED89" s="80"/>
      <c r="EE89" s="15"/>
      <c r="EF89" s="80"/>
      <c r="EG89" s="80"/>
      <c r="EH89" s="15"/>
      <c r="EI89" s="80"/>
      <c r="EJ89" s="80"/>
      <c r="EK89" s="15"/>
      <c r="EL89" s="80"/>
      <c r="EM89" s="80"/>
      <c r="EN89" s="15"/>
      <c r="EO89" s="80"/>
      <c r="EP89" s="80"/>
      <c r="EQ89" s="15"/>
      <c r="ER89" s="80"/>
      <c r="ES89" s="80"/>
      <c r="ET89" s="15"/>
      <c r="EU89" s="80"/>
      <c r="EV89" s="80"/>
      <c r="EW89" s="15"/>
      <c r="EX89" s="80"/>
      <c r="EY89" s="80"/>
      <c r="EZ89" s="15"/>
      <c r="FA89" s="80"/>
      <c r="FB89" s="80"/>
      <c r="FC89" s="15"/>
      <c r="FD89" s="80"/>
      <c r="FE89" s="80"/>
      <c r="FF89" s="15"/>
      <c r="FG89" s="80"/>
      <c r="FH89" s="80"/>
      <c r="FI89" s="15"/>
      <c r="FJ89" s="14"/>
      <c r="FK89" s="80"/>
      <c r="FL89" s="15"/>
      <c r="FM89" s="14"/>
      <c r="FN89" s="80"/>
      <c r="FO89" s="15"/>
      <c r="FP89" s="14"/>
      <c r="FQ89" s="80"/>
      <c r="FR89" s="15"/>
      <c r="FS89" s="14"/>
      <c r="FT89" s="80"/>
      <c r="FU89" s="15"/>
      <c r="FV89" s="14"/>
    </row>
    <row r="90" spans="1:178" s="28" customFormat="1" ht="31.5" x14ac:dyDescent="0.25">
      <c r="A90" s="131" t="s">
        <v>344</v>
      </c>
      <c r="B90" s="80">
        <f t="shared" si="253"/>
        <v>6932.5</v>
      </c>
      <c r="C90" s="80">
        <f t="shared" si="254"/>
        <v>4919.8249599999999</v>
      </c>
      <c r="D90" s="83">
        <f t="shared" si="112"/>
        <v>70.967543598990261</v>
      </c>
      <c r="E90" s="83">
        <f>E91+E92</f>
        <v>0</v>
      </c>
      <c r="F90" s="83">
        <f t="shared" ref="F90:AY90" si="255">F91+F92</f>
        <v>0</v>
      </c>
      <c r="G90" s="83">
        <f t="shared" si="255"/>
        <v>0</v>
      </c>
      <c r="H90" s="83">
        <f t="shared" si="255"/>
        <v>0</v>
      </c>
      <c r="I90" s="83">
        <f t="shared" si="255"/>
        <v>0</v>
      </c>
      <c r="J90" s="83">
        <f t="shared" si="255"/>
        <v>0</v>
      </c>
      <c r="K90" s="83">
        <f t="shared" si="255"/>
        <v>0</v>
      </c>
      <c r="L90" s="83">
        <f t="shared" si="255"/>
        <v>0</v>
      </c>
      <c r="M90" s="83">
        <f t="shared" si="255"/>
        <v>0</v>
      </c>
      <c r="N90" s="83">
        <f t="shared" si="255"/>
        <v>0</v>
      </c>
      <c r="O90" s="83">
        <f t="shared" si="255"/>
        <v>0</v>
      </c>
      <c r="P90" s="83">
        <f t="shared" si="255"/>
        <v>0</v>
      </c>
      <c r="Q90" s="83">
        <f t="shared" si="255"/>
        <v>0</v>
      </c>
      <c r="R90" s="83">
        <f t="shared" si="255"/>
        <v>0</v>
      </c>
      <c r="S90" s="83">
        <f t="shared" si="255"/>
        <v>0</v>
      </c>
      <c r="T90" s="83">
        <f t="shared" si="255"/>
        <v>0</v>
      </c>
      <c r="U90" s="83">
        <f t="shared" si="255"/>
        <v>0</v>
      </c>
      <c r="V90" s="83">
        <f t="shared" si="255"/>
        <v>0</v>
      </c>
      <c r="W90" s="83">
        <f t="shared" si="255"/>
        <v>0</v>
      </c>
      <c r="X90" s="83">
        <f t="shared" si="255"/>
        <v>0</v>
      </c>
      <c r="Y90" s="83">
        <f t="shared" si="255"/>
        <v>0</v>
      </c>
      <c r="Z90" s="83">
        <f t="shared" si="255"/>
        <v>495.1</v>
      </c>
      <c r="AA90" s="83">
        <f t="shared" si="255"/>
        <v>495.1</v>
      </c>
      <c r="AB90" s="81">
        <f t="shared" si="163"/>
        <v>100</v>
      </c>
      <c r="AC90" s="83">
        <f t="shared" si="255"/>
        <v>0</v>
      </c>
      <c r="AD90" s="83">
        <f t="shared" si="255"/>
        <v>0</v>
      </c>
      <c r="AE90" s="81"/>
      <c r="AF90" s="83">
        <f t="shared" si="255"/>
        <v>0</v>
      </c>
      <c r="AG90" s="83">
        <f t="shared" si="255"/>
        <v>0</v>
      </c>
      <c r="AH90" s="83">
        <f t="shared" si="255"/>
        <v>0</v>
      </c>
      <c r="AI90" s="83">
        <f>SUM(AI91:AI94)</f>
        <v>241</v>
      </c>
      <c r="AJ90" s="83">
        <f t="shared" ref="AJ90:AM90" si="256">SUM(AJ91:AJ94)</f>
        <v>241</v>
      </c>
      <c r="AK90" s="83">
        <f>AJ90/AI90*100</f>
        <v>100</v>
      </c>
      <c r="AL90" s="83">
        <f t="shared" si="256"/>
        <v>1017</v>
      </c>
      <c r="AM90" s="83">
        <f t="shared" si="256"/>
        <v>891.42200000000003</v>
      </c>
      <c r="AN90" s="83">
        <f>AM90/AL90*100</f>
        <v>87.652114060963626</v>
      </c>
      <c r="AO90" s="83">
        <f t="shared" si="255"/>
        <v>1200</v>
      </c>
      <c r="AP90" s="83">
        <f t="shared" si="255"/>
        <v>1196.9753999999998</v>
      </c>
      <c r="AQ90" s="83">
        <f>AP90/AO90*100</f>
        <v>99.747949999999989</v>
      </c>
      <c r="AR90" s="83">
        <f t="shared" si="255"/>
        <v>0</v>
      </c>
      <c r="AS90" s="83">
        <f t="shared" si="255"/>
        <v>0</v>
      </c>
      <c r="AT90" s="83">
        <f t="shared" si="255"/>
        <v>0</v>
      </c>
      <c r="AU90" s="83">
        <f t="shared" si="255"/>
        <v>0</v>
      </c>
      <c r="AV90" s="83">
        <f t="shared" si="255"/>
        <v>0</v>
      </c>
      <c r="AW90" s="83">
        <f t="shared" si="255"/>
        <v>0</v>
      </c>
      <c r="AX90" s="83">
        <f t="shared" si="255"/>
        <v>0</v>
      </c>
      <c r="AY90" s="83">
        <f t="shared" si="255"/>
        <v>0</v>
      </c>
      <c r="AZ90" s="83">
        <f t="shared" ref="AZ90:BF90" si="257">AZ91+AZ92</f>
        <v>0</v>
      </c>
      <c r="BA90" s="83">
        <f t="shared" si="257"/>
        <v>0</v>
      </c>
      <c r="BB90" s="83">
        <f t="shared" si="257"/>
        <v>0</v>
      </c>
      <c r="BC90" s="83">
        <f t="shared" si="257"/>
        <v>0</v>
      </c>
      <c r="BD90" s="83">
        <f t="shared" si="257"/>
        <v>0</v>
      </c>
      <c r="BE90" s="83">
        <f t="shared" si="257"/>
        <v>0</v>
      </c>
      <c r="BF90" s="83">
        <f t="shared" si="257"/>
        <v>0</v>
      </c>
      <c r="BG90" s="83">
        <f>SUM(BG91:BG94)</f>
        <v>2293</v>
      </c>
      <c r="BH90" s="83">
        <f>SUM(BH91:BH94)</f>
        <v>467.32756000000006</v>
      </c>
      <c r="BI90" s="81">
        <f t="shared" ref="BI90:BI94" si="258">BH90/BG90*100</f>
        <v>20.380617531617968</v>
      </c>
      <c r="BJ90" s="83"/>
      <c r="BK90" s="83">
        <f>SUM(BK91:BK94)</f>
        <v>0</v>
      </c>
      <c r="BL90" s="81"/>
      <c r="BM90" s="83">
        <f t="shared" ref="BM90:BO90" si="259">BM91+BM92</f>
        <v>0</v>
      </c>
      <c r="BN90" s="83">
        <f t="shared" si="259"/>
        <v>0</v>
      </c>
      <c r="BO90" s="83">
        <f t="shared" si="259"/>
        <v>0</v>
      </c>
      <c r="BP90" s="83">
        <f>SUM(BP91:BP94)</f>
        <v>1258</v>
      </c>
      <c r="BQ90" s="83">
        <f>SUM(BQ91:BQ94)</f>
        <v>1258</v>
      </c>
      <c r="BR90" s="81">
        <f t="shared" ref="BR90:BR91" si="260">BQ90/BP90*100</f>
        <v>100</v>
      </c>
      <c r="BS90" s="83">
        <f>SUM(BS91:BS94)</f>
        <v>0</v>
      </c>
      <c r="BT90" s="83">
        <f>SUM(BT91:BT94)</f>
        <v>0</v>
      </c>
      <c r="BU90" s="81"/>
      <c r="BV90" s="83">
        <f>SUM(BV91:BV94)</f>
        <v>0</v>
      </c>
      <c r="BW90" s="83">
        <f>SUM(BW91:BW94)</f>
        <v>0</v>
      </c>
      <c r="BX90" s="81"/>
      <c r="BY90" s="83">
        <f>SUM(BY91:BY94)</f>
        <v>0</v>
      </c>
      <c r="BZ90" s="83">
        <f>SUM(BZ91:BZ94)</f>
        <v>0</v>
      </c>
      <c r="CA90" s="81"/>
      <c r="CB90" s="83">
        <f>SUM(CB91:CB94)</f>
        <v>0</v>
      </c>
      <c r="CC90" s="83">
        <f>SUM(CC91:CC94)</f>
        <v>0</v>
      </c>
      <c r="CD90" s="81"/>
      <c r="CE90" s="83">
        <f>SUM(CE91:CE94)</f>
        <v>300</v>
      </c>
      <c r="CF90" s="83">
        <f>SUM(CF91:CF94)</f>
        <v>300</v>
      </c>
      <c r="CG90" s="81">
        <f t="shared" ref="CG90:CG129" si="261">CF90/CE90*100</f>
        <v>100</v>
      </c>
      <c r="CH90" s="83">
        <f>SUM(CH91:CH94)</f>
        <v>0</v>
      </c>
      <c r="CI90" s="83">
        <f>SUM(CI91:CI94)</f>
        <v>0</v>
      </c>
      <c r="CJ90" s="81"/>
      <c r="CK90" s="83">
        <f>SUM(CK91:CK94)</f>
        <v>0</v>
      </c>
      <c r="CL90" s="83">
        <f>SUM(CL91:CL94)</f>
        <v>0</v>
      </c>
      <c r="CM90" s="81"/>
      <c r="CN90" s="83">
        <f>SUM(CN91:CN94)</f>
        <v>0</v>
      </c>
      <c r="CO90" s="83">
        <f>SUM(CO91:CO94)</f>
        <v>0</v>
      </c>
      <c r="CP90" s="81"/>
      <c r="CQ90" s="83">
        <f>SUM(CQ91:CQ94)</f>
        <v>0</v>
      </c>
      <c r="CR90" s="83">
        <f>SUM(CR91:CR94)</f>
        <v>0</v>
      </c>
      <c r="CS90" s="81"/>
      <c r="CT90" s="83">
        <f>SUM(CT91:CT94)</f>
        <v>0</v>
      </c>
      <c r="CU90" s="83">
        <f>SUM(CU91:CU94)</f>
        <v>0</v>
      </c>
      <c r="CV90" s="81"/>
      <c r="CW90" s="83">
        <f>SUM(CW91:CW94)</f>
        <v>0</v>
      </c>
      <c r="CX90" s="83">
        <f>SUM(CX91:CX94)</f>
        <v>0</v>
      </c>
      <c r="CY90" s="81"/>
      <c r="CZ90" s="83">
        <f>SUM(CZ91:CZ94)</f>
        <v>0</v>
      </c>
      <c r="DA90" s="83">
        <f>SUM(DA91:DA94)</f>
        <v>0</v>
      </c>
      <c r="DB90" s="81"/>
      <c r="DC90" s="83">
        <f>SUM(DC91:DC94)</f>
        <v>0</v>
      </c>
      <c r="DD90" s="83">
        <f>SUM(DD91:DD94)</f>
        <v>0</v>
      </c>
      <c r="DE90" s="81"/>
      <c r="DF90" s="83">
        <f>SUM(DF91:DF94)</f>
        <v>0</v>
      </c>
      <c r="DG90" s="83">
        <f>SUM(DG91:DG94)</f>
        <v>0</v>
      </c>
      <c r="DH90" s="81"/>
      <c r="DI90" s="83">
        <f>SUM(DI91:DI94)</f>
        <v>0</v>
      </c>
      <c r="DJ90" s="83">
        <f>SUM(DJ91:DJ94)</f>
        <v>0</v>
      </c>
      <c r="DK90" s="81"/>
      <c r="DL90" s="83">
        <f>SUM(DL91:DL94)</f>
        <v>0</v>
      </c>
      <c r="DM90" s="83">
        <f>SUM(DM91:DM94)</f>
        <v>0</v>
      </c>
      <c r="DN90" s="81"/>
      <c r="DO90" s="83">
        <f>SUM(DO91:DO94)</f>
        <v>0</v>
      </c>
      <c r="DP90" s="83">
        <f>SUM(DP91:DP94)</f>
        <v>0</v>
      </c>
      <c r="DQ90" s="81"/>
      <c r="DR90" s="83">
        <f>SUM(DR91:DR94)</f>
        <v>0</v>
      </c>
      <c r="DS90" s="83">
        <f>SUM(DS91:DS94)</f>
        <v>0</v>
      </c>
      <c r="DT90" s="81"/>
      <c r="DU90" s="83">
        <f>SUM(DU91:DU94)</f>
        <v>0</v>
      </c>
      <c r="DV90" s="83">
        <f>SUM(DV91:DV94)</f>
        <v>0</v>
      </c>
      <c r="DW90" s="81"/>
      <c r="DX90" s="83">
        <f>SUM(DX91:DX94)</f>
        <v>0</v>
      </c>
      <c r="DY90" s="83">
        <f>SUM(DY91:DY94)</f>
        <v>0</v>
      </c>
      <c r="DZ90" s="81"/>
      <c r="EA90" s="83">
        <f t="shared" ref="EA90:EB90" si="262">EA91+EA92</f>
        <v>58.4</v>
      </c>
      <c r="EB90" s="83">
        <f t="shared" si="262"/>
        <v>0</v>
      </c>
      <c r="EC90" s="81">
        <f t="shared" ref="EC90:EC91" si="263">EB90/EA90*100</f>
        <v>0</v>
      </c>
      <c r="ED90" s="83">
        <f t="shared" ref="ED90:EE90" si="264">ED91+ED92</f>
        <v>0</v>
      </c>
      <c r="EE90" s="83">
        <f t="shared" si="264"/>
        <v>0</v>
      </c>
      <c r="EF90" s="81"/>
      <c r="EG90" s="83"/>
      <c r="EH90" s="83"/>
      <c r="EI90" s="81"/>
      <c r="EJ90" s="83"/>
      <c r="EK90" s="83"/>
      <c r="EL90" s="81"/>
      <c r="EM90" s="83"/>
      <c r="EN90" s="83"/>
      <c r="EO90" s="81"/>
      <c r="EP90" s="83"/>
      <c r="EQ90" s="83"/>
      <c r="ER90" s="81"/>
      <c r="ES90" s="83"/>
      <c r="ET90" s="83"/>
      <c r="EU90" s="81"/>
      <c r="EV90" s="83"/>
      <c r="EW90" s="83"/>
      <c r="EX90" s="81"/>
      <c r="EY90" s="83"/>
      <c r="EZ90" s="83"/>
      <c r="FA90" s="81"/>
      <c r="FB90" s="83"/>
      <c r="FC90" s="83"/>
      <c r="FD90" s="81"/>
      <c r="FE90" s="83"/>
      <c r="FF90" s="83"/>
      <c r="FG90" s="81"/>
      <c r="FH90" s="83">
        <f>SUM(FH91:FH94)</f>
        <v>70</v>
      </c>
      <c r="FI90" s="83">
        <f>SUM(FI91:FI94)</f>
        <v>70</v>
      </c>
      <c r="FJ90" s="81">
        <f t="shared" si="251"/>
        <v>100</v>
      </c>
      <c r="FK90" s="83"/>
      <c r="FL90" s="83"/>
      <c r="FM90" s="81"/>
      <c r="FN90" s="83"/>
      <c r="FO90" s="83"/>
      <c r="FP90" s="81"/>
      <c r="FQ90" s="83"/>
      <c r="FR90" s="83"/>
      <c r="FS90" s="81"/>
      <c r="FT90" s="83"/>
      <c r="FU90" s="83"/>
      <c r="FV90" s="81"/>
    </row>
    <row r="91" spans="1:178" s="12" customFormat="1" ht="31.5" x14ac:dyDescent="0.25">
      <c r="A91" s="59" t="s">
        <v>343</v>
      </c>
      <c r="B91" s="50">
        <f t="shared" si="253"/>
        <v>6468.5</v>
      </c>
      <c r="C91" s="50">
        <f t="shared" si="254"/>
        <v>4804.2910499999998</v>
      </c>
      <c r="D91" s="15">
        <f t="shared" si="112"/>
        <v>74.272104042668303</v>
      </c>
      <c r="E91" s="15"/>
      <c r="F91" s="15"/>
      <c r="G91" s="15"/>
      <c r="H91" s="15"/>
      <c r="I91" s="15"/>
      <c r="J91" s="15"/>
      <c r="K91" s="15"/>
      <c r="L91" s="15"/>
      <c r="M91" s="15"/>
      <c r="N91" s="15"/>
      <c r="O91" s="15"/>
      <c r="P91" s="15"/>
      <c r="Q91" s="15"/>
      <c r="R91" s="15"/>
      <c r="S91" s="15"/>
      <c r="T91" s="15"/>
      <c r="U91" s="15"/>
      <c r="V91" s="14"/>
      <c r="W91" s="15"/>
      <c r="X91" s="15"/>
      <c r="Y91" s="14"/>
      <c r="Z91" s="15">
        <v>495.1</v>
      </c>
      <c r="AA91" s="172">
        <v>495.1</v>
      </c>
      <c r="AB91" s="14">
        <f t="shared" si="163"/>
        <v>100</v>
      </c>
      <c r="AC91" s="15"/>
      <c r="AD91" s="15"/>
      <c r="AE91" s="14"/>
      <c r="AF91" s="15"/>
      <c r="AG91" s="15"/>
      <c r="AH91" s="14"/>
      <c r="AI91" s="15">
        <v>241</v>
      </c>
      <c r="AJ91" s="15">
        <v>241</v>
      </c>
      <c r="AK91" s="15">
        <f t="shared" ref="AK91:AK117" si="265">AJ91/AI91*100</f>
        <v>100</v>
      </c>
      <c r="AL91" s="14">
        <v>1017</v>
      </c>
      <c r="AM91" s="14">
        <v>891.42200000000003</v>
      </c>
      <c r="AN91" s="14">
        <f t="shared" ref="AN91:AN96" si="266">AM91/AL91*100</f>
        <v>87.652114060963626</v>
      </c>
      <c r="AO91" s="15">
        <v>1200</v>
      </c>
      <c r="AP91" s="15">
        <v>1196.9753999999998</v>
      </c>
      <c r="AQ91" s="15">
        <f>AP91/AO91*100</f>
        <v>99.747949999999989</v>
      </c>
      <c r="AR91" s="15"/>
      <c r="AS91" s="15"/>
      <c r="AT91" s="14"/>
      <c r="AU91" s="15"/>
      <c r="AV91" s="15"/>
      <c r="AW91" s="14"/>
      <c r="AX91" s="15"/>
      <c r="AY91" s="15"/>
      <c r="AZ91" s="14"/>
      <c r="BA91" s="15"/>
      <c r="BB91" s="15"/>
      <c r="BC91" s="14"/>
      <c r="BD91" s="15"/>
      <c r="BE91" s="15"/>
      <c r="BF91" s="14"/>
      <c r="BG91" s="50">
        <v>1829</v>
      </c>
      <c r="BH91" s="50">
        <v>351.79365000000001</v>
      </c>
      <c r="BI91" s="14">
        <f t="shared" si="258"/>
        <v>19.234207217058501</v>
      </c>
      <c r="BJ91" s="50"/>
      <c r="BK91" s="15"/>
      <c r="BL91" s="14"/>
      <c r="BM91" s="15"/>
      <c r="BN91" s="15"/>
      <c r="BO91" s="14"/>
      <c r="BP91" s="15">
        <v>1258</v>
      </c>
      <c r="BQ91" s="15">
        <v>1258</v>
      </c>
      <c r="BR91" s="14">
        <f t="shared" si="260"/>
        <v>100</v>
      </c>
      <c r="BS91" s="15"/>
      <c r="BT91" s="15"/>
      <c r="BU91" s="14"/>
      <c r="BV91" s="15"/>
      <c r="BW91" s="15"/>
      <c r="BX91" s="14"/>
      <c r="BY91" s="15"/>
      <c r="BZ91" s="15"/>
      <c r="CA91" s="14"/>
      <c r="CB91" s="15"/>
      <c r="CC91" s="15"/>
      <c r="CD91" s="14"/>
      <c r="CE91" s="15">
        <v>300</v>
      </c>
      <c r="CF91" s="15">
        <v>300</v>
      </c>
      <c r="CG91" s="14">
        <f t="shared" si="261"/>
        <v>100</v>
      </c>
      <c r="CH91" s="15"/>
      <c r="CI91" s="15"/>
      <c r="CJ91" s="14"/>
      <c r="CK91" s="15"/>
      <c r="CL91" s="15"/>
      <c r="CM91" s="14"/>
      <c r="CN91" s="15"/>
      <c r="CO91" s="15"/>
      <c r="CP91" s="14"/>
      <c r="CQ91" s="15"/>
      <c r="CR91" s="15"/>
      <c r="CS91" s="14"/>
      <c r="CT91" s="15"/>
      <c r="CU91" s="15"/>
      <c r="CV91" s="14"/>
      <c r="CW91" s="15"/>
      <c r="CX91" s="15"/>
      <c r="CY91" s="14"/>
      <c r="CZ91" s="15"/>
      <c r="DA91" s="15"/>
      <c r="DB91" s="14"/>
      <c r="DC91" s="15"/>
      <c r="DD91" s="15"/>
      <c r="DE91" s="14"/>
      <c r="DF91" s="15"/>
      <c r="DG91" s="15"/>
      <c r="DH91" s="14"/>
      <c r="DI91" s="15"/>
      <c r="DJ91" s="15"/>
      <c r="DK91" s="14"/>
      <c r="DL91" s="15"/>
      <c r="DM91" s="15"/>
      <c r="DN91" s="14"/>
      <c r="DO91" s="15"/>
      <c r="DP91" s="15"/>
      <c r="DQ91" s="14"/>
      <c r="DR91" s="15"/>
      <c r="DS91" s="15"/>
      <c r="DT91" s="14"/>
      <c r="DU91" s="15"/>
      <c r="DV91" s="15"/>
      <c r="DW91" s="14"/>
      <c r="DX91" s="15"/>
      <c r="DY91" s="15"/>
      <c r="DZ91" s="14"/>
      <c r="EA91" s="191">
        <v>58.4</v>
      </c>
      <c r="EB91" s="172"/>
      <c r="EC91" s="14">
        <f t="shared" si="263"/>
        <v>0</v>
      </c>
      <c r="ED91" s="172"/>
      <c r="EE91" s="172"/>
      <c r="EF91" s="14"/>
      <c r="EG91" s="172"/>
      <c r="EH91" s="172"/>
      <c r="EI91" s="14"/>
      <c r="EJ91" s="172"/>
      <c r="EK91" s="172"/>
      <c r="EL91" s="14"/>
      <c r="EM91" s="172"/>
      <c r="EN91" s="172"/>
      <c r="EO91" s="14"/>
      <c r="EP91" s="172"/>
      <c r="EQ91" s="172"/>
      <c r="ER91" s="14"/>
      <c r="ES91" s="172"/>
      <c r="ET91" s="172"/>
      <c r="EU91" s="14"/>
      <c r="EV91" s="172"/>
      <c r="EW91" s="172"/>
      <c r="EX91" s="14"/>
      <c r="EY91" s="172"/>
      <c r="EZ91" s="172"/>
      <c r="FA91" s="14"/>
      <c r="FB91" s="172"/>
      <c r="FC91" s="172"/>
      <c r="FD91" s="14"/>
      <c r="FE91" s="172"/>
      <c r="FF91" s="172"/>
      <c r="FG91" s="14"/>
      <c r="FH91" s="172">
        <v>70</v>
      </c>
      <c r="FI91" s="172">
        <v>70</v>
      </c>
      <c r="FJ91" s="14">
        <f t="shared" si="251"/>
        <v>100</v>
      </c>
      <c r="FK91" s="172"/>
      <c r="FL91" s="172"/>
      <c r="FM91" s="14"/>
      <c r="FN91" s="172"/>
      <c r="FO91" s="172"/>
      <c r="FP91" s="14"/>
      <c r="FQ91" s="172"/>
      <c r="FR91" s="172"/>
      <c r="FS91" s="14"/>
      <c r="FT91" s="172"/>
      <c r="FU91" s="172"/>
      <c r="FV91" s="14"/>
    </row>
    <row r="92" spans="1:178" s="12" customFormat="1" ht="15.75" x14ac:dyDescent="0.25">
      <c r="A92" s="59" t="s">
        <v>342</v>
      </c>
      <c r="B92" s="50">
        <f t="shared" si="253"/>
        <v>0</v>
      </c>
      <c r="C92" s="50">
        <f t="shared" si="254"/>
        <v>0</v>
      </c>
      <c r="D92" s="15"/>
      <c r="E92" s="80"/>
      <c r="F92" s="80"/>
      <c r="G92" s="80"/>
      <c r="H92" s="80"/>
      <c r="I92" s="80"/>
      <c r="J92" s="80"/>
      <c r="K92" s="80"/>
      <c r="L92" s="80"/>
      <c r="M92" s="80"/>
      <c r="N92" s="80"/>
      <c r="O92" s="80"/>
      <c r="P92" s="80"/>
      <c r="Q92" s="80"/>
      <c r="R92" s="80"/>
      <c r="S92" s="80"/>
      <c r="T92" s="80"/>
      <c r="U92" s="80"/>
      <c r="V92" s="80"/>
      <c r="W92" s="80"/>
      <c r="X92" s="80"/>
      <c r="Y92" s="80"/>
      <c r="Z92" s="80"/>
      <c r="AA92" s="80"/>
      <c r="AB92" s="80"/>
      <c r="AC92" s="50"/>
      <c r="AD92" s="50"/>
      <c r="AE92" s="50"/>
      <c r="AF92" s="80"/>
      <c r="AG92" s="80"/>
      <c r="AH92" s="80"/>
      <c r="AI92" s="80"/>
      <c r="AJ92" s="80"/>
      <c r="AK92" s="83"/>
      <c r="AL92" s="80"/>
      <c r="AM92" s="80"/>
      <c r="AN92" s="83"/>
      <c r="AO92" s="80"/>
      <c r="AP92" s="80"/>
      <c r="AQ92" s="80"/>
      <c r="AR92" s="80"/>
      <c r="AS92" s="80"/>
      <c r="AT92" s="80"/>
      <c r="AU92" s="80"/>
      <c r="AV92" s="80"/>
      <c r="AW92" s="80"/>
      <c r="AX92" s="80"/>
      <c r="AY92" s="80"/>
      <c r="AZ92" s="80"/>
      <c r="BA92" s="80"/>
      <c r="BB92" s="80"/>
      <c r="BC92" s="80"/>
      <c r="BD92" s="80"/>
      <c r="BE92" s="80"/>
      <c r="BF92" s="80"/>
      <c r="BG92" s="50"/>
      <c r="BH92" s="50"/>
      <c r="BI92" s="14"/>
      <c r="BJ92" s="50"/>
      <c r="BK92" s="80"/>
      <c r="BL92" s="80"/>
      <c r="BM92" s="80"/>
      <c r="BN92" s="80"/>
      <c r="BO92" s="80"/>
      <c r="BP92" s="50"/>
      <c r="BQ92" s="80"/>
      <c r="BR92" s="80"/>
      <c r="BS92" s="50"/>
      <c r="BT92" s="80"/>
      <c r="BU92" s="80"/>
      <c r="BV92" s="50"/>
      <c r="BW92" s="80"/>
      <c r="BX92" s="80"/>
      <c r="BY92" s="50"/>
      <c r="BZ92" s="80"/>
      <c r="CA92" s="80"/>
      <c r="CB92" s="50"/>
      <c r="CC92" s="80"/>
      <c r="CD92" s="80"/>
      <c r="CE92" s="50"/>
      <c r="CF92" s="80"/>
      <c r="CG92" s="14"/>
      <c r="CH92" s="50"/>
      <c r="CI92" s="80"/>
      <c r="CJ92" s="14"/>
      <c r="CK92" s="50"/>
      <c r="CL92" s="80"/>
      <c r="CM92" s="14"/>
      <c r="CN92" s="50"/>
      <c r="CO92" s="80"/>
      <c r="CP92" s="14"/>
      <c r="CQ92" s="50"/>
      <c r="CR92" s="80"/>
      <c r="CS92" s="14"/>
      <c r="CT92" s="50"/>
      <c r="CU92" s="80"/>
      <c r="CV92" s="14"/>
      <c r="CW92" s="50"/>
      <c r="CX92" s="80"/>
      <c r="CY92" s="14"/>
      <c r="CZ92" s="50"/>
      <c r="DA92" s="80"/>
      <c r="DB92" s="14"/>
      <c r="DC92" s="50"/>
      <c r="DD92" s="80"/>
      <c r="DE92" s="14"/>
      <c r="DF92" s="50"/>
      <c r="DG92" s="80"/>
      <c r="DH92" s="14"/>
      <c r="DI92" s="50"/>
      <c r="DJ92" s="80"/>
      <c r="DK92" s="14"/>
      <c r="DL92" s="50"/>
      <c r="DM92" s="80"/>
      <c r="DN92" s="14"/>
      <c r="DO92" s="50"/>
      <c r="DP92" s="80"/>
      <c r="DQ92" s="14"/>
      <c r="DR92" s="50"/>
      <c r="DS92" s="80"/>
      <c r="DT92" s="14"/>
      <c r="DU92" s="50"/>
      <c r="DV92" s="80"/>
      <c r="DW92" s="14"/>
      <c r="DX92" s="50"/>
      <c r="DY92" s="80"/>
      <c r="DZ92" s="14"/>
      <c r="EA92" s="80"/>
      <c r="EB92" s="80"/>
      <c r="EC92" s="80"/>
      <c r="ED92" s="80"/>
      <c r="EE92" s="80"/>
      <c r="EF92" s="80"/>
      <c r="EG92" s="80"/>
      <c r="EH92" s="80"/>
      <c r="EI92" s="80"/>
      <c r="EJ92" s="80"/>
      <c r="EK92" s="80"/>
      <c r="EL92" s="80"/>
      <c r="EM92" s="80"/>
      <c r="EN92" s="80"/>
      <c r="EO92" s="80"/>
      <c r="EP92" s="80"/>
      <c r="EQ92" s="80"/>
      <c r="ER92" s="80"/>
      <c r="ES92" s="80"/>
      <c r="ET92" s="80"/>
      <c r="EU92" s="80"/>
      <c r="EV92" s="80"/>
      <c r="EW92" s="80"/>
      <c r="EX92" s="80"/>
      <c r="EY92" s="80"/>
      <c r="EZ92" s="80"/>
      <c r="FA92" s="80"/>
      <c r="FB92" s="80"/>
      <c r="FC92" s="80"/>
      <c r="FD92" s="80"/>
      <c r="FE92" s="80"/>
      <c r="FF92" s="80"/>
      <c r="FG92" s="80"/>
      <c r="FH92" s="80"/>
      <c r="FI92" s="80"/>
      <c r="FJ92" s="14"/>
      <c r="FK92" s="80"/>
      <c r="FL92" s="80"/>
      <c r="FM92" s="14"/>
      <c r="FN92" s="80"/>
      <c r="FO92" s="80"/>
      <c r="FP92" s="14"/>
      <c r="FQ92" s="80"/>
      <c r="FR92" s="80"/>
      <c r="FS92" s="14"/>
      <c r="FT92" s="80"/>
      <c r="FU92" s="80"/>
      <c r="FV92" s="14"/>
    </row>
    <row r="93" spans="1:178" s="12" customFormat="1" ht="15.75" x14ac:dyDescent="0.25">
      <c r="A93" s="59" t="s">
        <v>529</v>
      </c>
      <c r="B93" s="50">
        <f t="shared" si="253"/>
        <v>200.2</v>
      </c>
      <c r="C93" s="50">
        <f t="shared" si="254"/>
        <v>66.610919999999993</v>
      </c>
      <c r="D93" s="15">
        <f t="shared" ref="D93:D94" si="267">C93/B93*100</f>
        <v>33.272187812187809</v>
      </c>
      <c r="E93" s="80"/>
      <c r="F93" s="80"/>
      <c r="G93" s="80"/>
      <c r="H93" s="80"/>
      <c r="I93" s="80"/>
      <c r="J93" s="80"/>
      <c r="K93" s="80"/>
      <c r="L93" s="80"/>
      <c r="M93" s="80"/>
      <c r="N93" s="80"/>
      <c r="O93" s="80"/>
      <c r="P93" s="80"/>
      <c r="Q93" s="80"/>
      <c r="R93" s="80"/>
      <c r="S93" s="80"/>
      <c r="T93" s="80"/>
      <c r="U93" s="80"/>
      <c r="V93" s="80"/>
      <c r="W93" s="80"/>
      <c r="X93" s="80"/>
      <c r="Y93" s="80"/>
      <c r="Z93" s="80"/>
      <c r="AA93" s="80"/>
      <c r="AB93" s="80"/>
      <c r="AC93" s="50"/>
      <c r="AD93" s="50"/>
      <c r="AE93" s="50"/>
      <c r="AF93" s="80"/>
      <c r="AG93" s="80"/>
      <c r="AH93" s="80"/>
      <c r="AI93" s="80"/>
      <c r="AJ93" s="80"/>
      <c r="AK93" s="83"/>
      <c r="AL93" s="80"/>
      <c r="AM93" s="80"/>
      <c r="AN93" s="83"/>
      <c r="AO93" s="80"/>
      <c r="AP93" s="80"/>
      <c r="AQ93" s="80"/>
      <c r="AR93" s="80"/>
      <c r="AS93" s="80"/>
      <c r="AT93" s="80"/>
      <c r="AU93" s="80"/>
      <c r="AV93" s="80"/>
      <c r="AW93" s="80"/>
      <c r="AX93" s="80"/>
      <c r="AY93" s="80"/>
      <c r="AZ93" s="80"/>
      <c r="BA93" s="80"/>
      <c r="BB93" s="80"/>
      <c r="BC93" s="80"/>
      <c r="BD93" s="80"/>
      <c r="BE93" s="80"/>
      <c r="BF93" s="80"/>
      <c r="BG93" s="50">
        <v>200.2</v>
      </c>
      <c r="BH93" s="50">
        <v>66.610919999999993</v>
      </c>
      <c r="BI93" s="14">
        <f t="shared" si="258"/>
        <v>33.272187812187809</v>
      </c>
      <c r="BJ93" s="50"/>
      <c r="BK93" s="80"/>
      <c r="BL93" s="80"/>
      <c r="BM93" s="80"/>
      <c r="BN93" s="80"/>
      <c r="BO93" s="80"/>
      <c r="BP93" s="50"/>
      <c r="BQ93" s="80"/>
      <c r="BR93" s="80"/>
      <c r="BS93" s="50"/>
      <c r="BT93" s="80"/>
      <c r="BU93" s="80"/>
      <c r="BV93" s="50"/>
      <c r="BW93" s="80"/>
      <c r="BX93" s="80"/>
      <c r="BY93" s="50"/>
      <c r="BZ93" s="80"/>
      <c r="CA93" s="80"/>
      <c r="CB93" s="50"/>
      <c r="CC93" s="80"/>
      <c r="CD93" s="80"/>
      <c r="CE93" s="50"/>
      <c r="CF93" s="80"/>
      <c r="CG93" s="14"/>
      <c r="CH93" s="50"/>
      <c r="CI93" s="80"/>
      <c r="CJ93" s="14"/>
      <c r="CK93" s="50"/>
      <c r="CL93" s="80"/>
      <c r="CM93" s="14"/>
      <c r="CN93" s="50"/>
      <c r="CO93" s="80"/>
      <c r="CP93" s="14"/>
      <c r="CQ93" s="50"/>
      <c r="CR93" s="80"/>
      <c r="CS93" s="14"/>
      <c r="CT93" s="50"/>
      <c r="CU93" s="80"/>
      <c r="CV93" s="14"/>
      <c r="CW93" s="50"/>
      <c r="CX93" s="80"/>
      <c r="CY93" s="14"/>
      <c r="CZ93" s="50"/>
      <c r="DA93" s="80"/>
      <c r="DB93" s="14"/>
      <c r="DC93" s="50"/>
      <c r="DD93" s="80"/>
      <c r="DE93" s="14"/>
      <c r="DF93" s="50"/>
      <c r="DG93" s="80"/>
      <c r="DH93" s="14"/>
      <c r="DI93" s="50"/>
      <c r="DJ93" s="80"/>
      <c r="DK93" s="14"/>
      <c r="DL93" s="50"/>
      <c r="DM93" s="80"/>
      <c r="DN93" s="14"/>
      <c r="DO93" s="50"/>
      <c r="DP93" s="80"/>
      <c r="DQ93" s="14"/>
      <c r="DR93" s="50"/>
      <c r="DS93" s="80"/>
      <c r="DT93" s="14"/>
      <c r="DU93" s="50"/>
      <c r="DV93" s="80"/>
      <c r="DW93" s="14"/>
      <c r="DX93" s="50"/>
      <c r="DY93" s="80"/>
      <c r="DZ93" s="14"/>
      <c r="EA93" s="80"/>
      <c r="EB93" s="80"/>
      <c r="EC93" s="80"/>
      <c r="ED93" s="80"/>
      <c r="EE93" s="80"/>
      <c r="EF93" s="80"/>
      <c r="EG93" s="80"/>
      <c r="EH93" s="80"/>
      <c r="EI93" s="80"/>
      <c r="EJ93" s="80"/>
      <c r="EK93" s="80"/>
      <c r="EL93" s="80"/>
      <c r="EM93" s="80"/>
      <c r="EN93" s="80"/>
      <c r="EO93" s="80"/>
      <c r="EP93" s="80"/>
      <c r="EQ93" s="80"/>
      <c r="ER93" s="80"/>
      <c r="ES93" s="80"/>
      <c r="ET93" s="80"/>
      <c r="EU93" s="80"/>
      <c r="EV93" s="80"/>
      <c r="EW93" s="80"/>
      <c r="EX93" s="80"/>
      <c r="EY93" s="80"/>
      <c r="EZ93" s="80"/>
      <c r="FA93" s="80"/>
      <c r="FB93" s="80"/>
      <c r="FC93" s="80"/>
      <c r="FD93" s="80"/>
      <c r="FE93" s="80"/>
      <c r="FF93" s="80"/>
      <c r="FG93" s="80"/>
      <c r="FH93" s="80"/>
      <c r="FI93" s="80"/>
      <c r="FJ93" s="14"/>
      <c r="FK93" s="80"/>
      <c r="FL93" s="80"/>
      <c r="FM93" s="14"/>
      <c r="FN93" s="80"/>
      <c r="FO93" s="80"/>
      <c r="FP93" s="14"/>
      <c r="FQ93" s="80"/>
      <c r="FR93" s="80"/>
      <c r="FS93" s="14"/>
      <c r="FT93" s="80"/>
      <c r="FU93" s="80"/>
      <c r="FV93" s="14"/>
    </row>
    <row r="94" spans="1:178" s="12" customFormat="1" ht="15.75" x14ac:dyDescent="0.25">
      <c r="A94" s="59" t="s">
        <v>530</v>
      </c>
      <c r="B94" s="50">
        <f t="shared" si="253"/>
        <v>263.8</v>
      </c>
      <c r="C94" s="50">
        <f t="shared" si="254"/>
        <v>48.922989999999999</v>
      </c>
      <c r="D94" s="15">
        <f t="shared" si="267"/>
        <v>18.545485216072784</v>
      </c>
      <c r="E94" s="80"/>
      <c r="F94" s="80"/>
      <c r="G94" s="80"/>
      <c r="H94" s="80"/>
      <c r="I94" s="80"/>
      <c r="J94" s="80"/>
      <c r="K94" s="80"/>
      <c r="L94" s="80"/>
      <c r="M94" s="80"/>
      <c r="N94" s="80"/>
      <c r="O94" s="80"/>
      <c r="P94" s="80"/>
      <c r="Q94" s="80"/>
      <c r="R94" s="80"/>
      <c r="S94" s="80"/>
      <c r="T94" s="80"/>
      <c r="U94" s="80"/>
      <c r="V94" s="80"/>
      <c r="W94" s="80"/>
      <c r="X94" s="80"/>
      <c r="Y94" s="80"/>
      <c r="Z94" s="80"/>
      <c r="AA94" s="80"/>
      <c r="AB94" s="80"/>
      <c r="AC94" s="50"/>
      <c r="AD94" s="50"/>
      <c r="AE94" s="50"/>
      <c r="AF94" s="80"/>
      <c r="AG94" s="80"/>
      <c r="AH94" s="80"/>
      <c r="AI94" s="80"/>
      <c r="AJ94" s="80"/>
      <c r="AK94" s="83"/>
      <c r="AL94" s="80"/>
      <c r="AM94" s="80"/>
      <c r="AN94" s="83"/>
      <c r="AO94" s="80"/>
      <c r="AP94" s="80"/>
      <c r="AQ94" s="80"/>
      <c r="AR94" s="80"/>
      <c r="AS94" s="80"/>
      <c r="AT94" s="80"/>
      <c r="AU94" s="80"/>
      <c r="AV94" s="80"/>
      <c r="AW94" s="80"/>
      <c r="AX94" s="80"/>
      <c r="AY94" s="80"/>
      <c r="AZ94" s="80"/>
      <c r="BA94" s="80"/>
      <c r="BB94" s="80"/>
      <c r="BC94" s="80"/>
      <c r="BD94" s="80"/>
      <c r="BE94" s="80"/>
      <c r="BF94" s="80"/>
      <c r="BG94" s="50">
        <v>263.8</v>
      </c>
      <c r="BH94" s="50">
        <v>48.922989999999999</v>
      </c>
      <c r="BI94" s="14">
        <f t="shared" si="258"/>
        <v>18.545485216072784</v>
      </c>
      <c r="BJ94" s="50"/>
      <c r="BK94" s="80"/>
      <c r="BL94" s="80"/>
      <c r="BM94" s="80"/>
      <c r="BN94" s="80"/>
      <c r="BO94" s="80"/>
      <c r="BP94" s="50"/>
      <c r="BQ94" s="80"/>
      <c r="BR94" s="80"/>
      <c r="BS94" s="50"/>
      <c r="BT94" s="80"/>
      <c r="BU94" s="80"/>
      <c r="BV94" s="50"/>
      <c r="BW94" s="80"/>
      <c r="BX94" s="80"/>
      <c r="BY94" s="50"/>
      <c r="BZ94" s="80"/>
      <c r="CA94" s="80"/>
      <c r="CB94" s="50"/>
      <c r="CC94" s="80"/>
      <c r="CD94" s="80"/>
      <c r="CE94" s="50"/>
      <c r="CF94" s="80"/>
      <c r="CG94" s="14"/>
      <c r="CH94" s="50"/>
      <c r="CI94" s="80"/>
      <c r="CJ94" s="14"/>
      <c r="CK94" s="50"/>
      <c r="CL94" s="80"/>
      <c r="CM94" s="14"/>
      <c r="CN94" s="50"/>
      <c r="CO94" s="80"/>
      <c r="CP94" s="14"/>
      <c r="CQ94" s="50"/>
      <c r="CR94" s="80"/>
      <c r="CS94" s="14"/>
      <c r="CT94" s="50"/>
      <c r="CU94" s="80"/>
      <c r="CV94" s="14"/>
      <c r="CW94" s="50"/>
      <c r="CX94" s="80"/>
      <c r="CY94" s="14"/>
      <c r="CZ94" s="50"/>
      <c r="DA94" s="80"/>
      <c r="DB94" s="14"/>
      <c r="DC94" s="50"/>
      <c r="DD94" s="80"/>
      <c r="DE94" s="14"/>
      <c r="DF94" s="50"/>
      <c r="DG94" s="80"/>
      <c r="DH94" s="14"/>
      <c r="DI94" s="50"/>
      <c r="DJ94" s="80"/>
      <c r="DK94" s="14"/>
      <c r="DL94" s="50"/>
      <c r="DM94" s="80"/>
      <c r="DN94" s="14"/>
      <c r="DO94" s="50"/>
      <c r="DP94" s="80"/>
      <c r="DQ94" s="14"/>
      <c r="DR94" s="50"/>
      <c r="DS94" s="80"/>
      <c r="DT94" s="14"/>
      <c r="DU94" s="50"/>
      <c r="DV94" s="80"/>
      <c r="DW94" s="14"/>
      <c r="DX94" s="50"/>
      <c r="DY94" s="80"/>
      <c r="DZ94" s="14"/>
      <c r="EA94" s="80"/>
      <c r="EB94" s="80"/>
      <c r="EC94" s="80"/>
      <c r="ED94" s="80"/>
      <c r="EE94" s="80"/>
      <c r="EF94" s="80"/>
      <c r="EG94" s="80"/>
      <c r="EH94" s="80"/>
      <c r="EI94" s="80"/>
      <c r="EJ94" s="80"/>
      <c r="EK94" s="80"/>
      <c r="EL94" s="80"/>
      <c r="EM94" s="80"/>
      <c r="EN94" s="80"/>
      <c r="EO94" s="80"/>
      <c r="EP94" s="80"/>
      <c r="EQ94" s="80"/>
      <c r="ER94" s="80"/>
      <c r="ES94" s="80"/>
      <c r="ET94" s="80"/>
      <c r="EU94" s="80"/>
      <c r="EV94" s="80"/>
      <c r="EW94" s="80"/>
      <c r="EX94" s="80"/>
      <c r="EY94" s="80"/>
      <c r="EZ94" s="80"/>
      <c r="FA94" s="80"/>
      <c r="FB94" s="80"/>
      <c r="FC94" s="80"/>
      <c r="FD94" s="80"/>
      <c r="FE94" s="80"/>
      <c r="FF94" s="80"/>
      <c r="FG94" s="80"/>
      <c r="FH94" s="80"/>
      <c r="FI94" s="80"/>
      <c r="FJ94" s="14"/>
      <c r="FK94" s="80"/>
      <c r="FL94" s="80"/>
      <c r="FM94" s="14"/>
      <c r="FN94" s="80"/>
      <c r="FO94" s="80"/>
      <c r="FP94" s="14"/>
      <c r="FQ94" s="80"/>
      <c r="FR94" s="80"/>
      <c r="FS94" s="14"/>
      <c r="FT94" s="80"/>
      <c r="FU94" s="80"/>
      <c r="FV94" s="14"/>
    </row>
    <row r="95" spans="1:178" s="28" customFormat="1" ht="31.5" x14ac:dyDescent="0.25">
      <c r="A95" s="131" t="s">
        <v>347</v>
      </c>
      <c r="B95" s="80">
        <f t="shared" si="253"/>
        <v>24428.6</v>
      </c>
      <c r="C95" s="80">
        <f t="shared" si="254"/>
        <v>13848.62602</v>
      </c>
      <c r="D95" s="83">
        <f>C95/B95*100</f>
        <v>56.690215648870591</v>
      </c>
      <c r="E95" s="83">
        <f>E96+E100+E104</f>
        <v>0</v>
      </c>
      <c r="F95" s="83">
        <f t="shared" ref="F95:AY95" si="268">F96+F100+F104</f>
        <v>0</v>
      </c>
      <c r="G95" s="83">
        <f t="shared" si="268"/>
        <v>0</v>
      </c>
      <c r="H95" s="83">
        <f t="shared" si="268"/>
        <v>0</v>
      </c>
      <c r="I95" s="83">
        <f t="shared" si="268"/>
        <v>0</v>
      </c>
      <c r="J95" s="83">
        <f t="shared" si="268"/>
        <v>0</v>
      </c>
      <c r="K95" s="83">
        <f t="shared" si="268"/>
        <v>2500</v>
      </c>
      <c r="L95" s="83">
        <f t="shared" si="268"/>
        <v>2500</v>
      </c>
      <c r="M95" s="83">
        <f t="shared" si="215"/>
        <v>100</v>
      </c>
      <c r="N95" s="83">
        <f t="shared" si="268"/>
        <v>0</v>
      </c>
      <c r="O95" s="83">
        <f t="shared" si="268"/>
        <v>0</v>
      </c>
      <c r="P95" s="83">
        <f t="shared" si="268"/>
        <v>0</v>
      </c>
      <c r="Q95" s="83">
        <f t="shared" si="268"/>
        <v>0</v>
      </c>
      <c r="R95" s="83">
        <f t="shared" si="268"/>
        <v>0</v>
      </c>
      <c r="S95" s="83">
        <f t="shared" si="268"/>
        <v>0</v>
      </c>
      <c r="T95" s="83">
        <f t="shared" si="268"/>
        <v>0</v>
      </c>
      <c r="U95" s="83">
        <f t="shared" si="268"/>
        <v>0</v>
      </c>
      <c r="V95" s="83">
        <f t="shared" si="268"/>
        <v>0</v>
      </c>
      <c r="W95" s="83">
        <f t="shared" si="268"/>
        <v>0</v>
      </c>
      <c r="X95" s="83">
        <f t="shared" si="268"/>
        <v>0</v>
      </c>
      <c r="Y95" s="83">
        <f t="shared" si="268"/>
        <v>0</v>
      </c>
      <c r="Z95" s="83">
        <f t="shared" si="268"/>
        <v>462.2</v>
      </c>
      <c r="AA95" s="83">
        <f t="shared" si="268"/>
        <v>268.95100000000002</v>
      </c>
      <c r="AB95" s="81">
        <f t="shared" si="163"/>
        <v>58.189311986153193</v>
      </c>
      <c r="AC95" s="83">
        <f t="shared" si="268"/>
        <v>0</v>
      </c>
      <c r="AD95" s="83">
        <f t="shared" si="268"/>
        <v>0</v>
      </c>
      <c r="AE95" s="81"/>
      <c r="AF95" s="83">
        <f t="shared" si="268"/>
        <v>0</v>
      </c>
      <c r="AG95" s="83">
        <f t="shared" si="268"/>
        <v>0</v>
      </c>
      <c r="AH95" s="83">
        <f t="shared" si="268"/>
        <v>0</v>
      </c>
      <c r="AI95" s="83">
        <f>SUM(AI96:AI106)</f>
        <v>541</v>
      </c>
      <c r="AJ95" s="83">
        <f t="shared" ref="AJ95:AM95" si="269">SUM(AJ96:AJ106)</f>
        <v>523.06096000000002</v>
      </c>
      <c r="AK95" s="83">
        <f t="shared" si="265"/>
        <v>96.68409611829945</v>
      </c>
      <c r="AL95" s="83">
        <f t="shared" si="269"/>
        <v>1723</v>
      </c>
      <c r="AM95" s="83">
        <f t="shared" si="269"/>
        <v>1128.1755000000001</v>
      </c>
      <c r="AN95" s="83">
        <f t="shared" si="266"/>
        <v>65.477394080092864</v>
      </c>
      <c r="AO95" s="83">
        <f t="shared" si="268"/>
        <v>1200</v>
      </c>
      <c r="AP95" s="83">
        <f t="shared" si="268"/>
        <v>0</v>
      </c>
      <c r="AQ95" s="83">
        <f t="shared" si="268"/>
        <v>0</v>
      </c>
      <c r="AR95" s="83">
        <f t="shared" si="268"/>
        <v>0</v>
      </c>
      <c r="AS95" s="83">
        <f t="shared" si="268"/>
        <v>0</v>
      </c>
      <c r="AT95" s="83">
        <f t="shared" si="268"/>
        <v>0</v>
      </c>
      <c r="AU95" s="83">
        <f t="shared" si="268"/>
        <v>0</v>
      </c>
      <c r="AV95" s="83">
        <f t="shared" si="268"/>
        <v>0</v>
      </c>
      <c r="AW95" s="83">
        <f t="shared" si="268"/>
        <v>0</v>
      </c>
      <c r="AX95" s="83">
        <f t="shared" si="268"/>
        <v>0</v>
      </c>
      <c r="AY95" s="83">
        <f t="shared" si="268"/>
        <v>0</v>
      </c>
      <c r="AZ95" s="83">
        <f t="shared" ref="AZ95:BF95" si="270">AZ96+AZ100+AZ104</f>
        <v>0</v>
      </c>
      <c r="BA95" s="83">
        <f t="shared" si="270"/>
        <v>0</v>
      </c>
      <c r="BB95" s="83">
        <f t="shared" si="270"/>
        <v>0</v>
      </c>
      <c r="BC95" s="83">
        <f t="shared" si="270"/>
        <v>0</v>
      </c>
      <c r="BD95" s="83">
        <f t="shared" si="270"/>
        <v>0</v>
      </c>
      <c r="BE95" s="83">
        <f t="shared" si="270"/>
        <v>0</v>
      </c>
      <c r="BF95" s="83">
        <f t="shared" si="270"/>
        <v>0</v>
      </c>
      <c r="BG95" s="83">
        <f>SUM(BG96:BG106)</f>
        <v>3230.3</v>
      </c>
      <c r="BH95" s="83">
        <f>SUM(BH96:BH106)</f>
        <v>879.83855999999992</v>
      </c>
      <c r="BI95" s="81">
        <f t="shared" ref="BI95:BI106" si="271">BH95/BG95*100</f>
        <v>27.237054143577993</v>
      </c>
      <c r="BJ95" s="83"/>
      <c r="BK95" s="83">
        <f>SUM(BK96:BK106)</f>
        <v>0</v>
      </c>
      <c r="BL95" s="81"/>
      <c r="BM95" s="83">
        <f t="shared" ref="BM95:BO95" si="272">BM96+BM100+BM104</f>
        <v>0</v>
      </c>
      <c r="BN95" s="83">
        <f t="shared" si="272"/>
        <v>0</v>
      </c>
      <c r="BO95" s="83">
        <f t="shared" si="272"/>
        <v>0</v>
      </c>
      <c r="BP95" s="83">
        <f>SUM(BP96:BP106)</f>
        <v>2264</v>
      </c>
      <c r="BQ95" s="83">
        <f>SUM(BQ96:BQ106)</f>
        <v>2264</v>
      </c>
      <c r="BR95" s="81">
        <f t="shared" ref="BR95:BR96" si="273">BQ95/BP95*100</f>
        <v>100</v>
      </c>
      <c r="BS95" s="83">
        <f>SUM(BS96:BS106)</f>
        <v>0</v>
      </c>
      <c r="BT95" s="83">
        <f>SUM(BT96:BT106)</f>
        <v>0</v>
      </c>
      <c r="BU95" s="81"/>
      <c r="BV95" s="83">
        <f>SUM(BV96:BV106)</f>
        <v>0</v>
      </c>
      <c r="BW95" s="83">
        <f>SUM(BW96:BW106)</f>
        <v>0</v>
      </c>
      <c r="BX95" s="81"/>
      <c r="BY95" s="83">
        <f>SUM(BY96:BY106)</f>
        <v>0</v>
      </c>
      <c r="BZ95" s="83">
        <f>SUM(BZ96:BZ106)</f>
        <v>0</v>
      </c>
      <c r="CA95" s="81"/>
      <c r="CB95" s="83">
        <f>SUM(CB96:CB106)</f>
        <v>11270.6</v>
      </c>
      <c r="CC95" s="83">
        <f>SUM(CC96:CC106)</f>
        <v>5384.6</v>
      </c>
      <c r="CD95" s="81">
        <f t="shared" ref="CD95:CD96" si="274">CC95/CB95*100</f>
        <v>47.775628626692459</v>
      </c>
      <c r="CE95" s="83">
        <f>SUM(CE96:CE106)</f>
        <v>825</v>
      </c>
      <c r="CF95" s="83">
        <f>SUM(CF96:CF106)</f>
        <v>825</v>
      </c>
      <c r="CG95" s="81">
        <f t="shared" si="261"/>
        <v>100</v>
      </c>
      <c r="CH95" s="83">
        <f>SUM(CH96:CH106)</f>
        <v>0</v>
      </c>
      <c r="CI95" s="83">
        <f>SUM(CI96:CI106)</f>
        <v>0</v>
      </c>
      <c r="CJ95" s="81"/>
      <c r="CK95" s="83">
        <f>SUM(CK96:CK106)</f>
        <v>0</v>
      </c>
      <c r="CL95" s="83">
        <f>SUM(CL96:CL106)</f>
        <v>0</v>
      </c>
      <c r="CM95" s="81"/>
      <c r="CN95" s="83">
        <f>SUM(CN96:CN106)</f>
        <v>35</v>
      </c>
      <c r="CO95" s="83">
        <f>SUM(CO96:CO106)</f>
        <v>35</v>
      </c>
      <c r="CP95" s="81">
        <f t="shared" ref="CP95:CP96" si="275">CO95/CN95*100</f>
        <v>100</v>
      </c>
      <c r="CQ95" s="83">
        <f>SUM(CQ96:CQ106)</f>
        <v>0</v>
      </c>
      <c r="CR95" s="83">
        <f>SUM(CR96:CR106)</f>
        <v>0</v>
      </c>
      <c r="CS95" s="81"/>
      <c r="CT95" s="83">
        <f>SUM(CT96:CT106)</f>
        <v>0</v>
      </c>
      <c r="CU95" s="83">
        <f>SUM(CU96:CU106)</f>
        <v>0</v>
      </c>
      <c r="CV95" s="81"/>
      <c r="CW95" s="83">
        <f>SUM(CW96:CW106)</f>
        <v>0</v>
      </c>
      <c r="CX95" s="83">
        <f>SUM(CX96:CX106)</f>
        <v>0</v>
      </c>
      <c r="CY95" s="81"/>
      <c r="CZ95" s="83">
        <f>SUM(CZ96:CZ106)</f>
        <v>0</v>
      </c>
      <c r="DA95" s="83">
        <f>SUM(DA96:DA106)</f>
        <v>0</v>
      </c>
      <c r="DB95" s="81"/>
      <c r="DC95" s="83">
        <f>SUM(DC96:DC106)</f>
        <v>0</v>
      </c>
      <c r="DD95" s="83">
        <f>SUM(DD96:DD106)</f>
        <v>0</v>
      </c>
      <c r="DE95" s="81"/>
      <c r="DF95" s="83">
        <f>SUM(DF96:DF106)</f>
        <v>0</v>
      </c>
      <c r="DG95" s="83">
        <f>SUM(DG96:DG106)</f>
        <v>0</v>
      </c>
      <c r="DH95" s="81"/>
      <c r="DI95" s="83">
        <f>SUM(DI96:DI106)</f>
        <v>0</v>
      </c>
      <c r="DJ95" s="83">
        <f>SUM(DJ96:DJ106)</f>
        <v>0</v>
      </c>
      <c r="DK95" s="81"/>
      <c r="DL95" s="83">
        <f>SUM(DL96:DL106)</f>
        <v>0</v>
      </c>
      <c r="DM95" s="83">
        <f>SUM(DM96:DM106)</f>
        <v>0</v>
      </c>
      <c r="DN95" s="81"/>
      <c r="DO95" s="83">
        <f>SUM(DO96:DO106)</f>
        <v>0</v>
      </c>
      <c r="DP95" s="83">
        <f>SUM(DP96:DP106)</f>
        <v>0</v>
      </c>
      <c r="DQ95" s="81"/>
      <c r="DR95" s="83">
        <f>SUM(DR96:DR106)</f>
        <v>0</v>
      </c>
      <c r="DS95" s="83">
        <f>SUM(DS96:DS106)</f>
        <v>0</v>
      </c>
      <c r="DT95" s="81"/>
      <c r="DU95" s="83">
        <f>SUM(DU96:DU106)</f>
        <v>0</v>
      </c>
      <c r="DV95" s="83">
        <f>SUM(DV96:DV106)</f>
        <v>0</v>
      </c>
      <c r="DW95" s="81"/>
      <c r="DX95" s="83">
        <f>SUM(DX96:DX106)</f>
        <v>0</v>
      </c>
      <c r="DY95" s="83">
        <f>SUM(DY96:DY106)</f>
        <v>0</v>
      </c>
      <c r="DZ95" s="81"/>
      <c r="EA95" s="83">
        <f t="shared" ref="EA95:EB95" si="276">EA96+EA100+EA104</f>
        <v>337.5</v>
      </c>
      <c r="EB95" s="83">
        <f t="shared" si="276"/>
        <v>0</v>
      </c>
      <c r="EC95" s="81">
        <f t="shared" ref="EC95:EC96" si="277">EB95/EA95*100</f>
        <v>0</v>
      </c>
      <c r="ED95" s="83">
        <f t="shared" ref="ED95:EE95" si="278">ED96+ED100+ED104</f>
        <v>0</v>
      </c>
      <c r="EE95" s="83">
        <f t="shared" si="278"/>
        <v>0</v>
      </c>
      <c r="EF95" s="81"/>
      <c r="EG95" s="83"/>
      <c r="EH95" s="83"/>
      <c r="EI95" s="81"/>
      <c r="EJ95" s="83"/>
      <c r="EK95" s="83"/>
      <c r="EL95" s="81"/>
      <c r="EM95" s="83"/>
      <c r="EN95" s="83"/>
      <c r="EO95" s="81"/>
      <c r="EP95" s="83"/>
      <c r="EQ95" s="83"/>
      <c r="ER95" s="81"/>
      <c r="ES95" s="83"/>
      <c r="ET95" s="83"/>
      <c r="EU95" s="81"/>
      <c r="EV95" s="83"/>
      <c r="EW95" s="83"/>
      <c r="EX95" s="81"/>
      <c r="EY95" s="83"/>
      <c r="EZ95" s="83"/>
      <c r="FA95" s="81"/>
      <c r="FB95" s="83"/>
      <c r="FC95" s="83"/>
      <c r="FD95" s="81"/>
      <c r="FE95" s="83"/>
      <c r="FF95" s="83"/>
      <c r="FG95" s="81"/>
      <c r="FH95" s="83">
        <f>SUM(FH96:FH106)</f>
        <v>40</v>
      </c>
      <c r="FI95" s="83">
        <f>SUM(FI96:FI106)</f>
        <v>40</v>
      </c>
      <c r="FJ95" s="81">
        <f t="shared" si="251"/>
        <v>100</v>
      </c>
      <c r="FK95" s="83"/>
      <c r="FL95" s="83"/>
      <c r="FM95" s="81"/>
      <c r="FN95" s="83"/>
      <c r="FO95" s="83"/>
      <c r="FP95" s="81"/>
      <c r="FQ95" s="83"/>
      <c r="FR95" s="83"/>
      <c r="FS95" s="81"/>
      <c r="FT95" s="83"/>
      <c r="FU95" s="83"/>
      <c r="FV95" s="81"/>
    </row>
    <row r="96" spans="1:178" s="12" customFormat="1" ht="31.5" x14ac:dyDescent="0.25">
      <c r="A96" s="59" t="s">
        <v>346</v>
      </c>
      <c r="B96" s="50">
        <f t="shared" si="253"/>
        <v>23178.6</v>
      </c>
      <c r="C96" s="50">
        <f t="shared" si="254"/>
        <v>13433.08066</v>
      </c>
      <c r="D96" s="15">
        <f>C96/B96*100</f>
        <v>57.954667926449396</v>
      </c>
      <c r="E96" s="15"/>
      <c r="F96" s="15"/>
      <c r="G96" s="15"/>
      <c r="H96" s="15"/>
      <c r="I96" s="15"/>
      <c r="J96" s="15"/>
      <c r="K96" s="15">
        <v>2500</v>
      </c>
      <c r="L96" s="15">
        <v>2500</v>
      </c>
      <c r="M96" s="15">
        <f t="shared" si="215"/>
        <v>100</v>
      </c>
      <c r="N96" s="15"/>
      <c r="O96" s="15"/>
      <c r="P96" s="15"/>
      <c r="Q96" s="15"/>
      <c r="R96" s="15"/>
      <c r="S96" s="15"/>
      <c r="T96" s="15"/>
      <c r="U96" s="15"/>
      <c r="V96" s="14"/>
      <c r="W96" s="15"/>
      <c r="X96" s="15"/>
      <c r="Y96" s="14"/>
      <c r="Z96" s="15">
        <v>462.2</v>
      </c>
      <c r="AA96" s="172">
        <v>268.95100000000002</v>
      </c>
      <c r="AB96" s="14">
        <f t="shared" si="163"/>
        <v>58.189311986153193</v>
      </c>
      <c r="AC96" s="15"/>
      <c r="AD96" s="15"/>
      <c r="AE96" s="14"/>
      <c r="AF96" s="15"/>
      <c r="AG96" s="15"/>
      <c r="AH96" s="14"/>
      <c r="AI96" s="15">
        <v>541</v>
      </c>
      <c r="AJ96" s="15">
        <v>523.06096000000002</v>
      </c>
      <c r="AK96" s="15">
        <f t="shared" si="265"/>
        <v>96.68409611829945</v>
      </c>
      <c r="AL96" s="14">
        <v>1723</v>
      </c>
      <c r="AM96" s="14">
        <v>1128.1755000000001</v>
      </c>
      <c r="AN96" s="14">
        <f t="shared" si="266"/>
        <v>65.477394080092864</v>
      </c>
      <c r="AO96" s="15">
        <v>1200</v>
      </c>
      <c r="AP96" s="15"/>
      <c r="AQ96" s="14"/>
      <c r="AR96" s="15"/>
      <c r="AS96" s="15"/>
      <c r="AT96" s="14"/>
      <c r="AU96" s="15"/>
      <c r="AV96" s="15"/>
      <c r="AW96" s="14"/>
      <c r="AX96" s="15"/>
      <c r="AY96" s="15"/>
      <c r="AZ96" s="14"/>
      <c r="BA96" s="15"/>
      <c r="BB96" s="15"/>
      <c r="BC96" s="14"/>
      <c r="BD96" s="15"/>
      <c r="BE96" s="15"/>
      <c r="BF96" s="14"/>
      <c r="BG96" s="50">
        <v>1980.3</v>
      </c>
      <c r="BH96" s="50">
        <v>464.29320000000001</v>
      </c>
      <c r="BI96" s="14">
        <f t="shared" si="271"/>
        <v>23.445599151643691</v>
      </c>
      <c r="BJ96" s="50"/>
      <c r="BK96" s="15"/>
      <c r="BL96" s="14"/>
      <c r="BM96" s="15"/>
      <c r="BN96" s="15"/>
      <c r="BO96" s="14"/>
      <c r="BP96" s="15">
        <v>2264</v>
      </c>
      <c r="BQ96" s="15">
        <v>2264</v>
      </c>
      <c r="BR96" s="14">
        <f t="shared" si="273"/>
        <v>100</v>
      </c>
      <c r="BS96" s="15"/>
      <c r="BT96" s="15"/>
      <c r="BU96" s="14"/>
      <c r="BV96" s="15"/>
      <c r="BW96" s="15"/>
      <c r="BX96" s="14"/>
      <c r="BY96" s="15"/>
      <c r="BZ96" s="15"/>
      <c r="CA96" s="14"/>
      <c r="CB96" s="14">
        <v>11270.6</v>
      </c>
      <c r="CC96" s="14">
        <v>5384.6</v>
      </c>
      <c r="CD96" s="14">
        <f t="shared" si="274"/>
        <v>47.775628626692459</v>
      </c>
      <c r="CE96" s="14">
        <v>825</v>
      </c>
      <c r="CF96" s="14">
        <v>825</v>
      </c>
      <c r="CG96" s="14">
        <f t="shared" si="261"/>
        <v>100</v>
      </c>
      <c r="CH96" s="14"/>
      <c r="CI96" s="14"/>
      <c r="CJ96" s="14"/>
      <c r="CK96" s="14"/>
      <c r="CL96" s="14"/>
      <c r="CM96" s="14"/>
      <c r="CN96" s="14">
        <v>35</v>
      </c>
      <c r="CO96" s="14">
        <v>35</v>
      </c>
      <c r="CP96" s="14">
        <f t="shared" si="275"/>
        <v>100</v>
      </c>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91">
        <v>337.5</v>
      </c>
      <c r="EB96" s="172"/>
      <c r="EC96" s="14">
        <f t="shared" si="277"/>
        <v>0</v>
      </c>
      <c r="ED96" s="172"/>
      <c r="EE96" s="172"/>
      <c r="EF96" s="14"/>
      <c r="EG96" s="172"/>
      <c r="EH96" s="172"/>
      <c r="EI96" s="14"/>
      <c r="EJ96" s="172"/>
      <c r="EK96" s="172"/>
      <c r="EL96" s="14"/>
      <c r="EM96" s="172"/>
      <c r="EN96" s="172"/>
      <c r="EO96" s="14"/>
      <c r="EP96" s="172"/>
      <c r="EQ96" s="172"/>
      <c r="ER96" s="14"/>
      <c r="ES96" s="172"/>
      <c r="ET96" s="172"/>
      <c r="EU96" s="14"/>
      <c r="EV96" s="172"/>
      <c r="EW96" s="172"/>
      <c r="EX96" s="14"/>
      <c r="EY96" s="172"/>
      <c r="EZ96" s="172"/>
      <c r="FA96" s="14"/>
      <c r="FB96" s="172"/>
      <c r="FC96" s="172"/>
      <c r="FD96" s="14"/>
      <c r="FE96" s="172"/>
      <c r="FF96" s="172"/>
      <c r="FG96" s="14"/>
      <c r="FH96" s="172">
        <v>40</v>
      </c>
      <c r="FI96" s="172">
        <v>40</v>
      </c>
      <c r="FJ96" s="14">
        <f t="shared" si="251"/>
        <v>100</v>
      </c>
      <c r="FK96" s="172"/>
      <c r="FL96" s="172"/>
      <c r="FM96" s="14"/>
      <c r="FN96" s="172"/>
      <c r="FO96" s="172"/>
      <c r="FP96" s="14"/>
      <c r="FQ96" s="172"/>
      <c r="FR96" s="172"/>
      <c r="FS96" s="14"/>
      <c r="FT96" s="172"/>
      <c r="FU96" s="172"/>
      <c r="FV96" s="14"/>
    </row>
    <row r="97" spans="1:178" s="12" customFormat="1" ht="15.75" x14ac:dyDescent="0.25">
      <c r="A97" s="59" t="s">
        <v>531</v>
      </c>
      <c r="B97" s="50">
        <f t="shared" si="253"/>
        <v>175.6</v>
      </c>
      <c r="C97" s="50">
        <f t="shared" si="254"/>
        <v>0</v>
      </c>
      <c r="D97" s="15">
        <f t="shared" ref="D97:D106" si="279">C97/B97*100</f>
        <v>0</v>
      </c>
      <c r="E97" s="15"/>
      <c r="F97" s="15"/>
      <c r="G97" s="15"/>
      <c r="H97" s="15"/>
      <c r="I97" s="15"/>
      <c r="J97" s="15"/>
      <c r="K97" s="15"/>
      <c r="L97" s="15"/>
      <c r="M97" s="15"/>
      <c r="N97" s="15"/>
      <c r="O97" s="15"/>
      <c r="P97" s="15"/>
      <c r="Q97" s="15"/>
      <c r="R97" s="15"/>
      <c r="S97" s="15"/>
      <c r="T97" s="15"/>
      <c r="U97" s="15"/>
      <c r="V97" s="14"/>
      <c r="W97" s="15"/>
      <c r="X97" s="15"/>
      <c r="Y97" s="14"/>
      <c r="Z97" s="15"/>
      <c r="AA97" s="15"/>
      <c r="AB97" s="14"/>
      <c r="AC97" s="15"/>
      <c r="AD97" s="15"/>
      <c r="AE97" s="14"/>
      <c r="AF97" s="15"/>
      <c r="AG97" s="15"/>
      <c r="AH97" s="14"/>
      <c r="AI97" s="15"/>
      <c r="AJ97" s="15"/>
      <c r="AK97" s="15"/>
      <c r="AL97" s="14"/>
      <c r="AM97" s="14"/>
      <c r="AN97" s="14"/>
      <c r="AO97" s="15"/>
      <c r="AP97" s="15"/>
      <c r="AQ97" s="14"/>
      <c r="AR97" s="15"/>
      <c r="AS97" s="15"/>
      <c r="AT97" s="14"/>
      <c r="AU97" s="15"/>
      <c r="AV97" s="15"/>
      <c r="AW97" s="14"/>
      <c r="AX97" s="15"/>
      <c r="AY97" s="15"/>
      <c r="AZ97" s="14"/>
      <c r="BA97" s="15"/>
      <c r="BB97" s="15"/>
      <c r="BC97" s="14"/>
      <c r="BD97" s="15"/>
      <c r="BE97" s="15"/>
      <c r="BF97" s="14"/>
      <c r="BG97" s="50">
        <v>175.6</v>
      </c>
      <c r="BH97" s="50"/>
      <c r="BI97" s="14">
        <f t="shared" si="271"/>
        <v>0</v>
      </c>
      <c r="BJ97" s="50"/>
      <c r="BK97" s="15"/>
      <c r="BL97" s="14"/>
      <c r="BM97" s="15"/>
      <c r="BN97" s="15"/>
      <c r="BO97" s="14"/>
      <c r="BP97" s="50"/>
      <c r="BQ97" s="15"/>
      <c r="BR97" s="14"/>
      <c r="BS97" s="50"/>
      <c r="BT97" s="15"/>
      <c r="BU97" s="14"/>
      <c r="BV97" s="50"/>
      <c r="BW97" s="15"/>
      <c r="BX97" s="14"/>
      <c r="BY97" s="50"/>
      <c r="BZ97" s="15"/>
      <c r="CA97" s="14"/>
      <c r="CB97" s="50"/>
      <c r="CC97" s="15"/>
      <c r="CD97" s="14"/>
      <c r="CE97" s="50"/>
      <c r="CF97" s="15"/>
      <c r="CG97" s="14"/>
      <c r="CH97" s="50"/>
      <c r="CI97" s="15"/>
      <c r="CJ97" s="14"/>
      <c r="CK97" s="50"/>
      <c r="CL97" s="15"/>
      <c r="CM97" s="14"/>
      <c r="CN97" s="50"/>
      <c r="CO97" s="15"/>
      <c r="CP97" s="14"/>
      <c r="CQ97" s="50"/>
      <c r="CR97" s="15"/>
      <c r="CS97" s="14"/>
      <c r="CT97" s="50"/>
      <c r="CU97" s="15"/>
      <c r="CV97" s="14"/>
      <c r="CW97" s="50"/>
      <c r="CX97" s="15"/>
      <c r="CY97" s="14"/>
      <c r="CZ97" s="50"/>
      <c r="DA97" s="15"/>
      <c r="DB97" s="14"/>
      <c r="DC97" s="50"/>
      <c r="DD97" s="15"/>
      <c r="DE97" s="14"/>
      <c r="DF97" s="50"/>
      <c r="DG97" s="15"/>
      <c r="DH97" s="14"/>
      <c r="DI97" s="50"/>
      <c r="DJ97" s="15"/>
      <c r="DK97" s="14"/>
      <c r="DL97" s="50"/>
      <c r="DM97" s="15"/>
      <c r="DN97" s="14"/>
      <c r="DO97" s="50"/>
      <c r="DP97" s="15"/>
      <c r="DQ97" s="14"/>
      <c r="DR97" s="50"/>
      <c r="DS97" s="15"/>
      <c r="DT97" s="14"/>
      <c r="DU97" s="50"/>
      <c r="DV97" s="15"/>
      <c r="DW97" s="14"/>
      <c r="DX97" s="50"/>
      <c r="DY97" s="15"/>
      <c r="DZ97" s="14"/>
      <c r="EA97" s="15"/>
      <c r="EB97" s="15"/>
      <c r="EC97" s="14"/>
      <c r="ED97" s="15"/>
      <c r="EE97" s="15"/>
      <c r="EF97" s="14"/>
      <c r="EG97" s="15"/>
      <c r="EH97" s="15"/>
      <c r="EI97" s="14"/>
      <c r="EJ97" s="15"/>
      <c r="EK97" s="15"/>
      <c r="EL97" s="14"/>
      <c r="EM97" s="15"/>
      <c r="EN97" s="15"/>
      <c r="EO97" s="14"/>
      <c r="EP97" s="15"/>
      <c r="EQ97" s="15"/>
      <c r="ER97" s="14"/>
      <c r="ES97" s="15"/>
      <c r="ET97" s="15"/>
      <c r="EU97" s="14"/>
      <c r="EV97" s="15"/>
      <c r="EW97" s="15"/>
      <c r="EX97" s="14"/>
      <c r="EY97" s="15"/>
      <c r="EZ97" s="15"/>
      <c r="FA97" s="14"/>
      <c r="FB97" s="15"/>
      <c r="FC97" s="15"/>
      <c r="FD97" s="14"/>
      <c r="FE97" s="15"/>
      <c r="FF97" s="15"/>
      <c r="FG97" s="14"/>
      <c r="FH97" s="15"/>
      <c r="FI97" s="15"/>
      <c r="FJ97" s="14"/>
      <c r="FK97" s="15"/>
      <c r="FL97" s="15"/>
      <c r="FM97" s="14"/>
      <c r="FN97" s="15"/>
      <c r="FO97" s="15"/>
      <c r="FP97" s="14"/>
      <c r="FQ97" s="15"/>
      <c r="FR97" s="15"/>
      <c r="FS97" s="14"/>
      <c r="FT97" s="15"/>
      <c r="FU97" s="15"/>
      <c r="FV97" s="14"/>
    </row>
    <row r="98" spans="1:178" s="12" customFormat="1" ht="15.75" x14ac:dyDescent="0.25">
      <c r="A98" s="59" t="s">
        <v>532</v>
      </c>
      <c r="B98" s="50">
        <f t="shared" si="253"/>
        <v>177.5</v>
      </c>
      <c r="C98" s="50">
        <f t="shared" si="254"/>
        <v>69.655460000000005</v>
      </c>
      <c r="D98" s="15">
        <f t="shared" si="279"/>
        <v>39.242512676056343</v>
      </c>
      <c r="E98" s="15"/>
      <c r="F98" s="15"/>
      <c r="G98" s="15"/>
      <c r="H98" s="15"/>
      <c r="I98" s="15"/>
      <c r="J98" s="15"/>
      <c r="K98" s="15"/>
      <c r="L98" s="15"/>
      <c r="M98" s="15"/>
      <c r="N98" s="15"/>
      <c r="O98" s="15"/>
      <c r="P98" s="15"/>
      <c r="Q98" s="15"/>
      <c r="R98" s="15"/>
      <c r="S98" s="15"/>
      <c r="T98" s="15"/>
      <c r="U98" s="15"/>
      <c r="V98" s="14"/>
      <c r="W98" s="15"/>
      <c r="X98" s="15"/>
      <c r="Y98" s="14"/>
      <c r="Z98" s="15"/>
      <c r="AA98" s="15"/>
      <c r="AB98" s="14"/>
      <c r="AC98" s="15"/>
      <c r="AD98" s="15"/>
      <c r="AE98" s="14"/>
      <c r="AF98" s="15"/>
      <c r="AG98" s="15"/>
      <c r="AH98" s="14"/>
      <c r="AI98" s="15"/>
      <c r="AJ98" s="15"/>
      <c r="AK98" s="15"/>
      <c r="AL98" s="14"/>
      <c r="AM98" s="14"/>
      <c r="AN98" s="14"/>
      <c r="AO98" s="15"/>
      <c r="AP98" s="15"/>
      <c r="AQ98" s="14"/>
      <c r="AR98" s="15"/>
      <c r="AS98" s="15"/>
      <c r="AT98" s="14"/>
      <c r="AU98" s="15"/>
      <c r="AV98" s="15"/>
      <c r="AW98" s="14"/>
      <c r="AX98" s="15"/>
      <c r="AY98" s="15"/>
      <c r="AZ98" s="14"/>
      <c r="BA98" s="15"/>
      <c r="BB98" s="15"/>
      <c r="BC98" s="14"/>
      <c r="BD98" s="15"/>
      <c r="BE98" s="15"/>
      <c r="BF98" s="14"/>
      <c r="BG98" s="50">
        <v>177.5</v>
      </c>
      <c r="BH98" s="50">
        <v>69.655460000000005</v>
      </c>
      <c r="BI98" s="14">
        <f t="shared" si="271"/>
        <v>39.242512676056343</v>
      </c>
      <c r="BJ98" s="50"/>
      <c r="BK98" s="15"/>
      <c r="BL98" s="14"/>
      <c r="BM98" s="15"/>
      <c r="BN98" s="15"/>
      <c r="BO98" s="14"/>
      <c r="BP98" s="50"/>
      <c r="BQ98" s="15"/>
      <c r="BR98" s="14"/>
      <c r="BS98" s="50"/>
      <c r="BT98" s="15"/>
      <c r="BU98" s="14"/>
      <c r="BV98" s="50"/>
      <c r="BW98" s="15"/>
      <c r="BX98" s="14"/>
      <c r="BY98" s="50"/>
      <c r="BZ98" s="15"/>
      <c r="CA98" s="14"/>
      <c r="CB98" s="50"/>
      <c r="CC98" s="15"/>
      <c r="CD98" s="14"/>
      <c r="CE98" s="50"/>
      <c r="CF98" s="15"/>
      <c r="CG98" s="14"/>
      <c r="CH98" s="50"/>
      <c r="CI98" s="15"/>
      <c r="CJ98" s="14"/>
      <c r="CK98" s="50"/>
      <c r="CL98" s="15"/>
      <c r="CM98" s="14"/>
      <c r="CN98" s="50"/>
      <c r="CO98" s="15"/>
      <c r="CP98" s="14"/>
      <c r="CQ98" s="50"/>
      <c r="CR98" s="15"/>
      <c r="CS98" s="14"/>
      <c r="CT98" s="50"/>
      <c r="CU98" s="15"/>
      <c r="CV98" s="14"/>
      <c r="CW98" s="50"/>
      <c r="CX98" s="15"/>
      <c r="CY98" s="14"/>
      <c r="CZ98" s="50"/>
      <c r="DA98" s="15"/>
      <c r="DB98" s="14"/>
      <c r="DC98" s="50"/>
      <c r="DD98" s="15"/>
      <c r="DE98" s="14"/>
      <c r="DF98" s="50"/>
      <c r="DG98" s="15"/>
      <c r="DH98" s="14"/>
      <c r="DI98" s="50"/>
      <c r="DJ98" s="15"/>
      <c r="DK98" s="14"/>
      <c r="DL98" s="50"/>
      <c r="DM98" s="15"/>
      <c r="DN98" s="14"/>
      <c r="DO98" s="50"/>
      <c r="DP98" s="15"/>
      <c r="DQ98" s="14"/>
      <c r="DR98" s="50"/>
      <c r="DS98" s="15"/>
      <c r="DT98" s="14"/>
      <c r="DU98" s="50"/>
      <c r="DV98" s="15"/>
      <c r="DW98" s="14"/>
      <c r="DX98" s="50"/>
      <c r="DY98" s="15"/>
      <c r="DZ98" s="14"/>
      <c r="EA98" s="15"/>
      <c r="EB98" s="15"/>
      <c r="EC98" s="14"/>
      <c r="ED98" s="15"/>
      <c r="EE98" s="15"/>
      <c r="EF98" s="14"/>
      <c r="EG98" s="15"/>
      <c r="EH98" s="15"/>
      <c r="EI98" s="14"/>
      <c r="EJ98" s="15"/>
      <c r="EK98" s="15"/>
      <c r="EL98" s="14"/>
      <c r="EM98" s="15"/>
      <c r="EN98" s="15"/>
      <c r="EO98" s="14"/>
      <c r="EP98" s="15"/>
      <c r="EQ98" s="15"/>
      <c r="ER98" s="14"/>
      <c r="ES98" s="15"/>
      <c r="ET98" s="15"/>
      <c r="EU98" s="14"/>
      <c r="EV98" s="15"/>
      <c r="EW98" s="15"/>
      <c r="EX98" s="14"/>
      <c r="EY98" s="15"/>
      <c r="EZ98" s="15"/>
      <c r="FA98" s="14"/>
      <c r="FB98" s="15"/>
      <c r="FC98" s="15"/>
      <c r="FD98" s="14"/>
      <c r="FE98" s="15"/>
      <c r="FF98" s="15"/>
      <c r="FG98" s="14"/>
      <c r="FH98" s="15"/>
      <c r="FI98" s="15"/>
      <c r="FJ98" s="14"/>
      <c r="FK98" s="15"/>
      <c r="FL98" s="15"/>
      <c r="FM98" s="14"/>
      <c r="FN98" s="15"/>
      <c r="FO98" s="15"/>
      <c r="FP98" s="14"/>
      <c r="FQ98" s="15"/>
      <c r="FR98" s="15"/>
      <c r="FS98" s="14"/>
      <c r="FT98" s="15"/>
      <c r="FU98" s="15"/>
      <c r="FV98" s="14"/>
    </row>
    <row r="99" spans="1:178" s="12" customFormat="1" ht="15.75" x14ac:dyDescent="0.25">
      <c r="A99" s="59" t="s">
        <v>533</v>
      </c>
      <c r="B99" s="50">
        <f t="shared" si="253"/>
        <v>92.9</v>
      </c>
      <c r="C99" s="50">
        <f t="shared" si="254"/>
        <v>33.85539</v>
      </c>
      <c r="D99" s="15">
        <f t="shared" si="279"/>
        <v>36.442831001076428</v>
      </c>
      <c r="E99" s="15"/>
      <c r="F99" s="15"/>
      <c r="G99" s="15"/>
      <c r="H99" s="15"/>
      <c r="I99" s="15"/>
      <c r="J99" s="15"/>
      <c r="K99" s="15"/>
      <c r="L99" s="15"/>
      <c r="M99" s="15"/>
      <c r="N99" s="15"/>
      <c r="O99" s="15"/>
      <c r="P99" s="15"/>
      <c r="Q99" s="15"/>
      <c r="R99" s="15"/>
      <c r="S99" s="15"/>
      <c r="T99" s="15"/>
      <c r="U99" s="15"/>
      <c r="V99" s="14"/>
      <c r="W99" s="15"/>
      <c r="X99" s="15"/>
      <c r="Y99" s="14"/>
      <c r="Z99" s="15"/>
      <c r="AA99" s="15"/>
      <c r="AB99" s="14"/>
      <c r="AC99" s="15"/>
      <c r="AD99" s="15"/>
      <c r="AE99" s="14"/>
      <c r="AF99" s="15"/>
      <c r="AG99" s="15"/>
      <c r="AH99" s="14"/>
      <c r="AI99" s="15"/>
      <c r="AJ99" s="15"/>
      <c r="AK99" s="15"/>
      <c r="AL99" s="14"/>
      <c r="AM99" s="14"/>
      <c r="AN99" s="14"/>
      <c r="AO99" s="15"/>
      <c r="AP99" s="15"/>
      <c r="AQ99" s="14"/>
      <c r="AR99" s="15"/>
      <c r="AS99" s="15"/>
      <c r="AT99" s="14"/>
      <c r="AU99" s="15"/>
      <c r="AV99" s="15"/>
      <c r="AW99" s="14"/>
      <c r="AX99" s="15"/>
      <c r="AY99" s="15"/>
      <c r="AZ99" s="14"/>
      <c r="BA99" s="15"/>
      <c r="BB99" s="15"/>
      <c r="BC99" s="14"/>
      <c r="BD99" s="15"/>
      <c r="BE99" s="15"/>
      <c r="BF99" s="14"/>
      <c r="BG99" s="50">
        <v>92.9</v>
      </c>
      <c r="BH99" s="50">
        <v>33.85539</v>
      </c>
      <c r="BI99" s="14">
        <f t="shared" si="271"/>
        <v>36.442831001076428</v>
      </c>
      <c r="BJ99" s="50"/>
      <c r="BK99" s="15"/>
      <c r="BL99" s="14"/>
      <c r="BM99" s="15"/>
      <c r="BN99" s="15"/>
      <c r="BO99" s="14"/>
      <c r="BP99" s="50"/>
      <c r="BQ99" s="15"/>
      <c r="BR99" s="14"/>
      <c r="BS99" s="50"/>
      <c r="BT99" s="15"/>
      <c r="BU99" s="14"/>
      <c r="BV99" s="50"/>
      <c r="BW99" s="15"/>
      <c r="BX99" s="14"/>
      <c r="BY99" s="50"/>
      <c r="BZ99" s="15"/>
      <c r="CA99" s="14"/>
      <c r="CB99" s="50"/>
      <c r="CC99" s="15"/>
      <c r="CD99" s="14"/>
      <c r="CE99" s="50"/>
      <c r="CF99" s="15"/>
      <c r="CG99" s="14"/>
      <c r="CH99" s="50"/>
      <c r="CI99" s="15"/>
      <c r="CJ99" s="14"/>
      <c r="CK99" s="50"/>
      <c r="CL99" s="15"/>
      <c r="CM99" s="14"/>
      <c r="CN99" s="50"/>
      <c r="CO99" s="15"/>
      <c r="CP99" s="14"/>
      <c r="CQ99" s="50"/>
      <c r="CR99" s="15"/>
      <c r="CS99" s="14"/>
      <c r="CT99" s="50"/>
      <c r="CU99" s="15"/>
      <c r="CV99" s="14"/>
      <c r="CW99" s="50"/>
      <c r="CX99" s="15"/>
      <c r="CY99" s="14"/>
      <c r="CZ99" s="50"/>
      <c r="DA99" s="15"/>
      <c r="DB99" s="14"/>
      <c r="DC99" s="50"/>
      <c r="DD99" s="15"/>
      <c r="DE99" s="14"/>
      <c r="DF99" s="50"/>
      <c r="DG99" s="15"/>
      <c r="DH99" s="14"/>
      <c r="DI99" s="50"/>
      <c r="DJ99" s="15"/>
      <c r="DK99" s="14"/>
      <c r="DL99" s="50"/>
      <c r="DM99" s="15"/>
      <c r="DN99" s="14"/>
      <c r="DO99" s="50"/>
      <c r="DP99" s="15"/>
      <c r="DQ99" s="14"/>
      <c r="DR99" s="50"/>
      <c r="DS99" s="15"/>
      <c r="DT99" s="14"/>
      <c r="DU99" s="50"/>
      <c r="DV99" s="15"/>
      <c r="DW99" s="14"/>
      <c r="DX99" s="50"/>
      <c r="DY99" s="15"/>
      <c r="DZ99" s="14"/>
      <c r="EA99" s="15"/>
      <c r="EB99" s="15"/>
      <c r="EC99" s="14"/>
      <c r="ED99" s="15"/>
      <c r="EE99" s="15"/>
      <c r="EF99" s="14"/>
      <c r="EG99" s="15"/>
      <c r="EH99" s="15"/>
      <c r="EI99" s="14"/>
      <c r="EJ99" s="15"/>
      <c r="EK99" s="15"/>
      <c r="EL99" s="14"/>
      <c r="EM99" s="15"/>
      <c r="EN99" s="15"/>
      <c r="EO99" s="14"/>
      <c r="EP99" s="15"/>
      <c r="EQ99" s="15"/>
      <c r="ER99" s="14"/>
      <c r="ES99" s="15"/>
      <c r="ET99" s="15"/>
      <c r="EU99" s="14"/>
      <c r="EV99" s="15"/>
      <c r="EW99" s="15"/>
      <c r="EX99" s="14"/>
      <c r="EY99" s="15"/>
      <c r="EZ99" s="15"/>
      <c r="FA99" s="14"/>
      <c r="FB99" s="15"/>
      <c r="FC99" s="15"/>
      <c r="FD99" s="14"/>
      <c r="FE99" s="15"/>
      <c r="FF99" s="15"/>
      <c r="FG99" s="14"/>
      <c r="FH99" s="15"/>
      <c r="FI99" s="15"/>
      <c r="FJ99" s="14"/>
      <c r="FK99" s="15"/>
      <c r="FL99" s="15"/>
      <c r="FM99" s="14"/>
      <c r="FN99" s="15"/>
      <c r="FO99" s="15"/>
      <c r="FP99" s="14"/>
      <c r="FQ99" s="15"/>
      <c r="FR99" s="15"/>
      <c r="FS99" s="14"/>
      <c r="FT99" s="15"/>
      <c r="FU99" s="15"/>
      <c r="FV99" s="14"/>
    </row>
    <row r="100" spans="1:178" s="12" customFormat="1" ht="15.75" x14ac:dyDescent="0.25">
      <c r="A100" s="59" t="s">
        <v>348</v>
      </c>
      <c r="B100" s="50">
        <f t="shared" si="253"/>
        <v>0</v>
      </c>
      <c r="C100" s="50">
        <f t="shared" si="254"/>
        <v>0</v>
      </c>
      <c r="D100" s="15"/>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50"/>
      <c r="AD100" s="50"/>
      <c r="AE100" s="50"/>
      <c r="AF100" s="80"/>
      <c r="AG100" s="80"/>
      <c r="AH100" s="80"/>
      <c r="AI100" s="80"/>
      <c r="AJ100" s="80"/>
      <c r="AK100" s="15"/>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50"/>
      <c r="BH100" s="50"/>
      <c r="BI100" s="14"/>
      <c r="BJ100" s="50"/>
      <c r="BK100" s="80"/>
      <c r="BL100" s="80"/>
      <c r="BM100" s="80"/>
      <c r="BN100" s="80"/>
      <c r="BO100" s="80"/>
      <c r="BP100" s="50"/>
      <c r="BQ100" s="80"/>
      <c r="BR100" s="80"/>
      <c r="BS100" s="50"/>
      <c r="BT100" s="80"/>
      <c r="BU100" s="80"/>
      <c r="BV100" s="50"/>
      <c r="BW100" s="80"/>
      <c r="BX100" s="80"/>
      <c r="BY100" s="50"/>
      <c r="BZ100" s="80"/>
      <c r="CA100" s="80"/>
      <c r="CB100" s="50"/>
      <c r="CC100" s="80"/>
      <c r="CD100" s="80"/>
      <c r="CE100" s="50"/>
      <c r="CF100" s="80"/>
      <c r="CG100" s="14"/>
      <c r="CH100" s="50"/>
      <c r="CI100" s="80"/>
      <c r="CJ100" s="14"/>
      <c r="CK100" s="50"/>
      <c r="CL100" s="80"/>
      <c r="CM100" s="14"/>
      <c r="CN100" s="50"/>
      <c r="CO100" s="80"/>
      <c r="CP100" s="14"/>
      <c r="CQ100" s="50"/>
      <c r="CR100" s="80"/>
      <c r="CS100" s="14"/>
      <c r="CT100" s="50"/>
      <c r="CU100" s="80"/>
      <c r="CV100" s="14"/>
      <c r="CW100" s="50"/>
      <c r="CX100" s="80"/>
      <c r="CY100" s="14"/>
      <c r="CZ100" s="50"/>
      <c r="DA100" s="80"/>
      <c r="DB100" s="14"/>
      <c r="DC100" s="50"/>
      <c r="DD100" s="80"/>
      <c r="DE100" s="14"/>
      <c r="DF100" s="50"/>
      <c r="DG100" s="80"/>
      <c r="DH100" s="14"/>
      <c r="DI100" s="50"/>
      <c r="DJ100" s="80"/>
      <c r="DK100" s="14"/>
      <c r="DL100" s="50"/>
      <c r="DM100" s="80"/>
      <c r="DN100" s="14"/>
      <c r="DO100" s="50"/>
      <c r="DP100" s="80"/>
      <c r="DQ100" s="14"/>
      <c r="DR100" s="50"/>
      <c r="DS100" s="80"/>
      <c r="DT100" s="14"/>
      <c r="DU100" s="50"/>
      <c r="DV100" s="80"/>
      <c r="DW100" s="14"/>
      <c r="DX100" s="50"/>
      <c r="DY100" s="80"/>
      <c r="DZ100" s="14"/>
      <c r="EA100" s="80"/>
      <c r="EB100" s="80"/>
      <c r="EC100" s="80"/>
      <c r="ED100" s="80"/>
      <c r="EE100" s="80"/>
      <c r="EF100" s="80"/>
      <c r="EG100" s="80"/>
      <c r="EH100" s="80"/>
      <c r="EI100" s="80"/>
      <c r="EJ100" s="80"/>
      <c r="EK100" s="80"/>
      <c r="EL100" s="80"/>
      <c r="EM100" s="80"/>
      <c r="EN100" s="80"/>
      <c r="EO100" s="80"/>
      <c r="EP100" s="80"/>
      <c r="EQ100" s="80"/>
      <c r="ER100" s="80"/>
      <c r="ES100" s="80"/>
      <c r="ET100" s="80"/>
      <c r="EU100" s="80"/>
      <c r="EV100" s="80"/>
      <c r="EW100" s="80"/>
      <c r="EX100" s="80"/>
      <c r="EY100" s="80"/>
      <c r="EZ100" s="80"/>
      <c r="FA100" s="80"/>
      <c r="FB100" s="80"/>
      <c r="FC100" s="80"/>
      <c r="FD100" s="80"/>
      <c r="FE100" s="80"/>
      <c r="FF100" s="80"/>
      <c r="FG100" s="80"/>
      <c r="FH100" s="80"/>
      <c r="FI100" s="80"/>
      <c r="FJ100" s="14"/>
      <c r="FK100" s="80"/>
      <c r="FL100" s="80"/>
      <c r="FM100" s="14"/>
      <c r="FN100" s="80"/>
      <c r="FO100" s="80"/>
      <c r="FP100" s="14"/>
      <c r="FQ100" s="80"/>
      <c r="FR100" s="80"/>
      <c r="FS100" s="14"/>
      <c r="FT100" s="80"/>
      <c r="FU100" s="80"/>
      <c r="FV100" s="14"/>
    </row>
    <row r="101" spans="1:178" s="12" customFormat="1" ht="15.75" x14ac:dyDescent="0.25">
      <c r="A101" s="59" t="s">
        <v>534</v>
      </c>
      <c r="B101" s="50">
        <f t="shared" si="253"/>
        <v>165.1</v>
      </c>
      <c r="C101" s="50">
        <f t="shared" si="254"/>
        <v>46.29992</v>
      </c>
      <c r="D101" s="15">
        <f t="shared" si="279"/>
        <v>28.043561477892187</v>
      </c>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50"/>
      <c r="AD101" s="50"/>
      <c r="AE101" s="50"/>
      <c r="AF101" s="80"/>
      <c r="AG101" s="80"/>
      <c r="AH101" s="80"/>
      <c r="AI101" s="80"/>
      <c r="AJ101" s="80"/>
      <c r="AK101" s="15"/>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50">
        <v>165.1</v>
      </c>
      <c r="BH101" s="50">
        <v>46.29992</v>
      </c>
      <c r="BI101" s="14">
        <f t="shared" si="271"/>
        <v>28.043561477892187</v>
      </c>
      <c r="BJ101" s="50"/>
      <c r="BK101" s="80"/>
      <c r="BL101" s="80"/>
      <c r="BM101" s="80"/>
      <c r="BN101" s="80"/>
      <c r="BO101" s="80"/>
      <c r="BP101" s="50"/>
      <c r="BQ101" s="80"/>
      <c r="BR101" s="80"/>
      <c r="BS101" s="50"/>
      <c r="BT101" s="80"/>
      <c r="BU101" s="80"/>
      <c r="BV101" s="50"/>
      <c r="BW101" s="80"/>
      <c r="BX101" s="80"/>
      <c r="BY101" s="50"/>
      <c r="BZ101" s="80"/>
      <c r="CA101" s="80"/>
      <c r="CB101" s="50"/>
      <c r="CC101" s="80"/>
      <c r="CD101" s="80"/>
      <c r="CE101" s="50"/>
      <c r="CF101" s="80"/>
      <c r="CG101" s="14"/>
      <c r="CH101" s="50"/>
      <c r="CI101" s="80"/>
      <c r="CJ101" s="14"/>
      <c r="CK101" s="50"/>
      <c r="CL101" s="80"/>
      <c r="CM101" s="14"/>
      <c r="CN101" s="50"/>
      <c r="CO101" s="80"/>
      <c r="CP101" s="14"/>
      <c r="CQ101" s="50"/>
      <c r="CR101" s="80"/>
      <c r="CS101" s="14"/>
      <c r="CT101" s="50"/>
      <c r="CU101" s="80"/>
      <c r="CV101" s="14"/>
      <c r="CW101" s="50"/>
      <c r="CX101" s="80"/>
      <c r="CY101" s="14"/>
      <c r="CZ101" s="50"/>
      <c r="DA101" s="80"/>
      <c r="DB101" s="14"/>
      <c r="DC101" s="50"/>
      <c r="DD101" s="80"/>
      <c r="DE101" s="14"/>
      <c r="DF101" s="50"/>
      <c r="DG101" s="80"/>
      <c r="DH101" s="14"/>
      <c r="DI101" s="50"/>
      <c r="DJ101" s="80"/>
      <c r="DK101" s="14"/>
      <c r="DL101" s="50"/>
      <c r="DM101" s="80"/>
      <c r="DN101" s="14"/>
      <c r="DO101" s="50"/>
      <c r="DP101" s="80"/>
      <c r="DQ101" s="14"/>
      <c r="DR101" s="50"/>
      <c r="DS101" s="80"/>
      <c r="DT101" s="14"/>
      <c r="DU101" s="50"/>
      <c r="DV101" s="80"/>
      <c r="DW101" s="14"/>
      <c r="DX101" s="50"/>
      <c r="DY101" s="80"/>
      <c r="DZ101" s="14"/>
      <c r="EA101" s="80"/>
      <c r="EB101" s="80"/>
      <c r="EC101" s="80"/>
      <c r="ED101" s="80"/>
      <c r="EE101" s="80"/>
      <c r="EF101" s="80"/>
      <c r="EG101" s="80"/>
      <c r="EH101" s="80"/>
      <c r="EI101" s="80"/>
      <c r="EJ101" s="80"/>
      <c r="EK101" s="80"/>
      <c r="EL101" s="80"/>
      <c r="EM101" s="80"/>
      <c r="EN101" s="80"/>
      <c r="EO101" s="80"/>
      <c r="EP101" s="80"/>
      <c r="EQ101" s="80"/>
      <c r="ER101" s="80"/>
      <c r="ES101" s="80"/>
      <c r="ET101" s="80"/>
      <c r="EU101" s="80"/>
      <c r="EV101" s="80"/>
      <c r="EW101" s="80"/>
      <c r="EX101" s="80"/>
      <c r="EY101" s="80"/>
      <c r="EZ101" s="80"/>
      <c r="FA101" s="80"/>
      <c r="FB101" s="80"/>
      <c r="FC101" s="80"/>
      <c r="FD101" s="80"/>
      <c r="FE101" s="80"/>
      <c r="FF101" s="80"/>
      <c r="FG101" s="80"/>
      <c r="FH101" s="80"/>
      <c r="FI101" s="80"/>
      <c r="FJ101" s="14"/>
      <c r="FK101" s="80"/>
      <c r="FL101" s="80"/>
      <c r="FM101" s="14"/>
      <c r="FN101" s="80"/>
      <c r="FO101" s="80"/>
      <c r="FP101" s="14"/>
      <c r="FQ101" s="80"/>
      <c r="FR101" s="80"/>
      <c r="FS101" s="14"/>
      <c r="FT101" s="80"/>
      <c r="FU101" s="80"/>
      <c r="FV101" s="14"/>
    </row>
    <row r="102" spans="1:178" s="12" customFormat="1" ht="15.75" x14ac:dyDescent="0.25">
      <c r="A102" s="59" t="s">
        <v>535</v>
      </c>
      <c r="B102" s="50">
        <f t="shared" si="253"/>
        <v>118.9</v>
      </c>
      <c r="C102" s="50">
        <f t="shared" si="254"/>
        <v>53.144089999999998</v>
      </c>
      <c r="D102" s="15">
        <f t="shared" si="279"/>
        <v>44.696459209419679</v>
      </c>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50"/>
      <c r="AD102" s="50"/>
      <c r="AE102" s="50"/>
      <c r="AF102" s="80"/>
      <c r="AG102" s="80"/>
      <c r="AH102" s="80"/>
      <c r="AI102" s="80"/>
      <c r="AJ102" s="80"/>
      <c r="AK102" s="15"/>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50">
        <v>118.9</v>
      </c>
      <c r="BH102" s="50">
        <v>53.144089999999998</v>
      </c>
      <c r="BI102" s="14">
        <f t="shared" si="271"/>
        <v>44.696459209419679</v>
      </c>
      <c r="BJ102" s="50"/>
      <c r="BK102" s="80"/>
      <c r="BL102" s="80"/>
      <c r="BM102" s="80"/>
      <c r="BN102" s="80"/>
      <c r="BO102" s="80"/>
      <c r="BP102" s="50"/>
      <c r="BQ102" s="80"/>
      <c r="BR102" s="80"/>
      <c r="BS102" s="50"/>
      <c r="BT102" s="80"/>
      <c r="BU102" s="80"/>
      <c r="BV102" s="50"/>
      <c r="BW102" s="80"/>
      <c r="BX102" s="80"/>
      <c r="BY102" s="50"/>
      <c r="BZ102" s="80"/>
      <c r="CA102" s="80"/>
      <c r="CB102" s="50"/>
      <c r="CC102" s="80"/>
      <c r="CD102" s="80"/>
      <c r="CE102" s="50"/>
      <c r="CF102" s="80"/>
      <c r="CG102" s="14"/>
      <c r="CH102" s="50"/>
      <c r="CI102" s="80"/>
      <c r="CJ102" s="14"/>
      <c r="CK102" s="50"/>
      <c r="CL102" s="80"/>
      <c r="CM102" s="14"/>
      <c r="CN102" s="50"/>
      <c r="CO102" s="80"/>
      <c r="CP102" s="14"/>
      <c r="CQ102" s="50"/>
      <c r="CR102" s="80"/>
      <c r="CS102" s="14"/>
      <c r="CT102" s="50"/>
      <c r="CU102" s="80"/>
      <c r="CV102" s="14"/>
      <c r="CW102" s="50"/>
      <c r="CX102" s="80"/>
      <c r="CY102" s="14"/>
      <c r="CZ102" s="50"/>
      <c r="DA102" s="80"/>
      <c r="DB102" s="14"/>
      <c r="DC102" s="50"/>
      <c r="DD102" s="80"/>
      <c r="DE102" s="14"/>
      <c r="DF102" s="50"/>
      <c r="DG102" s="80"/>
      <c r="DH102" s="14"/>
      <c r="DI102" s="50"/>
      <c r="DJ102" s="80"/>
      <c r="DK102" s="14"/>
      <c r="DL102" s="50"/>
      <c r="DM102" s="80"/>
      <c r="DN102" s="14"/>
      <c r="DO102" s="50"/>
      <c r="DP102" s="80"/>
      <c r="DQ102" s="14"/>
      <c r="DR102" s="50"/>
      <c r="DS102" s="80"/>
      <c r="DT102" s="14"/>
      <c r="DU102" s="50"/>
      <c r="DV102" s="80"/>
      <c r="DW102" s="14"/>
      <c r="DX102" s="50"/>
      <c r="DY102" s="80"/>
      <c r="DZ102" s="14"/>
      <c r="EA102" s="80"/>
      <c r="EB102" s="80"/>
      <c r="EC102" s="80"/>
      <c r="ED102" s="80"/>
      <c r="EE102" s="80"/>
      <c r="EF102" s="80"/>
      <c r="EG102" s="80"/>
      <c r="EH102" s="80"/>
      <c r="EI102" s="80"/>
      <c r="EJ102" s="80"/>
      <c r="EK102" s="80"/>
      <c r="EL102" s="80"/>
      <c r="EM102" s="80"/>
      <c r="EN102" s="80"/>
      <c r="EO102" s="80"/>
      <c r="EP102" s="80"/>
      <c r="EQ102" s="80"/>
      <c r="ER102" s="80"/>
      <c r="ES102" s="80"/>
      <c r="ET102" s="80"/>
      <c r="EU102" s="80"/>
      <c r="EV102" s="80"/>
      <c r="EW102" s="80"/>
      <c r="EX102" s="80"/>
      <c r="EY102" s="80"/>
      <c r="EZ102" s="80"/>
      <c r="FA102" s="80"/>
      <c r="FB102" s="80"/>
      <c r="FC102" s="80"/>
      <c r="FD102" s="80"/>
      <c r="FE102" s="80"/>
      <c r="FF102" s="80"/>
      <c r="FG102" s="80"/>
      <c r="FH102" s="80"/>
      <c r="FI102" s="80"/>
      <c r="FJ102" s="14"/>
      <c r="FK102" s="80"/>
      <c r="FL102" s="80"/>
      <c r="FM102" s="14"/>
      <c r="FN102" s="80"/>
      <c r="FO102" s="80"/>
      <c r="FP102" s="14"/>
      <c r="FQ102" s="80"/>
      <c r="FR102" s="80"/>
      <c r="FS102" s="14"/>
      <c r="FT102" s="80"/>
      <c r="FU102" s="80"/>
      <c r="FV102" s="14"/>
    </row>
    <row r="103" spans="1:178" s="12" customFormat="1" ht="15.75" x14ac:dyDescent="0.25">
      <c r="A103" s="59" t="s">
        <v>331</v>
      </c>
      <c r="B103" s="50">
        <f t="shared" si="253"/>
        <v>48</v>
      </c>
      <c r="C103" s="50">
        <f t="shared" si="254"/>
        <v>22.416930000000001</v>
      </c>
      <c r="D103" s="15">
        <f t="shared" si="279"/>
        <v>46.7019375</v>
      </c>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50"/>
      <c r="AD103" s="50"/>
      <c r="AE103" s="50"/>
      <c r="AF103" s="80"/>
      <c r="AG103" s="80"/>
      <c r="AH103" s="80"/>
      <c r="AI103" s="80"/>
      <c r="AJ103" s="80"/>
      <c r="AK103" s="15"/>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50">
        <v>48</v>
      </c>
      <c r="BH103" s="50">
        <v>22.416930000000001</v>
      </c>
      <c r="BI103" s="14">
        <f t="shared" si="271"/>
        <v>46.7019375</v>
      </c>
      <c r="BJ103" s="50"/>
      <c r="BK103" s="80"/>
      <c r="BL103" s="80"/>
      <c r="BM103" s="80"/>
      <c r="BN103" s="80"/>
      <c r="BO103" s="80"/>
      <c r="BP103" s="50"/>
      <c r="BQ103" s="80"/>
      <c r="BR103" s="80"/>
      <c r="BS103" s="50"/>
      <c r="BT103" s="80"/>
      <c r="BU103" s="80"/>
      <c r="BV103" s="50"/>
      <c r="BW103" s="80"/>
      <c r="BX103" s="80"/>
      <c r="BY103" s="50"/>
      <c r="BZ103" s="80"/>
      <c r="CA103" s="80"/>
      <c r="CB103" s="50"/>
      <c r="CC103" s="80"/>
      <c r="CD103" s="80"/>
      <c r="CE103" s="50"/>
      <c r="CF103" s="80"/>
      <c r="CG103" s="14"/>
      <c r="CH103" s="50"/>
      <c r="CI103" s="80"/>
      <c r="CJ103" s="14"/>
      <c r="CK103" s="50"/>
      <c r="CL103" s="80"/>
      <c r="CM103" s="14"/>
      <c r="CN103" s="50"/>
      <c r="CO103" s="80"/>
      <c r="CP103" s="14"/>
      <c r="CQ103" s="50"/>
      <c r="CR103" s="80"/>
      <c r="CS103" s="14"/>
      <c r="CT103" s="50"/>
      <c r="CU103" s="80"/>
      <c r="CV103" s="14"/>
      <c r="CW103" s="50"/>
      <c r="CX103" s="80"/>
      <c r="CY103" s="14"/>
      <c r="CZ103" s="50"/>
      <c r="DA103" s="80"/>
      <c r="DB103" s="14"/>
      <c r="DC103" s="50"/>
      <c r="DD103" s="80"/>
      <c r="DE103" s="14"/>
      <c r="DF103" s="50"/>
      <c r="DG103" s="80"/>
      <c r="DH103" s="14"/>
      <c r="DI103" s="50"/>
      <c r="DJ103" s="80"/>
      <c r="DK103" s="14"/>
      <c r="DL103" s="50"/>
      <c r="DM103" s="80"/>
      <c r="DN103" s="14"/>
      <c r="DO103" s="50"/>
      <c r="DP103" s="80"/>
      <c r="DQ103" s="14"/>
      <c r="DR103" s="50"/>
      <c r="DS103" s="80"/>
      <c r="DT103" s="14"/>
      <c r="DU103" s="50"/>
      <c r="DV103" s="80"/>
      <c r="DW103" s="14"/>
      <c r="DX103" s="50"/>
      <c r="DY103" s="80"/>
      <c r="DZ103" s="14"/>
      <c r="EA103" s="80"/>
      <c r="EB103" s="80"/>
      <c r="EC103" s="80"/>
      <c r="ED103" s="80"/>
      <c r="EE103" s="80"/>
      <c r="EF103" s="80"/>
      <c r="EG103" s="80"/>
      <c r="EH103" s="80"/>
      <c r="EI103" s="80"/>
      <c r="EJ103" s="80"/>
      <c r="EK103" s="80"/>
      <c r="EL103" s="80"/>
      <c r="EM103" s="80"/>
      <c r="EN103" s="80"/>
      <c r="EO103" s="80"/>
      <c r="EP103" s="80"/>
      <c r="EQ103" s="80"/>
      <c r="ER103" s="80"/>
      <c r="ES103" s="80"/>
      <c r="ET103" s="80"/>
      <c r="EU103" s="80"/>
      <c r="EV103" s="80"/>
      <c r="EW103" s="80"/>
      <c r="EX103" s="80"/>
      <c r="EY103" s="80"/>
      <c r="EZ103" s="80"/>
      <c r="FA103" s="80"/>
      <c r="FB103" s="80"/>
      <c r="FC103" s="80"/>
      <c r="FD103" s="80"/>
      <c r="FE103" s="80"/>
      <c r="FF103" s="80"/>
      <c r="FG103" s="80"/>
      <c r="FH103" s="80"/>
      <c r="FI103" s="80"/>
      <c r="FJ103" s="14"/>
      <c r="FK103" s="80"/>
      <c r="FL103" s="80"/>
      <c r="FM103" s="14"/>
      <c r="FN103" s="80"/>
      <c r="FO103" s="80"/>
      <c r="FP103" s="14"/>
      <c r="FQ103" s="80"/>
      <c r="FR103" s="80"/>
      <c r="FS103" s="14"/>
      <c r="FT103" s="80"/>
      <c r="FU103" s="80"/>
      <c r="FV103" s="14"/>
    </row>
    <row r="104" spans="1:178" s="12" customFormat="1" ht="15.75" x14ac:dyDescent="0.25">
      <c r="A104" s="59" t="s">
        <v>345</v>
      </c>
      <c r="B104" s="50">
        <f t="shared" si="253"/>
        <v>92.9</v>
      </c>
      <c r="C104" s="50">
        <f t="shared" si="254"/>
        <v>0</v>
      </c>
      <c r="D104" s="15">
        <f t="shared" si="279"/>
        <v>0</v>
      </c>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50"/>
      <c r="AD104" s="50"/>
      <c r="AE104" s="50"/>
      <c r="AF104" s="80"/>
      <c r="AG104" s="80"/>
      <c r="AH104" s="80"/>
      <c r="AI104" s="80"/>
      <c r="AJ104" s="80"/>
      <c r="AK104" s="15"/>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50">
        <v>92.9</v>
      </c>
      <c r="BH104" s="50"/>
      <c r="BI104" s="14">
        <f t="shared" si="271"/>
        <v>0</v>
      </c>
      <c r="BJ104" s="50"/>
      <c r="BK104" s="80"/>
      <c r="BL104" s="80"/>
      <c r="BM104" s="80"/>
      <c r="BN104" s="80"/>
      <c r="BO104" s="80"/>
      <c r="BP104" s="50"/>
      <c r="BQ104" s="80"/>
      <c r="BR104" s="80"/>
      <c r="BS104" s="50"/>
      <c r="BT104" s="80"/>
      <c r="BU104" s="80"/>
      <c r="BV104" s="50"/>
      <c r="BW104" s="80"/>
      <c r="BX104" s="80"/>
      <c r="BY104" s="50"/>
      <c r="BZ104" s="80"/>
      <c r="CA104" s="80"/>
      <c r="CB104" s="50"/>
      <c r="CC104" s="80"/>
      <c r="CD104" s="80"/>
      <c r="CE104" s="50"/>
      <c r="CF104" s="80"/>
      <c r="CG104" s="14"/>
      <c r="CH104" s="50"/>
      <c r="CI104" s="80"/>
      <c r="CJ104" s="14"/>
      <c r="CK104" s="50"/>
      <c r="CL104" s="80"/>
      <c r="CM104" s="14"/>
      <c r="CN104" s="50"/>
      <c r="CO104" s="80"/>
      <c r="CP104" s="14"/>
      <c r="CQ104" s="50"/>
      <c r="CR104" s="80"/>
      <c r="CS104" s="14"/>
      <c r="CT104" s="50"/>
      <c r="CU104" s="80"/>
      <c r="CV104" s="14"/>
      <c r="CW104" s="50"/>
      <c r="CX104" s="80"/>
      <c r="CY104" s="14"/>
      <c r="CZ104" s="50"/>
      <c r="DA104" s="80"/>
      <c r="DB104" s="14"/>
      <c r="DC104" s="50"/>
      <c r="DD104" s="80"/>
      <c r="DE104" s="14"/>
      <c r="DF104" s="50"/>
      <c r="DG104" s="80"/>
      <c r="DH104" s="14"/>
      <c r="DI104" s="50"/>
      <c r="DJ104" s="80"/>
      <c r="DK104" s="14"/>
      <c r="DL104" s="50"/>
      <c r="DM104" s="80"/>
      <c r="DN104" s="14"/>
      <c r="DO104" s="50"/>
      <c r="DP104" s="80"/>
      <c r="DQ104" s="14"/>
      <c r="DR104" s="50"/>
      <c r="DS104" s="80"/>
      <c r="DT104" s="14"/>
      <c r="DU104" s="50"/>
      <c r="DV104" s="80"/>
      <c r="DW104" s="14"/>
      <c r="DX104" s="50"/>
      <c r="DY104" s="80"/>
      <c r="DZ104" s="14"/>
      <c r="EA104" s="80"/>
      <c r="EB104" s="80"/>
      <c r="EC104" s="80"/>
      <c r="ED104" s="80"/>
      <c r="EE104" s="80"/>
      <c r="EF104" s="80"/>
      <c r="EG104" s="80"/>
      <c r="EH104" s="80"/>
      <c r="EI104" s="80"/>
      <c r="EJ104" s="80"/>
      <c r="EK104" s="80"/>
      <c r="EL104" s="80"/>
      <c r="EM104" s="80"/>
      <c r="EN104" s="80"/>
      <c r="EO104" s="80"/>
      <c r="EP104" s="80"/>
      <c r="EQ104" s="80"/>
      <c r="ER104" s="80"/>
      <c r="ES104" s="80"/>
      <c r="ET104" s="80"/>
      <c r="EU104" s="80"/>
      <c r="EV104" s="80"/>
      <c r="EW104" s="80"/>
      <c r="EX104" s="80"/>
      <c r="EY104" s="80"/>
      <c r="EZ104" s="80"/>
      <c r="FA104" s="80"/>
      <c r="FB104" s="80"/>
      <c r="FC104" s="80"/>
      <c r="FD104" s="80"/>
      <c r="FE104" s="80"/>
      <c r="FF104" s="80"/>
      <c r="FG104" s="80"/>
      <c r="FH104" s="80"/>
      <c r="FI104" s="80"/>
      <c r="FJ104" s="14"/>
      <c r="FK104" s="80"/>
      <c r="FL104" s="80"/>
      <c r="FM104" s="14"/>
      <c r="FN104" s="80"/>
      <c r="FO104" s="80"/>
      <c r="FP104" s="14"/>
      <c r="FQ104" s="80"/>
      <c r="FR104" s="80"/>
      <c r="FS104" s="14"/>
      <c r="FT104" s="80"/>
      <c r="FU104" s="80"/>
      <c r="FV104" s="14"/>
    </row>
    <row r="105" spans="1:178" s="12" customFormat="1" ht="15.75" x14ac:dyDescent="0.25">
      <c r="A105" s="59" t="s">
        <v>454</v>
      </c>
      <c r="B105" s="50">
        <f t="shared" si="253"/>
        <v>202.9</v>
      </c>
      <c r="C105" s="50">
        <f t="shared" si="254"/>
        <v>101.18269000000001</v>
      </c>
      <c r="D105" s="15">
        <f t="shared" si="279"/>
        <v>49.868255298176443</v>
      </c>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50"/>
      <c r="AD105" s="50"/>
      <c r="AE105" s="50"/>
      <c r="AF105" s="80"/>
      <c r="AG105" s="80"/>
      <c r="AH105" s="80"/>
      <c r="AI105" s="80"/>
      <c r="AJ105" s="80"/>
      <c r="AK105" s="15"/>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50">
        <v>202.9</v>
      </c>
      <c r="BH105" s="50">
        <v>101.18269000000001</v>
      </c>
      <c r="BI105" s="14">
        <f t="shared" si="271"/>
        <v>49.868255298176443</v>
      </c>
      <c r="BJ105" s="50"/>
      <c r="BK105" s="80"/>
      <c r="BL105" s="80"/>
      <c r="BM105" s="80"/>
      <c r="BN105" s="80"/>
      <c r="BO105" s="80"/>
      <c r="BP105" s="50"/>
      <c r="BQ105" s="80"/>
      <c r="BR105" s="80"/>
      <c r="BS105" s="50"/>
      <c r="BT105" s="80"/>
      <c r="BU105" s="80"/>
      <c r="BV105" s="50"/>
      <c r="BW105" s="80"/>
      <c r="BX105" s="80"/>
      <c r="BY105" s="50"/>
      <c r="BZ105" s="80"/>
      <c r="CA105" s="80"/>
      <c r="CB105" s="50"/>
      <c r="CC105" s="80"/>
      <c r="CD105" s="80"/>
      <c r="CE105" s="50"/>
      <c r="CF105" s="80"/>
      <c r="CG105" s="14"/>
      <c r="CH105" s="50"/>
      <c r="CI105" s="80"/>
      <c r="CJ105" s="14"/>
      <c r="CK105" s="50"/>
      <c r="CL105" s="80"/>
      <c r="CM105" s="14"/>
      <c r="CN105" s="50"/>
      <c r="CO105" s="80"/>
      <c r="CP105" s="14"/>
      <c r="CQ105" s="50"/>
      <c r="CR105" s="80"/>
      <c r="CS105" s="14"/>
      <c r="CT105" s="50"/>
      <c r="CU105" s="80"/>
      <c r="CV105" s="14"/>
      <c r="CW105" s="50"/>
      <c r="CX105" s="80"/>
      <c r="CY105" s="14"/>
      <c r="CZ105" s="50"/>
      <c r="DA105" s="80"/>
      <c r="DB105" s="14"/>
      <c r="DC105" s="50"/>
      <c r="DD105" s="80"/>
      <c r="DE105" s="14"/>
      <c r="DF105" s="50"/>
      <c r="DG105" s="80"/>
      <c r="DH105" s="14"/>
      <c r="DI105" s="50"/>
      <c r="DJ105" s="80"/>
      <c r="DK105" s="14"/>
      <c r="DL105" s="50"/>
      <c r="DM105" s="80"/>
      <c r="DN105" s="14"/>
      <c r="DO105" s="50"/>
      <c r="DP105" s="80"/>
      <c r="DQ105" s="14"/>
      <c r="DR105" s="50"/>
      <c r="DS105" s="80"/>
      <c r="DT105" s="14"/>
      <c r="DU105" s="50"/>
      <c r="DV105" s="80"/>
      <c r="DW105" s="14"/>
      <c r="DX105" s="50"/>
      <c r="DY105" s="80"/>
      <c r="DZ105" s="14"/>
      <c r="EA105" s="80"/>
      <c r="EB105" s="80"/>
      <c r="EC105" s="80"/>
      <c r="ED105" s="80"/>
      <c r="EE105" s="80"/>
      <c r="EF105" s="80"/>
      <c r="EG105" s="80"/>
      <c r="EH105" s="80"/>
      <c r="EI105" s="80"/>
      <c r="EJ105" s="80"/>
      <c r="EK105" s="80"/>
      <c r="EL105" s="80"/>
      <c r="EM105" s="80"/>
      <c r="EN105" s="80"/>
      <c r="EO105" s="80"/>
      <c r="EP105" s="80"/>
      <c r="EQ105" s="80"/>
      <c r="ER105" s="80"/>
      <c r="ES105" s="80"/>
      <c r="ET105" s="80"/>
      <c r="EU105" s="80"/>
      <c r="EV105" s="80"/>
      <c r="EW105" s="80"/>
      <c r="EX105" s="80"/>
      <c r="EY105" s="80"/>
      <c r="EZ105" s="80"/>
      <c r="FA105" s="80"/>
      <c r="FB105" s="80"/>
      <c r="FC105" s="80"/>
      <c r="FD105" s="80"/>
      <c r="FE105" s="80"/>
      <c r="FF105" s="80"/>
      <c r="FG105" s="80"/>
      <c r="FH105" s="80"/>
      <c r="FI105" s="80"/>
      <c r="FJ105" s="14"/>
      <c r="FK105" s="80"/>
      <c r="FL105" s="80"/>
      <c r="FM105" s="14"/>
      <c r="FN105" s="80"/>
      <c r="FO105" s="80"/>
      <c r="FP105" s="14"/>
      <c r="FQ105" s="80"/>
      <c r="FR105" s="80"/>
      <c r="FS105" s="14"/>
      <c r="FT105" s="80"/>
      <c r="FU105" s="80"/>
      <c r="FV105" s="14"/>
    </row>
    <row r="106" spans="1:178" s="12" customFormat="1" ht="15.75" x14ac:dyDescent="0.25">
      <c r="A106" s="59" t="s">
        <v>536</v>
      </c>
      <c r="B106" s="50">
        <f t="shared" si="253"/>
        <v>176.2</v>
      </c>
      <c r="C106" s="50">
        <f t="shared" si="254"/>
        <v>88.990880000000004</v>
      </c>
      <c r="D106" s="15">
        <f t="shared" si="279"/>
        <v>50.505607264472197</v>
      </c>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50"/>
      <c r="AD106" s="50"/>
      <c r="AE106" s="50"/>
      <c r="AF106" s="80"/>
      <c r="AG106" s="80"/>
      <c r="AH106" s="80"/>
      <c r="AI106" s="80"/>
      <c r="AJ106" s="80"/>
      <c r="AK106" s="15"/>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50">
        <v>176.2</v>
      </c>
      <c r="BH106" s="50">
        <v>88.990880000000004</v>
      </c>
      <c r="BI106" s="14">
        <f t="shared" si="271"/>
        <v>50.505607264472197</v>
      </c>
      <c r="BJ106" s="50"/>
      <c r="BK106" s="80"/>
      <c r="BL106" s="80"/>
      <c r="BM106" s="80"/>
      <c r="BN106" s="80"/>
      <c r="BO106" s="80"/>
      <c r="BP106" s="50"/>
      <c r="BQ106" s="80"/>
      <c r="BR106" s="80"/>
      <c r="BS106" s="50"/>
      <c r="BT106" s="80"/>
      <c r="BU106" s="80"/>
      <c r="BV106" s="50"/>
      <c r="BW106" s="80"/>
      <c r="BX106" s="80"/>
      <c r="BY106" s="50"/>
      <c r="BZ106" s="80"/>
      <c r="CA106" s="80"/>
      <c r="CB106" s="50"/>
      <c r="CC106" s="80"/>
      <c r="CD106" s="80"/>
      <c r="CE106" s="50"/>
      <c r="CF106" s="80"/>
      <c r="CG106" s="14"/>
      <c r="CH106" s="50"/>
      <c r="CI106" s="80"/>
      <c r="CJ106" s="14"/>
      <c r="CK106" s="50"/>
      <c r="CL106" s="80"/>
      <c r="CM106" s="14"/>
      <c r="CN106" s="50"/>
      <c r="CO106" s="80"/>
      <c r="CP106" s="14"/>
      <c r="CQ106" s="50"/>
      <c r="CR106" s="80"/>
      <c r="CS106" s="14"/>
      <c r="CT106" s="50"/>
      <c r="CU106" s="80"/>
      <c r="CV106" s="14"/>
      <c r="CW106" s="50"/>
      <c r="CX106" s="80"/>
      <c r="CY106" s="14"/>
      <c r="CZ106" s="50"/>
      <c r="DA106" s="80"/>
      <c r="DB106" s="14"/>
      <c r="DC106" s="50"/>
      <c r="DD106" s="80"/>
      <c r="DE106" s="14"/>
      <c r="DF106" s="50"/>
      <c r="DG106" s="80"/>
      <c r="DH106" s="14"/>
      <c r="DI106" s="50"/>
      <c r="DJ106" s="80"/>
      <c r="DK106" s="14"/>
      <c r="DL106" s="50"/>
      <c r="DM106" s="80"/>
      <c r="DN106" s="14"/>
      <c r="DO106" s="50"/>
      <c r="DP106" s="80"/>
      <c r="DQ106" s="14"/>
      <c r="DR106" s="50"/>
      <c r="DS106" s="80"/>
      <c r="DT106" s="14"/>
      <c r="DU106" s="50"/>
      <c r="DV106" s="80"/>
      <c r="DW106" s="14"/>
      <c r="DX106" s="50"/>
      <c r="DY106" s="80"/>
      <c r="DZ106" s="14"/>
      <c r="EA106" s="80"/>
      <c r="EB106" s="80"/>
      <c r="EC106" s="80"/>
      <c r="ED106" s="80"/>
      <c r="EE106" s="80"/>
      <c r="EF106" s="80"/>
      <c r="EG106" s="80"/>
      <c r="EH106" s="80"/>
      <c r="EI106" s="80"/>
      <c r="EJ106" s="80"/>
      <c r="EK106" s="80"/>
      <c r="EL106" s="80"/>
      <c r="EM106" s="80"/>
      <c r="EN106" s="80"/>
      <c r="EO106" s="80"/>
      <c r="EP106" s="80"/>
      <c r="EQ106" s="80"/>
      <c r="ER106" s="80"/>
      <c r="ES106" s="80"/>
      <c r="ET106" s="80"/>
      <c r="EU106" s="80"/>
      <c r="EV106" s="80"/>
      <c r="EW106" s="80"/>
      <c r="EX106" s="80"/>
      <c r="EY106" s="80"/>
      <c r="EZ106" s="80"/>
      <c r="FA106" s="80"/>
      <c r="FB106" s="80"/>
      <c r="FC106" s="80"/>
      <c r="FD106" s="80"/>
      <c r="FE106" s="80"/>
      <c r="FF106" s="80"/>
      <c r="FG106" s="80"/>
      <c r="FH106" s="80"/>
      <c r="FI106" s="80"/>
      <c r="FJ106" s="14"/>
      <c r="FK106" s="80"/>
      <c r="FL106" s="80"/>
      <c r="FM106" s="14"/>
      <c r="FN106" s="80"/>
      <c r="FO106" s="80"/>
      <c r="FP106" s="14"/>
      <c r="FQ106" s="80"/>
      <c r="FR106" s="80"/>
      <c r="FS106" s="14"/>
      <c r="FT106" s="80"/>
      <c r="FU106" s="80"/>
      <c r="FV106" s="14"/>
    </row>
    <row r="107" spans="1:178" s="28" customFormat="1" ht="31.5" x14ac:dyDescent="0.25">
      <c r="A107" s="131" t="s">
        <v>353</v>
      </c>
      <c r="B107" s="80">
        <f t="shared" si="253"/>
        <v>7278.9</v>
      </c>
      <c r="C107" s="80">
        <f t="shared" si="254"/>
        <v>5427.6131699999996</v>
      </c>
      <c r="D107" s="83">
        <f t="shared" si="112"/>
        <v>74.566392861558754</v>
      </c>
      <c r="E107" s="80">
        <f>E108+E109+E111+E113</f>
        <v>0</v>
      </c>
      <c r="F107" s="80">
        <f t="shared" ref="F107:AY107" si="280">F108+F109+F111+F113</f>
        <v>0</v>
      </c>
      <c r="G107" s="80">
        <f t="shared" si="280"/>
        <v>0</v>
      </c>
      <c r="H107" s="80">
        <f t="shared" si="280"/>
        <v>0</v>
      </c>
      <c r="I107" s="80">
        <f t="shared" si="280"/>
        <v>0</v>
      </c>
      <c r="J107" s="80">
        <f t="shared" si="280"/>
        <v>0</v>
      </c>
      <c r="K107" s="80">
        <f t="shared" si="280"/>
        <v>0</v>
      </c>
      <c r="L107" s="80">
        <f t="shared" si="280"/>
        <v>0</v>
      </c>
      <c r="M107" s="83"/>
      <c r="N107" s="80">
        <f t="shared" si="280"/>
        <v>0</v>
      </c>
      <c r="O107" s="80">
        <f t="shared" si="280"/>
        <v>0</v>
      </c>
      <c r="P107" s="80">
        <f t="shared" si="280"/>
        <v>0</v>
      </c>
      <c r="Q107" s="80">
        <f t="shared" si="280"/>
        <v>0</v>
      </c>
      <c r="R107" s="80">
        <f t="shared" si="280"/>
        <v>0</v>
      </c>
      <c r="S107" s="80">
        <f t="shared" si="280"/>
        <v>0</v>
      </c>
      <c r="T107" s="80">
        <f t="shared" si="280"/>
        <v>0</v>
      </c>
      <c r="U107" s="80">
        <f t="shared" si="280"/>
        <v>0</v>
      </c>
      <c r="V107" s="80">
        <f t="shared" si="280"/>
        <v>0</v>
      </c>
      <c r="W107" s="80">
        <f t="shared" si="280"/>
        <v>0</v>
      </c>
      <c r="X107" s="80">
        <f t="shared" si="280"/>
        <v>0</v>
      </c>
      <c r="Y107" s="80">
        <f t="shared" si="280"/>
        <v>0</v>
      </c>
      <c r="Z107" s="80">
        <f t="shared" si="280"/>
        <v>378.2</v>
      </c>
      <c r="AA107" s="80">
        <f t="shared" si="280"/>
        <v>378.2</v>
      </c>
      <c r="AB107" s="81">
        <f t="shared" si="163"/>
        <v>100</v>
      </c>
      <c r="AC107" s="80">
        <f t="shared" si="280"/>
        <v>0</v>
      </c>
      <c r="AD107" s="80">
        <f t="shared" si="280"/>
        <v>0</v>
      </c>
      <c r="AE107" s="81"/>
      <c r="AF107" s="80">
        <f t="shared" si="280"/>
        <v>0</v>
      </c>
      <c r="AG107" s="80">
        <f t="shared" si="280"/>
        <v>0</v>
      </c>
      <c r="AH107" s="80">
        <f t="shared" si="280"/>
        <v>0</v>
      </c>
      <c r="AI107" s="80">
        <f>SUM(AI108:AI115)</f>
        <v>280</v>
      </c>
      <c r="AJ107" s="80">
        <f t="shared" ref="AJ107:AM107" si="281">SUM(AJ108:AJ115)</f>
        <v>280</v>
      </c>
      <c r="AK107" s="83">
        <f t="shared" si="265"/>
        <v>100</v>
      </c>
      <c r="AL107" s="80">
        <f t="shared" si="281"/>
        <v>1093</v>
      </c>
      <c r="AM107" s="80">
        <f t="shared" si="281"/>
        <v>1093</v>
      </c>
      <c r="AN107" s="80">
        <f>AM107/AL107*100</f>
        <v>100</v>
      </c>
      <c r="AO107" s="80">
        <f t="shared" si="280"/>
        <v>1200</v>
      </c>
      <c r="AP107" s="80">
        <f t="shared" si="280"/>
        <v>1200</v>
      </c>
      <c r="AQ107" s="80">
        <f>AP107/AO107*100</f>
        <v>100</v>
      </c>
      <c r="AR107" s="80">
        <f t="shared" si="280"/>
        <v>0</v>
      </c>
      <c r="AS107" s="80">
        <f t="shared" si="280"/>
        <v>0</v>
      </c>
      <c r="AT107" s="80">
        <f t="shared" si="280"/>
        <v>0</v>
      </c>
      <c r="AU107" s="80">
        <f t="shared" si="280"/>
        <v>0</v>
      </c>
      <c r="AV107" s="80">
        <f t="shared" si="280"/>
        <v>0</v>
      </c>
      <c r="AW107" s="80">
        <f t="shared" si="280"/>
        <v>0</v>
      </c>
      <c r="AX107" s="80">
        <f t="shared" si="280"/>
        <v>0</v>
      </c>
      <c r="AY107" s="80">
        <f t="shared" si="280"/>
        <v>0</v>
      </c>
      <c r="AZ107" s="80">
        <f t="shared" ref="AZ107:BF107" si="282">AZ108+AZ109+AZ111+AZ113</f>
        <v>0</v>
      </c>
      <c r="BA107" s="80">
        <f t="shared" si="282"/>
        <v>0</v>
      </c>
      <c r="BB107" s="80">
        <f t="shared" si="282"/>
        <v>0</v>
      </c>
      <c r="BC107" s="80">
        <f t="shared" si="282"/>
        <v>0</v>
      </c>
      <c r="BD107" s="80">
        <f t="shared" si="282"/>
        <v>0</v>
      </c>
      <c r="BE107" s="80">
        <f t="shared" si="282"/>
        <v>0</v>
      </c>
      <c r="BF107" s="80">
        <f t="shared" si="282"/>
        <v>0</v>
      </c>
      <c r="BG107" s="80">
        <f>SUM(BG108:BG115)</f>
        <v>2422.8000000000002</v>
      </c>
      <c r="BH107" s="80">
        <f>SUM(BH108:BH115)</f>
        <v>703.41317000000004</v>
      </c>
      <c r="BI107" s="81">
        <f t="shared" ref="BI107:BI115" si="283">BH107/BG107*100</f>
        <v>29.033067937923065</v>
      </c>
      <c r="BJ107" s="80"/>
      <c r="BK107" s="80">
        <f>SUM(BK108:BK115)</f>
        <v>0</v>
      </c>
      <c r="BL107" s="81"/>
      <c r="BM107" s="80">
        <f t="shared" ref="BM107:BO107" si="284">BM108+BM109+BM111+BM113</f>
        <v>0</v>
      </c>
      <c r="BN107" s="80">
        <f t="shared" si="284"/>
        <v>0</v>
      </c>
      <c r="BO107" s="80">
        <f t="shared" si="284"/>
        <v>0</v>
      </c>
      <c r="BP107" s="80">
        <f>SUM(BP108:BP115)</f>
        <v>1373</v>
      </c>
      <c r="BQ107" s="80">
        <f>SUM(BQ108:BQ115)</f>
        <v>1373</v>
      </c>
      <c r="BR107" s="81">
        <f t="shared" ref="BR107:BR108" si="285">BQ107/BP107*100</f>
        <v>100</v>
      </c>
      <c r="BS107" s="80">
        <f>SUM(BS108:BS115)</f>
        <v>0</v>
      </c>
      <c r="BT107" s="80">
        <f>SUM(BT108:BT115)</f>
        <v>0</v>
      </c>
      <c r="BU107" s="81"/>
      <c r="BV107" s="80">
        <f>SUM(BV108:BV115)</f>
        <v>0</v>
      </c>
      <c r="BW107" s="80">
        <f>SUM(BW108:BW115)</f>
        <v>0</v>
      </c>
      <c r="BX107" s="81"/>
      <c r="BY107" s="80">
        <f>SUM(BY108:BY115)</f>
        <v>0</v>
      </c>
      <c r="BZ107" s="80">
        <f>SUM(BZ108:BZ115)</f>
        <v>0</v>
      </c>
      <c r="CA107" s="81"/>
      <c r="CB107" s="80">
        <f>SUM(CB108:CB115)</f>
        <v>0</v>
      </c>
      <c r="CC107" s="80">
        <f>SUM(CC108:CC115)</f>
        <v>0</v>
      </c>
      <c r="CD107" s="81"/>
      <c r="CE107" s="80">
        <f>SUM(CE108:CE115)</f>
        <v>200</v>
      </c>
      <c r="CF107" s="80">
        <f>SUM(CF108:CF115)</f>
        <v>200</v>
      </c>
      <c r="CG107" s="81">
        <f t="shared" si="261"/>
        <v>100</v>
      </c>
      <c r="CH107" s="80">
        <f>SUM(CH108:CH115)</f>
        <v>0</v>
      </c>
      <c r="CI107" s="80">
        <f>SUM(CI108:CI115)</f>
        <v>0</v>
      </c>
      <c r="CJ107" s="81"/>
      <c r="CK107" s="80">
        <f>SUM(CK108:CK115)</f>
        <v>0</v>
      </c>
      <c r="CL107" s="80">
        <f>SUM(CL108:CL115)</f>
        <v>0</v>
      </c>
      <c r="CM107" s="81"/>
      <c r="CN107" s="80">
        <f>SUM(CN108:CN115)</f>
        <v>0</v>
      </c>
      <c r="CO107" s="80">
        <f>SUM(CO108:CO115)</f>
        <v>0</v>
      </c>
      <c r="CP107" s="81"/>
      <c r="CQ107" s="80">
        <f>SUM(CQ108:CQ115)</f>
        <v>0</v>
      </c>
      <c r="CR107" s="80">
        <f>SUM(CR108:CR115)</f>
        <v>0</v>
      </c>
      <c r="CS107" s="81"/>
      <c r="CT107" s="80">
        <f>SUM(CT108:CT115)</f>
        <v>0</v>
      </c>
      <c r="CU107" s="80">
        <f>SUM(CU108:CU115)</f>
        <v>0</v>
      </c>
      <c r="CV107" s="81"/>
      <c r="CW107" s="80">
        <f>SUM(CW108:CW115)</f>
        <v>0</v>
      </c>
      <c r="CX107" s="80">
        <f>SUM(CX108:CX115)</f>
        <v>0</v>
      </c>
      <c r="CY107" s="81"/>
      <c r="CZ107" s="80">
        <f>SUM(CZ108:CZ115)</f>
        <v>0</v>
      </c>
      <c r="DA107" s="80">
        <f>SUM(DA108:DA115)</f>
        <v>0</v>
      </c>
      <c r="DB107" s="81"/>
      <c r="DC107" s="80">
        <f>SUM(DC108:DC115)</f>
        <v>0</v>
      </c>
      <c r="DD107" s="80">
        <f>SUM(DD108:DD115)</f>
        <v>0</v>
      </c>
      <c r="DE107" s="81"/>
      <c r="DF107" s="80">
        <f>SUM(DF108:DF115)</f>
        <v>0</v>
      </c>
      <c r="DG107" s="80">
        <f>SUM(DG108:DG115)</f>
        <v>0</v>
      </c>
      <c r="DH107" s="81"/>
      <c r="DI107" s="80">
        <f>SUM(DI108:DI115)</f>
        <v>0</v>
      </c>
      <c r="DJ107" s="80">
        <f>SUM(DJ108:DJ115)</f>
        <v>0</v>
      </c>
      <c r="DK107" s="81"/>
      <c r="DL107" s="80">
        <f>SUM(DL108:DL115)</f>
        <v>0</v>
      </c>
      <c r="DM107" s="80">
        <f>SUM(DM108:DM115)</f>
        <v>0</v>
      </c>
      <c r="DN107" s="81"/>
      <c r="DO107" s="80">
        <f>SUM(DO108:DO115)</f>
        <v>0</v>
      </c>
      <c r="DP107" s="80">
        <f>SUM(DP108:DP115)</f>
        <v>0</v>
      </c>
      <c r="DQ107" s="81"/>
      <c r="DR107" s="80">
        <f>SUM(DR108:DR115)</f>
        <v>0</v>
      </c>
      <c r="DS107" s="80">
        <f>SUM(DS108:DS115)</f>
        <v>0</v>
      </c>
      <c r="DT107" s="81"/>
      <c r="DU107" s="80">
        <f>SUM(DU108:DU115)</f>
        <v>0</v>
      </c>
      <c r="DV107" s="80">
        <f>SUM(DV108:DV115)</f>
        <v>0</v>
      </c>
      <c r="DW107" s="81"/>
      <c r="DX107" s="80">
        <f>SUM(DX108:DX115)</f>
        <v>0</v>
      </c>
      <c r="DY107" s="80">
        <f>SUM(DY108:DY115)</f>
        <v>0</v>
      </c>
      <c r="DZ107" s="81"/>
      <c r="EA107" s="80">
        <f t="shared" ref="EA107:EB107" si="286">EA108+EA109+EA111+EA113</f>
        <v>131.9</v>
      </c>
      <c r="EB107" s="80">
        <f t="shared" si="286"/>
        <v>0</v>
      </c>
      <c r="EC107" s="81">
        <f t="shared" ref="EC107:EC108" si="287">EB107/EA107*100</f>
        <v>0</v>
      </c>
      <c r="ED107" s="80">
        <f t="shared" ref="ED107:EE107" si="288">ED108+ED109+ED111+ED113</f>
        <v>0</v>
      </c>
      <c r="EE107" s="80">
        <f t="shared" si="288"/>
        <v>0</v>
      </c>
      <c r="EF107" s="81"/>
      <c r="EG107" s="80"/>
      <c r="EH107" s="80"/>
      <c r="EI107" s="81"/>
      <c r="EJ107" s="80"/>
      <c r="EK107" s="80"/>
      <c r="EL107" s="81"/>
      <c r="EM107" s="80"/>
      <c r="EN107" s="80"/>
      <c r="EO107" s="81"/>
      <c r="EP107" s="80"/>
      <c r="EQ107" s="80"/>
      <c r="ER107" s="81"/>
      <c r="ES107" s="80"/>
      <c r="ET107" s="80"/>
      <c r="EU107" s="81"/>
      <c r="EV107" s="80"/>
      <c r="EW107" s="80"/>
      <c r="EX107" s="81"/>
      <c r="EY107" s="80"/>
      <c r="EZ107" s="80"/>
      <c r="FA107" s="81"/>
      <c r="FB107" s="80"/>
      <c r="FC107" s="80"/>
      <c r="FD107" s="81"/>
      <c r="FE107" s="80"/>
      <c r="FF107" s="80"/>
      <c r="FG107" s="81"/>
      <c r="FH107" s="80">
        <f>SUM(FH108:FH115)</f>
        <v>200</v>
      </c>
      <c r="FI107" s="80">
        <f>SUM(FI108:FI115)</f>
        <v>200</v>
      </c>
      <c r="FJ107" s="81">
        <f t="shared" si="251"/>
        <v>100</v>
      </c>
      <c r="FK107" s="80"/>
      <c r="FL107" s="80"/>
      <c r="FM107" s="81"/>
      <c r="FN107" s="80"/>
      <c r="FO107" s="80"/>
      <c r="FP107" s="81"/>
      <c r="FQ107" s="80"/>
      <c r="FR107" s="80"/>
      <c r="FS107" s="81"/>
      <c r="FT107" s="80"/>
      <c r="FU107" s="80"/>
      <c r="FV107" s="81"/>
    </row>
    <row r="108" spans="1:178" s="12" customFormat="1" ht="31.5" x14ac:dyDescent="0.25">
      <c r="A108" s="59" t="s">
        <v>352</v>
      </c>
      <c r="B108" s="50">
        <f t="shared" si="253"/>
        <v>6604.2999999999993</v>
      </c>
      <c r="C108" s="50">
        <f t="shared" si="254"/>
        <v>5229.6032500000001</v>
      </c>
      <c r="D108" s="15">
        <f t="shared" si="112"/>
        <v>79.18482276698515</v>
      </c>
      <c r="E108" s="15"/>
      <c r="F108" s="15"/>
      <c r="G108" s="15"/>
      <c r="H108" s="15"/>
      <c r="I108" s="15"/>
      <c r="J108" s="15"/>
      <c r="K108" s="15"/>
      <c r="L108" s="15"/>
      <c r="M108" s="15"/>
      <c r="N108" s="15"/>
      <c r="O108" s="15"/>
      <c r="P108" s="15"/>
      <c r="Q108" s="15"/>
      <c r="R108" s="15"/>
      <c r="S108" s="15"/>
      <c r="T108" s="15"/>
      <c r="U108" s="15"/>
      <c r="V108" s="14"/>
      <c r="W108" s="15"/>
      <c r="X108" s="15"/>
      <c r="Y108" s="14"/>
      <c r="Z108" s="15">
        <v>378.2</v>
      </c>
      <c r="AA108" s="15">
        <v>378.2</v>
      </c>
      <c r="AB108" s="14">
        <f t="shared" si="163"/>
        <v>100</v>
      </c>
      <c r="AC108" s="15"/>
      <c r="AD108" s="15"/>
      <c r="AE108" s="14"/>
      <c r="AF108" s="15"/>
      <c r="AG108" s="15"/>
      <c r="AH108" s="14"/>
      <c r="AI108" s="15">
        <v>280</v>
      </c>
      <c r="AJ108" s="15">
        <v>280</v>
      </c>
      <c r="AK108" s="15">
        <f t="shared" si="265"/>
        <v>100</v>
      </c>
      <c r="AL108" s="14">
        <v>1093</v>
      </c>
      <c r="AM108" s="14">
        <v>1093</v>
      </c>
      <c r="AN108" s="14">
        <f t="shared" ref="AN108:AN129" si="289">AM108/AL108*100</f>
        <v>100</v>
      </c>
      <c r="AO108" s="15">
        <v>1200</v>
      </c>
      <c r="AP108" s="15">
        <v>1200</v>
      </c>
      <c r="AQ108" s="50">
        <f>AP108/AO108*100</f>
        <v>100</v>
      </c>
      <c r="AR108" s="15"/>
      <c r="AS108" s="15"/>
      <c r="AT108" s="14"/>
      <c r="AU108" s="15"/>
      <c r="AV108" s="15"/>
      <c r="AW108" s="14"/>
      <c r="AX108" s="15"/>
      <c r="AY108" s="15"/>
      <c r="AZ108" s="14"/>
      <c r="BA108" s="15"/>
      <c r="BB108" s="15"/>
      <c r="BC108" s="14"/>
      <c r="BD108" s="15"/>
      <c r="BE108" s="15"/>
      <c r="BF108" s="14"/>
      <c r="BG108" s="50">
        <v>1748.2</v>
      </c>
      <c r="BH108" s="50">
        <v>505.40325000000001</v>
      </c>
      <c r="BI108" s="14">
        <f t="shared" si="283"/>
        <v>28.909921633680359</v>
      </c>
      <c r="BJ108" s="50"/>
      <c r="BK108" s="15"/>
      <c r="BL108" s="14"/>
      <c r="BM108" s="15"/>
      <c r="BN108" s="15"/>
      <c r="BO108" s="14"/>
      <c r="BP108" s="15">
        <v>1373</v>
      </c>
      <c r="BQ108" s="15">
        <v>1373</v>
      </c>
      <c r="BR108" s="14">
        <f t="shared" si="285"/>
        <v>100</v>
      </c>
      <c r="BS108" s="15"/>
      <c r="BT108" s="15"/>
      <c r="BU108" s="14"/>
      <c r="BV108" s="15"/>
      <c r="BW108" s="15"/>
      <c r="BX108" s="14"/>
      <c r="BY108" s="15"/>
      <c r="BZ108" s="15"/>
      <c r="CA108" s="14"/>
      <c r="CB108" s="15"/>
      <c r="CC108" s="15"/>
      <c r="CD108" s="14"/>
      <c r="CE108" s="15">
        <v>200</v>
      </c>
      <c r="CF108" s="15">
        <v>200</v>
      </c>
      <c r="CG108" s="14">
        <f t="shared" si="261"/>
        <v>100</v>
      </c>
      <c r="CH108" s="15"/>
      <c r="CI108" s="15"/>
      <c r="CJ108" s="14"/>
      <c r="CK108" s="15"/>
      <c r="CL108" s="15"/>
      <c r="CM108" s="14"/>
      <c r="CN108" s="15"/>
      <c r="CO108" s="15"/>
      <c r="CP108" s="14"/>
      <c r="CQ108" s="15"/>
      <c r="CR108" s="15"/>
      <c r="CS108" s="14"/>
      <c r="CT108" s="15"/>
      <c r="CU108" s="15"/>
      <c r="CV108" s="14"/>
      <c r="CW108" s="15"/>
      <c r="CX108" s="15"/>
      <c r="CY108" s="14"/>
      <c r="CZ108" s="15"/>
      <c r="DA108" s="15"/>
      <c r="DB108" s="14"/>
      <c r="DC108" s="15"/>
      <c r="DD108" s="15"/>
      <c r="DE108" s="14"/>
      <c r="DF108" s="15"/>
      <c r="DG108" s="15"/>
      <c r="DH108" s="14"/>
      <c r="DI108" s="15"/>
      <c r="DJ108" s="15"/>
      <c r="DK108" s="14"/>
      <c r="DL108" s="15"/>
      <c r="DM108" s="15"/>
      <c r="DN108" s="14"/>
      <c r="DO108" s="15"/>
      <c r="DP108" s="15"/>
      <c r="DQ108" s="14"/>
      <c r="DR108" s="15"/>
      <c r="DS108" s="15"/>
      <c r="DT108" s="14"/>
      <c r="DU108" s="15"/>
      <c r="DV108" s="15"/>
      <c r="DW108" s="14"/>
      <c r="DX108" s="15"/>
      <c r="DY108" s="15"/>
      <c r="DZ108" s="14"/>
      <c r="EA108" s="191">
        <v>131.9</v>
      </c>
      <c r="EB108" s="15"/>
      <c r="EC108" s="14">
        <f t="shared" si="287"/>
        <v>0</v>
      </c>
      <c r="ED108" s="172"/>
      <c r="EE108" s="15"/>
      <c r="EF108" s="14"/>
      <c r="EG108" s="172"/>
      <c r="EH108" s="15"/>
      <c r="EI108" s="14"/>
      <c r="EJ108" s="172"/>
      <c r="EK108" s="15"/>
      <c r="EL108" s="14"/>
      <c r="EM108" s="172"/>
      <c r="EN108" s="15"/>
      <c r="EO108" s="14"/>
      <c r="EP108" s="172"/>
      <c r="EQ108" s="15"/>
      <c r="ER108" s="14"/>
      <c r="ES108" s="172"/>
      <c r="ET108" s="15"/>
      <c r="EU108" s="14"/>
      <c r="EV108" s="172"/>
      <c r="EW108" s="15"/>
      <c r="EX108" s="14"/>
      <c r="EY108" s="172"/>
      <c r="EZ108" s="15"/>
      <c r="FA108" s="14"/>
      <c r="FB108" s="172"/>
      <c r="FC108" s="15"/>
      <c r="FD108" s="14"/>
      <c r="FE108" s="172"/>
      <c r="FF108" s="15"/>
      <c r="FG108" s="14"/>
      <c r="FH108" s="172">
        <v>200</v>
      </c>
      <c r="FI108" s="172">
        <v>200</v>
      </c>
      <c r="FJ108" s="14">
        <f t="shared" si="251"/>
        <v>100</v>
      </c>
      <c r="FK108" s="172"/>
      <c r="FL108" s="172"/>
      <c r="FM108" s="14"/>
      <c r="FN108" s="172"/>
      <c r="FO108" s="172"/>
      <c r="FP108" s="14"/>
      <c r="FQ108" s="172"/>
      <c r="FR108" s="172"/>
      <c r="FS108" s="14"/>
      <c r="FT108" s="172"/>
      <c r="FU108" s="172"/>
      <c r="FV108" s="14"/>
    </row>
    <row r="109" spans="1:178" s="12" customFormat="1" ht="15.75" x14ac:dyDescent="0.25">
      <c r="A109" s="59" t="s">
        <v>349</v>
      </c>
      <c r="B109" s="50">
        <f t="shared" si="253"/>
        <v>127.4</v>
      </c>
      <c r="C109" s="50">
        <f t="shared" si="254"/>
        <v>32.175020000000004</v>
      </c>
      <c r="D109" s="15">
        <f t="shared" ref="D109:D115" si="290">C109/B109*100</f>
        <v>25.255117739403453</v>
      </c>
      <c r="E109" s="80"/>
      <c r="F109" s="80"/>
      <c r="G109" s="80"/>
      <c r="H109" s="80"/>
      <c r="I109" s="80"/>
      <c r="J109" s="80"/>
      <c r="K109" s="80"/>
      <c r="L109" s="80"/>
      <c r="M109" s="80"/>
      <c r="N109" s="80"/>
      <c r="O109" s="80"/>
      <c r="P109" s="80"/>
      <c r="Q109" s="80"/>
      <c r="R109" s="80"/>
      <c r="S109" s="80"/>
      <c r="T109" s="80"/>
      <c r="U109" s="80"/>
      <c r="V109" s="80"/>
      <c r="W109" s="80"/>
      <c r="X109" s="80"/>
      <c r="Y109" s="80"/>
      <c r="Z109" s="80"/>
      <c r="AA109" s="15"/>
      <c r="AB109" s="80"/>
      <c r="AC109" s="50"/>
      <c r="AD109" s="50"/>
      <c r="AE109" s="50"/>
      <c r="AF109" s="80"/>
      <c r="AG109" s="80"/>
      <c r="AH109" s="80"/>
      <c r="AI109" s="80"/>
      <c r="AJ109" s="80"/>
      <c r="AK109" s="15"/>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50">
        <v>127.4</v>
      </c>
      <c r="BH109" s="50">
        <v>32.175020000000004</v>
      </c>
      <c r="BI109" s="14">
        <f t="shared" si="283"/>
        <v>25.255117739403453</v>
      </c>
      <c r="BJ109" s="50"/>
      <c r="BK109" s="15"/>
      <c r="BL109" s="80"/>
      <c r="BM109" s="80"/>
      <c r="BN109" s="80"/>
      <c r="BO109" s="80"/>
      <c r="BP109" s="50"/>
      <c r="BQ109" s="15"/>
      <c r="BR109" s="80"/>
      <c r="BS109" s="50"/>
      <c r="BT109" s="15"/>
      <c r="BU109" s="80"/>
      <c r="BV109" s="50"/>
      <c r="BW109" s="15"/>
      <c r="BX109" s="80"/>
      <c r="BY109" s="50"/>
      <c r="BZ109" s="15"/>
      <c r="CA109" s="80"/>
      <c r="CB109" s="50"/>
      <c r="CC109" s="15"/>
      <c r="CD109" s="80"/>
      <c r="CE109" s="50"/>
      <c r="CF109" s="15"/>
      <c r="CG109" s="14"/>
      <c r="CH109" s="50"/>
      <c r="CI109" s="15"/>
      <c r="CJ109" s="14"/>
      <c r="CK109" s="50"/>
      <c r="CL109" s="15"/>
      <c r="CM109" s="14"/>
      <c r="CN109" s="50"/>
      <c r="CO109" s="15"/>
      <c r="CP109" s="14"/>
      <c r="CQ109" s="50"/>
      <c r="CR109" s="15"/>
      <c r="CS109" s="14"/>
      <c r="CT109" s="50"/>
      <c r="CU109" s="15"/>
      <c r="CV109" s="14"/>
      <c r="CW109" s="50"/>
      <c r="CX109" s="15"/>
      <c r="CY109" s="14"/>
      <c r="CZ109" s="50"/>
      <c r="DA109" s="15"/>
      <c r="DB109" s="14"/>
      <c r="DC109" s="50"/>
      <c r="DD109" s="15"/>
      <c r="DE109" s="14"/>
      <c r="DF109" s="50"/>
      <c r="DG109" s="15"/>
      <c r="DH109" s="14"/>
      <c r="DI109" s="50"/>
      <c r="DJ109" s="15"/>
      <c r="DK109" s="14"/>
      <c r="DL109" s="50"/>
      <c r="DM109" s="15"/>
      <c r="DN109" s="14"/>
      <c r="DO109" s="50"/>
      <c r="DP109" s="15"/>
      <c r="DQ109" s="14"/>
      <c r="DR109" s="50"/>
      <c r="DS109" s="15"/>
      <c r="DT109" s="14"/>
      <c r="DU109" s="50"/>
      <c r="DV109" s="15"/>
      <c r="DW109" s="14"/>
      <c r="DX109" s="50"/>
      <c r="DY109" s="15"/>
      <c r="DZ109" s="14"/>
      <c r="EA109" s="80"/>
      <c r="EB109" s="15"/>
      <c r="EC109" s="80"/>
      <c r="ED109" s="80"/>
      <c r="EE109" s="15"/>
      <c r="EF109" s="80"/>
      <c r="EG109" s="80"/>
      <c r="EH109" s="15"/>
      <c r="EI109" s="80"/>
      <c r="EJ109" s="80"/>
      <c r="EK109" s="15"/>
      <c r="EL109" s="80"/>
      <c r="EM109" s="80"/>
      <c r="EN109" s="15"/>
      <c r="EO109" s="80"/>
      <c r="EP109" s="80"/>
      <c r="EQ109" s="15"/>
      <c r="ER109" s="80"/>
      <c r="ES109" s="80"/>
      <c r="ET109" s="15"/>
      <c r="EU109" s="80"/>
      <c r="EV109" s="80"/>
      <c r="EW109" s="15"/>
      <c r="EX109" s="80"/>
      <c r="EY109" s="80"/>
      <c r="EZ109" s="15"/>
      <c r="FA109" s="80"/>
      <c r="FB109" s="80"/>
      <c r="FC109" s="15"/>
      <c r="FD109" s="80"/>
      <c r="FE109" s="80"/>
      <c r="FF109" s="15"/>
      <c r="FG109" s="80"/>
      <c r="FH109" s="80"/>
      <c r="FI109" s="15"/>
      <c r="FJ109" s="14"/>
      <c r="FK109" s="80"/>
      <c r="FL109" s="15"/>
      <c r="FM109" s="14"/>
      <c r="FN109" s="80"/>
      <c r="FO109" s="15"/>
      <c r="FP109" s="14"/>
      <c r="FQ109" s="80"/>
      <c r="FR109" s="15"/>
      <c r="FS109" s="14"/>
      <c r="FT109" s="80"/>
      <c r="FU109" s="15"/>
      <c r="FV109" s="14"/>
    </row>
    <row r="110" spans="1:178" s="12" customFormat="1" ht="15.75" x14ac:dyDescent="0.25">
      <c r="A110" s="59" t="s">
        <v>537</v>
      </c>
      <c r="B110" s="50">
        <f t="shared" si="253"/>
        <v>127.4</v>
      </c>
      <c r="C110" s="50">
        <f t="shared" si="254"/>
        <v>36.74371</v>
      </c>
      <c r="D110" s="15">
        <f t="shared" si="290"/>
        <v>28.841216640502353</v>
      </c>
      <c r="E110" s="80"/>
      <c r="F110" s="80"/>
      <c r="G110" s="80"/>
      <c r="H110" s="80"/>
      <c r="I110" s="80"/>
      <c r="J110" s="80"/>
      <c r="K110" s="80"/>
      <c r="L110" s="80"/>
      <c r="M110" s="80"/>
      <c r="N110" s="80"/>
      <c r="O110" s="80"/>
      <c r="P110" s="80"/>
      <c r="Q110" s="80"/>
      <c r="R110" s="80"/>
      <c r="S110" s="80"/>
      <c r="T110" s="80"/>
      <c r="U110" s="80"/>
      <c r="V110" s="80"/>
      <c r="W110" s="80"/>
      <c r="X110" s="80"/>
      <c r="Y110" s="80"/>
      <c r="Z110" s="80"/>
      <c r="AA110" s="15"/>
      <c r="AB110" s="80"/>
      <c r="AC110" s="50"/>
      <c r="AD110" s="50"/>
      <c r="AE110" s="50"/>
      <c r="AF110" s="80"/>
      <c r="AG110" s="80"/>
      <c r="AH110" s="80"/>
      <c r="AI110" s="80"/>
      <c r="AJ110" s="80"/>
      <c r="AK110" s="15"/>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50">
        <v>127.4</v>
      </c>
      <c r="BH110" s="50">
        <v>36.74371</v>
      </c>
      <c r="BI110" s="14">
        <f t="shared" si="283"/>
        <v>28.841216640502353</v>
      </c>
      <c r="BJ110" s="50"/>
      <c r="BK110" s="15"/>
      <c r="BL110" s="80"/>
      <c r="BM110" s="80"/>
      <c r="BN110" s="80"/>
      <c r="BO110" s="80"/>
      <c r="BP110" s="50"/>
      <c r="BQ110" s="15"/>
      <c r="BR110" s="80"/>
      <c r="BS110" s="50"/>
      <c r="BT110" s="15"/>
      <c r="BU110" s="80"/>
      <c r="BV110" s="50"/>
      <c r="BW110" s="15"/>
      <c r="BX110" s="80"/>
      <c r="BY110" s="50"/>
      <c r="BZ110" s="15"/>
      <c r="CA110" s="80"/>
      <c r="CB110" s="50"/>
      <c r="CC110" s="15"/>
      <c r="CD110" s="80"/>
      <c r="CE110" s="50"/>
      <c r="CF110" s="15"/>
      <c r="CG110" s="14"/>
      <c r="CH110" s="50"/>
      <c r="CI110" s="15"/>
      <c r="CJ110" s="14"/>
      <c r="CK110" s="50"/>
      <c r="CL110" s="15"/>
      <c r="CM110" s="14"/>
      <c r="CN110" s="50"/>
      <c r="CO110" s="15"/>
      <c r="CP110" s="14"/>
      <c r="CQ110" s="50"/>
      <c r="CR110" s="15"/>
      <c r="CS110" s="14"/>
      <c r="CT110" s="50"/>
      <c r="CU110" s="15"/>
      <c r="CV110" s="14"/>
      <c r="CW110" s="50"/>
      <c r="CX110" s="15"/>
      <c r="CY110" s="14"/>
      <c r="CZ110" s="50"/>
      <c r="DA110" s="15"/>
      <c r="DB110" s="14"/>
      <c r="DC110" s="50"/>
      <c r="DD110" s="15"/>
      <c r="DE110" s="14"/>
      <c r="DF110" s="50"/>
      <c r="DG110" s="15"/>
      <c r="DH110" s="14"/>
      <c r="DI110" s="50"/>
      <c r="DJ110" s="15"/>
      <c r="DK110" s="14"/>
      <c r="DL110" s="50"/>
      <c r="DM110" s="15"/>
      <c r="DN110" s="14"/>
      <c r="DO110" s="50"/>
      <c r="DP110" s="15"/>
      <c r="DQ110" s="14"/>
      <c r="DR110" s="50"/>
      <c r="DS110" s="15"/>
      <c r="DT110" s="14"/>
      <c r="DU110" s="50"/>
      <c r="DV110" s="15"/>
      <c r="DW110" s="14"/>
      <c r="DX110" s="50"/>
      <c r="DY110" s="15"/>
      <c r="DZ110" s="14"/>
      <c r="EA110" s="80"/>
      <c r="EB110" s="15"/>
      <c r="EC110" s="80"/>
      <c r="ED110" s="80"/>
      <c r="EE110" s="15"/>
      <c r="EF110" s="80"/>
      <c r="EG110" s="80"/>
      <c r="EH110" s="15"/>
      <c r="EI110" s="80"/>
      <c r="EJ110" s="80"/>
      <c r="EK110" s="15"/>
      <c r="EL110" s="80"/>
      <c r="EM110" s="80"/>
      <c r="EN110" s="15"/>
      <c r="EO110" s="80"/>
      <c r="EP110" s="80"/>
      <c r="EQ110" s="15"/>
      <c r="ER110" s="80"/>
      <c r="ES110" s="80"/>
      <c r="ET110" s="15"/>
      <c r="EU110" s="80"/>
      <c r="EV110" s="80"/>
      <c r="EW110" s="15"/>
      <c r="EX110" s="80"/>
      <c r="EY110" s="80"/>
      <c r="EZ110" s="15"/>
      <c r="FA110" s="80"/>
      <c r="FB110" s="80"/>
      <c r="FC110" s="15"/>
      <c r="FD110" s="80"/>
      <c r="FE110" s="80"/>
      <c r="FF110" s="15"/>
      <c r="FG110" s="80"/>
      <c r="FH110" s="80"/>
      <c r="FI110" s="15"/>
      <c r="FJ110" s="14"/>
      <c r="FK110" s="80"/>
      <c r="FL110" s="15"/>
      <c r="FM110" s="14"/>
      <c r="FN110" s="80"/>
      <c r="FO110" s="15"/>
      <c r="FP110" s="14"/>
      <c r="FQ110" s="80"/>
      <c r="FR110" s="15"/>
      <c r="FS110" s="14"/>
      <c r="FT110" s="80"/>
      <c r="FU110" s="15"/>
      <c r="FV110" s="14"/>
    </row>
    <row r="111" spans="1:178" s="12" customFormat="1" ht="15.75" x14ac:dyDescent="0.25">
      <c r="A111" s="59" t="s">
        <v>350</v>
      </c>
      <c r="B111" s="50">
        <f t="shared" si="253"/>
        <v>82.5</v>
      </c>
      <c r="C111" s="50">
        <f t="shared" si="254"/>
        <v>42.158029999999997</v>
      </c>
      <c r="D111" s="15">
        <f t="shared" si="290"/>
        <v>51.100642424242416</v>
      </c>
      <c r="E111" s="50"/>
      <c r="F111" s="50"/>
      <c r="G111" s="50"/>
      <c r="H111" s="50"/>
      <c r="I111" s="50"/>
      <c r="J111" s="50"/>
      <c r="K111" s="50"/>
      <c r="L111" s="50"/>
      <c r="M111" s="50"/>
      <c r="N111" s="238"/>
      <c r="O111" s="238"/>
      <c r="P111" s="238"/>
      <c r="Q111" s="238"/>
      <c r="R111" s="238"/>
      <c r="S111" s="238"/>
      <c r="T111" s="238"/>
      <c r="U111" s="238"/>
      <c r="V111" s="238"/>
      <c r="W111" s="238"/>
      <c r="X111" s="238"/>
      <c r="Y111" s="238"/>
      <c r="Z111" s="50"/>
      <c r="AA111" s="15"/>
      <c r="AB111" s="50"/>
      <c r="AC111" s="238"/>
      <c r="AD111" s="238"/>
      <c r="AE111" s="238"/>
      <c r="AF111" s="238"/>
      <c r="AG111" s="238"/>
      <c r="AH111" s="238"/>
      <c r="AI111" s="238"/>
      <c r="AJ111" s="238"/>
      <c r="AK111" s="15"/>
      <c r="AL111" s="238"/>
      <c r="AM111" s="238"/>
      <c r="AN111" s="80"/>
      <c r="AO111" s="238"/>
      <c r="AP111" s="238"/>
      <c r="AQ111" s="238"/>
      <c r="AR111" s="238"/>
      <c r="AS111" s="238"/>
      <c r="AT111" s="238"/>
      <c r="AU111" s="238"/>
      <c r="AV111" s="238"/>
      <c r="AW111" s="238"/>
      <c r="AX111" s="238"/>
      <c r="AY111" s="238"/>
      <c r="AZ111" s="238"/>
      <c r="BA111" s="238"/>
      <c r="BB111" s="238"/>
      <c r="BC111" s="238"/>
      <c r="BD111" s="238"/>
      <c r="BE111" s="238"/>
      <c r="BF111" s="238"/>
      <c r="BG111" s="50">
        <v>82.5</v>
      </c>
      <c r="BH111" s="50">
        <v>42.158029999999997</v>
      </c>
      <c r="BI111" s="14">
        <f t="shared" si="283"/>
        <v>51.100642424242416</v>
      </c>
      <c r="BJ111" s="50"/>
      <c r="BK111" s="15"/>
      <c r="BL111" s="238"/>
      <c r="BM111" s="238"/>
      <c r="BN111" s="238"/>
      <c r="BO111" s="238"/>
      <c r="BP111" s="50"/>
      <c r="BQ111" s="15"/>
      <c r="BR111" s="238"/>
      <c r="BS111" s="50"/>
      <c r="BT111" s="15"/>
      <c r="BU111" s="238"/>
      <c r="BV111" s="50"/>
      <c r="BW111" s="15"/>
      <c r="BX111" s="238"/>
      <c r="BY111" s="50"/>
      <c r="BZ111" s="15"/>
      <c r="CA111" s="238"/>
      <c r="CB111" s="50"/>
      <c r="CC111" s="15"/>
      <c r="CD111" s="238"/>
      <c r="CE111" s="50"/>
      <c r="CF111" s="15"/>
      <c r="CG111" s="14"/>
      <c r="CH111" s="50"/>
      <c r="CI111" s="15"/>
      <c r="CJ111" s="14"/>
      <c r="CK111" s="50"/>
      <c r="CL111" s="15"/>
      <c r="CM111" s="14"/>
      <c r="CN111" s="50"/>
      <c r="CO111" s="15"/>
      <c r="CP111" s="14"/>
      <c r="CQ111" s="50"/>
      <c r="CR111" s="15"/>
      <c r="CS111" s="14"/>
      <c r="CT111" s="50"/>
      <c r="CU111" s="15"/>
      <c r="CV111" s="14"/>
      <c r="CW111" s="50"/>
      <c r="CX111" s="15"/>
      <c r="CY111" s="14"/>
      <c r="CZ111" s="50"/>
      <c r="DA111" s="15"/>
      <c r="DB111" s="14"/>
      <c r="DC111" s="50"/>
      <c r="DD111" s="15"/>
      <c r="DE111" s="14"/>
      <c r="DF111" s="50"/>
      <c r="DG111" s="15"/>
      <c r="DH111" s="14"/>
      <c r="DI111" s="50"/>
      <c r="DJ111" s="15"/>
      <c r="DK111" s="14"/>
      <c r="DL111" s="50"/>
      <c r="DM111" s="15"/>
      <c r="DN111" s="14"/>
      <c r="DO111" s="50"/>
      <c r="DP111" s="15"/>
      <c r="DQ111" s="14"/>
      <c r="DR111" s="50"/>
      <c r="DS111" s="15"/>
      <c r="DT111" s="14"/>
      <c r="DU111" s="50"/>
      <c r="DV111" s="15"/>
      <c r="DW111" s="14"/>
      <c r="DX111" s="50"/>
      <c r="DY111" s="15"/>
      <c r="DZ111" s="14"/>
      <c r="EA111" s="50"/>
      <c r="EB111" s="15"/>
      <c r="EC111" s="50"/>
      <c r="ED111" s="50"/>
      <c r="EE111" s="15"/>
      <c r="EF111" s="50"/>
      <c r="EG111" s="50"/>
      <c r="EH111" s="15"/>
      <c r="EI111" s="50"/>
      <c r="EJ111" s="50"/>
      <c r="EK111" s="15"/>
      <c r="EL111" s="50"/>
      <c r="EM111" s="50"/>
      <c r="EN111" s="15"/>
      <c r="EO111" s="50"/>
      <c r="EP111" s="50"/>
      <c r="EQ111" s="15"/>
      <c r="ER111" s="50"/>
      <c r="ES111" s="50"/>
      <c r="ET111" s="15"/>
      <c r="EU111" s="50"/>
      <c r="EV111" s="50"/>
      <c r="EW111" s="15"/>
      <c r="EX111" s="50"/>
      <c r="EY111" s="50"/>
      <c r="EZ111" s="15"/>
      <c r="FA111" s="50"/>
      <c r="FB111" s="50"/>
      <c r="FC111" s="15"/>
      <c r="FD111" s="50"/>
      <c r="FE111" s="50"/>
      <c r="FF111" s="15"/>
      <c r="FG111" s="50"/>
      <c r="FH111" s="50"/>
      <c r="FI111" s="15"/>
      <c r="FJ111" s="14"/>
      <c r="FK111" s="50"/>
      <c r="FL111" s="15"/>
      <c r="FM111" s="14"/>
      <c r="FN111" s="50"/>
      <c r="FO111" s="15"/>
      <c r="FP111" s="14"/>
      <c r="FQ111" s="50"/>
      <c r="FR111" s="15"/>
      <c r="FS111" s="14"/>
      <c r="FT111" s="50"/>
      <c r="FU111" s="15"/>
      <c r="FV111" s="14"/>
    </row>
    <row r="112" spans="1:178" s="12" customFormat="1" ht="15.75" x14ac:dyDescent="0.25">
      <c r="A112" s="59" t="s">
        <v>610</v>
      </c>
      <c r="B112" s="50">
        <f t="shared" si="253"/>
        <v>127.4</v>
      </c>
      <c r="C112" s="50">
        <f t="shared" si="254"/>
        <v>43.84939</v>
      </c>
      <c r="D112" s="15">
        <f t="shared" si="290"/>
        <v>34.418673469387748</v>
      </c>
      <c r="E112" s="50"/>
      <c r="F112" s="50"/>
      <c r="G112" s="50"/>
      <c r="H112" s="50"/>
      <c r="I112" s="50"/>
      <c r="J112" s="50"/>
      <c r="K112" s="50"/>
      <c r="L112" s="50"/>
      <c r="M112" s="50"/>
      <c r="N112" s="238"/>
      <c r="O112" s="238"/>
      <c r="P112" s="238"/>
      <c r="Q112" s="238"/>
      <c r="R112" s="238"/>
      <c r="S112" s="238"/>
      <c r="T112" s="238"/>
      <c r="U112" s="238"/>
      <c r="V112" s="238"/>
      <c r="W112" s="238"/>
      <c r="X112" s="238"/>
      <c r="Y112" s="238"/>
      <c r="Z112" s="50"/>
      <c r="AA112" s="15"/>
      <c r="AB112" s="50"/>
      <c r="AC112" s="238"/>
      <c r="AD112" s="238"/>
      <c r="AE112" s="238"/>
      <c r="AF112" s="238"/>
      <c r="AG112" s="238"/>
      <c r="AH112" s="238"/>
      <c r="AI112" s="238"/>
      <c r="AJ112" s="238"/>
      <c r="AK112" s="15"/>
      <c r="AL112" s="238"/>
      <c r="AM112" s="238"/>
      <c r="AN112" s="80"/>
      <c r="AO112" s="238"/>
      <c r="AP112" s="238"/>
      <c r="AQ112" s="238"/>
      <c r="AR112" s="238"/>
      <c r="AS112" s="238"/>
      <c r="AT112" s="238"/>
      <c r="AU112" s="238"/>
      <c r="AV112" s="238"/>
      <c r="AW112" s="238"/>
      <c r="AX112" s="238"/>
      <c r="AY112" s="238"/>
      <c r="AZ112" s="238"/>
      <c r="BA112" s="238"/>
      <c r="BB112" s="238"/>
      <c r="BC112" s="238"/>
      <c r="BD112" s="238"/>
      <c r="BE112" s="238"/>
      <c r="BF112" s="238"/>
      <c r="BG112" s="50">
        <v>127.4</v>
      </c>
      <c r="BH112" s="50">
        <v>43.84939</v>
      </c>
      <c r="BI112" s="14">
        <f t="shared" si="283"/>
        <v>34.418673469387748</v>
      </c>
      <c r="BJ112" s="50"/>
      <c r="BK112" s="15"/>
      <c r="BL112" s="238"/>
      <c r="BM112" s="238"/>
      <c r="BN112" s="238"/>
      <c r="BO112" s="238"/>
      <c r="BP112" s="50"/>
      <c r="BQ112" s="15"/>
      <c r="BR112" s="238"/>
      <c r="BS112" s="50"/>
      <c r="BT112" s="15"/>
      <c r="BU112" s="238"/>
      <c r="BV112" s="50"/>
      <c r="BW112" s="15"/>
      <c r="BX112" s="238"/>
      <c r="BY112" s="50"/>
      <c r="BZ112" s="15"/>
      <c r="CA112" s="238"/>
      <c r="CB112" s="50"/>
      <c r="CC112" s="15"/>
      <c r="CD112" s="238"/>
      <c r="CE112" s="50"/>
      <c r="CF112" s="15"/>
      <c r="CG112" s="14"/>
      <c r="CH112" s="50"/>
      <c r="CI112" s="15"/>
      <c r="CJ112" s="14"/>
      <c r="CK112" s="50"/>
      <c r="CL112" s="15"/>
      <c r="CM112" s="14"/>
      <c r="CN112" s="50"/>
      <c r="CO112" s="15"/>
      <c r="CP112" s="14"/>
      <c r="CQ112" s="50"/>
      <c r="CR112" s="15"/>
      <c r="CS112" s="14"/>
      <c r="CT112" s="50"/>
      <c r="CU112" s="15"/>
      <c r="CV112" s="14"/>
      <c r="CW112" s="50"/>
      <c r="CX112" s="15"/>
      <c r="CY112" s="14"/>
      <c r="CZ112" s="50"/>
      <c r="DA112" s="15"/>
      <c r="DB112" s="14"/>
      <c r="DC112" s="50"/>
      <c r="DD112" s="15"/>
      <c r="DE112" s="14"/>
      <c r="DF112" s="50"/>
      <c r="DG112" s="15"/>
      <c r="DH112" s="14"/>
      <c r="DI112" s="50"/>
      <c r="DJ112" s="15"/>
      <c r="DK112" s="14"/>
      <c r="DL112" s="50"/>
      <c r="DM112" s="15"/>
      <c r="DN112" s="14"/>
      <c r="DO112" s="50"/>
      <c r="DP112" s="15"/>
      <c r="DQ112" s="14"/>
      <c r="DR112" s="50"/>
      <c r="DS112" s="15"/>
      <c r="DT112" s="14"/>
      <c r="DU112" s="50"/>
      <c r="DV112" s="15"/>
      <c r="DW112" s="14"/>
      <c r="DX112" s="50"/>
      <c r="DY112" s="15"/>
      <c r="DZ112" s="14"/>
      <c r="EA112" s="50"/>
      <c r="EB112" s="15"/>
      <c r="EC112" s="50"/>
      <c r="ED112" s="50"/>
      <c r="EE112" s="15"/>
      <c r="EF112" s="50"/>
      <c r="EG112" s="50"/>
      <c r="EH112" s="15"/>
      <c r="EI112" s="50"/>
      <c r="EJ112" s="50"/>
      <c r="EK112" s="15"/>
      <c r="EL112" s="50"/>
      <c r="EM112" s="50"/>
      <c r="EN112" s="15"/>
      <c r="EO112" s="50"/>
      <c r="EP112" s="50"/>
      <c r="EQ112" s="15"/>
      <c r="ER112" s="50"/>
      <c r="ES112" s="50"/>
      <c r="ET112" s="15"/>
      <c r="EU112" s="50"/>
      <c r="EV112" s="50"/>
      <c r="EW112" s="15"/>
      <c r="EX112" s="50"/>
      <c r="EY112" s="50"/>
      <c r="EZ112" s="15"/>
      <c r="FA112" s="50"/>
      <c r="FB112" s="50"/>
      <c r="FC112" s="15"/>
      <c r="FD112" s="50"/>
      <c r="FE112" s="50"/>
      <c r="FF112" s="15"/>
      <c r="FG112" s="50"/>
      <c r="FH112" s="50"/>
      <c r="FI112" s="15"/>
      <c r="FJ112" s="14"/>
      <c r="FK112" s="50"/>
      <c r="FL112" s="15"/>
      <c r="FM112" s="14"/>
      <c r="FN112" s="50"/>
      <c r="FO112" s="15"/>
      <c r="FP112" s="14"/>
      <c r="FQ112" s="50"/>
      <c r="FR112" s="15"/>
      <c r="FS112" s="14"/>
      <c r="FT112" s="50"/>
      <c r="FU112" s="15"/>
      <c r="FV112" s="14"/>
    </row>
    <row r="113" spans="1:178" s="12" customFormat="1" ht="15.75" x14ac:dyDescent="0.25">
      <c r="A113" s="59" t="s">
        <v>351</v>
      </c>
      <c r="B113" s="50">
        <f t="shared" si="253"/>
        <v>0</v>
      </c>
      <c r="C113" s="50">
        <f t="shared" si="254"/>
        <v>0</v>
      </c>
      <c r="D113" s="15"/>
      <c r="E113" s="50"/>
      <c r="F113" s="50"/>
      <c r="G113" s="50"/>
      <c r="H113" s="50"/>
      <c r="I113" s="50"/>
      <c r="J113" s="50"/>
      <c r="K113" s="50"/>
      <c r="L113" s="50"/>
      <c r="M113" s="50"/>
      <c r="N113" s="238"/>
      <c r="O113" s="238"/>
      <c r="P113" s="238"/>
      <c r="Q113" s="238"/>
      <c r="R113" s="238"/>
      <c r="S113" s="238"/>
      <c r="T113" s="238"/>
      <c r="U113" s="238"/>
      <c r="V113" s="238"/>
      <c r="W113" s="238"/>
      <c r="X113" s="238"/>
      <c r="Y113" s="238"/>
      <c r="Z113" s="50"/>
      <c r="AA113" s="15"/>
      <c r="AB113" s="50"/>
      <c r="AC113" s="238"/>
      <c r="AD113" s="238"/>
      <c r="AE113" s="238"/>
      <c r="AF113" s="238"/>
      <c r="AG113" s="238"/>
      <c r="AH113" s="238"/>
      <c r="AI113" s="238"/>
      <c r="AJ113" s="238"/>
      <c r="AK113" s="15"/>
      <c r="AL113" s="238"/>
      <c r="AM113" s="238"/>
      <c r="AN113" s="80"/>
      <c r="AO113" s="238"/>
      <c r="AP113" s="238"/>
      <c r="AQ113" s="238"/>
      <c r="AR113" s="238"/>
      <c r="AS113" s="238"/>
      <c r="AT113" s="238"/>
      <c r="AU113" s="238"/>
      <c r="AV113" s="238"/>
      <c r="AW113" s="238"/>
      <c r="AX113" s="238"/>
      <c r="AY113" s="238"/>
      <c r="AZ113" s="238"/>
      <c r="BA113" s="238"/>
      <c r="BB113" s="238"/>
      <c r="BC113" s="238"/>
      <c r="BD113" s="238"/>
      <c r="BE113" s="238"/>
      <c r="BF113" s="238"/>
      <c r="BG113" s="50"/>
      <c r="BH113" s="50"/>
      <c r="BI113" s="14"/>
      <c r="BJ113" s="50"/>
      <c r="BK113" s="15"/>
      <c r="BL113" s="238"/>
      <c r="BM113" s="238"/>
      <c r="BN113" s="238"/>
      <c r="BO113" s="238"/>
      <c r="BP113" s="50"/>
      <c r="BQ113" s="15"/>
      <c r="BR113" s="238"/>
      <c r="BS113" s="50"/>
      <c r="BT113" s="15"/>
      <c r="BU113" s="238"/>
      <c r="BV113" s="50"/>
      <c r="BW113" s="15"/>
      <c r="BX113" s="238"/>
      <c r="BY113" s="50"/>
      <c r="BZ113" s="15"/>
      <c r="CA113" s="238"/>
      <c r="CB113" s="50"/>
      <c r="CC113" s="15"/>
      <c r="CD113" s="238"/>
      <c r="CE113" s="50"/>
      <c r="CF113" s="15"/>
      <c r="CG113" s="14"/>
      <c r="CH113" s="50"/>
      <c r="CI113" s="15"/>
      <c r="CJ113" s="14"/>
      <c r="CK113" s="50"/>
      <c r="CL113" s="15"/>
      <c r="CM113" s="14"/>
      <c r="CN113" s="50"/>
      <c r="CO113" s="15"/>
      <c r="CP113" s="14"/>
      <c r="CQ113" s="50"/>
      <c r="CR113" s="15"/>
      <c r="CS113" s="14"/>
      <c r="CT113" s="50"/>
      <c r="CU113" s="15"/>
      <c r="CV113" s="14"/>
      <c r="CW113" s="50"/>
      <c r="CX113" s="15"/>
      <c r="CY113" s="14"/>
      <c r="CZ113" s="50"/>
      <c r="DA113" s="15"/>
      <c r="DB113" s="14"/>
      <c r="DC113" s="50"/>
      <c r="DD113" s="15"/>
      <c r="DE113" s="14"/>
      <c r="DF113" s="50"/>
      <c r="DG113" s="15"/>
      <c r="DH113" s="14"/>
      <c r="DI113" s="50"/>
      <c r="DJ113" s="15"/>
      <c r="DK113" s="14"/>
      <c r="DL113" s="50"/>
      <c r="DM113" s="15"/>
      <c r="DN113" s="14"/>
      <c r="DO113" s="50"/>
      <c r="DP113" s="15"/>
      <c r="DQ113" s="14"/>
      <c r="DR113" s="50"/>
      <c r="DS113" s="15"/>
      <c r="DT113" s="14"/>
      <c r="DU113" s="50"/>
      <c r="DV113" s="15"/>
      <c r="DW113" s="14"/>
      <c r="DX113" s="50"/>
      <c r="DY113" s="15"/>
      <c r="DZ113" s="14"/>
      <c r="EA113" s="50"/>
      <c r="EB113" s="15"/>
      <c r="EC113" s="50"/>
      <c r="ED113" s="50"/>
      <c r="EE113" s="15"/>
      <c r="EF113" s="50"/>
      <c r="EG113" s="50"/>
      <c r="EH113" s="15"/>
      <c r="EI113" s="50"/>
      <c r="EJ113" s="50"/>
      <c r="EK113" s="15"/>
      <c r="EL113" s="50"/>
      <c r="EM113" s="50"/>
      <c r="EN113" s="15"/>
      <c r="EO113" s="50"/>
      <c r="EP113" s="50"/>
      <c r="EQ113" s="15"/>
      <c r="ER113" s="50"/>
      <c r="ES113" s="50"/>
      <c r="ET113" s="15"/>
      <c r="EU113" s="50"/>
      <c r="EV113" s="50"/>
      <c r="EW113" s="15"/>
      <c r="EX113" s="50"/>
      <c r="EY113" s="50"/>
      <c r="EZ113" s="15"/>
      <c r="FA113" s="50"/>
      <c r="FB113" s="50"/>
      <c r="FC113" s="15"/>
      <c r="FD113" s="50"/>
      <c r="FE113" s="50"/>
      <c r="FF113" s="15"/>
      <c r="FG113" s="50"/>
      <c r="FH113" s="50"/>
      <c r="FI113" s="15"/>
      <c r="FJ113" s="14"/>
      <c r="FK113" s="50"/>
      <c r="FL113" s="15"/>
      <c r="FM113" s="14"/>
      <c r="FN113" s="50"/>
      <c r="FO113" s="15"/>
      <c r="FP113" s="14"/>
      <c r="FQ113" s="50"/>
      <c r="FR113" s="15"/>
      <c r="FS113" s="14"/>
      <c r="FT113" s="50"/>
      <c r="FU113" s="15"/>
      <c r="FV113" s="14"/>
    </row>
    <row r="114" spans="1:178" s="12" customFormat="1" ht="15.75" x14ac:dyDescent="0.25">
      <c r="A114" s="59" t="s">
        <v>411</v>
      </c>
      <c r="B114" s="50">
        <f t="shared" si="253"/>
        <v>82.5</v>
      </c>
      <c r="C114" s="50">
        <f t="shared" si="254"/>
        <v>29.92127</v>
      </c>
      <c r="D114" s="15">
        <f t="shared" si="290"/>
        <v>36.268206060606062</v>
      </c>
      <c r="E114" s="50"/>
      <c r="F114" s="50"/>
      <c r="G114" s="50"/>
      <c r="H114" s="50"/>
      <c r="I114" s="50"/>
      <c r="J114" s="50"/>
      <c r="K114" s="50"/>
      <c r="L114" s="50"/>
      <c r="M114" s="50"/>
      <c r="N114" s="238"/>
      <c r="O114" s="238"/>
      <c r="P114" s="238"/>
      <c r="Q114" s="238"/>
      <c r="R114" s="238"/>
      <c r="S114" s="238"/>
      <c r="T114" s="238"/>
      <c r="U114" s="238"/>
      <c r="V114" s="238"/>
      <c r="W114" s="238"/>
      <c r="X114" s="238"/>
      <c r="Y114" s="238"/>
      <c r="Z114" s="50"/>
      <c r="AA114" s="15"/>
      <c r="AB114" s="50"/>
      <c r="AC114" s="238"/>
      <c r="AD114" s="238"/>
      <c r="AE114" s="238"/>
      <c r="AF114" s="238"/>
      <c r="AG114" s="238"/>
      <c r="AH114" s="238"/>
      <c r="AI114" s="238"/>
      <c r="AJ114" s="238"/>
      <c r="AK114" s="15"/>
      <c r="AL114" s="238"/>
      <c r="AM114" s="238"/>
      <c r="AN114" s="80"/>
      <c r="AO114" s="238"/>
      <c r="AP114" s="238"/>
      <c r="AQ114" s="238"/>
      <c r="AR114" s="238"/>
      <c r="AS114" s="238"/>
      <c r="AT114" s="238"/>
      <c r="AU114" s="238"/>
      <c r="AV114" s="238"/>
      <c r="AW114" s="238"/>
      <c r="AX114" s="238"/>
      <c r="AY114" s="238"/>
      <c r="AZ114" s="238"/>
      <c r="BA114" s="238"/>
      <c r="BB114" s="238"/>
      <c r="BC114" s="238"/>
      <c r="BD114" s="238"/>
      <c r="BE114" s="238"/>
      <c r="BF114" s="238"/>
      <c r="BG114" s="50">
        <v>82.5</v>
      </c>
      <c r="BH114" s="50">
        <v>29.92127</v>
      </c>
      <c r="BI114" s="14">
        <f t="shared" si="283"/>
        <v>36.268206060606062</v>
      </c>
      <c r="BJ114" s="50"/>
      <c r="BK114" s="15"/>
      <c r="BL114" s="238"/>
      <c r="BM114" s="238"/>
      <c r="BN114" s="238"/>
      <c r="BO114" s="238"/>
      <c r="BP114" s="50"/>
      <c r="BQ114" s="15"/>
      <c r="BR114" s="238"/>
      <c r="BS114" s="50"/>
      <c r="BT114" s="15"/>
      <c r="BU114" s="238"/>
      <c r="BV114" s="50"/>
      <c r="BW114" s="15"/>
      <c r="BX114" s="238"/>
      <c r="BY114" s="50"/>
      <c r="BZ114" s="15"/>
      <c r="CA114" s="238"/>
      <c r="CB114" s="50"/>
      <c r="CC114" s="15"/>
      <c r="CD114" s="238"/>
      <c r="CE114" s="50"/>
      <c r="CF114" s="15"/>
      <c r="CG114" s="14"/>
      <c r="CH114" s="50"/>
      <c r="CI114" s="15"/>
      <c r="CJ114" s="14"/>
      <c r="CK114" s="50"/>
      <c r="CL114" s="15"/>
      <c r="CM114" s="14"/>
      <c r="CN114" s="50"/>
      <c r="CO114" s="15"/>
      <c r="CP114" s="14"/>
      <c r="CQ114" s="50"/>
      <c r="CR114" s="15"/>
      <c r="CS114" s="14"/>
      <c r="CT114" s="50"/>
      <c r="CU114" s="15"/>
      <c r="CV114" s="14"/>
      <c r="CW114" s="50"/>
      <c r="CX114" s="15"/>
      <c r="CY114" s="14"/>
      <c r="CZ114" s="50"/>
      <c r="DA114" s="15"/>
      <c r="DB114" s="14"/>
      <c r="DC114" s="50"/>
      <c r="DD114" s="15"/>
      <c r="DE114" s="14"/>
      <c r="DF114" s="50"/>
      <c r="DG114" s="15"/>
      <c r="DH114" s="14"/>
      <c r="DI114" s="50"/>
      <c r="DJ114" s="15"/>
      <c r="DK114" s="14"/>
      <c r="DL114" s="50"/>
      <c r="DM114" s="15"/>
      <c r="DN114" s="14"/>
      <c r="DO114" s="50"/>
      <c r="DP114" s="15"/>
      <c r="DQ114" s="14"/>
      <c r="DR114" s="50"/>
      <c r="DS114" s="15"/>
      <c r="DT114" s="14"/>
      <c r="DU114" s="50"/>
      <c r="DV114" s="15"/>
      <c r="DW114" s="14"/>
      <c r="DX114" s="50"/>
      <c r="DY114" s="15"/>
      <c r="DZ114" s="14"/>
      <c r="EA114" s="50"/>
      <c r="EB114" s="15"/>
      <c r="EC114" s="50"/>
      <c r="ED114" s="50"/>
      <c r="EE114" s="15"/>
      <c r="EF114" s="50"/>
      <c r="EG114" s="50"/>
      <c r="EH114" s="15"/>
      <c r="EI114" s="50"/>
      <c r="EJ114" s="50"/>
      <c r="EK114" s="15"/>
      <c r="EL114" s="50"/>
      <c r="EM114" s="50"/>
      <c r="EN114" s="15"/>
      <c r="EO114" s="50"/>
      <c r="EP114" s="50"/>
      <c r="EQ114" s="15"/>
      <c r="ER114" s="50"/>
      <c r="ES114" s="50"/>
      <c r="ET114" s="15"/>
      <c r="EU114" s="50"/>
      <c r="EV114" s="50"/>
      <c r="EW114" s="15"/>
      <c r="EX114" s="50"/>
      <c r="EY114" s="50"/>
      <c r="EZ114" s="15"/>
      <c r="FA114" s="50"/>
      <c r="FB114" s="50"/>
      <c r="FC114" s="15"/>
      <c r="FD114" s="50"/>
      <c r="FE114" s="50"/>
      <c r="FF114" s="15"/>
      <c r="FG114" s="50"/>
      <c r="FH114" s="50"/>
      <c r="FI114" s="15"/>
      <c r="FJ114" s="14"/>
      <c r="FK114" s="50"/>
      <c r="FL114" s="15"/>
      <c r="FM114" s="14"/>
      <c r="FN114" s="50"/>
      <c r="FO114" s="15"/>
      <c r="FP114" s="14"/>
      <c r="FQ114" s="50"/>
      <c r="FR114" s="15"/>
      <c r="FS114" s="14"/>
      <c r="FT114" s="50"/>
      <c r="FU114" s="15"/>
      <c r="FV114" s="14"/>
    </row>
    <row r="115" spans="1:178" s="12" customFormat="1" ht="15.75" x14ac:dyDescent="0.25">
      <c r="A115" s="59" t="s">
        <v>540</v>
      </c>
      <c r="B115" s="50">
        <f t="shared" si="253"/>
        <v>127.4</v>
      </c>
      <c r="C115" s="50">
        <f t="shared" si="254"/>
        <v>13.1625</v>
      </c>
      <c r="D115" s="15">
        <f t="shared" si="290"/>
        <v>10.331632653061224</v>
      </c>
      <c r="E115" s="50"/>
      <c r="F115" s="50"/>
      <c r="G115" s="50"/>
      <c r="H115" s="50"/>
      <c r="I115" s="50"/>
      <c r="J115" s="50"/>
      <c r="K115" s="50"/>
      <c r="L115" s="50"/>
      <c r="M115" s="50"/>
      <c r="N115" s="238"/>
      <c r="O115" s="238"/>
      <c r="P115" s="238"/>
      <c r="Q115" s="238"/>
      <c r="R115" s="238"/>
      <c r="S115" s="238"/>
      <c r="T115" s="238"/>
      <c r="U115" s="238"/>
      <c r="V115" s="238"/>
      <c r="W115" s="238"/>
      <c r="X115" s="238"/>
      <c r="Y115" s="238"/>
      <c r="Z115" s="50"/>
      <c r="AA115" s="15"/>
      <c r="AB115" s="50"/>
      <c r="AC115" s="238"/>
      <c r="AD115" s="238"/>
      <c r="AE115" s="238"/>
      <c r="AF115" s="238"/>
      <c r="AG115" s="238"/>
      <c r="AH115" s="238"/>
      <c r="AI115" s="238"/>
      <c r="AJ115" s="238"/>
      <c r="AK115" s="15"/>
      <c r="AL115" s="238"/>
      <c r="AM115" s="238"/>
      <c r="AN115" s="80"/>
      <c r="AO115" s="238"/>
      <c r="AP115" s="238"/>
      <c r="AQ115" s="238"/>
      <c r="AR115" s="238"/>
      <c r="AS115" s="238"/>
      <c r="AT115" s="238"/>
      <c r="AU115" s="238"/>
      <c r="AV115" s="238"/>
      <c r="AW115" s="238"/>
      <c r="AX115" s="238"/>
      <c r="AY115" s="238"/>
      <c r="AZ115" s="238"/>
      <c r="BA115" s="238"/>
      <c r="BB115" s="238"/>
      <c r="BC115" s="238"/>
      <c r="BD115" s="238"/>
      <c r="BE115" s="238"/>
      <c r="BF115" s="238"/>
      <c r="BG115" s="50">
        <v>127.4</v>
      </c>
      <c r="BH115" s="50">
        <v>13.1625</v>
      </c>
      <c r="BI115" s="14">
        <f t="shared" si="283"/>
        <v>10.331632653061224</v>
      </c>
      <c r="BJ115" s="50"/>
      <c r="BK115" s="15"/>
      <c r="BL115" s="238"/>
      <c r="BM115" s="238"/>
      <c r="BN115" s="238"/>
      <c r="BO115" s="238"/>
      <c r="BP115" s="50"/>
      <c r="BQ115" s="15"/>
      <c r="BR115" s="238"/>
      <c r="BS115" s="50"/>
      <c r="BT115" s="15"/>
      <c r="BU115" s="238"/>
      <c r="BV115" s="50"/>
      <c r="BW115" s="15"/>
      <c r="BX115" s="238"/>
      <c r="BY115" s="50"/>
      <c r="BZ115" s="15"/>
      <c r="CA115" s="238"/>
      <c r="CB115" s="50"/>
      <c r="CC115" s="15"/>
      <c r="CD115" s="238"/>
      <c r="CE115" s="50"/>
      <c r="CF115" s="15"/>
      <c r="CG115" s="14"/>
      <c r="CH115" s="50"/>
      <c r="CI115" s="15"/>
      <c r="CJ115" s="14"/>
      <c r="CK115" s="50"/>
      <c r="CL115" s="15"/>
      <c r="CM115" s="14"/>
      <c r="CN115" s="50"/>
      <c r="CO115" s="15"/>
      <c r="CP115" s="14"/>
      <c r="CQ115" s="50"/>
      <c r="CR115" s="15"/>
      <c r="CS115" s="14"/>
      <c r="CT115" s="50"/>
      <c r="CU115" s="15"/>
      <c r="CV115" s="14"/>
      <c r="CW115" s="50"/>
      <c r="CX115" s="15"/>
      <c r="CY115" s="14"/>
      <c r="CZ115" s="50"/>
      <c r="DA115" s="15"/>
      <c r="DB115" s="14"/>
      <c r="DC115" s="50"/>
      <c r="DD115" s="15"/>
      <c r="DE115" s="14"/>
      <c r="DF115" s="50"/>
      <c r="DG115" s="15"/>
      <c r="DH115" s="14"/>
      <c r="DI115" s="50"/>
      <c r="DJ115" s="15"/>
      <c r="DK115" s="14"/>
      <c r="DL115" s="50"/>
      <c r="DM115" s="15"/>
      <c r="DN115" s="14"/>
      <c r="DO115" s="50"/>
      <c r="DP115" s="15"/>
      <c r="DQ115" s="14"/>
      <c r="DR115" s="50"/>
      <c r="DS115" s="15"/>
      <c r="DT115" s="14"/>
      <c r="DU115" s="50"/>
      <c r="DV115" s="15"/>
      <c r="DW115" s="14"/>
      <c r="DX115" s="50"/>
      <c r="DY115" s="15"/>
      <c r="DZ115" s="14"/>
      <c r="EA115" s="50"/>
      <c r="EB115" s="15"/>
      <c r="EC115" s="50"/>
      <c r="ED115" s="50"/>
      <c r="EE115" s="15"/>
      <c r="EF115" s="50"/>
      <c r="EG115" s="50"/>
      <c r="EH115" s="15"/>
      <c r="EI115" s="50"/>
      <c r="EJ115" s="50"/>
      <c r="EK115" s="15"/>
      <c r="EL115" s="50"/>
      <c r="EM115" s="50"/>
      <c r="EN115" s="15"/>
      <c r="EO115" s="50"/>
      <c r="EP115" s="50"/>
      <c r="EQ115" s="15"/>
      <c r="ER115" s="50"/>
      <c r="ES115" s="50"/>
      <c r="ET115" s="15"/>
      <c r="EU115" s="50"/>
      <c r="EV115" s="50"/>
      <c r="EW115" s="15"/>
      <c r="EX115" s="50"/>
      <c r="EY115" s="50"/>
      <c r="EZ115" s="15"/>
      <c r="FA115" s="50"/>
      <c r="FB115" s="50"/>
      <c r="FC115" s="15"/>
      <c r="FD115" s="50"/>
      <c r="FE115" s="50"/>
      <c r="FF115" s="15"/>
      <c r="FG115" s="50"/>
      <c r="FH115" s="50"/>
      <c r="FI115" s="15"/>
      <c r="FJ115" s="14"/>
      <c r="FK115" s="50"/>
      <c r="FL115" s="15"/>
      <c r="FM115" s="14"/>
      <c r="FN115" s="50"/>
      <c r="FO115" s="15"/>
      <c r="FP115" s="14"/>
      <c r="FQ115" s="50"/>
      <c r="FR115" s="15"/>
      <c r="FS115" s="14"/>
      <c r="FT115" s="50"/>
      <c r="FU115" s="15"/>
      <c r="FV115" s="14"/>
    </row>
    <row r="116" spans="1:178" s="28" customFormat="1" ht="31.5" x14ac:dyDescent="0.25">
      <c r="A116" s="131" t="s">
        <v>356</v>
      </c>
      <c r="B116" s="80">
        <f t="shared" si="253"/>
        <v>20680.909</v>
      </c>
      <c r="C116" s="80">
        <f t="shared" si="254"/>
        <v>8607.7606599999999</v>
      </c>
      <c r="D116" s="83">
        <f t="shared" si="112"/>
        <v>41.621771364111702</v>
      </c>
      <c r="E116" s="80">
        <f>E117+E122</f>
        <v>0</v>
      </c>
      <c r="F116" s="80">
        <f t="shared" ref="F116:AY116" si="291">F117+F122</f>
        <v>0</v>
      </c>
      <c r="G116" s="80">
        <f t="shared" si="291"/>
        <v>0</v>
      </c>
      <c r="H116" s="80">
        <f t="shared" si="291"/>
        <v>0</v>
      </c>
      <c r="I116" s="80">
        <f t="shared" si="291"/>
        <v>0</v>
      </c>
      <c r="J116" s="80">
        <f t="shared" si="291"/>
        <v>0</v>
      </c>
      <c r="K116" s="80">
        <f t="shared" si="291"/>
        <v>0</v>
      </c>
      <c r="L116" s="80">
        <f t="shared" si="291"/>
        <v>0</v>
      </c>
      <c r="M116" s="80">
        <f t="shared" si="291"/>
        <v>0</v>
      </c>
      <c r="N116" s="80">
        <f t="shared" si="291"/>
        <v>0</v>
      </c>
      <c r="O116" s="80">
        <f t="shared" si="291"/>
        <v>0</v>
      </c>
      <c r="P116" s="80">
        <f t="shared" si="291"/>
        <v>0</v>
      </c>
      <c r="Q116" s="80">
        <f t="shared" si="291"/>
        <v>0</v>
      </c>
      <c r="R116" s="80">
        <f t="shared" si="291"/>
        <v>0</v>
      </c>
      <c r="S116" s="80">
        <f t="shared" si="291"/>
        <v>0</v>
      </c>
      <c r="T116" s="80">
        <f t="shared" si="291"/>
        <v>0</v>
      </c>
      <c r="U116" s="80">
        <f t="shared" si="291"/>
        <v>0</v>
      </c>
      <c r="V116" s="80">
        <f t="shared" si="291"/>
        <v>0</v>
      </c>
      <c r="W116" s="80">
        <f t="shared" si="291"/>
        <v>0</v>
      </c>
      <c r="X116" s="80">
        <f t="shared" si="291"/>
        <v>0</v>
      </c>
      <c r="Y116" s="80">
        <f t="shared" si="291"/>
        <v>0</v>
      </c>
      <c r="Z116" s="80">
        <f t="shared" si="291"/>
        <v>420.2</v>
      </c>
      <c r="AA116" s="83">
        <f t="shared" si="291"/>
        <v>420.2</v>
      </c>
      <c r="AB116" s="81">
        <f t="shared" si="163"/>
        <v>100</v>
      </c>
      <c r="AC116" s="80">
        <f t="shared" si="291"/>
        <v>3704.1089999999999</v>
      </c>
      <c r="AD116" s="80">
        <f t="shared" si="291"/>
        <v>3704.1089999999999</v>
      </c>
      <c r="AE116" s="81">
        <f>AD116/AC116*100</f>
        <v>100</v>
      </c>
      <c r="AF116" s="80">
        <f t="shared" si="291"/>
        <v>0</v>
      </c>
      <c r="AG116" s="80">
        <f t="shared" si="291"/>
        <v>0</v>
      </c>
      <c r="AH116" s="80">
        <f t="shared" si="291"/>
        <v>0</v>
      </c>
      <c r="AI116" s="80">
        <f>SUM(AI117:AI127)</f>
        <v>382</v>
      </c>
      <c r="AJ116" s="80">
        <f t="shared" ref="AJ116:AM116" si="292">SUM(AJ117:AJ127)</f>
        <v>382</v>
      </c>
      <c r="AK116" s="83">
        <f t="shared" si="265"/>
        <v>100</v>
      </c>
      <c r="AL116" s="80">
        <f t="shared" si="292"/>
        <v>1846</v>
      </c>
      <c r="AM116" s="80">
        <f t="shared" si="292"/>
        <v>1846</v>
      </c>
      <c r="AN116" s="80">
        <f>AM116/AL116*100</f>
        <v>100</v>
      </c>
      <c r="AO116" s="80">
        <f t="shared" si="291"/>
        <v>1200</v>
      </c>
      <c r="AP116" s="80">
        <f t="shared" si="291"/>
        <v>1199.6736000000001</v>
      </c>
      <c r="AQ116" s="80">
        <f>AP116/AO116*100</f>
        <v>99.972800000000007</v>
      </c>
      <c r="AR116" s="80">
        <f t="shared" si="291"/>
        <v>0</v>
      </c>
      <c r="AS116" s="80">
        <f t="shared" si="291"/>
        <v>0</v>
      </c>
      <c r="AT116" s="80">
        <f t="shared" si="291"/>
        <v>0</v>
      </c>
      <c r="AU116" s="80">
        <f t="shared" si="291"/>
        <v>0</v>
      </c>
      <c r="AV116" s="80">
        <f t="shared" si="291"/>
        <v>0</v>
      </c>
      <c r="AW116" s="80">
        <f t="shared" si="291"/>
        <v>0</v>
      </c>
      <c r="AX116" s="80">
        <f t="shared" si="291"/>
        <v>0</v>
      </c>
      <c r="AY116" s="80">
        <f t="shared" si="291"/>
        <v>0</v>
      </c>
      <c r="AZ116" s="80">
        <f t="shared" ref="AZ116:BF116" si="293">AZ117+AZ122</f>
        <v>0</v>
      </c>
      <c r="BA116" s="80">
        <f t="shared" si="293"/>
        <v>0</v>
      </c>
      <c r="BB116" s="80">
        <f t="shared" si="293"/>
        <v>0</v>
      </c>
      <c r="BC116" s="80">
        <f t="shared" si="293"/>
        <v>0</v>
      </c>
      <c r="BD116" s="80">
        <f t="shared" si="293"/>
        <v>0</v>
      </c>
      <c r="BE116" s="80">
        <f t="shared" si="293"/>
        <v>0</v>
      </c>
      <c r="BF116" s="80">
        <f t="shared" si="293"/>
        <v>0</v>
      </c>
      <c r="BG116" s="80">
        <f>SUM(BG117:BG127)</f>
        <v>1412.5</v>
      </c>
      <c r="BH116" s="80">
        <f>SUM(BH117:BH127)</f>
        <v>475.77806000000004</v>
      </c>
      <c r="BI116" s="81">
        <f t="shared" ref="BI116:BI127" si="294">BH116/BG116*100</f>
        <v>33.683402477876108</v>
      </c>
      <c r="BJ116" s="80"/>
      <c r="BK116" s="80">
        <f>SUM(BK117:BK127)</f>
        <v>0</v>
      </c>
      <c r="BL116" s="81"/>
      <c r="BM116" s="80">
        <f t="shared" ref="BM116:BO116" si="295">BM117+BM122</f>
        <v>0</v>
      </c>
      <c r="BN116" s="80">
        <f t="shared" si="295"/>
        <v>0</v>
      </c>
      <c r="BO116" s="80">
        <f t="shared" si="295"/>
        <v>0</v>
      </c>
      <c r="BP116" s="80">
        <f>SUM(BP117:BP127)</f>
        <v>0</v>
      </c>
      <c r="BQ116" s="80">
        <f>SUM(BQ117:BQ127)</f>
        <v>0</v>
      </c>
      <c r="BR116" s="81"/>
      <c r="BS116" s="80">
        <f>SUM(BS117:BS127)</f>
        <v>0</v>
      </c>
      <c r="BT116" s="80">
        <f>SUM(BT117:BT127)</f>
        <v>0</v>
      </c>
      <c r="BU116" s="81"/>
      <c r="BV116" s="80">
        <f>SUM(BV117:BV127)</f>
        <v>0</v>
      </c>
      <c r="BW116" s="80">
        <f>SUM(BW117:BW127)</f>
        <v>0</v>
      </c>
      <c r="BX116" s="81"/>
      <c r="BY116" s="80">
        <f>SUM(BY117:BY127)</f>
        <v>0</v>
      </c>
      <c r="BZ116" s="80">
        <f>SUM(BZ117:BZ127)</f>
        <v>0</v>
      </c>
      <c r="CA116" s="81"/>
      <c r="CB116" s="80">
        <f>SUM(CB117:CB127)</f>
        <v>0</v>
      </c>
      <c r="CC116" s="80">
        <f>SUM(CC117:CC127)</f>
        <v>0</v>
      </c>
      <c r="CD116" s="81"/>
      <c r="CE116" s="80">
        <f>SUM(CE117:CE127)</f>
        <v>580</v>
      </c>
      <c r="CF116" s="80">
        <f>SUM(CF117:CF127)</f>
        <v>580</v>
      </c>
      <c r="CG116" s="81">
        <f t="shared" si="261"/>
        <v>100</v>
      </c>
      <c r="CH116" s="80">
        <f>SUM(CH117:CH127)</f>
        <v>0</v>
      </c>
      <c r="CI116" s="80">
        <f>SUM(CI117:CI127)</f>
        <v>0</v>
      </c>
      <c r="CJ116" s="81"/>
      <c r="CK116" s="80">
        <f>SUM(CK117:CK127)</f>
        <v>0</v>
      </c>
      <c r="CL116" s="80">
        <f>SUM(CL117:CL127)</f>
        <v>0</v>
      </c>
      <c r="CM116" s="81"/>
      <c r="CN116" s="80">
        <f>SUM(CN117:CN127)</f>
        <v>0</v>
      </c>
      <c r="CO116" s="80">
        <f>SUM(CO117:CO127)</f>
        <v>0</v>
      </c>
      <c r="CP116" s="81"/>
      <c r="CQ116" s="80">
        <f>SUM(CQ117:CQ127)</f>
        <v>0</v>
      </c>
      <c r="CR116" s="80">
        <f>SUM(CR117:CR127)</f>
        <v>0</v>
      </c>
      <c r="CS116" s="81"/>
      <c r="CT116" s="80">
        <f>SUM(CT117:CT127)</f>
        <v>0</v>
      </c>
      <c r="CU116" s="80">
        <f>SUM(CU117:CU127)</f>
        <v>0</v>
      </c>
      <c r="CV116" s="81"/>
      <c r="CW116" s="80">
        <f>SUM(CW117:CW127)</f>
        <v>0</v>
      </c>
      <c r="CX116" s="80">
        <f>SUM(CX117:CX127)</f>
        <v>0</v>
      </c>
      <c r="CY116" s="81"/>
      <c r="CZ116" s="80">
        <f>SUM(CZ117:CZ127)</f>
        <v>0</v>
      </c>
      <c r="DA116" s="80">
        <f>SUM(DA117:DA127)</f>
        <v>0</v>
      </c>
      <c r="DB116" s="81"/>
      <c r="DC116" s="80">
        <f>SUM(DC117:DC127)</f>
        <v>0</v>
      </c>
      <c r="DD116" s="80">
        <f>SUM(DD117:DD127)</f>
        <v>0</v>
      </c>
      <c r="DE116" s="81"/>
      <c r="DF116" s="80">
        <f>SUM(DF117:DF127)</f>
        <v>0</v>
      </c>
      <c r="DG116" s="80">
        <f>SUM(DG117:DG127)</f>
        <v>0</v>
      </c>
      <c r="DH116" s="81"/>
      <c r="DI116" s="80">
        <f>SUM(DI117:DI127)</f>
        <v>0</v>
      </c>
      <c r="DJ116" s="80">
        <f>SUM(DJ117:DJ127)</f>
        <v>0</v>
      </c>
      <c r="DK116" s="81"/>
      <c r="DL116" s="80">
        <f>SUM(DL117:DL127)</f>
        <v>0</v>
      </c>
      <c r="DM116" s="80">
        <f>SUM(DM117:DM127)</f>
        <v>0</v>
      </c>
      <c r="DN116" s="81"/>
      <c r="DO116" s="80">
        <f>SUM(DO117:DO127)</f>
        <v>0</v>
      </c>
      <c r="DP116" s="80">
        <f>SUM(DP117:DP127)</f>
        <v>0</v>
      </c>
      <c r="DQ116" s="81"/>
      <c r="DR116" s="80">
        <f>SUM(DR117:DR127)</f>
        <v>0</v>
      </c>
      <c r="DS116" s="80">
        <f>SUM(DS117:DS127)</f>
        <v>0</v>
      </c>
      <c r="DT116" s="81"/>
      <c r="DU116" s="80">
        <f>SUM(DU117:DU127)</f>
        <v>0</v>
      </c>
      <c r="DV116" s="80">
        <f>SUM(DV117:DV127)</f>
        <v>0</v>
      </c>
      <c r="DW116" s="81"/>
      <c r="DX116" s="80">
        <f>SUM(DX117:DX127)</f>
        <v>0</v>
      </c>
      <c r="DY116" s="80">
        <f>SUM(DY117:DY127)</f>
        <v>0</v>
      </c>
      <c r="DZ116" s="81"/>
      <c r="EA116" s="80">
        <f t="shared" ref="EA116:EB116" si="296">EA117+EA122</f>
        <v>1136.0999999999999</v>
      </c>
      <c r="EB116" s="83">
        <f t="shared" si="296"/>
        <v>0</v>
      </c>
      <c r="EC116" s="81">
        <f t="shared" ref="EC116:EC117" si="297">EB116/EA116*100</f>
        <v>0</v>
      </c>
      <c r="ED116" s="80">
        <f t="shared" ref="ED116:EE116" si="298">ED117+ED122</f>
        <v>10000</v>
      </c>
      <c r="EE116" s="83">
        <f t="shared" si="298"/>
        <v>0</v>
      </c>
      <c r="EF116" s="81">
        <f t="shared" ref="EF116:EF122" si="299">EE116/ED116*100</f>
        <v>0</v>
      </c>
      <c r="EG116" s="80"/>
      <c r="EH116" s="83"/>
      <c r="EI116" s="81"/>
      <c r="EJ116" s="80"/>
      <c r="EK116" s="83"/>
      <c r="EL116" s="81"/>
      <c r="EM116" s="80"/>
      <c r="EN116" s="83"/>
      <c r="EO116" s="81"/>
      <c r="EP116" s="80"/>
      <c r="EQ116" s="83"/>
      <c r="ER116" s="81"/>
      <c r="ES116" s="80"/>
      <c r="ET116" s="83"/>
      <c r="EU116" s="81"/>
      <c r="EV116" s="80"/>
      <c r="EW116" s="83"/>
      <c r="EX116" s="81"/>
      <c r="EY116" s="80"/>
      <c r="EZ116" s="83"/>
      <c r="FA116" s="81"/>
      <c r="FB116" s="80"/>
      <c r="FC116" s="83"/>
      <c r="FD116" s="81"/>
      <c r="FE116" s="80"/>
      <c r="FF116" s="83"/>
      <c r="FG116" s="81"/>
      <c r="FH116" s="80"/>
      <c r="FI116" s="83"/>
      <c r="FJ116" s="81"/>
      <c r="FK116" s="80"/>
      <c r="FL116" s="83"/>
      <c r="FM116" s="81"/>
      <c r="FN116" s="80"/>
      <c r="FO116" s="83"/>
      <c r="FP116" s="81"/>
      <c r="FQ116" s="80"/>
      <c r="FR116" s="83"/>
      <c r="FS116" s="81"/>
      <c r="FT116" s="80"/>
      <c r="FU116" s="83"/>
      <c r="FV116" s="81"/>
    </row>
    <row r="117" spans="1:178" s="12" customFormat="1" ht="33" customHeight="1" x14ac:dyDescent="0.25">
      <c r="A117" s="59" t="s">
        <v>355</v>
      </c>
      <c r="B117" s="50">
        <f t="shared" si="253"/>
        <v>10242.809000000001</v>
      </c>
      <c r="C117" s="50">
        <f t="shared" si="254"/>
        <v>8460.7497100000001</v>
      </c>
      <c r="D117" s="15">
        <f t="shared" si="112"/>
        <v>82.601849844119897</v>
      </c>
      <c r="E117" s="15"/>
      <c r="F117" s="15"/>
      <c r="G117" s="15"/>
      <c r="H117" s="15"/>
      <c r="I117" s="15"/>
      <c r="J117" s="15"/>
      <c r="K117" s="15"/>
      <c r="L117" s="15"/>
      <c r="M117" s="15"/>
      <c r="N117" s="15"/>
      <c r="O117" s="15"/>
      <c r="P117" s="15"/>
      <c r="Q117" s="15"/>
      <c r="R117" s="15"/>
      <c r="S117" s="15"/>
      <c r="T117" s="15"/>
      <c r="U117" s="15"/>
      <c r="V117" s="14"/>
      <c r="W117" s="15"/>
      <c r="X117" s="15"/>
      <c r="Y117" s="14"/>
      <c r="Z117" s="15">
        <v>420.2</v>
      </c>
      <c r="AA117" s="15">
        <v>420.2</v>
      </c>
      <c r="AB117" s="14">
        <f t="shared" si="163"/>
        <v>100</v>
      </c>
      <c r="AC117" s="15">
        <v>3704.1089999999999</v>
      </c>
      <c r="AD117" s="15">
        <v>3704.1089999999999</v>
      </c>
      <c r="AE117" s="14">
        <f>AD117/AC117*100</f>
        <v>100</v>
      </c>
      <c r="AF117" s="15"/>
      <c r="AG117" s="15"/>
      <c r="AH117" s="14"/>
      <c r="AI117" s="15">
        <v>382</v>
      </c>
      <c r="AJ117" s="15">
        <v>382</v>
      </c>
      <c r="AK117" s="15">
        <f t="shared" si="265"/>
        <v>100</v>
      </c>
      <c r="AL117" s="15">
        <v>1846</v>
      </c>
      <c r="AM117" s="15">
        <v>1846</v>
      </c>
      <c r="AN117" s="50">
        <f>AM117/AL117*100</f>
        <v>100</v>
      </c>
      <c r="AO117" s="15">
        <v>1200</v>
      </c>
      <c r="AP117" s="15">
        <v>1199.6736000000001</v>
      </c>
      <c r="AQ117" s="50">
        <f t="shared" ref="AQ117:AQ129" si="300">AP117/AO117*100</f>
        <v>99.972800000000007</v>
      </c>
      <c r="AR117" s="15"/>
      <c r="AS117" s="15"/>
      <c r="AT117" s="14"/>
      <c r="AU117" s="15"/>
      <c r="AV117" s="15"/>
      <c r="AW117" s="14"/>
      <c r="AX117" s="15"/>
      <c r="AY117" s="15"/>
      <c r="AZ117" s="14"/>
      <c r="BA117" s="15"/>
      <c r="BB117" s="15"/>
      <c r="BC117" s="14"/>
      <c r="BD117" s="15"/>
      <c r="BE117" s="15"/>
      <c r="BF117" s="14"/>
      <c r="BG117" s="50">
        <v>974.4</v>
      </c>
      <c r="BH117" s="50">
        <v>328.76711</v>
      </c>
      <c r="BI117" s="14">
        <f t="shared" si="294"/>
        <v>33.740466954022992</v>
      </c>
      <c r="BJ117" s="50"/>
      <c r="BK117" s="15"/>
      <c r="BL117" s="14"/>
      <c r="BM117" s="15"/>
      <c r="BN117" s="15"/>
      <c r="BO117" s="14"/>
      <c r="BP117" s="50"/>
      <c r="BQ117" s="15"/>
      <c r="BR117" s="14"/>
      <c r="BS117" s="50"/>
      <c r="BT117" s="15"/>
      <c r="BU117" s="14"/>
      <c r="BV117" s="50"/>
      <c r="BW117" s="15"/>
      <c r="BX117" s="14"/>
      <c r="BY117" s="50"/>
      <c r="BZ117" s="15"/>
      <c r="CA117" s="14"/>
      <c r="CB117" s="50"/>
      <c r="CC117" s="15"/>
      <c r="CD117" s="14"/>
      <c r="CE117" s="50">
        <v>580</v>
      </c>
      <c r="CF117" s="15">
        <v>580</v>
      </c>
      <c r="CG117" s="14">
        <f t="shared" si="261"/>
        <v>100</v>
      </c>
      <c r="CH117" s="50"/>
      <c r="CI117" s="15"/>
      <c r="CJ117" s="14"/>
      <c r="CK117" s="50"/>
      <c r="CL117" s="15"/>
      <c r="CM117" s="14"/>
      <c r="CN117" s="50"/>
      <c r="CO117" s="15"/>
      <c r="CP117" s="14"/>
      <c r="CQ117" s="50"/>
      <c r="CR117" s="15"/>
      <c r="CS117" s="14"/>
      <c r="CT117" s="50"/>
      <c r="CU117" s="15"/>
      <c r="CV117" s="14"/>
      <c r="CW117" s="50"/>
      <c r="CX117" s="15"/>
      <c r="CY117" s="14"/>
      <c r="CZ117" s="50"/>
      <c r="DA117" s="15"/>
      <c r="DB117" s="14"/>
      <c r="DC117" s="50"/>
      <c r="DD117" s="15"/>
      <c r="DE117" s="14"/>
      <c r="DF117" s="50"/>
      <c r="DG117" s="15"/>
      <c r="DH117" s="14"/>
      <c r="DI117" s="50"/>
      <c r="DJ117" s="15"/>
      <c r="DK117" s="14"/>
      <c r="DL117" s="50"/>
      <c r="DM117" s="15"/>
      <c r="DN117" s="14"/>
      <c r="DO117" s="50"/>
      <c r="DP117" s="15"/>
      <c r="DQ117" s="14"/>
      <c r="DR117" s="50"/>
      <c r="DS117" s="15"/>
      <c r="DT117" s="14"/>
      <c r="DU117" s="50"/>
      <c r="DV117" s="15"/>
      <c r="DW117" s="14"/>
      <c r="DX117" s="50"/>
      <c r="DY117" s="15"/>
      <c r="DZ117" s="14"/>
      <c r="EA117" s="191">
        <v>1136.0999999999999</v>
      </c>
      <c r="EB117" s="15"/>
      <c r="EC117" s="14">
        <f t="shared" si="297"/>
        <v>0</v>
      </c>
      <c r="ED117" s="172"/>
      <c r="EE117" s="15"/>
      <c r="EF117" s="14"/>
      <c r="EG117" s="172"/>
      <c r="EH117" s="15"/>
      <c r="EI117" s="14"/>
      <c r="EJ117" s="172"/>
      <c r="EK117" s="15"/>
      <c r="EL117" s="14"/>
      <c r="EM117" s="172"/>
      <c r="EN117" s="15"/>
      <c r="EO117" s="14"/>
      <c r="EP117" s="172"/>
      <c r="EQ117" s="15"/>
      <c r="ER117" s="14"/>
      <c r="ES117" s="172"/>
      <c r="ET117" s="15"/>
      <c r="EU117" s="14"/>
      <c r="EV117" s="172"/>
      <c r="EW117" s="15"/>
      <c r="EX117" s="14"/>
      <c r="EY117" s="172"/>
      <c r="EZ117" s="15"/>
      <c r="FA117" s="14"/>
      <c r="FB117" s="172"/>
      <c r="FC117" s="15"/>
      <c r="FD117" s="14"/>
      <c r="FE117" s="172"/>
      <c r="FF117" s="15"/>
      <c r="FG117" s="14"/>
      <c r="FH117" s="172"/>
      <c r="FI117" s="15"/>
      <c r="FJ117" s="14"/>
      <c r="FK117" s="172"/>
      <c r="FL117" s="15"/>
      <c r="FM117" s="14"/>
      <c r="FN117" s="172"/>
      <c r="FO117" s="15"/>
      <c r="FP117" s="14"/>
      <c r="FQ117" s="172"/>
      <c r="FR117" s="15"/>
      <c r="FS117" s="14"/>
      <c r="FT117" s="172"/>
      <c r="FU117" s="15"/>
      <c r="FV117" s="14"/>
    </row>
    <row r="118" spans="1:178" s="12" customFormat="1" ht="15.75" x14ac:dyDescent="0.25">
      <c r="A118" s="59" t="s">
        <v>542</v>
      </c>
      <c r="B118" s="50">
        <f t="shared" si="253"/>
        <v>17.100000000000001</v>
      </c>
      <c r="C118" s="50">
        <f t="shared" si="254"/>
        <v>5.69916</v>
      </c>
      <c r="D118" s="15">
        <f t="shared" ref="D118:D127" si="301">C118/B118*100</f>
        <v>33.328421052631576</v>
      </c>
      <c r="E118" s="15"/>
      <c r="F118" s="15"/>
      <c r="G118" s="15"/>
      <c r="H118" s="15"/>
      <c r="I118" s="15"/>
      <c r="J118" s="15"/>
      <c r="K118" s="15"/>
      <c r="L118" s="15"/>
      <c r="M118" s="15"/>
      <c r="N118" s="15"/>
      <c r="O118" s="15"/>
      <c r="P118" s="15"/>
      <c r="Q118" s="15"/>
      <c r="R118" s="15"/>
      <c r="S118" s="15"/>
      <c r="T118" s="15"/>
      <c r="U118" s="15"/>
      <c r="V118" s="14"/>
      <c r="W118" s="15"/>
      <c r="X118" s="15"/>
      <c r="Y118" s="14"/>
      <c r="Z118" s="15"/>
      <c r="AA118" s="15"/>
      <c r="AB118" s="14"/>
      <c r="AC118" s="15"/>
      <c r="AD118" s="15"/>
      <c r="AE118" s="14"/>
      <c r="AF118" s="15"/>
      <c r="AG118" s="15"/>
      <c r="AH118" s="14"/>
      <c r="AI118" s="15"/>
      <c r="AJ118" s="15"/>
      <c r="AK118" s="14"/>
      <c r="AL118" s="14"/>
      <c r="AM118" s="14"/>
      <c r="AN118" s="80"/>
      <c r="AO118" s="15"/>
      <c r="AP118" s="15"/>
      <c r="AQ118" s="50"/>
      <c r="AR118" s="15"/>
      <c r="AS118" s="15"/>
      <c r="AT118" s="14"/>
      <c r="AU118" s="15"/>
      <c r="AV118" s="15"/>
      <c r="AW118" s="14"/>
      <c r="AX118" s="15"/>
      <c r="AY118" s="15"/>
      <c r="AZ118" s="14"/>
      <c r="BA118" s="15"/>
      <c r="BB118" s="15"/>
      <c r="BC118" s="14"/>
      <c r="BD118" s="15"/>
      <c r="BE118" s="15"/>
      <c r="BF118" s="14"/>
      <c r="BG118" s="50">
        <v>17.100000000000001</v>
      </c>
      <c r="BH118" s="50">
        <v>5.69916</v>
      </c>
      <c r="BI118" s="14">
        <f t="shared" si="294"/>
        <v>33.328421052631576</v>
      </c>
      <c r="BJ118" s="50"/>
      <c r="BK118" s="15"/>
      <c r="BL118" s="14"/>
      <c r="BM118" s="15"/>
      <c r="BN118" s="15"/>
      <c r="BO118" s="14"/>
      <c r="BP118" s="50"/>
      <c r="BQ118" s="15"/>
      <c r="BR118" s="14"/>
      <c r="BS118" s="50"/>
      <c r="BT118" s="15"/>
      <c r="BU118" s="14"/>
      <c r="BV118" s="50"/>
      <c r="BW118" s="15"/>
      <c r="BX118" s="14"/>
      <c r="BY118" s="50"/>
      <c r="BZ118" s="15"/>
      <c r="CA118" s="14"/>
      <c r="CB118" s="50"/>
      <c r="CC118" s="15"/>
      <c r="CD118" s="14"/>
      <c r="CE118" s="50"/>
      <c r="CF118" s="15"/>
      <c r="CG118" s="14"/>
      <c r="CH118" s="50"/>
      <c r="CI118" s="15"/>
      <c r="CJ118" s="14"/>
      <c r="CK118" s="50"/>
      <c r="CL118" s="15"/>
      <c r="CM118" s="14"/>
      <c r="CN118" s="50"/>
      <c r="CO118" s="15"/>
      <c r="CP118" s="14"/>
      <c r="CQ118" s="50"/>
      <c r="CR118" s="15"/>
      <c r="CS118" s="14"/>
      <c r="CT118" s="50"/>
      <c r="CU118" s="15"/>
      <c r="CV118" s="14"/>
      <c r="CW118" s="50"/>
      <c r="CX118" s="15"/>
      <c r="CY118" s="14"/>
      <c r="CZ118" s="50"/>
      <c r="DA118" s="15"/>
      <c r="DB118" s="14"/>
      <c r="DC118" s="50"/>
      <c r="DD118" s="15"/>
      <c r="DE118" s="14"/>
      <c r="DF118" s="50"/>
      <c r="DG118" s="15"/>
      <c r="DH118" s="14"/>
      <c r="DI118" s="50"/>
      <c r="DJ118" s="15"/>
      <c r="DK118" s="14"/>
      <c r="DL118" s="50"/>
      <c r="DM118" s="15"/>
      <c r="DN118" s="14"/>
      <c r="DO118" s="50"/>
      <c r="DP118" s="15"/>
      <c r="DQ118" s="14"/>
      <c r="DR118" s="50"/>
      <c r="DS118" s="15"/>
      <c r="DT118" s="14"/>
      <c r="DU118" s="50"/>
      <c r="DV118" s="15"/>
      <c r="DW118" s="14"/>
      <c r="DX118" s="50"/>
      <c r="DY118" s="15"/>
      <c r="DZ118" s="14"/>
      <c r="EA118" s="15"/>
      <c r="EB118" s="15"/>
      <c r="EC118" s="14"/>
      <c r="ED118" s="15"/>
      <c r="EE118" s="15"/>
      <c r="EF118" s="14"/>
      <c r="EG118" s="15"/>
      <c r="EH118" s="15"/>
      <c r="EI118" s="14"/>
      <c r="EJ118" s="15"/>
      <c r="EK118" s="15"/>
      <c r="EL118" s="14"/>
      <c r="EM118" s="15"/>
      <c r="EN118" s="15"/>
      <c r="EO118" s="14"/>
      <c r="EP118" s="15"/>
      <c r="EQ118" s="15"/>
      <c r="ER118" s="14"/>
      <c r="ES118" s="15"/>
      <c r="ET118" s="15"/>
      <c r="EU118" s="14"/>
      <c r="EV118" s="15"/>
      <c r="EW118" s="15"/>
      <c r="EX118" s="14"/>
      <c r="EY118" s="15"/>
      <c r="EZ118" s="15"/>
      <c r="FA118" s="14"/>
      <c r="FB118" s="15"/>
      <c r="FC118" s="15"/>
      <c r="FD118" s="14"/>
      <c r="FE118" s="15"/>
      <c r="FF118" s="15"/>
      <c r="FG118" s="14"/>
      <c r="FH118" s="15"/>
      <c r="FI118" s="15"/>
      <c r="FJ118" s="14"/>
      <c r="FK118" s="15"/>
      <c r="FL118" s="15"/>
      <c r="FM118" s="14"/>
      <c r="FN118" s="15"/>
      <c r="FO118" s="15"/>
      <c r="FP118" s="14"/>
      <c r="FQ118" s="15"/>
      <c r="FR118" s="15"/>
      <c r="FS118" s="14"/>
      <c r="FT118" s="15"/>
      <c r="FU118" s="15"/>
      <c r="FV118" s="14"/>
    </row>
    <row r="119" spans="1:178" s="12" customFormat="1" ht="15.75" x14ac:dyDescent="0.25">
      <c r="A119" s="59" t="s">
        <v>541</v>
      </c>
      <c r="B119" s="50">
        <f t="shared" si="253"/>
        <v>7.8</v>
      </c>
      <c r="C119" s="50">
        <f t="shared" si="254"/>
        <v>2.5987900000000002</v>
      </c>
      <c r="D119" s="15">
        <f t="shared" si="301"/>
        <v>33.317820512820518</v>
      </c>
      <c r="E119" s="15"/>
      <c r="F119" s="15"/>
      <c r="G119" s="15"/>
      <c r="H119" s="15"/>
      <c r="I119" s="15"/>
      <c r="J119" s="15"/>
      <c r="K119" s="15"/>
      <c r="L119" s="15"/>
      <c r="M119" s="15"/>
      <c r="N119" s="15"/>
      <c r="O119" s="15"/>
      <c r="P119" s="15"/>
      <c r="Q119" s="15"/>
      <c r="R119" s="15"/>
      <c r="S119" s="15"/>
      <c r="T119" s="15"/>
      <c r="U119" s="15"/>
      <c r="V119" s="14"/>
      <c r="W119" s="15"/>
      <c r="X119" s="15"/>
      <c r="Y119" s="14"/>
      <c r="Z119" s="15"/>
      <c r="AA119" s="15"/>
      <c r="AB119" s="14"/>
      <c r="AC119" s="15"/>
      <c r="AD119" s="15"/>
      <c r="AE119" s="14"/>
      <c r="AF119" s="15"/>
      <c r="AG119" s="15"/>
      <c r="AH119" s="14"/>
      <c r="AI119" s="15"/>
      <c r="AJ119" s="15"/>
      <c r="AK119" s="14"/>
      <c r="AL119" s="14"/>
      <c r="AM119" s="14"/>
      <c r="AN119" s="80"/>
      <c r="AO119" s="15"/>
      <c r="AP119" s="15"/>
      <c r="AQ119" s="50"/>
      <c r="AR119" s="15"/>
      <c r="AS119" s="15"/>
      <c r="AT119" s="14"/>
      <c r="AU119" s="15"/>
      <c r="AV119" s="15"/>
      <c r="AW119" s="14"/>
      <c r="AX119" s="15"/>
      <c r="AY119" s="15"/>
      <c r="AZ119" s="14"/>
      <c r="BA119" s="15"/>
      <c r="BB119" s="15"/>
      <c r="BC119" s="14"/>
      <c r="BD119" s="15"/>
      <c r="BE119" s="15"/>
      <c r="BF119" s="14"/>
      <c r="BG119" s="50">
        <v>7.8</v>
      </c>
      <c r="BH119" s="50">
        <v>2.5987900000000002</v>
      </c>
      <c r="BI119" s="14">
        <f t="shared" si="294"/>
        <v>33.317820512820518</v>
      </c>
      <c r="BJ119" s="50"/>
      <c r="BK119" s="15"/>
      <c r="BL119" s="14"/>
      <c r="BM119" s="15"/>
      <c r="BN119" s="15"/>
      <c r="BO119" s="14"/>
      <c r="BP119" s="50"/>
      <c r="BQ119" s="15"/>
      <c r="BR119" s="14"/>
      <c r="BS119" s="50"/>
      <c r="BT119" s="15"/>
      <c r="BU119" s="14"/>
      <c r="BV119" s="50"/>
      <c r="BW119" s="15"/>
      <c r="BX119" s="14"/>
      <c r="BY119" s="50"/>
      <c r="BZ119" s="15"/>
      <c r="CA119" s="14"/>
      <c r="CB119" s="50"/>
      <c r="CC119" s="15"/>
      <c r="CD119" s="14"/>
      <c r="CE119" s="50"/>
      <c r="CF119" s="15"/>
      <c r="CG119" s="14"/>
      <c r="CH119" s="50"/>
      <c r="CI119" s="15"/>
      <c r="CJ119" s="14"/>
      <c r="CK119" s="50"/>
      <c r="CL119" s="15"/>
      <c r="CM119" s="14"/>
      <c r="CN119" s="50"/>
      <c r="CO119" s="15"/>
      <c r="CP119" s="14"/>
      <c r="CQ119" s="50"/>
      <c r="CR119" s="15"/>
      <c r="CS119" s="14"/>
      <c r="CT119" s="50"/>
      <c r="CU119" s="15"/>
      <c r="CV119" s="14"/>
      <c r="CW119" s="50"/>
      <c r="CX119" s="15"/>
      <c r="CY119" s="14"/>
      <c r="CZ119" s="50"/>
      <c r="DA119" s="15"/>
      <c r="DB119" s="14"/>
      <c r="DC119" s="50"/>
      <c r="DD119" s="15"/>
      <c r="DE119" s="14"/>
      <c r="DF119" s="50"/>
      <c r="DG119" s="15"/>
      <c r="DH119" s="14"/>
      <c r="DI119" s="50"/>
      <c r="DJ119" s="15"/>
      <c r="DK119" s="14"/>
      <c r="DL119" s="50"/>
      <c r="DM119" s="15"/>
      <c r="DN119" s="14"/>
      <c r="DO119" s="50"/>
      <c r="DP119" s="15"/>
      <c r="DQ119" s="14"/>
      <c r="DR119" s="50"/>
      <c r="DS119" s="15"/>
      <c r="DT119" s="14"/>
      <c r="DU119" s="50"/>
      <c r="DV119" s="15"/>
      <c r="DW119" s="14"/>
      <c r="DX119" s="50"/>
      <c r="DY119" s="15"/>
      <c r="DZ119" s="14"/>
      <c r="EA119" s="15"/>
      <c r="EB119" s="15"/>
      <c r="EC119" s="14"/>
      <c r="ED119" s="15"/>
      <c r="EE119" s="15"/>
      <c r="EF119" s="14"/>
      <c r="EG119" s="15"/>
      <c r="EH119" s="15"/>
      <c r="EI119" s="14"/>
      <c r="EJ119" s="15"/>
      <c r="EK119" s="15"/>
      <c r="EL119" s="14"/>
      <c r="EM119" s="15"/>
      <c r="EN119" s="15"/>
      <c r="EO119" s="14"/>
      <c r="EP119" s="15"/>
      <c r="EQ119" s="15"/>
      <c r="ER119" s="14"/>
      <c r="ES119" s="15"/>
      <c r="ET119" s="15"/>
      <c r="EU119" s="14"/>
      <c r="EV119" s="15"/>
      <c r="EW119" s="15"/>
      <c r="EX119" s="14"/>
      <c r="EY119" s="15"/>
      <c r="EZ119" s="15"/>
      <c r="FA119" s="14"/>
      <c r="FB119" s="15"/>
      <c r="FC119" s="15"/>
      <c r="FD119" s="14"/>
      <c r="FE119" s="15"/>
      <c r="FF119" s="15"/>
      <c r="FG119" s="14"/>
      <c r="FH119" s="15"/>
      <c r="FI119" s="15"/>
      <c r="FJ119" s="14"/>
      <c r="FK119" s="15"/>
      <c r="FL119" s="15"/>
      <c r="FM119" s="14"/>
      <c r="FN119" s="15"/>
      <c r="FO119" s="15"/>
      <c r="FP119" s="14"/>
      <c r="FQ119" s="15"/>
      <c r="FR119" s="15"/>
      <c r="FS119" s="14"/>
      <c r="FT119" s="15"/>
      <c r="FU119" s="15"/>
      <c r="FV119" s="14"/>
    </row>
    <row r="120" spans="1:178" s="12" customFormat="1" ht="15.75" x14ac:dyDescent="0.25">
      <c r="A120" s="59" t="s">
        <v>543</v>
      </c>
      <c r="B120" s="50">
        <f t="shared" si="253"/>
        <v>146.4</v>
      </c>
      <c r="C120" s="50">
        <f t="shared" si="254"/>
        <v>48.798960000000001</v>
      </c>
      <c r="D120" s="15">
        <f t="shared" si="301"/>
        <v>33.332622950819676</v>
      </c>
      <c r="E120" s="15"/>
      <c r="F120" s="15"/>
      <c r="G120" s="15"/>
      <c r="H120" s="15"/>
      <c r="I120" s="15"/>
      <c r="J120" s="15"/>
      <c r="K120" s="15"/>
      <c r="L120" s="15"/>
      <c r="M120" s="15"/>
      <c r="N120" s="15"/>
      <c r="O120" s="15"/>
      <c r="P120" s="15"/>
      <c r="Q120" s="15"/>
      <c r="R120" s="15"/>
      <c r="S120" s="15"/>
      <c r="T120" s="15"/>
      <c r="U120" s="15"/>
      <c r="V120" s="14"/>
      <c r="W120" s="15"/>
      <c r="X120" s="15"/>
      <c r="Y120" s="14"/>
      <c r="Z120" s="15"/>
      <c r="AA120" s="15"/>
      <c r="AB120" s="14"/>
      <c r="AC120" s="15"/>
      <c r="AD120" s="15"/>
      <c r="AE120" s="14"/>
      <c r="AF120" s="15"/>
      <c r="AG120" s="15"/>
      <c r="AH120" s="14"/>
      <c r="AI120" s="15"/>
      <c r="AJ120" s="15"/>
      <c r="AK120" s="14"/>
      <c r="AL120" s="14"/>
      <c r="AM120" s="14"/>
      <c r="AN120" s="80"/>
      <c r="AO120" s="15"/>
      <c r="AP120" s="15"/>
      <c r="AQ120" s="50"/>
      <c r="AR120" s="15"/>
      <c r="AS120" s="15"/>
      <c r="AT120" s="14"/>
      <c r="AU120" s="15"/>
      <c r="AV120" s="15"/>
      <c r="AW120" s="14"/>
      <c r="AX120" s="15"/>
      <c r="AY120" s="15"/>
      <c r="AZ120" s="14"/>
      <c r="BA120" s="15"/>
      <c r="BB120" s="15"/>
      <c r="BC120" s="14"/>
      <c r="BD120" s="15"/>
      <c r="BE120" s="15"/>
      <c r="BF120" s="14"/>
      <c r="BG120" s="50">
        <v>146.4</v>
      </c>
      <c r="BH120" s="50">
        <v>48.798960000000001</v>
      </c>
      <c r="BI120" s="14">
        <f t="shared" si="294"/>
        <v>33.332622950819676</v>
      </c>
      <c r="BJ120" s="50"/>
      <c r="BK120" s="15"/>
      <c r="BL120" s="14"/>
      <c r="BM120" s="15"/>
      <c r="BN120" s="15"/>
      <c r="BO120" s="14"/>
      <c r="BP120" s="50"/>
      <c r="BQ120" s="15"/>
      <c r="BR120" s="14"/>
      <c r="BS120" s="50"/>
      <c r="BT120" s="15"/>
      <c r="BU120" s="14"/>
      <c r="BV120" s="50"/>
      <c r="BW120" s="15"/>
      <c r="BX120" s="14"/>
      <c r="BY120" s="50"/>
      <c r="BZ120" s="15"/>
      <c r="CA120" s="14"/>
      <c r="CB120" s="50"/>
      <c r="CC120" s="15"/>
      <c r="CD120" s="14"/>
      <c r="CE120" s="50"/>
      <c r="CF120" s="15"/>
      <c r="CG120" s="14"/>
      <c r="CH120" s="50"/>
      <c r="CI120" s="15"/>
      <c r="CJ120" s="14"/>
      <c r="CK120" s="50"/>
      <c r="CL120" s="15"/>
      <c r="CM120" s="14"/>
      <c r="CN120" s="50"/>
      <c r="CO120" s="15"/>
      <c r="CP120" s="14"/>
      <c r="CQ120" s="50"/>
      <c r="CR120" s="15"/>
      <c r="CS120" s="14"/>
      <c r="CT120" s="50"/>
      <c r="CU120" s="15"/>
      <c r="CV120" s="14"/>
      <c r="CW120" s="50"/>
      <c r="CX120" s="15"/>
      <c r="CY120" s="14"/>
      <c r="CZ120" s="50"/>
      <c r="DA120" s="15"/>
      <c r="DB120" s="14"/>
      <c r="DC120" s="50"/>
      <c r="DD120" s="15"/>
      <c r="DE120" s="14"/>
      <c r="DF120" s="50"/>
      <c r="DG120" s="15"/>
      <c r="DH120" s="14"/>
      <c r="DI120" s="50"/>
      <c r="DJ120" s="15"/>
      <c r="DK120" s="14"/>
      <c r="DL120" s="50"/>
      <c r="DM120" s="15"/>
      <c r="DN120" s="14"/>
      <c r="DO120" s="50"/>
      <c r="DP120" s="15"/>
      <c r="DQ120" s="14"/>
      <c r="DR120" s="50"/>
      <c r="DS120" s="15"/>
      <c r="DT120" s="14"/>
      <c r="DU120" s="50"/>
      <c r="DV120" s="15"/>
      <c r="DW120" s="14"/>
      <c r="DX120" s="50"/>
      <c r="DY120" s="15"/>
      <c r="DZ120" s="14"/>
      <c r="EA120" s="15"/>
      <c r="EB120" s="15"/>
      <c r="EC120" s="14"/>
      <c r="ED120" s="15"/>
      <c r="EE120" s="15"/>
      <c r="EF120" s="14"/>
      <c r="EG120" s="15"/>
      <c r="EH120" s="15"/>
      <c r="EI120" s="14"/>
      <c r="EJ120" s="15"/>
      <c r="EK120" s="15"/>
      <c r="EL120" s="14"/>
      <c r="EM120" s="15"/>
      <c r="EN120" s="15"/>
      <c r="EO120" s="14"/>
      <c r="EP120" s="15"/>
      <c r="EQ120" s="15"/>
      <c r="ER120" s="14"/>
      <c r="ES120" s="15"/>
      <c r="ET120" s="15"/>
      <c r="EU120" s="14"/>
      <c r="EV120" s="15"/>
      <c r="EW120" s="15"/>
      <c r="EX120" s="14"/>
      <c r="EY120" s="15"/>
      <c r="EZ120" s="15"/>
      <c r="FA120" s="14"/>
      <c r="FB120" s="15"/>
      <c r="FC120" s="15"/>
      <c r="FD120" s="14"/>
      <c r="FE120" s="15"/>
      <c r="FF120" s="15"/>
      <c r="FG120" s="14"/>
      <c r="FH120" s="15"/>
      <c r="FI120" s="15"/>
      <c r="FJ120" s="14"/>
      <c r="FK120" s="15"/>
      <c r="FL120" s="15"/>
      <c r="FM120" s="14"/>
      <c r="FN120" s="15"/>
      <c r="FO120" s="15"/>
      <c r="FP120" s="14"/>
      <c r="FQ120" s="15"/>
      <c r="FR120" s="15"/>
      <c r="FS120" s="14"/>
      <c r="FT120" s="15"/>
      <c r="FU120" s="15"/>
      <c r="FV120" s="14"/>
    </row>
    <row r="121" spans="1:178" s="12" customFormat="1" ht="15.75" x14ac:dyDescent="0.25">
      <c r="A121" s="59" t="s">
        <v>544</v>
      </c>
      <c r="B121" s="50">
        <f t="shared" si="253"/>
        <v>52.7</v>
      </c>
      <c r="C121" s="50">
        <f t="shared" si="254"/>
        <v>17.566580000000002</v>
      </c>
      <c r="D121" s="15">
        <f t="shared" si="301"/>
        <v>33.33316888045541</v>
      </c>
      <c r="E121" s="15"/>
      <c r="F121" s="15"/>
      <c r="G121" s="15"/>
      <c r="H121" s="15"/>
      <c r="I121" s="15"/>
      <c r="J121" s="15"/>
      <c r="K121" s="15"/>
      <c r="L121" s="15"/>
      <c r="M121" s="15"/>
      <c r="N121" s="15"/>
      <c r="O121" s="15"/>
      <c r="P121" s="15"/>
      <c r="Q121" s="15"/>
      <c r="R121" s="15"/>
      <c r="S121" s="15"/>
      <c r="T121" s="15"/>
      <c r="U121" s="15"/>
      <c r="V121" s="14"/>
      <c r="W121" s="15"/>
      <c r="X121" s="15"/>
      <c r="Y121" s="14"/>
      <c r="Z121" s="15"/>
      <c r="AA121" s="15"/>
      <c r="AB121" s="14"/>
      <c r="AC121" s="15"/>
      <c r="AD121" s="15"/>
      <c r="AE121" s="14"/>
      <c r="AF121" s="15"/>
      <c r="AG121" s="15"/>
      <c r="AH121" s="14"/>
      <c r="AI121" s="15"/>
      <c r="AJ121" s="15"/>
      <c r="AK121" s="14"/>
      <c r="AL121" s="14"/>
      <c r="AM121" s="14"/>
      <c r="AN121" s="80"/>
      <c r="AO121" s="15"/>
      <c r="AP121" s="15"/>
      <c r="AQ121" s="50"/>
      <c r="AR121" s="15"/>
      <c r="AS121" s="15"/>
      <c r="AT121" s="14"/>
      <c r="AU121" s="15"/>
      <c r="AV121" s="15"/>
      <c r="AW121" s="14"/>
      <c r="AX121" s="15"/>
      <c r="AY121" s="15"/>
      <c r="AZ121" s="14"/>
      <c r="BA121" s="15"/>
      <c r="BB121" s="15"/>
      <c r="BC121" s="14"/>
      <c r="BD121" s="15"/>
      <c r="BE121" s="15"/>
      <c r="BF121" s="14"/>
      <c r="BG121" s="50">
        <v>52.7</v>
      </c>
      <c r="BH121" s="50">
        <v>17.566580000000002</v>
      </c>
      <c r="BI121" s="14">
        <f t="shared" si="294"/>
        <v>33.33316888045541</v>
      </c>
      <c r="BJ121" s="50"/>
      <c r="BK121" s="15"/>
      <c r="BL121" s="14"/>
      <c r="BM121" s="15"/>
      <c r="BN121" s="15"/>
      <c r="BO121" s="14"/>
      <c r="BP121" s="50"/>
      <c r="BQ121" s="15"/>
      <c r="BR121" s="14"/>
      <c r="BS121" s="50"/>
      <c r="BT121" s="15"/>
      <c r="BU121" s="14"/>
      <c r="BV121" s="50"/>
      <c r="BW121" s="15"/>
      <c r="BX121" s="14"/>
      <c r="BY121" s="50"/>
      <c r="BZ121" s="15"/>
      <c r="CA121" s="14"/>
      <c r="CB121" s="50"/>
      <c r="CC121" s="15"/>
      <c r="CD121" s="14"/>
      <c r="CE121" s="50"/>
      <c r="CF121" s="15"/>
      <c r="CG121" s="14"/>
      <c r="CH121" s="50"/>
      <c r="CI121" s="15"/>
      <c r="CJ121" s="14"/>
      <c r="CK121" s="50"/>
      <c r="CL121" s="15"/>
      <c r="CM121" s="14"/>
      <c r="CN121" s="50"/>
      <c r="CO121" s="15"/>
      <c r="CP121" s="14"/>
      <c r="CQ121" s="50"/>
      <c r="CR121" s="15"/>
      <c r="CS121" s="14"/>
      <c r="CT121" s="50"/>
      <c r="CU121" s="15"/>
      <c r="CV121" s="14"/>
      <c r="CW121" s="50"/>
      <c r="CX121" s="15"/>
      <c r="CY121" s="14"/>
      <c r="CZ121" s="50"/>
      <c r="DA121" s="15"/>
      <c r="DB121" s="14"/>
      <c r="DC121" s="50"/>
      <c r="DD121" s="15"/>
      <c r="DE121" s="14"/>
      <c r="DF121" s="50"/>
      <c r="DG121" s="15"/>
      <c r="DH121" s="14"/>
      <c r="DI121" s="50"/>
      <c r="DJ121" s="15"/>
      <c r="DK121" s="14"/>
      <c r="DL121" s="50"/>
      <c r="DM121" s="15"/>
      <c r="DN121" s="14"/>
      <c r="DO121" s="50"/>
      <c r="DP121" s="15"/>
      <c r="DQ121" s="14"/>
      <c r="DR121" s="50"/>
      <c r="DS121" s="15"/>
      <c r="DT121" s="14"/>
      <c r="DU121" s="50"/>
      <c r="DV121" s="15"/>
      <c r="DW121" s="14"/>
      <c r="DX121" s="50"/>
      <c r="DY121" s="15"/>
      <c r="DZ121" s="14"/>
      <c r="EA121" s="15"/>
      <c r="EB121" s="15"/>
      <c r="EC121" s="14"/>
      <c r="ED121" s="15"/>
      <c r="EE121" s="15"/>
      <c r="EF121" s="14"/>
      <c r="EG121" s="15"/>
      <c r="EH121" s="15"/>
      <c r="EI121" s="14"/>
      <c r="EJ121" s="15"/>
      <c r="EK121" s="15"/>
      <c r="EL121" s="14"/>
      <c r="EM121" s="15"/>
      <c r="EN121" s="15"/>
      <c r="EO121" s="14"/>
      <c r="EP121" s="15"/>
      <c r="EQ121" s="15"/>
      <c r="ER121" s="14"/>
      <c r="ES121" s="15"/>
      <c r="ET121" s="15"/>
      <c r="EU121" s="14"/>
      <c r="EV121" s="15"/>
      <c r="EW121" s="15"/>
      <c r="EX121" s="14"/>
      <c r="EY121" s="15"/>
      <c r="EZ121" s="15"/>
      <c r="FA121" s="14"/>
      <c r="FB121" s="15"/>
      <c r="FC121" s="15"/>
      <c r="FD121" s="14"/>
      <c r="FE121" s="15"/>
      <c r="FF121" s="15"/>
      <c r="FG121" s="14"/>
      <c r="FH121" s="15"/>
      <c r="FI121" s="15"/>
      <c r="FJ121" s="14"/>
      <c r="FK121" s="15"/>
      <c r="FL121" s="15"/>
      <c r="FM121" s="14"/>
      <c r="FN121" s="15"/>
      <c r="FO121" s="15"/>
      <c r="FP121" s="14"/>
      <c r="FQ121" s="15"/>
      <c r="FR121" s="15"/>
      <c r="FS121" s="14"/>
      <c r="FT121" s="15"/>
      <c r="FU121" s="15"/>
      <c r="FV121" s="14"/>
    </row>
    <row r="122" spans="1:178" s="12" customFormat="1" ht="18" customHeight="1" x14ac:dyDescent="0.25">
      <c r="A122" s="59" t="s">
        <v>354</v>
      </c>
      <c r="B122" s="50">
        <f t="shared" si="253"/>
        <v>10000</v>
      </c>
      <c r="C122" s="50">
        <f t="shared" si="254"/>
        <v>0</v>
      </c>
      <c r="D122" s="15">
        <f t="shared" si="301"/>
        <v>0</v>
      </c>
      <c r="E122" s="50"/>
      <c r="F122" s="50"/>
      <c r="G122" s="50"/>
      <c r="H122" s="50"/>
      <c r="I122" s="50"/>
      <c r="J122" s="50"/>
      <c r="K122" s="50"/>
      <c r="L122" s="50"/>
      <c r="M122" s="50"/>
      <c r="N122" s="238"/>
      <c r="O122" s="238"/>
      <c r="P122" s="238"/>
      <c r="Q122" s="238"/>
      <c r="R122" s="238"/>
      <c r="S122" s="238"/>
      <c r="T122" s="238"/>
      <c r="U122" s="238"/>
      <c r="V122" s="238"/>
      <c r="W122" s="238"/>
      <c r="X122" s="238"/>
      <c r="Y122" s="238"/>
      <c r="Z122" s="50"/>
      <c r="AA122" s="15"/>
      <c r="AB122" s="50"/>
      <c r="AC122" s="238"/>
      <c r="AD122" s="238"/>
      <c r="AE122" s="238"/>
      <c r="AF122" s="238"/>
      <c r="AG122" s="238"/>
      <c r="AH122" s="238"/>
      <c r="AI122" s="238"/>
      <c r="AJ122" s="238"/>
      <c r="AK122" s="238"/>
      <c r="AL122" s="238"/>
      <c r="AM122" s="238"/>
      <c r="AN122" s="80"/>
      <c r="AO122" s="238"/>
      <c r="AP122" s="238"/>
      <c r="AQ122" s="50"/>
      <c r="AR122" s="238"/>
      <c r="AS122" s="238"/>
      <c r="AT122" s="238"/>
      <c r="AU122" s="238"/>
      <c r="AV122" s="238"/>
      <c r="AW122" s="238"/>
      <c r="AX122" s="238"/>
      <c r="AY122" s="238"/>
      <c r="AZ122" s="238"/>
      <c r="BA122" s="238"/>
      <c r="BB122" s="238"/>
      <c r="BC122" s="238"/>
      <c r="BD122" s="238"/>
      <c r="BE122" s="238"/>
      <c r="BF122" s="238"/>
      <c r="BG122" s="50"/>
      <c r="BH122" s="50"/>
      <c r="BI122" s="14"/>
      <c r="BJ122" s="50"/>
      <c r="BK122" s="15"/>
      <c r="BL122" s="238"/>
      <c r="BM122" s="238"/>
      <c r="BN122" s="238"/>
      <c r="BO122" s="238"/>
      <c r="BP122" s="50"/>
      <c r="BQ122" s="15"/>
      <c r="BR122" s="238"/>
      <c r="BS122" s="50"/>
      <c r="BT122" s="15"/>
      <c r="BU122" s="238"/>
      <c r="BV122" s="50"/>
      <c r="BW122" s="15"/>
      <c r="BX122" s="238"/>
      <c r="BY122" s="50"/>
      <c r="BZ122" s="15"/>
      <c r="CA122" s="238"/>
      <c r="CB122" s="50"/>
      <c r="CC122" s="15"/>
      <c r="CD122" s="238"/>
      <c r="CE122" s="50"/>
      <c r="CF122" s="15"/>
      <c r="CG122" s="14"/>
      <c r="CH122" s="50"/>
      <c r="CI122" s="15"/>
      <c r="CJ122" s="14"/>
      <c r="CK122" s="50"/>
      <c r="CL122" s="15"/>
      <c r="CM122" s="14"/>
      <c r="CN122" s="50"/>
      <c r="CO122" s="15"/>
      <c r="CP122" s="14"/>
      <c r="CQ122" s="50"/>
      <c r="CR122" s="15"/>
      <c r="CS122" s="14"/>
      <c r="CT122" s="50"/>
      <c r="CU122" s="15"/>
      <c r="CV122" s="14"/>
      <c r="CW122" s="50"/>
      <c r="CX122" s="15"/>
      <c r="CY122" s="14"/>
      <c r="CZ122" s="50"/>
      <c r="DA122" s="15"/>
      <c r="DB122" s="14"/>
      <c r="DC122" s="50"/>
      <c r="DD122" s="15"/>
      <c r="DE122" s="14"/>
      <c r="DF122" s="50"/>
      <c r="DG122" s="15"/>
      <c r="DH122" s="14"/>
      <c r="DI122" s="50"/>
      <c r="DJ122" s="15"/>
      <c r="DK122" s="14"/>
      <c r="DL122" s="50"/>
      <c r="DM122" s="15"/>
      <c r="DN122" s="14"/>
      <c r="DO122" s="50"/>
      <c r="DP122" s="15"/>
      <c r="DQ122" s="14"/>
      <c r="DR122" s="50"/>
      <c r="DS122" s="15"/>
      <c r="DT122" s="14"/>
      <c r="DU122" s="50"/>
      <c r="DV122" s="15"/>
      <c r="DW122" s="14"/>
      <c r="DX122" s="50"/>
      <c r="DY122" s="15"/>
      <c r="DZ122" s="14"/>
      <c r="EA122" s="50"/>
      <c r="EB122" s="15"/>
      <c r="EC122" s="50"/>
      <c r="ED122" s="172">
        <v>10000</v>
      </c>
      <c r="EE122" s="15"/>
      <c r="EF122" s="14">
        <f t="shared" si="299"/>
        <v>0</v>
      </c>
      <c r="EG122" s="172"/>
      <c r="EH122" s="15"/>
      <c r="EI122" s="14"/>
      <c r="EJ122" s="172"/>
      <c r="EK122" s="15"/>
      <c r="EL122" s="14"/>
      <c r="EM122" s="172"/>
      <c r="EN122" s="15"/>
      <c r="EO122" s="14"/>
      <c r="EP122" s="172"/>
      <c r="EQ122" s="15"/>
      <c r="ER122" s="14"/>
      <c r="ES122" s="172"/>
      <c r="ET122" s="15"/>
      <c r="EU122" s="14"/>
      <c r="EV122" s="172"/>
      <c r="EW122" s="15"/>
      <c r="EX122" s="14"/>
      <c r="EY122" s="172"/>
      <c r="EZ122" s="15"/>
      <c r="FA122" s="14"/>
      <c r="FB122" s="172"/>
      <c r="FC122" s="15"/>
      <c r="FD122" s="14"/>
      <c r="FE122" s="172"/>
      <c r="FF122" s="15"/>
      <c r="FG122" s="14"/>
      <c r="FH122" s="172"/>
      <c r="FI122" s="15"/>
      <c r="FJ122" s="14"/>
      <c r="FK122" s="172"/>
      <c r="FL122" s="15"/>
      <c r="FM122" s="14"/>
      <c r="FN122" s="172"/>
      <c r="FO122" s="15"/>
      <c r="FP122" s="14"/>
      <c r="FQ122" s="172"/>
      <c r="FR122" s="15"/>
      <c r="FS122" s="14"/>
      <c r="FT122" s="172"/>
      <c r="FU122" s="15"/>
      <c r="FV122" s="14"/>
    </row>
    <row r="123" spans="1:178" s="12" customFormat="1" ht="18" customHeight="1" x14ac:dyDescent="0.25">
      <c r="A123" s="59" t="s">
        <v>695</v>
      </c>
      <c r="B123" s="50">
        <f t="shared" si="253"/>
        <v>54.5</v>
      </c>
      <c r="C123" s="50">
        <f t="shared" si="254"/>
        <v>18.165500000000002</v>
      </c>
      <c r="D123" s="15">
        <f t="shared" si="301"/>
        <v>33.331192660550464</v>
      </c>
      <c r="E123" s="50"/>
      <c r="F123" s="50"/>
      <c r="G123" s="50"/>
      <c r="H123" s="50"/>
      <c r="I123" s="50"/>
      <c r="J123" s="50"/>
      <c r="K123" s="50"/>
      <c r="L123" s="50"/>
      <c r="M123" s="50"/>
      <c r="N123" s="238"/>
      <c r="O123" s="238"/>
      <c r="P123" s="238"/>
      <c r="Q123" s="238"/>
      <c r="R123" s="238"/>
      <c r="S123" s="238"/>
      <c r="T123" s="238"/>
      <c r="U123" s="238"/>
      <c r="V123" s="238"/>
      <c r="W123" s="238"/>
      <c r="X123" s="238"/>
      <c r="Y123" s="238"/>
      <c r="Z123" s="50"/>
      <c r="AA123" s="15"/>
      <c r="AB123" s="50"/>
      <c r="AC123" s="238"/>
      <c r="AD123" s="238"/>
      <c r="AE123" s="238"/>
      <c r="AF123" s="238"/>
      <c r="AG123" s="238"/>
      <c r="AH123" s="238"/>
      <c r="AI123" s="238"/>
      <c r="AJ123" s="238"/>
      <c r="AK123" s="238"/>
      <c r="AL123" s="238"/>
      <c r="AM123" s="238"/>
      <c r="AN123" s="80"/>
      <c r="AO123" s="238"/>
      <c r="AP123" s="238"/>
      <c r="AQ123" s="50"/>
      <c r="AR123" s="238"/>
      <c r="AS123" s="238"/>
      <c r="AT123" s="238"/>
      <c r="AU123" s="238"/>
      <c r="AV123" s="238"/>
      <c r="AW123" s="238"/>
      <c r="AX123" s="238"/>
      <c r="AY123" s="238"/>
      <c r="AZ123" s="238"/>
      <c r="BA123" s="238"/>
      <c r="BB123" s="238"/>
      <c r="BC123" s="238"/>
      <c r="BD123" s="238"/>
      <c r="BE123" s="238"/>
      <c r="BF123" s="238"/>
      <c r="BG123" s="50">
        <v>54.5</v>
      </c>
      <c r="BH123" s="50">
        <v>18.165500000000002</v>
      </c>
      <c r="BI123" s="14">
        <f t="shared" si="294"/>
        <v>33.331192660550464</v>
      </c>
      <c r="BJ123" s="50"/>
      <c r="BK123" s="15"/>
      <c r="BL123" s="238"/>
      <c r="BM123" s="238"/>
      <c r="BN123" s="238"/>
      <c r="BO123" s="238"/>
      <c r="BP123" s="50"/>
      <c r="BQ123" s="15"/>
      <c r="BR123" s="238"/>
      <c r="BS123" s="50"/>
      <c r="BT123" s="15"/>
      <c r="BU123" s="238"/>
      <c r="BV123" s="50"/>
      <c r="BW123" s="15"/>
      <c r="BX123" s="238"/>
      <c r="BY123" s="50"/>
      <c r="BZ123" s="15"/>
      <c r="CA123" s="238"/>
      <c r="CB123" s="50"/>
      <c r="CC123" s="15"/>
      <c r="CD123" s="238"/>
      <c r="CE123" s="50"/>
      <c r="CF123" s="15"/>
      <c r="CG123" s="14"/>
      <c r="CH123" s="50"/>
      <c r="CI123" s="15"/>
      <c r="CJ123" s="14"/>
      <c r="CK123" s="50"/>
      <c r="CL123" s="15"/>
      <c r="CM123" s="14"/>
      <c r="CN123" s="50"/>
      <c r="CO123" s="15"/>
      <c r="CP123" s="14"/>
      <c r="CQ123" s="50"/>
      <c r="CR123" s="15"/>
      <c r="CS123" s="14"/>
      <c r="CT123" s="50"/>
      <c r="CU123" s="15"/>
      <c r="CV123" s="14"/>
      <c r="CW123" s="50"/>
      <c r="CX123" s="15"/>
      <c r="CY123" s="14"/>
      <c r="CZ123" s="50"/>
      <c r="DA123" s="15"/>
      <c r="DB123" s="14"/>
      <c r="DC123" s="50"/>
      <c r="DD123" s="15"/>
      <c r="DE123" s="14"/>
      <c r="DF123" s="50"/>
      <c r="DG123" s="15"/>
      <c r="DH123" s="14"/>
      <c r="DI123" s="50"/>
      <c r="DJ123" s="15"/>
      <c r="DK123" s="14"/>
      <c r="DL123" s="50"/>
      <c r="DM123" s="15"/>
      <c r="DN123" s="14"/>
      <c r="DO123" s="50"/>
      <c r="DP123" s="15"/>
      <c r="DQ123" s="14"/>
      <c r="DR123" s="50"/>
      <c r="DS123" s="15"/>
      <c r="DT123" s="14"/>
      <c r="DU123" s="50"/>
      <c r="DV123" s="15"/>
      <c r="DW123" s="14"/>
      <c r="DX123" s="50"/>
      <c r="DY123" s="15"/>
      <c r="DZ123" s="14"/>
      <c r="EA123" s="50"/>
      <c r="EB123" s="15"/>
      <c r="EC123" s="50"/>
      <c r="ED123" s="50"/>
      <c r="EE123" s="15"/>
      <c r="EF123" s="50"/>
      <c r="EG123" s="50"/>
      <c r="EH123" s="15"/>
      <c r="EI123" s="50"/>
      <c r="EJ123" s="50"/>
      <c r="EK123" s="15"/>
      <c r="EL123" s="50"/>
      <c r="EM123" s="50"/>
      <c r="EN123" s="15"/>
      <c r="EO123" s="50"/>
      <c r="EP123" s="50"/>
      <c r="EQ123" s="15"/>
      <c r="ER123" s="50"/>
      <c r="ES123" s="50"/>
      <c r="ET123" s="15"/>
      <c r="EU123" s="50"/>
      <c r="EV123" s="50"/>
      <c r="EW123" s="15"/>
      <c r="EX123" s="50"/>
      <c r="EY123" s="50"/>
      <c r="EZ123" s="15"/>
      <c r="FA123" s="50"/>
      <c r="FB123" s="50"/>
      <c r="FC123" s="15"/>
      <c r="FD123" s="50"/>
      <c r="FE123" s="50"/>
      <c r="FF123" s="15"/>
      <c r="FG123" s="50"/>
      <c r="FH123" s="50"/>
      <c r="FI123" s="15"/>
      <c r="FJ123" s="14"/>
      <c r="FK123" s="50"/>
      <c r="FL123" s="15"/>
      <c r="FM123" s="14"/>
      <c r="FN123" s="50"/>
      <c r="FO123" s="15"/>
      <c r="FP123" s="14"/>
      <c r="FQ123" s="50"/>
      <c r="FR123" s="15"/>
      <c r="FS123" s="14"/>
      <c r="FT123" s="50"/>
      <c r="FU123" s="15"/>
      <c r="FV123" s="14"/>
    </row>
    <row r="124" spans="1:178" s="12" customFormat="1" ht="18" customHeight="1" x14ac:dyDescent="0.25">
      <c r="A124" s="59" t="s">
        <v>546</v>
      </c>
      <c r="B124" s="50">
        <f t="shared" si="253"/>
        <v>27.1</v>
      </c>
      <c r="C124" s="50">
        <f t="shared" si="254"/>
        <v>9.0332900000000009</v>
      </c>
      <c r="D124" s="15">
        <f t="shared" si="301"/>
        <v>33.333173431734323</v>
      </c>
      <c r="E124" s="50"/>
      <c r="F124" s="50"/>
      <c r="G124" s="50"/>
      <c r="H124" s="50"/>
      <c r="I124" s="50"/>
      <c r="J124" s="50"/>
      <c r="K124" s="50"/>
      <c r="L124" s="50"/>
      <c r="M124" s="50"/>
      <c r="N124" s="238"/>
      <c r="O124" s="238"/>
      <c r="P124" s="238"/>
      <c r="Q124" s="238"/>
      <c r="R124" s="238"/>
      <c r="S124" s="238"/>
      <c r="T124" s="238"/>
      <c r="U124" s="238"/>
      <c r="V124" s="238"/>
      <c r="W124" s="238"/>
      <c r="X124" s="238"/>
      <c r="Y124" s="238"/>
      <c r="Z124" s="50"/>
      <c r="AA124" s="15"/>
      <c r="AB124" s="50"/>
      <c r="AC124" s="238"/>
      <c r="AD124" s="238"/>
      <c r="AE124" s="238"/>
      <c r="AF124" s="238"/>
      <c r="AG124" s="238"/>
      <c r="AH124" s="238"/>
      <c r="AI124" s="238"/>
      <c r="AJ124" s="238"/>
      <c r="AK124" s="238"/>
      <c r="AL124" s="238"/>
      <c r="AM124" s="238"/>
      <c r="AN124" s="80"/>
      <c r="AO124" s="238"/>
      <c r="AP124" s="238"/>
      <c r="AQ124" s="50"/>
      <c r="AR124" s="238"/>
      <c r="AS124" s="238"/>
      <c r="AT124" s="238"/>
      <c r="AU124" s="238"/>
      <c r="AV124" s="238"/>
      <c r="AW124" s="238"/>
      <c r="AX124" s="238"/>
      <c r="AY124" s="238"/>
      <c r="AZ124" s="238"/>
      <c r="BA124" s="238"/>
      <c r="BB124" s="238"/>
      <c r="BC124" s="238"/>
      <c r="BD124" s="238"/>
      <c r="BE124" s="238"/>
      <c r="BF124" s="238"/>
      <c r="BG124" s="50">
        <v>27.1</v>
      </c>
      <c r="BH124" s="50">
        <v>9.0332900000000009</v>
      </c>
      <c r="BI124" s="14">
        <f t="shared" si="294"/>
        <v>33.333173431734323</v>
      </c>
      <c r="BJ124" s="50"/>
      <c r="BK124" s="15"/>
      <c r="BL124" s="238"/>
      <c r="BM124" s="238"/>
      <c r="BN124" s="238"/>
      <c r="BO124" s="238"/>
      <c r="BP124" s="50"/>
      <c r="BQ124" s="15"/>
      <c r="BR124" s="238"/>
      <c r="BS124" s="50"/>
      <c r="BT124" s="15"/>
      <c r="BU124" s="238"/>
      <c r="BV124" s="50"/>
      <c r="BW124" s="15"/>
      <c r="BX124" s="238"/>
      <c r="BY124" s="50"/>
      <c r="BZ124" s="15"/>
      <c r="CA124" s="238"/>
      <c r="CB124" s="50"/>
      <c r="CC124" s="15"/>
      <c r="CD124" s="238"/>
      <c r="CE124" s="50"/>
      <c r="CF124" s="15"/>
      <c r="CG124" s="14"/>
      <c r="CH124" s="50"/>
      <c r="CI124" s="15"/>
      <c r="CJ124" s="14"/>
      <c r="CK124" s="50"/>
      <c r="CL124" s="15"/>
      <c r="CM124" s="14"/>
      <c r="CN124" s="50"/>
      <c r="CO124" s="15"/>
      <c r="CP124" s="14"/>
      <c r="CQ124" s="50"/>
      <c r="CR124" s="15"/>
      <c r="CS124" s="14"/>
      <c r="CT124" s="50"/>
      <c r="CU124" s="15"/>
      <c r="CV124" s="14"/>
      <c r="CW124" s="50"/>
      <c r="CX124" s="15"/>
      <c r="CY124" s="14"/>
      <c r="CZ124" s="50"/>
      <c r="DA124" s="15"/>
      <c r="DB124" s="14"/>
      <c r="DC124" s="50"/>
      <c r="DD124" s="15"/>
      <c r="DE124" s="14"/>
      <c r="DF124" s="50"/>
      <c r="DG124" s="15"/>
      <c r="DH124" s="14"/>
      <c r="DI124" s="50"/>
      <c r="DJ124" s="15"/>
      <c r="DK124" s="14"/>
      <c r="DL124" s="50"/>
      <c r="DM124" s="15"/>
      <c r="DN124" s="14"/>
      <c r="DO124" s="50"/>
      <c r="DP124" s="15"/>
      <c r="DQ124" s="14"/>
      <c r="DR124" s="50"/>
      <c r="DS124" s="15"/>
      <c r="DT124" s="14"/>
      <c r="DU124" s="50"/>
      <c r="DV124" s="15"/>
      <c r="DW124" s="14"/>
      <c r="DX124" s="50"/>
      <c r="DY124" s="15"/>
      <c r="DZ124" s="14"/>
      <c r="EA124" s="50"/>
      <c r="EB124" s="15"/>
      <c r="EC124" s="50"/>
      <c r="ED124" s="50"/>
      <c r="EE124" s="15"/>
      <c r="EF124" s="50"/>
      <c r="EG124" s="50"/>
      <c r="EH124" s="15"/>
      <c r="EI124" s="50"/>
      <c r="EJ124" s="50"/>
      <c r="EK124" s="15"/>
      <c r="EL124" s="50"/>
      <c r="EM124" s="50"/>
      <c r="EN124" s="15"/>
      <c r="EO124" s="50"/>
      <c r="EP124" s="50"/>
      <c r="EQ124" s="15"/>
      <c r="ER124" s="50"/>
      <c r="ES124" s="50"/>
      <c r="ET124" s="15"/>
      <c r="EU124" s="50"/>
      <c r="EV124" s="50"/>
      <c r="EW124" s="15"/>
      <c r="EX124" s="50"/>
      <c r="EY124" s="50"/>
      <c r="EZ124" s="15"/>
      <c r="FA124" s="50"/>
      <c r="FB124" s="50"/>
      <c r="FC124" s="15"/>
      <c r="FD124" s="50"/>
      <c r="FE124" s="50"/>
      <c r="FF124" s="15"/>
      <c r="FG124" s="50"/>
      <c r="FH124" s="50"/>
      <c r="FI124" s="15"/>
      <c r="FJ124" s="14"/>
      <c r="FK124" s="50"/>
      <c r="FL124" s="15"/>
      <c r="FM124" s="14"/>
      <c r="FN124" s="50"/>
      <c r="FO124" s="15"/>
      <c r="FP124" s="14"/>
      <c r="FQ124" s="50"/>
      <c r="FR124" s="15"/>
      <c r="FS124" s="14"/>
      <c r="FT124" s="50"/>
      <c r="FU124" s="15"/>
      <c r="FV124" s="14"/>
    </row>
    <row r="125" spans="1:178" s="12" customFormat="1" ht="18" customHeight="1" x14ac:dyDescent="0.25">
      <c r="A125" s="59" t="s">
        <v>547</v>
      </c>
      <c r="B125" s="50">
        <f t="shared" si="253"/>
        <v>7.8</v>
      </c>
      <c r="C125" s="50">
        <f t="shared" si="254"/>
        <v>2.5987900000000002</v>
      </c>
      <c r="D125" s="15">
        <f t="shared" si="301"/>
        <v>33.317820512820518</v>
      </c>
      <c r="E125" s="50"/>
      <c r="F125" s="50"/>
      <c r="G125" s="50"/>
      <c r="H125" s="50"/>
      <c r="I125" s="50"/>
      <c r="J125" s="50"/>
      <c r="K125" s="50"/>
      <c r="L125" s="50"/>
      <c r="M125" s="50"/>
      <c r="N125" s="238"/>
      <c r="O125" s="238"/>
      <c r="P125" s="238"/>
      <c r="Q125" s="238"/>
      <c r="R125" s="238"/>
      <c r="S125" s="238"/>
      <c r="T125" s="238"/>
      <c r="U125" s="238"/>
      <c r="V125" s="238"/>
      <c r="W125" s="238"/>
      <c r="X125" s="238"/>
      <c r="Y125" s="238"/>
      <c r="Z125" s="50"/>
      <c r="AA125" s="15"/>
      <c r="AB125" s="50"/>
      <c r="AC125" s="238"/>
      <c r="AD125" s="238"/>
      <c r="AE125" s="238"/>
      <c r="AF125" s="238"/>
      <c r="AG125" s="238"/>
      <c r="AH125" s="238"/>
      <c r="AI125" s="238"/>
      <c r="AJ125" s="238"/>
      <c r="AK125" s="238"/>
      <c r="AL125" s="238"/>
      <c r="AM125" s="238"/>
      <c r="AN125" s="80"/>
      <c r="AO125" s="238"/>
      <c r="AP125" s="238"/>
      <c r="AQ125" s="50"/>
      <c r="AR125" s="238"/>
      <c r="AS125" s="238"/>
      <c r="AT125" s="238"/>
      <c r="AU125" s="238"/>
      <c r="AV125" s="238"/>
      <c r="AW125" s="238"/>
      <c r="AX125" s="238"/>
      <c r="AY125" s="238"/>
      <c r="AZ125" s="238"/>
      <c r="BA125" s="238"/>
      <c r="BB125" s="238"/>
      <c r="BC125" s="238"/>
      <c r="BD125" s="238"/>
      <c r="BE125" s="238"/>
      <c r="BF125" s="238"/>
      <c r="BG125" s="50">
        <v>7.8</v>
      </c>
      <c r="BH125" s="50">
        <v>2.5987900000000002</v>
      </c>
      <c r="BI125" s="14">
        <f t="shared" si="294"/>
        <v>33.317820512820518</v>
      </c>
      <c r="BJ125" s="50"/>
      <c r="BK125" s="15"/>
      <c r="BL125" s="238"/>
      <c r="BM125" s="238"/>
      <c r="BN125" s="238"/>
      <c r="BO125" s="238"/>
      <c r="BP125" s="50"/>
      <c r="BQ125" s="15"/>
      <c r="BR125" s="238"/>
      <c r="BS125" s="50"/>
      <c r="BT125" s="15"/>
      <c r="BU125" s="238"/>
      <c r="BV125" s="50"/>
      <c r="BW125" s="15"/>
      <c r="BX125" s="238"/>
      <c r="BY125" s="50"/>
      <c r="BZ125" s="15"/>
      <c r="CA125" s="238"/>
      <c r="CB125" s="50"/>
      <c r="CC125" s="15"/>
      <c r="CD125" s="238"/>
      <c r="CE125" s="50"/>
      <c r="CF125" s="15"/>
      <c r="CG125" s="14"/>
      <c r="CH125" s="50"/>
      <c r="CI125" s="15"/>
      <c r="CJ125" s="14"/>
      <c r="CK125" s="50"/>
      <c r="CL125" s="15"/>
      <c r="CM125" s="14"/>
      <c r="CN125" s="50"/>
      <c r="CO125" s="15"/>
      <c r="CP125" s="14"/>
      <c r="CQ125" s="50"/>
      <c r="CR125" s="15"/>
      <c r="CS125" s="14"/>
      <c r="CT125" s="50"/>
      <c r="CU125" s="15"/>
      <c r="CV125" s="14"/>
      <c r="CW125" s="50"/>
      <c r="CX125" s="15"/>
      <c r="CY125" s="14"/>
      <c r="CZ125" s="50"/>
      <c r="DA125" s="15"/>
      <c r="DB125" s="14"/>
      <c r="DC125" s="50"/>
      <c r="DD125" s="15"/>
      <c r="DE125" s="14"/>
      <c r="DF125" s="50"/>
      <c r="DG125" s="15"/>
      <c r="DH125" s="14"/>
      <c r="DI125" s="50"/>
      <c r="DJ125" s="15"/>
      <c r="DK125" s="14"/>
      <c r="DL125" s="50"/>
      <c r="DM125" s="15"/>
      <c r="DN125" s="14"/>
      <c r="DO125" s="50"/>
      <c r="DP125" s="15"/>
      <c r="DQ125" s="14"/>
      <c r="DR125" s="50"/>
      <c r="DS125" s="15"/>
      <c r="DT125" s="14"/>
      <c r="DU125" s="50"/>
      <c r="DV125" s="15"/>
      <c r="DW125" s="14"/>
      <c r="DX125" s="50"/>
      <c r="DY125" s="15"/>
      <c r="DZ125" s="14"/>
      <c r="EA125" s="50"/>
      <c r="EB125" s="15"/>
      <c r="EC125" s="50"/>
      <c r="ED125" s="50"/>
      <c r="EE125" s="15"/>
      <c r="EF125" s="50"/>
      <c r="EG125" s="50"/>
      <c r="EH125" s="15"/>
      <c r="EI125" s="50"/>
      <c r="EJ125" s="50"/>
      <c r="EK125" s="15"/>
      <c r="EL125" s="50"/>
      <c r="EM125" s="50"/>
      <c r="EN125" s="15"/>
      <c r="EO125" s="50"/>
      <c r="EP125" s="50"/>
      <c r="EQ125" s="15"/>
      <c r="ER125" s="50"/>
      <c r="ES125" s="50"/>
      <c r="ET125" s="15"/>
      <c r="EU125" s="50"/>
      <c r="EV125" s="50"/>
      <c r="EW125" s="15"/>
      <c r="EX125" s="50"/>
      <c r="EY125" s="50"/>
      <c r="EZ125" s="15"/>
      <c r="FA125" s="50"/>
      <c r="FB125" s="50"/>
      <c r="FC125" s="15"/>
      <c r="FD125" s="50"/>
      <c r="FE125" s="50"/>
      <c r="FF125" s="15"/>
      <c r="FG125" s="50"/>
      <c r="FH125" s="50"/>
      <c r="FI125" s="15"/>
      <c r="FJ125" s="14"/>
      <c r="FK125" s="50"/>
      <c r="FL125" s="15"/>
      <c r="FM125" s="14"/>
      <c r="FN125" s="50"/>
      <c r="FO125" s="15"/>
      <c r="FP125" s="14"/>
      <c r="FQ125" s="50"/>
      <c r="FR125" s="15"/>
      <c r="FS125" s="14"/>
      <c r="FT125" s="50"/>
      <c r="FU125" s="15"/>
      <c r="FV125" s="14"/>
    </row>
    <row r="126" spans="1:178" s="12" customFormat="1" ht="18" customHeight="1" x14ac:dyDescent="0.25">
      <c r="A126" s="59" t="s">
        <v>548</v>
      </c>
      <c r="B126" s="50">
        <f t="shared" si="253"/>
        <v>59.5</v>
      </c>
      <c r="C126" s="50">
        <f t="shared" si="254"/>
        <v>19.832069999999998</v>
      </c>
      <c r="D126" s="15">
        <f t="shared" si="301"/>
        <v>33.331210084033607</v>
      </c>
      <c r="E126" s="50"/>
      <c r="F126" s="50"/>
      <c r="G126" s="50"/>
      <c r="H126" s="50"/>
      <c r="I126" s="50"/>
      <c r="J126" s="50"/>
      <c r="K126" s="50"/>
      <c r="L126" s="50"/>
      <c r="M126" s="50"/>
      <c r="N126" s="238"/>
      <c r="O126" s="238"/>
      <c r="P126" s="238"/>
      <c r="Q126" s="238"/>
      <c r="R126" s="238"/>
      <c r="S126" s="238"/>
      <c r="T126" s="238"/>
      <c r="U126" s="238"/>
      <c r="V126" s="238"/>
      <c r="W126" s="238"/>
      <c r="X126" s="238"/>
      <c r="Y126" s="238"/>
      <c r="Z126" s="50"/>
      <c r="AA126" s="15"/>
      <c r="AB126" s="50"/>
      <c r="AC126" s="238"/>
      <c r="AD126" s="238"/>
      <c r="AE126" s="238"/>
      <c r="AF126" s="238"/>
      <c r="AG126" s="238"/>
      <c r="AH126" s="238"/>
      <c r="AI126" s="238"/>
      <c r="AJ126" s="238"/>
      <c r="AK126" s="238"/>
      <c r="AL126" s="238"/>
      <c r="AM126" s="238"/>
      <c r="AN126" s="80"/>
      <c r="AO126" s="238"/>
      <c r="AP126" s="238"/>
      <c r="AQ126" s="50"/>
      <c r="AR126" s="238"/>
      <c r="AS126" s="238"/>
      <c r="AT126" s="238"/>
      <c r="AU126" s="238"/>
      <c r="AV126" s="238"/>
      <c r="AW126" s="238"/>
      <c r="AX126" s="238"/>
      <c r="AY126" s="238"/>
      <c r="AZ126" s="238"/>
      <c r="BA126" s="238"/>
      <c r="BB126" s="238"/>
      <c r="BC126" s="238"/>
      <c r="BD126" s="238"/>
      <c r="BE126" s="238"/>
      <c r="BF126" s="238"/>
      <c r="BG126" s="50">
        <v>59.5</v>
      </c>
      <c r="BH126" s="50">
        <v>19.832069999999998</v>
      </c>
      <c r="BI126" s="14">
        <f t="shared" si="294"/>
        <v>33.331210084033607</v>
      </c>
      <c r="BJ126" s="50"/>
      <c r="BK126" s="15"/>
      <c r="BL126" s="238"/>
      <c r="BM126" s="238"/>
      <c r="BN126" s="238"/>
      <c r="BO126" s="238"/>
      <c r="BP126" s="50"/>
      <c r="BQ126" s="15"/>
      <c r="BR126" s="238"/>
      <c r="BS126" s="50"/>
      <c r="BT126" s="15"/>
      <c r="BU126" s="238"/>
      <c r="BV126" s="50"/>
      <c r="BW126" s="15"/>
      <c r="BX126" s="238"/>
      <c r="BY126" s="50"/>
      <c r="BZ126" s="15"/>
      <c r="CA126" s="238"/>
      <c r="CB126" s="50"/>
      <c r="CC126" s="15"/>
      <c r="CD126" s="238"/>
      <c r="CE126" s="50"/>
      <c r="CF126" s="15"/>
      <c r="CG126" s="14"/>
      <c r="CH126" s="50"/>
      <c r="CI126" s="15"/>
      <c r="CJ126" s="14"/>
      <c r="CK126" s="50"/>
      <c r="CL126" s="15"/>
      <c r="CM126" s="14"/>
      <c r="CN126" s="50"/>
      <c r="CO126" s="15"/>
      <c r="CP126" s="14"/>
      <c r="CQ126" s="50"/>
      <c r="CR126" s="15"/>
      <c r="CS126" s="14"/>
      <c r="CT126" s="50"/>
      <c r="CU126" s="15"/>
      <c r="CV126" s="14"/>
      <c r="CW126" s="50"/>
      <c r="CX126" s="15"/>
      <c r="CY126" s="14"/>
      <c r="CZ126" s="50"/>
      <c r="DA126" s="15"/>
      <c r="DB126" s="14"/>
      <c r="DC126" s="50"/>
      <c r="DD126" s="15"/>
      <c r="DE126" s="14"/>
      <c r="DF126" s="50"/>
      <c r="DG126" s="15"/>
      <c r="DH126" s="14"/>
      <c r="DI126" s="50"/>
      <c r="DJ126" s="15"/>
      <c r="DK126" s="14"/>
      <c r="DL126" s="50"/>
      <c r="DM126" s="15"/>
      <c r="DN126" s="14"/>
      <c r="DO126" s="50"/>
      <c r="DP126" s="15"/>
      <c r="DQ126" s="14"/>
      <c r="DR126" s="50"/>
      <c r="DS126" s="15"/>
      <c r="DT126" s="14"/>
      <c r="DU126" s="50"/>
      <c r="DV126" s="15"/>
      <c r="DW126" s="14"/>
      <c r="DX126" s="50"/>
      <c r="DY126" s="15"/>
      <c r="DZ126" s="14"/>
      <c r="EA126" s="50"/>
      <c r="EB126" s="15"/>
      <c r="EC126" s="50"/>
      <c r="ED126" s="50"/>
      <c r="EE126" s="15"/>
      <c r="EF126" s="50"/>
      <c r="EG126" s="50"/>
      <c r="EH126" s="15"/>
      <c r="EI126" s="50"/>
      <c r="EJ126" s="50"/>
      <c r="EK126" s="15"/>
      <c r="EL126" s="50"/>
      <c r="EM126" s="50"/>
      <c r="EN126" s="15"/>
      <c r="EO126" s="50"/>
      <c r="EP126" s="50"/>
      <c r="EQ126" s="15"/>
      <c r="ER126" s="50"/>
      <c r="ES126" s="50"/>
      <c r="ET126" s="15"/>
      <c r="EU126" s="50"/>
      <c r="EV126" s="50"/>
      <c r="EW126" s="15"/>
      <c r="EX126" s="50"/>
      <c r="EY126" s="50"/>
      <c r="EZ126" s="15"/>
      <c r="FA126" s="50"/>
      <c r="FB126" s="50"/>
      <c r="FC126" s="15"/>
      <c r="FD126" s="50"/>
      <c r="FE126" s="50"/>
      <c r="FF126" s="15"/>
      <c r="FG126" s="50"/>
      <c r="FH126" s="50"/>
      <c r="FI126" s="15"/>
      <c r="FJ126" s="14"/>
      <c r="FK126" s="50"/>
      <c r="FL126" s="15"/>
      <c r="FM126" s="14"/>
      <c r="FN126" s="50"/>
      <c r="FO126" s="15"/>
      <c r="FP126" s="14"/>
      <c r="FQ126" s="50"/>
      <c r="FR126" s="15"/>
      <c r="FS126" s="14"/>
      <c r="FT126" s="50"/>
      <c r="FU126" s="15"/>
      <c r="FV126" s="14"/>
    </row>
    <row r="127" spans="1:178" s="12" customFormat="1" ht="18" customHeight="1" x14ac:dyDescent="0.25">
      <c r="A127" s="59" t="s">
        <v>549</v>
      </c>
      <c r="B127" s="50">
        <f t="shared" si="253"/>
        <v>65.2</v>
      </c>
      <c r="C127" s="50">
        <f t="shared" si="254"/>
        <v>22.71781</v>
      </c>
      <c r="D127" s="15">
        <f t="shared" si="301"/>
        <v>34.843266871165639</v>
      </c>
      <c r="E127" s="50"/>
      <c r="F127" s="50"/>
      <c r="G127" s="50"/>
      <c r="H127" s="50"/>
      <c r="I127" s="50"/>
      <c r="J127" s="50"/>
      <c r="K127" s="50"/>
      <c r="L127" s="50"/>
      <c r="M127" s="50"/>
      <c r="N127" s="238"/>
      <c r="O127" s="238"/>
      <c r="P127" s="238"/>
      <c r="Q127" s="238"/>
      <c r="R127" s="238"/>
      <c r="S127" s="238"/>
      <c r="T127" s="238"/>
      <c r="U127" s="238"/>
      <c r="V127" s="238"/>
      <c r="W127" s="238"/>
      <c r="X127" s="238"/>
      <c r="Y127" s="238"/>
      <c r="Z127" s="50"/>
      <c r="AA127" s="15"/>
      <c r="AB127" s="50"/>
      <c r="AC127" s="238"/>
      <c r="AD127" s="238"/>
      <c r="AE127" s="238"/>
      <c r="AF127" s="238"/>
      <c r="AG127" s="238"/>
      <c r="AH127" s="238"/>
      <c r="AI127" s="238"/>
      <c r="AJ127" s="238"/>
      <c r="AK127" s="238"/>
      <c r="AL127" s="238"/>
      <c r="AM127" s="238"/>
      <c r="AN127" s="80"/>
      <c r="AO127" s="238"/>
      <c r="AP127" s="238"/>
      <c r="AQ127" s="50"/>
      <c r="AR127" s="238"/>
      <c r="AS127" s="238"/>
      <c r="AT127" s="238"/>
      <c r="AU127" s="238"/>
      <c r="AV127" s="238"/>
      <c r="AW127" s="238"/>
      <c r="AX127" s="238"/>
      <c r="AY127" s="238"/>
      <c r="AZ127" s="238"/>
      <c r="BA127" s="238"/>
      <c r="BB127" s="238"/>
      <c r="BC127" s="238"/>
      <c r="BD127" s="238"/>
      <c r="BE127" s="238"/>
      <c r="BF127" s="238"/>
      <c r="BG127" s="50">
        <v>65.2</v>
      </c>
      <c r="BH127" s="50">
        <v>22.71781</v>
      </c>
      <c r="BI127" s="14">
        <f t="shared" si="294"/>
        <v>34.843266871165639</v>
      </c>
      <c r="BJ127" s="50"/>
      <c r="BK127" s="15"/>
      <c r="BL127" s="238"/>
      <c r="BM127" s="238"/>
      <c r="BN127" s="238"/>
      <c r="BO127" s="238"/>
      <c r="BP127" s="50"/>
      <c r="BQ127" s="15"/>
      <c r="BR127" s="238"/>
      <c r="BS127" s="50"/>
      <c r="BT127" s="15"/>
      <c r="BU127" s="238"/>
      <c r="BV127" s="50"/>
      <c r="BW127" s="15"/>
      <c r="BX127" s="238"/>
      <c r="BY127" s="50"/>
      <c r="BZ127" s="15"/>
      <c r="CA127" s="238"/>
      <c r="CB127" s="50"/>
      <c r="CC127" s="15"/>
      <c r="CD127" s="238"/>
      <c r="CE127" s="50"/>
      <c r="CF127" s="15"/>
      <c r="CG127" s="14"/>
      <c r="CH127" s="50"/>
      <c r="CI127" s="15"/>
      <c r="CJ127" s="14"/>
      <c r="CK127" s="50"/>
      <c r="CL127" s="15"/>
      <c r="CM127" s="14"/>
      <c r="CN127" s="50"/>
      <c r="CO127" s="15"/>
      <c r="CP127" s="14"/>
      <c r="CQ127" s="50"/>
      <c r="CR127" s="15"/>
      <c r="CS127" s="14"/>
      <c r="CT127" s="50"/>
      <c r="CU127" s="15"/>
      <c r="CV127" s="14"/>
      <c r="CW127" s="50"/>
      <c r="CX127" s="15"/>
      <c r="CY127" s="14"/>
      <c r="CZ127" s="50"/>
      <c r="DA127" s="15"/>
      <c r="DB127" s="14"/>
      <c r="DC127" s="50"/>
      <c r="DD127" s="15"/>
      <c r="DE127" s="14"/>
      <c r="DF127" s="50"/>
      <c r="DG127" s="15"/>
      <c r="DH127" s="14"/>
      <c r="DI127" s="50"/>
      <c r="DJ127" s="15"/>
      <c r="DK127" s="14"/>
      <c r="DL127" s="50"/>
      <c r="DM127" s="15"/>
      <c r="DN127" s="14"/>
      <c r="DO127" s="50"/>
      <c r="DP127" s="15"/>
      <c r="DQ127" s="14"/>
      <c r="DR127" s="50"/>
      <c r="DS127" s="15"/>
      <c r="DT127" s="14"/>
      <c r="DU127" s="50"/>
      <c r="DV127" s="15"/>
      <c r="DW127" s="14"/>
      <c r="DX127" s="50"/>
      <c r="DY127" s="15"/>
      <c r="DZ127" s="14"/>
      <c r="EA127" s="50"/>
      <c r="EB127" s="15"/>
      <c r="EC127" s="50"/>
      <c r="ED127" s="50"/>
      <c r="EE127" s="15"/>
      <c r="EF127" s="50"/>
      <c r="EG127" s="50"/>
      <c r="EH127" s="15"/>
      <c r="EI127" s="50"/>
      <c r="EJ127" s="50"/>
      <c r="EK127" s="15"/>
      <c r="EL127" s="50"/>
      <c r="EM127" s="50"/>
      <c r="EN127" s="15"/>
      <c r="EO127" s="50"/>
      <c r="EP127" s="50"/>
      <c r="EQ127" s="15"/>
      <c r="ER127" s="50"/>
      <c r="ES127" s="50"/>
      <c r="ET127" s="15"/>
      <c r="EU127" s="50"/>
      <c r="EV127" s="50"/>
      <c r="EW127" s="15"/>
      <c r="EX127" s="50"/>
      <c r="EY127" s="50"/>
      <c r="EZ127" s="15"/>
      <c r="FA127" s="50"/>
      <c r="FB127" s="50"/>
      <c r="FC127" s="15"/>
      <c r="FD127" s="50"/>
      <c r="FE127" s="50"/>
      <c r="FF127" s="15"/>
      <c r="FG127" s="50"/>
      <c r="FH127" s="50"/>
      <c r="FI127" s="15"/>
      <c r="FJ127" s="14"/>
      <c r="FK127" s="50"/>
      <c r="FL127" s="15"/>
      <c r="FM127" s="14"/>
      <c r="FN127" s="50"/>
      <c r="FO127" s="15"/>
      <c r="FP127" s="14"/>
      <c r="FQ127" s="50"/>
      <c r="FR127" s="15"/>
      <c r="FS127" s="14"/>
      <c r="FT127" s="50"/>
      <c r="FU127" s="15"/>
      <c r="FV127" s="14"/>
    </row>
    <row r="128" spans="1:178" s="28" customFormat="1" ht="34.5" customHeight="1" x14ac:dyDescent="0.25">
      <c r="A128" s="131" t="s">
        <v>359</v>
      </c>
      <c r="B128" s="80">
        <f t="shared" si="253"/>
        <v>116783.06400000001</v>
      </c>
      <c r="C128" s="80">
        <f t="shared" si="254"/>
        <v>36489.251560000004</v>
      </c>
      <c r="D128" s="83">
        <f t="shared" si="112"/>
        <v>31.245328141073607</v>
      </c>
      <c r="E128" s="83">
        <f>E129+E130</f>
        <v>0</v>
      </c>
      <c r="F128" s="83">
        <f t="shared" ref="F128:AY128" si="302">F129+F130</f>
        <v>0</v>
      </c>
      <c r="G128" s="83">
        <f t="shared" si="302"/>
        <v>0</v>
      </c>
      <c r="H128" s="83">
        <f t="shared" si="302"/>
        <v>0</v>
      </c>
      <c r="I128" s="83">
        <f t="shared" si="302"/>
        <v>0</v>
      </c>
      <c r="J128" s="83">
        <f t="shared" si="302"/>
        <v>0</v>
      </c>
      <c r="K128" s="83">
        <f t="shared" si="302"/>
        <v>5100</v>
      </c>
      <c r="L128" s="83">
        <f t="shared" si="302"/>
        <v>5100</v>
      </c>
      <c r="M128" s="83">
        <f t="shared" si="215"/>
        <v>100</v>
      </c>
      <c r="N128" s="83">
        <f t="shared" si="302"/>
        <v>0</v>
      </c>
      <c r="O128" s="83">
        <f t="shared" si="302"/>
        <v>0</v>
      </c>
      <c r="P128" s="83">
        <f t="shared" si="302"/>
        <v>0</v>
      </c>
      <c r="Q128" s="83">
        <f t="shared" si="302"/>
        <v>0</v>
      </c>
      <c r="R128" s="83">
        <f t="shared" si="302"/>
        <v>0</v>
      </c>
      <c r="S128" s="83">
        <f t="shared" si="302"/>
        <v>0</v>
      </c>
      <c r="T128" s="83">
        <f t="shared" si="302"/>
        <v>0</v>
      </c>
      <c r="U128" s="83">
        <f t="shared" si="302"/>
        <v>0</v>
      </c>
      <c r="V128" s="83">
        <f t="shared" si="302"/>
        <v>0</v>
      </c>
      <c r="W128" s="83">
        <f t="shared" si="302"/>
        <v>0</v>
      </c>
      <c r="X128" s="83">
        <f t="shared" si="302"/>
        <v>0</v>
      </c>
      <c r="Y128" s="83"/>
      <c r="Z128" s="83">
        <f t="shared" si="302"/>
        <v>378.2</v>
      </c>
      <c r="AA128" s="83">
        <f t="shared" si="302"/>
        <v>366.3</v>
      </c>
      <c r="AB128" s="81">
        <f t="shared" si="163"/>
        <v>96.853516657852992</v>
      </c>
      <c r="AC128" s="83">
        <f t="shared" si="302"/>
        <v>0</v>
      </c>
      <c r="AD128" s="83">
        <f t="shared" si="302"/>
        <v>0</v>
      </c>
      <c r="AE128" s="81"/>
      <c r="AF128" s="83">
        <f t="shared" si="302"/>
        <v>0</v>
      </c>
      <c r="AG128" s="83">
        <f t="shared" si="302"/>
        <v>0</v>
      </c>
      <c r="AH128" s="83">
        <f t="shared" si="302"/>
        <v>0</v>
      </c>
      <c r="AI128" s="83">
        <f>SUM(AI129:AI138)</f>
        <v>1301</v>
      </c>
      <c r="AJ128" s="83">
        <f t="shared" ref="AJ128:AM128" si="303">SUM(AJ129:AJ138)</f>
        <v>1290.9970000000001</v>
      </c>
      <c r="AK128" s="83">
        <f>AJ128/AI128*100</f>
        <v>99.231129900076866</v>
      </c>
      <c r="AL128" s="83">
        <f t="shared" si="303"/>
        <v>4347</v>
      </c>
      <c r="AM128" s="83">
        <f t="shared" si="303"/>
        <v>4347</v>
      </c>
      <c r="AN128" s="80">
        <f t="shared" si="289"/>
        <v>100</v>
      </c>
      <c r="AO128" s="83">
        <f t="shared" si="302"/>
        <v>1200</v>
      </c>
      <c r="AP128" s="83">
        <f t="shared" si="302"/>
        <v>1200</v>
      </c>
      <c r="AQ128" s="80">
        <f t="shared" si="300"/>
        <v>100</v>
      </c>
      <c r="AR128" s="83">
        <f t="shared" si="302"/>
        <v>0</v>
      </c>
      <c r="AS128" s="83">
        <f t="shared" si="302"/>
        <v>0</v>
      </c>
      <c r="AT128" s="83">
        <f t="shared" si="302"/>
        <v>0</v>
      </c>
      <c r="AU128" s="83">
        <f t="shared" si="302"/>
        <v>0</v>
      </c>
      <c r="AV128" s="83">
        <f t="shared" si="302"/>
        <v>0</v>
      </c>
      <c r="AW128" s="83">
        <f t="shared" si="302"/>
        <v>0</v>
      </c>
      <c r="AX128" s="83">
        <f t="shared" si="302"/>
        <v>0</v>
      </c>
      <c r="AY128" s="83">
        <f t="shared" si="302"/>
        <v>0</v>
      </c>
      <c r="AZ128" s="83">
        <f t="shared" ref="AZ128:BF128" si="304">AZ129+AZ130</f>
        <v>0</v>
      </c>
      <c r="BA128" s="83">
        <f t="shared" si="304"/>
        <v>0</v>
      </c>
      <c r="BB128" s="83">
        <f t="shared" si="304"/>
        <v>0</v>
      </c>
      <c r="BC128" s="83">
        <f t="shared" si="304"/>
        <v>0</v>
      </c>
      <c r="BD128" s="83">
        <f t="shared" si="304"/>
        <v>0</v>
      </c>
      <c r="BE128" s="83">
        <f t="shared" si="304"/>
        <v>0</v>
      </c>
      <c r="BF128" s="83">
        <f t="shared" si="304"/>
        <v>0</v>
      </c>
      <c r="BG128" s="83">
        <f>SUM(BG129:BG138)</f>
        <v>2160.4</v>
      </c>
      <c r="BH128" s="83">
        <f>SUM(BH129:BH138)</f>
        <v>350.34656000000007</v>
      </c>
      <c r="BI128" s="81">
        <f t="shared" ref="BI128:BI138" si="305">BH128/BG128*100</f>
        <v>16.216745047213482</v>
      </c>
      <c r="BJ128" s="83"/>
      <c r="BK128" s="83">
        <f>SUM(BK129:BK138)</f>
        <v>0</v>
      </c>
      <c r="BL128" s="81"/>
      <c r="BM128" s="83">
        <f t="shared" ref="BM128:BO128" si="306">BM129+BM130</f>
        <v>0</v>
      </c>
      <c r="BN128" s="83">
        <f t="shared" si="306"/>
        <v>0</v>
      </c>
      <c r="BO128" s="83">
        <f t="shared" si="306"/>
        <v>0</v>
      </c>
      <c r="BP128" s="83">
        <f>SUM(BP129:BP138)</f>
        <v>0</v>
      </c>
      <c r="BQ128" s="83">
        <f>SUM(BQ129:BQ138)</f>
        <v>0</v>
      </c>
      <c r="BR128" s="81"/>
      <c r="BS128" s="83">
        <f>SUM(BS129:BS138)</f>
        <v>0</v>
      </c>
      <c r="BT128" s="83">
        <f>SUM(BT129:BT138)</f>
        <v>0</v>
      </c>
      <c r="BU128" s="81"/>
      <c r="BV128" s="83">
        <f>SUM(BV129:BV138)</f>
        <v>0</v>
      </c>
      <c r="BW128" s="83">
        <f>SUM(BW129:BW138)</f>
        <v>0</v>
      </c>
      <c r="BX128" s="81"/>
      <c r="BY128" s="83">
        <f>SUM(BY129:BY138)</f>
        <v>0</v>
      </c>
      <c r="BZ128" s="83">
        <f>SUM(BZ129:BZ138)</f>
        <v>0</v>
      </c>
      <c r="CA128" s="81"/>
      <c r="CB128" s="83">
        <f>SUM(CB129:CB138)</f>
        <v>26475.664000000001</v>
      </c>
      <c r="CC128" s="83">
        <f>SUM(CC129:CC138)</f>
        <v>15750.064</v>
      </c>
      <c r="CD128" s="81">
        <f>CC128/CB128*100</f>
        <v>59.488834727620052</v>
      </c>
      <c r="CE128" s="83">
        <f>SUM(CE129:CE138)</f>
        <v>50</v>
      </c>
      <c r="CF128" s="83">
        <f>SUM(CF129:CF138)</f>
        <v>50</v>
      </c>
      <c r="CG128" s="81">
        <f t="shared" si="261"/>
        <v>100</v>
      </c>
      <c r="CH128" s="83">
        <f>SUM(CH129:CH138)</f>
        <v>0</v>
      </c>
      <c r="CI128" s="83">
        <f>SUM(CI129:CI138)</f>
        <v>0</v>
      </c>
      <c r="CJ128" s="81"/>
      <c r="CK128" s="83">
        <f>SUM(CK129:CK138)</f>
        <v>0</v>
      </c>
      <c r="CL128" s="83">
        <f>SUM(CL129:CL138)</f>
        <v>0</v>
      </c>
      <c r="CM128" s="81"/>
      <c r="CN128" s="83">
        <f>SUM(CN129:CN138)</f>
        <v>35</v>
      </c>
      <c r="CO128" s="83">
        <f>SUM(CO129:CO138)</f>
        <v>35</v>
      </c>
      <c r="CP128" s="81">
        <f t="shared" ref="CP128:CP129" si="307">CO128/CN128*100</f>
        <v>100</v>
      </c>
      <c r="CQ128" s="83">
        <f>SUM(CQ129:CQ138)</f>
        <v>0</v>
      </c>
      <c r="CR128" s="83">
        <f>SUM(CR129:CR138)</f>
        <v>0</v>
      </c>
      <c r="CS128" s="81"/>
      <c r="CT128" s="83">
        <f>SUM(CT129:CT138)</f>
        <v>0</v>
      </c>
      <c r="CU128" s="83">
        <f>SUM(CU129:CU138)</f>
        <v>0</v>
      </c>
      <c r="CV128" s="81"/>
      <c r="CW128" s="83">
        <f>SUM(CW129:CW138)</f>
        <v>0</v>
      </c>
      <c r="CX128" s="83">
        <f>SUM(CX129:CX138)</f>
        <v>0</v>
      </c>
      <c r="CY128" s="81"/>
      <c r="CZ128" s="83">
        <f>SUM(CZ129:CZ138)</f>
        <v>0</v>
      </c>
      <c r="DA128" s="83">
        <f>SUM(DA129:DA138)</f>
        <v>0</v>
      </c>
      <c r="DB128" s="81"/>
      <c r="DC128" s="83">
        <f>SUM(DC129:DC138)</f>
        <v>0</v>
      </c>
      <c r="DD128" s="83">
        <f>SUM(DD129:DD138)</f>
        <v>0</v>
      </c>
      <c r="DE128" s="81"/>
      <c r="DF128" s="83">
        <f>SUM(DF129:DF138)</f>
        <v>0</v>
      </c>
      <c r="DG128" s="83">
        <f>SUM(DG129:DG138)</f>
        <v>0</v>
      </c>
      <c r="DH128" s="81"/>
      <c r="DI128" s="83">
        <f>SUM(DI129:DI138)</f>
        <v>0</v>
      </c>
      <c r="DJ128" s="83">
        <f>SUM(DJ129:DJ138)</f>
        <v>0</v>
      </c>
      <c r="DK128" s="81"/>
      <c r="DL128" s="83">
        <f>SUM(DL129:DL138)</f>
        <v>0</v>
      </c>
      <c r="DM128" s="83">
        <f>SUM(DM129:DM138)</f>
        <v>0</v>
      </c>
      <c r="DN128" s="81"/>
      <c r="DO128" s="83">
        <f>SUM(DO129:DO138)</f>
        <v>0</v>
      </c>
      <c r="DP128" s="83">
        <f>SUM(DP129:DP138)</f>
        <v>0</v>
      </c>
      <c r="DQ128" s="81"/>
      <c r="DR128" s="83">
        <f>SUM(DR129:DR138)</f>
        <v>0</v>
      </c>
      <c r="DS128" s="83">
        <f>SUM(DS129:DS138)</f>
        <v>0</v>
      </c>
      <c r="DT128" s="81"/>
      <c r="DU128" s="83">
        <f>SUM(DU129:DU138)</f>
        <v>0</v>
      </c>
      <c r="DV128" s="83">
        <f>SUM(DV129:DV138)</f>
        <v>0</v>
      </c>
      <c r="DW128" s="81"/>
      <c r="DX128" s="83">
        <f>SUM(DX129:DX138)</f>
        <v>0</v>
      </c>
      <c r="DY128" s="83">
        <f>SUM(DY129:DY138)</f>
        <v>0</v>
      </c>
      <c r="DZ128" s="81"/>
      <c r="EA128" s="83">
        <f t="shared" ref="EA128:EB128" si="308">EA129+EA130</f>
        <v>645.79999999999995</v>
      </c>
      <c r="EB128" s="83">
        <f t="shared" si="308"/>
        <v>0</v>
      </c>
      <c r="EC128" s="81">
        <f t="shared" ref="EC128:EC129" si="309">EB128/EA128*100</f>
        <v>0</v>
      </c>
      <c r="ED128" s="83">
        <f t="shared" ref="ED128:EE128" si="310">ED129+ED130</f>
        <v>60000</v>
      </c>
      <c r="EE128" s="83">
        <f t="shared" si="310"/>
        <v>1784.1489999999999</v>
      </c>
      <c r="EF128" s="81">
        <f t="shared" ref="EF128:EF130" si="311">EE128/ED128*100</f>
        <v>2.9735816666666666</v>
      </c>
      <c r="EG128" s="83"/>
      <c r="EH128" s="83"/>
      <c r="EI128" s="81"/>
      <c r="EJ128" s="83"/>
      <c r="EK128" s="83"/>
      <c r="EL128" s="81"/>
      <c r="EM128" s="83">
        <f>SUM(EM129:EM138)</f>
        <v>15000</v>
      </c>
      <c r="EN128" s="83">
        <f>SUM(EN129:EN138)</f>
        <v>6125.3950000000004</v>
      </c>
      <c r="EO128" s="81">
        <f>EN128/EM128*100</f>
        <v>40.835966666666664</v>
      </c>
      <c r="EP128" s="83"/>
      <c r="EQ128" s="83"/>
      <c r="ER128" s="81"/>
      <c r="ES128" s="83"/>
      <c r="ET128" s="83"/>
      <c r="EU128" s="81"/>
      <c r="EV128" s="83"/>
      <c r="EW128" s="83"/>
      <c r="EX128" s="81"/>
      <c r="EY128" s="83"/>
      <c r="EZ128" s="83"/>
      <c r="FA128" s="81"/>
      <c r="FB128" s="83"/>
      <c r="FC128" s="83"/>
      <c r="FD128" s="81"/>
      <c r="FE128" s="83"/>
      <c r="FF128" s="83"/>
      <c r="FG128" s="81"/>
      <c r="FH128" s="83">
        <f>SUM(FH129:FH138)</f>
        <v>90</v>
      </c>
      <c r="FI128" s="83">
        <f>SUM(FI129:FI138)</f>
        <v>90</v>
      </c>
      <c r="FJ128" s="81">
        <f t="shared" si="251"/>
        <v>100</v>
      </c>
      <c r="FK128" s="83"/>
      <c r="FL128" s="83"/>
      <c r="FM128" s="81"/>
      <c r="FN128" s="83"/>
      <c r="FO128" s="83"/>
      <c r="FP128" s="81"/>
      <c r="FQ128" s="83"/>
      <c r="FR128" s="83"/>
      <c r="FS128" s="81"/>
      <c r="FT128" s="83"/>
      <c r="FU128" s="83"/>
      <c r="FV128" s="81"/>
    </row>
    <row r="129" spans="1:178" s="12" customFormat="1" ht="35.25" customHeight="1" x14ac:dyDescent="0.25">
      <c r="A129" s="59" t="s">
        <v>358</v>
      </c>
      <c r="B129" s="50">
        <f t="shared" si="253"/>
        <v>41055.064000000006</v>
      </c>
      <c r="C129" s="50">
        <f t="shared" si="254"/>
        <v>28488.5285</v>
      </c>
      <c r="D129" s="15">
        <f t="shared" si="112"/>
        <v>69.391022018623559</v>
      </c>
      <c r="E129" s="15"/>
      <c r="F129" s="15"/>
      <c r="G129" s="15"/>
      <c r="H129" s="15"/>
      <c r="I129" s="15"/>
      <c r="J129" s="15"/>
      <c r="K129" s="15">
        <v>5100</v>
      </c>
      <c r="L129" s="15">
        <v>5100</v>
      </c>
      <c r="M129" s="15">
        <f t="shared" si="215"/>
        <v>100</v>
      </c>
      <c r="N129" s="15"/>
      <c r="O129" s="15"/>
      <c r="P129" s="15"/>
      <c r="Q129" s="15"/>
      <c r="R129" s="15"/>
      <c r="S129" s="15"/>
      <c r="T129" s="15"/>
      <c r="U129" s="15"/>
      <c r="V129" s="14"/>
      <c r="W129" s="15"/>
      <c r="X129" s="15"/>
      <c r="Y129" s="15"/>
      <c r="Z129" s="15">
        <v>378.2</v>
      </c>
      <c r="AA129" s="172">
        <v>366.3</v>
      </c>
      <c r="AB129" s="14">
        <f t="shared" si="163"/>
        <v>96.853516657852992</v>
      </c>
      <c r="AC129" s="15"/>
      <c r="AD129" s="15"/>
      <c r="AE129" s="14"/>
      <c r="AF129" s="15"/>
      <c r="AG129" s="15"/>
      <c r="AH129" s="14"/>
      <c r="AI129" s="15">
        <v>1301</v>
      </c>
      <c r="AJ129" s="15">
        <v>1290.9970000000001</v>
      </c>
      <c r="AK129" s="15">
        <f t="shared" ref="AK129:AK140" si="312">AJ129/AI129*100</f>
        <v>99.231129900076866</v>
      </c>
      <c r="AL129" s="14">
        <v>4347</v>
      </c>
      <c r="AM129" s="14">
        <v>4347</v>
      </c>
      <c r="AN129" s="14">
        <f t="shared" si="289"/>
        <v>100</v>
      </c>
      <c r="AO129" s="15">
        <v>1200</v>
      </c>
      <c r="AP129" s="15">
        <v>1200</v>
      </c>
      <c r="AQ129" s="50">
        <f t="shared" si="300"/>
        <v>100</v>
      </c>
      <c r="AR129" s="15"/>
      <c r="AS129" s="15"/>
      <c r="AT129" s="14"/>
      <c r="AU129" s="15"/>
      <c r="AV129" s="15"/>
      <c r="AW129" s="14"/>
      <c r="AX129" s="15"/>
      <c r="AY129" s="15"/>
      <c r="AZ129" s="14"/>
      <c r="BA129" s="15"/>
      <c r="BB129" s="15"/>
      <c r="BC129" s="14"/>
      <c r="BD129" s="15"/>
      <c r="BE129" s="15"/>
      <c r="BF129" s="14"/>
      <c r="BG129" s="50">
        <v>1432.4</v>
      </c>
      <c r="BH129" s="50">
        <v>259.16750000000002</v>
      </c>
      <c r="BI129" s="14">
        <f t="shared" si="305"/>
        <v>18.093235129851998</v>
      </c>
      <c r="BJ129" s="50"/>
      <c r="BK129" s="15"/>
      <c r="BL129" s="14"/>
      <c r="BM129" s="15"/>
      <c r="BN129" s="15"/>
      <c r="BO129" s="14"/>
      <c r="BP129" s="50"/>
      <c r="BQ129" s="15"/>
      <c r="BR129" s="14"/>
      <c r="BS129" s="50"/>
      <c r="BT129" s="15"/>
      <c r="BU129" s="14"/>
      <c r="BV129" s="50"/>
      <c r="BW129" s="15"/>
      <c r="BX129" s="14"/>
      <c r="BY129" s="50"/>
      <c r="BZ129" s="15"/>
      <c r="CA129" s="14"/>
      <c r="CB129" s="14">
        <v>26475.664000000001</v>
      </c>
      <c r="CC129" s="14">
        <v>15750.064</v>
      </c>
      <c r="CD129" s="14">
        <f>CC129/CB129*100</f>
        <v>59.488834727620052</v>
      </c>
      <c r="CE129" s="14">
        <v>50</v>
      </c>
      <c r="CF129" s="14">
        <v>50</v>
      </c>
      <c r="CG129" s="14">
        <f t="shared" si="261"/>
        <v>100</v>
      </c>
      <c r="CH129" s="14"/>
      <c r="CI129" s="14"/>
      <c r="CJ129" s="14"/>
      <c r="CK129" s="14"/>
      <c r="CL129" s="14"/>
      <c r="CM129" s="14"/>
      <c r="CN129" s="14">
        <v>35</v>
      </c>
      <c r="CO129" s="14">
        <v>35</v>
      </c>
      <c r="CP129" s="14">
        <f t="shared" si="307"/>
        <v>100</v>
      </c>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91">
        <v>645.79999999999995</v>
      </c>
      <c r="EB129" s="172"/>
      <c r="EC129" s="14">
        <f t="shared" si="309"/>
        <v>0</v>
      </c>
      <c r="ED129" s="172"/>
      <c r="EE129" s="172"/>
      <c r="EF129" s="14"/>
      <c r="EG129" s="172"/>
      <c r="EH129" s="172"/>
      <c r="EI129" s="14"/>
      <c r="EJ129" s="172"/>
      <c r="EK129" s="172"/>
      <c r="EL129" s="14"/>
      <c r="EM129" s="172"/>
      <c r="EN129" s="172"/>
      <c r="EO129" s="14"/>
      <c r="EP129" s="172"/>
      <c r="EQ129" s="172"/>
      <c r="ER129" s="14"/>
      <c r="ES129" s="172"/>
      <c r="ET129" s="172"/>
      <c r="EU129" s="14"/>
      <c r="EV129" s="172"/>
      <c r="EW129" s="172"/>
      <c r="EX129" s="14"/>
      <c r="EY129" s="172"/>
      <c r="EZ129" s="172"/>
      <c r="FA129" s="14"/>
      <c r="FB129" s="172"/>
      <c r="FC129" s="172"/>
      <c r="FD129" s="14"/>
      <c r="FE129" s="172"/>
      <c r="FF129" s="172"/>
      <c r="FG129" s="14"/>
      <c r="FH129" s="172">
        <v>90</v>
      </c>
      <c r="FI129" s="172">
        <v>90</v>
      </c>
      <c r="FJ129" s="14">
        <f t="shared" si="251"/>
        <v>100</v>
      </c>
      <c r="FK129" s="172"/>
      <c r="FL129" s="172"/>
      <c r="FM129" s="14"/>
      <c r="FN129" s="172"/>
      <c r="FO129" s="172"/>
      <c r="FP129" s="14"/>
      <c r="FQ129" s="172"/>
      <c r="FR129" s="172"/>
      <c r="FS129" s="14"/>
      <c r="FT129" s="172"/>
      <c r="FU129" s="172"/>
      <c r="FV129" s="14"/>
    </row>
    <row r="130" spans="1:178" s="12" customFormat="1" ht="15.75" x14ac:dyDescent="0.25">
      <c r="A130" s="59" t="s">
        <v>357</v>
      </c>
      <c r="B130" s="50">
        <f t="shared" si="253"/>
        <v>75000</v>
      </c>
      <c r="C130" s="50">
        <f t="shared" si="254"/>
        <v>7909.5439999999999</v>
      </c>
      <c r="D130" s="15">
        <f t="shared" si="112"/>
        <v>10.546058666666665</v>
      </c>
      <c r="E130" s="50"/>
      <c r="F130" s="50"/>
      <c r="G130" s="50"/>
      <c r="H130" s="50"/>
      <c r="I130" s="50"/>
      <c r="J130" s="50"/>
      <c r="K130" s="50"/>
      <c r="L130" s="15"/>
      <c r="M130" s="15"/>
      <c r="N130" s="238"/>
      <c r="O130" s="238"/>
      <c r="P130" s="238"/>
      <c r="Q130" s="238"/>
      <c r="R130" s="238"/>
      <c r="S130" s="238"/>
      <c r="T130" s="15"/>
      <c r="U130" s="238"/>
      <c r="V130" s="238"/>
      <c r="W130" s="15"/>
      <c r="X130" s="15"/>
      <c r="Y130" s="15"/>
      <c r="Z130" s="15"/>
      <c r="AA130" s="15"/>
      <c r="AB130" s="15"/>
      <c r="AC130" s="15"/>
      <c r="AD130" s="15"/>
      <c r="AE130" s="15"/>
      <c r="AF130" s="15"/>
      <c r="AG130" s="15"/>
      <c r="AH130" s="15"/>
      <c r="AI130" s="15"/>
      <c r="AJ130" s="15"/>
      <c r="AK130" s="83"/>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50"/>
      <c r="BH130" s="50"/>
      <c r="BI130" s="14"/>
      <c r="BJ130" s="50"/>
      <c r="BK130" s="15"/>
      <c r="BL130" s="15"/>
      <c r="BM130" s="15"/>
      <c r="BN130" s="15"/>
      <c r="BO130" s="15"/>
      <c r="BP130" s="50"/>
      <c r="BQ130" s="15"/>
      <c r="BR130" s="15"/>
      <c r="BS130" s="50"/>
      <c r="BT130" s="15"/>
      <c r="BU130" s="15"/>
      <c r="BV130" s="50"/>
      <c r="BW130" s="15"/>
      <c r="BX130" s="15"/>
      <c r="BY130" s="50"/>
      <c r="BZ130" s="15"/>
      <c r="CA130" s="15"/>
      <c r="CB130" s="50"/>
      <c r="CC130" s="15"/>
      <c r="CD130" s="15"/>
      <c r="CE130" s="50"/>
      <c r="CF130" s="15"/>
      <c r="CG130" s="14"/>
      <c r="CH130" s="50"/>
      <c r="CI130" s="15"/>
      <c r="CJ130" s="14"/>
      <c r="CK130" s="50"/>
      <c r="CL130" s="15"/>
      <c r="CM130" s="14"/>
      <c r="CN130" s="50"/>
      <c r="CO130" s="15"/>
      <c r="CP130" s="14"/>
      <c r="CQ130" s="50"/>
      <c r="CR130" s="15"/>
      <c r="CS130" s="14"/>
      <c r="CT130" s="50"/>
      <c r="CU130" s="15"/>
      <c r="CV130" s="14"/>
      <c r="CW130" s="50"/>
      <c r="CX130" s="15"/>
      <c r="CY130" s="14"/>
      <c r="CZ130" s="50"/>
      <c r="DA130" s="15"/>
      <c r="DB130" s="14"/>
      <c r="DC130" s="50"/>
      <c r="DD130" s="15"/>
      <c r="DE130" s="14"/>
      <c r="DF130" s="50"/>
      <c r="DG130" s="15"/>
      <c r="DH130" s="14"/>
      <c r="DI130" s="50"/>
      <c r="DJ130" s="15"/>
      <c r="DK130" s="14"/>
      <c r="DL130" s="50"/>
      <c r="DM130" s="15"/>
      <c r="DN130" s="14"/>
      <c r="DO130" s="50"/>
      <c r="DP130" s="15"/>
      <c r="DQ130" s="14"/>
      <c r="DR130" s="50"/>
      <c r="DS130" s="15"/>
      <c r="DT130" s="14"/>
      <c r="DU130" s="50"/>
      <c r="DV130" s="15"/>
      <c r="DW130" s="14"/>
      <c r="DX130" s="50"/>
      <c r="DY130" s="15"/>
      <c r="DZ130" s="14"/>
      <c r="EA130" s="15"/>
      <c r="EB130" s="15"/>
      <c r="EC130" s="15"/>
      <c r="ED130" s="172">
        <v>60000</v>
      </c>
      <c r="EE130" s="172">
        <v>1784.1489999999999</v>
      </c>
      <c r="EF130" s="14">
        <f t="shared" si="311"/>
        <v>2.9735816666666666</v>
      </c>
      <c r="EG130" s="172"/>
      <c r="EH130" s="172"/>
      <c r="EI130" s="14"/>
      <c r="EJ130" s="172"/>
      <c r="EK130" s="172"/>
      <c r="EL130" s="14"/>
      <c r="EM130" s="172">
        <v>15000</v>
      </c>
      <c r="EN130" s="172">
        <v>6125.3950000000004</v>
      </c>
      <c r="EO130" s="14">
        <f t="shared" ref="EO130" si="313">EN130/EM130*100</f>
        <v>40.835966666666664</v>
      </c>
      <c r="EP130" s="172"/>
      <c r="EQ130" s="172"/>
      <c r="ER130" s="14"/>
      <c r="ES130" s="172"/>
      <c r="ET130" s="172"/>
      <c r="EU130" s="14"/>
      <c r="EV130" s="172"/>
      <c r="EW130" s="172"/>
      <c r="EX130" s="14"/>
      <c r="EY130" s="172"/>
      <c r="EZ130" s="172"/>
      <c r="FA130" s="14"/>
      <c r="FB130" s="172"/>
      <c r="FC130" s="172"/>
      <c r="FD130" s="14"/>
      <c r="FE130" s="172"/>
      <c r="FF130" s="172"/>
      <c r="FG130" s="14"/>
      <c r="FH130" s="172"/>
      <c r="FI130" s="172"/>
      <c r="FJ130" s="14"/>
      <c r="FK130" s="172"/>
      <c r="FL130" s="172"/>
      <c r="FM130" s="14"/>
      <c r="FN130" s="172"/>
      <c r="FO130" s="172"/>
      <c r="FP130" s="14"/>
      <c r="FQ130" s="172"/>
      <c r="FR130" s="172"/>
      <c r="FS130" s="14"/>
      <c r="FT130" s="172"/>
      <c r="FU130" s="172"/>
      <c r="FV130" s="14"/>
    </row>
    <row r="131" spans="1:178" s="12" customFormat="1" ht="15.75" x14ac:dyDescent="0.25">
      <c r="A131" s="59" t="s">
        <v>551</v>
      </c>
      <c r="B131" s="50">
        <f t="shared" si="253"/>
        <v>140</v>
      </c>
      <c r="C131" s="50">
        <f t="shared" si="254"/>
        <v>13.996499999999999</v>
      </c>
      <c r="D131" s="15">
        <f t="shared" si="112"/>
        <v>9.9974999999999987</v>
      </c>
      <c r="E131" s="50"/>
      <c r="F131" s="50"/>
      <c r="G131" s="50"/>
      <c r="H131" s="50"/>
      <c r="I131" s="50"/>
      <c r="J131" s="50"/>
      <c r="K131" s="50"/>
      <c r="L131" s="15"/>
      <c r="M131" s="15"/>
      <c r="N131" s="238"/>
      <c r="O131" s="238"/>
      <c r="P131" s="238"/>
      <c r="Q131" s="238"/>
      <c r="R131" s="238"/>
      <c r="S131" s="238"/>
      <c r="T131" s="15"/>
      <c r="U131" s="238"/>
      <c r="V131" s="238"/>
      <c r="W131" s="15"/>
      <c r="X131" s="15"/>
      <c r="Y131" s="15"/>
      <c r="Z131" s="15"/>
      <c r="AA131" s="15"/>
      <c r="AB131" s="15"/>
      <c r="AC131" s="15"/>
      <c r="AD131" s="15"/>
      <c r="AE131" s="15"/>
      <c r="AF131" s="15"/>
      <c r="AG131" s="15"/>
      <c r="AH131" s="15"/>
      <c r="AI131" s="15"/>
      <c r="AJ131" s="15"/>
      <c r="AK131" s="83"/>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50">
        <v>140</v>
      </c>
      <c r="BH131" s="50">
        <v>13.996499999999999</v>
      </c>
      <c r="BI131" s="14">
        <f t="shared" si="305"/>
        <v>9.9974999999999987</v>
      </c>
      <c r="BJ131" s="50"/>
      <c r="BK131" s="15"/>
      <c r="BL131" s="15"/>
      <c r="BM131" s="15"/>
      <c r="BN131" s="15"/>
      <c r="BO131" s="15"/>
      <c r="BP131" s="50"/>
      <c r="BQ131" s="15"/>
      <c r="BR131" s="15"/>
      <c r="BS131" s="50"/>
      <c r="BT131" s="15"/>
      <c r="BU131" s="15"/>
      <c r="BV131" s="50"/>
      <c r="BW131" s="15"/>
      <c r="BX131" s="15"/>
      <c r="BY131" s="50"/>
      <c r="BZ131" s="15"/>
      <c r="CA131" s="15"/>
      <c r="CB131" s="50"/>
      <c r="CC131" s="15"/>
      <c r="CD131" s="15"/>
      <c r="CE131" s="50"/>
      <c r="CF131" s="15"/>
      <c r="CG131" s="14"/>
      <c r="CH131" s="50"/>
      <c r="CI131" s="15"/>
      <c r="CJ131" s="14"/>
      <c r="CK131" s="50"/>
      <c r="CL131" s="15"/>
      <c r="CM131" s="14"/>
      <c r="CN131" s="50"/>
      <c r="CO131" s="15"/>
      <c r="CP131" s="14"/>
      <c r="CQ131" s="50"/>
      <c r="CR131" s="15"/>
      <c r="CS131" s="14"/>
      <c r="CT131" s="50"/>
      <c r="CU131" s="15"/>
      <c r="CV131" s="14"/>
      <c r="CW131" s="50"/>
      <c r="CX131" s="15"/>
      <c r="CY131" s="14"/>
      <c r="CZ131" s="50"/>
      <c r="DA131" s="15"/>
      <c r="DB131" s="14"/>
      <c r="DC131" s="50"/>
      <c r="DD131" s="15"/>
      <c r="DE131" s="14"/>
      <c r="DF131" s="50"/>
      <c r="DG131" s="15"/>
      <c r="DH131" s="14"/>
      <c r="DI131" s="50"/>
      <c r="DJ131" s="15"/>
      <c r="DK131" s="14"/>
      <c r="DL131" s="50"/>
      <c r="DM131" s="15"/>
      <c r="DN131" s="14"/>
      <c r="DO131" s="50"/>
      <c r="DP131" s="15"/>
      <c r="DQ131" s="14"/>
      <c r="DR131" s="50"/>
      <c r="DS131" s="15"/>
      <c r="DT131" s="14"/>
      <c r="DU131" s="50"/>
      <c r="DV131" s="15"/>
      <c r="DW131" s="14"/>
      <c r="DX131" s="50"/>
      <c r="DY131" s="15"/>
      <c r="DZ131" s="14"/>
      <c r="EA131" s="15"/>
      <c r="EB131" s="15"/>
      <c r="EC131" s="15"/>
      <c r="ED131" s="15"/>
      <c r="EE131" s="15"/>
      <c r="EF131" s="15"/>
      <c r="EG131" s="15"/>
      <c r="EH131" s="15"/>
      <c r="EI131" s="15"/>
      <c r="EJ131" s="15"/>
      <c r="EK131" s="15"/>
      <c r="EL131" s="15"/>
      <c r="EM131" s="15"/>
      <c r="EN131" s="15"/>
      <c r="EO131" s="15"/>
      <c r="EP131" s="15"/>
      <c r="EQ131" s="15"/>
      <c r="ER131" s="15"/>
      <c r="ES131" s="15"/>
      <c r="ET131" s="15"/>
      <c r="EU131" s="15"/>
      <c r="EV131" s="15"/>
      <c r="EW131" s="15"/>
      <c r="EX131" s="15"/>
      <c r="EY131" s="15"/>
      <c r="EZ131" s="15"/>
      <c r="FA131" s="15"/>
      <c r="FB131" s="15"/>
      <c r="FC131" s="15"/>
      <c r="FD131" s="15"/>
      <c r="FE131" s="15"/>
      <c r="FF131" s="15"/>
      <c r="FG131" s="15"/>
      <c r="FH131" s="15"/>
      <c r="FI131" s="15"/>
      <c r="FJ131" s="14"/>
      <c r="FK131" s="15"/>
      <c r="FL131" s="15"/>
      <c r="FM131" s="14"/>
      <c r="FN131" s="15"/>
      <c r="FO131" s="15"/>
      <c r="FP131" s="14"/>
      <c r="FQ131" s="15"/>
      <c r="FR131" s="15"/>
      <c r="FS131" s="14"/>
      <c r="FT131" s="15"/>
      <c r="FU131" s="15"/>
      <c r="FV131" s="14"/>
    </row>
    <row r="132" spans="1:178" s="12" customFormat="1" ht="15.75" x14ac:dyDescent="0.25">
      <c r="A132" s="59" t="s">
        <v>552</v>
      </c>
      <c r="B132" s="50">
        <f t="shared" si="253"/>
        <v>88.1</v>
      </c>
      <c r="C132" s="50">
        <f t="shared" si="254"/>
        <v>0</v>
      </c>
      <c r="D132" s="15">
        <f t="shared" si="112"/>
        <v>0</v>
      </c>
      <c r="E132" s="50"/>
      <c r="F132" s="50"/>
      <c r="G132" s="50"/>
      <c r="H132" s="50"/>
      <c r="I132" s="50"/>
      <c r="J132" s="50"/>
      <c r="K132" s="50"/>
      <c r="L132" s="15"/>
      <c r="M132" s="15"/>
      <c r="N132" s="238"/>
      <c r="O132" s="238"/>
      <c r="P132" s="238"/>
      <c r="Q132" s="238"/>
      <c r="R132" s="238"/>
      <c r="S132" s="238"/>
      <c r="T132" s="15"/>
      <c r="U132" s="238"/>
      <c r="V132" s="238"/>
      <c r="W132" s="15"/>
      <c r="X132" s="15"/>
      <c r="Y132" s="15"/>
      <c r="Z132" s="15"/>
      <c r="AA132" s="15"/>
      <c r="AB132" s="15"/>
      <c r="AC132" s="15"/>
      <c r="AD132" s="15"/>
      <c r="AE132" s="15"/>
      <c r="AF132" s="15"/>
      <c r="AG132" s="15"/>
      <c r="AH132" s="15"/>
      <c r="AI132" s="15"/>
      <c r="AJ132" s="15"/>
      <c r="AK132" s="83"/>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50">
        <v>88.1</v>
      </c>
      <c r="BH132" s="50"/>
      <c r="BI132" s="14">
        <f t="shared" si="305"/>
        <v>0</v>
      </c>
      <c r="BJ132" s="50"/>
      <c r="BK132" s="15"/>
      <c r="BL132" s="15"/>
      <c r="BM132" s="15"/>
      <c r="BN132" s="15"/>
      <c r="BO132" s="15"/>
      <c r="BP132" s="50"/>
      <c r="BQ132" s="15"/>
      <c r="BR132" s="15"/>
      <c r="BS132" s="50"/>
      <c r="BT132" s="15"/>
      <c r="BU132" s="15"/>
      <c r="BV132" s="50"/>
      <c r="BW132" s="15"/>
      <c r="BX132" s="15"/>
      <c r="BY132" s="50"/>
      <c r="BZ132" s="15"/>
      <c r="CA132" s="15"/>
      <c r="CB132" s="50"/>
      <c r="CC132" s="15"/>
      <c r="CD132" s="15"/>
      <c r="CE132" s="50"/>
      <c r="CF132" s="15"/>
      <c r="CG132" s="14"/>
      <c r="CH132" s="50"/>
      <c r="CI132" s="15"/>
      <c r="CJ132" s="14"/>
      <c r="CK132" s="50"/>
      <c r="CL132" s="15"/>
      <c r="CM132" s="14"/>
      <c r="CN132" s="50"/>
      <c r="CO132" s="15"/>
      <c r="CP132" s="14"/>
      <c r="CQ132" s="50"/>
      <c r="CR132" s="15"/>
      <c r="CS132" s="14"/>
      <c r="CT132" s="50"/>
      <c r="CU132" s="15"/>
      <c r="CV132" s="14"/>
      <c r="CW132" s="50"/>
      <c r="CX132" s="15"/>
      <c r="CY132" s="14"/>
      <c r="CZ132" s="50"/>
      <c r="DA132" s="15"/>
      <c r="DB132" s="14"/>
      <c r="DC132" s="50"/>
      <c r="DD132" s="15"/>
      <c r="DE132" s="14"/>
      <c r="DF132" s="50"/>
      <c r="DG132" s="15"/>
      <c r="DH132" s="14"/>
      <c r="DI132" s="50"/>
      <c r="DJ132" s="15"/>
      <c r="DK132" s="14"/>
      <c r="DL132" s="50"/>
      <c r="DM132" s="15"/>
      <c r="DN132" s="14"/>
      <c r="DO132" s="50"/>
      <c r="DP132" s="15"/>
      <c r="DQ132" s="14"/>
      <c r="DR132" s="50"/>
      <c r="DS132" s="15"/>
      <c r="DT132" s="14"/>
      <c r="DU132" s="50"/>
      <c r="DV132" s="15"/>
      <c r="DW132" s="14"/>
      <c r="DX132" s="50"/>
      <c r="DY132" s="15"/>
      <c r="DZ132" s="14"/>
      <c r="EA132" s="15"/>
      <c r="EB132" s="15"/>
      <c r="EC132" s="15"/>
      <c r="ED132" s="15"/>
      <c r="EE132" s="15"/>
      <c r="EF132" s="15"/>
      <c r="EG132" s="15"/>
      <c r="EH132" s="15"/>
      <c r="EI132" s="15"/>
      <c r="EJ132" s="15"/>
      <c r="EK132" s="15"/>
      <c r="EL132" s="15"/>
      <c r="EM132" s="15"/>
      <c r="EN132" s="15"/>
      <c r="EO132" s="15"/>
      <c r="EP132" s="15"/>
      <c r="EQ132" s="15"/>
      <c r="ER132" s="15"/>
      <c r="ES132" s="15"/>
      <c r="ET132" s="15"/>
      <c r="EU132" s="15"/>
      <c r="EV132" s="15"/>
      <c r="EW132" s="15"/>
      <c r="EX132" s="15"/>
      <c r="EY132" s="15"/>
      <c r="EZ132" s="15"/>
      <c r="FA132" s="15"/>
      <c r="FB132" s="15"/>
      <c r="FC132" s="15"/>
      <c r="FD132" s="15"/>
      <c r="FE132" s="15"/>
      <c r="FF132" s="15"/>
      <c r="FG132" s="15"/>
      <c r="FH132" s="15"/>
      <c r="FI132" s="15"/>
      <c r="FJ132" s="14"/>
      <c r="FK132" s="15"/>
      <c r="FL132" s="15"/>
      <c r="FM132" s="14"/>
      <c r="FN132" s="15"/>
      <c r="FO132" s="15"/>
      <c r="FP132" s="14"/>
      <c r="FQ132" s="15"/>
      <c r="FR132" s="15"/>
      <c r="FS132" s="14"/>
      <c r="FT132" s="15"/>
      <c r="FU132" s="15"/>
      <c r="FV132" s="14"/>
    </row>
    <row r="133" spans="1:178" s="12" customFormat="1" ht="15.75" x14ac:dyDescent="0.25">
      <c r="A133" s="59" t="s">
        <v>553</v>
      </c>
      <c r="B133" s="50">
        <f t="shared" si="253"/>
        <v>120.6</v>
      </c>
      <c r="C133" s="50">
        <f t="shared" si="254"/>
        <v>24.113040000000002</v>
      </c>
      <c r="D133" s="15">
        <f t="shared" si="112"/>
        <v>19.994228855721396</v>
      </c>
      <c r="E133" s="50"/>
      <c r="F133" s="50"/>
      <c r="G133" s="50"/>
      <c r="H133" s="50"/>
      <c r="I133" s="50"/>
      <c r="J133" s="50"/>
      <c r="K133" s="50"/>
      <c r="L133" s="15"/>
      <c r="M133" s="15"/>
      <c r="N133" s="238"/>
      <c r="O133" s="238"/>
      <c r="P133" s="238"/>
      <c r="Q133" s="238"/>
      <c r="R133" s="238"/>
      <c r="S133" s="238"/>
      <c r="T133" s="15"/>
      <c r="U133" s="238"/>
      <c r="V133" s="238"/>
      <c r="W133" s="15"/>
      <c r="X133" s="15"/>
      <c r="Y133" s="15"/>
      <c r="Z133" s="15"/>
      <c r="AA133" s="15"/>
      <c r="AB133" s="15"/>
      <c r="AC133" s="15"/>
      <c r="AD133" s="15"/>
      <c r="AE133" s="15"/>
      <c r="AF133" s="15"/>
      <c r="AG133" s="15"/>
      <c r="AH133" s="15"/>
      <c r="AI133" s="15"/>
      <c r="AJ133" s="15"/>
      <c r="AK133" s="83"/>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50">
        <v>120.6</v>
      </c>
      <c r="BH133" s="50">
        <v>24.113040000000002</v>
      </c>
      <c r="BI133" s="14">
        <f t="shared" si="305"/>
        <v>19.994228855721396</v>
      </c>
      <c r="BJ133" s="50"/>
      <c r="BK133" s="15"/>
      <c r="BL133" s="15"/>
      <c r="BM133" s="15"/>
      <c r="BN133" s="15"/>
      <c r="BO133" s="15"/>
      <c r="BP133" s="50"/>
      <c r="BQ133" s="15"/>
      <c r="BR133" s="15"/>
      <c r="BS133" s="50"/>
      <c r="BT133" s="15"/>
      <c r="BU133" s="15"/>
      <c r="BV133" s="50"/>
      <c r="BW133" s="15"/>
      <c r="BX133" s="15"/>
      <c r="BY133" s="50"/>
      <c r="BZ133" s="15"/>
      <c r="CA133" s="15"/>
      <c r="CB133" s="50"/>
      <c r="CC133" s="15"/>
      <c r="CD133" s="15"/>
      <c r="CE133" s="50"/>
      <c r="CF133" s="15"/>
      <c r="CG133" s="14"/>
      <c r="CH133" s="50"/>
      <c r="CI133" s="15"/>
      <c r="CJ133" s="14"/>
      <c r="CK133" s="50"/>
      <c r="CL133" s="15"/>
      <c r="CM133" s="14"/>
      <c r="CN133" s="50"/>
      <c r="CO133" s="15"/>
      <c r="CP133" s="14"/>
      <c r="CQ133" s="50"/>
      <c r="CR133" s="15"/>
      <c r="CS133" s="14"/>
      <c r="CT133" s="50"/>
      <c r="CU133" s="15"/>
      <c r="CV133" s="14"/>
      <c r="CW133" s="50"/>
      <c r="CX133" s="15"/>
      <c r="CY133" s="14"/>
      <c r="CZ133" s="50"/>
      <c r="DA133" s="15"/>
      <c r="DB133" s="14"/>
      <c r="DC133" s="50"/>
      <c r="DD133" s="15"/>
      <c r="DE133" s="14"/>
      <c r="DF133" s="50"/>
      <c r="DG133" s="15"/>
      <c r="DH133" s="14"/>
      <c r="DI133" s="50"/>
      <c r="DJ133" s="15"/>
      <c r="DK133" s="14"/>
      <c r="DL133" s="50"/>
      <c r="DM133" s="15"/>
      <c r="DN133" s="14"/>
      <c r="DO133" s="50"/>
      <c r="DP133" s="15"/>
      <c r="DQ133" s="14"/>
      <c r="DR133" s="50"/>
      <c r="DS133" s="15"/>
      <c r="DT133" s="14"/>
      <c r="DU133" s="50"/>
      <c r="DV133" s="15"/>
      <c r="DW133" s="14"/>
      <c r="DX133" s="50"/>
      <c r="DY133" s="15"/>
      <c r="DZ133" s="14"/>
      <c r="EA133" s="15"/>
      <c r="EB133" s="15"/>
      <c r="EC133" s="15"/>
      <c r="ED133" s="15"/>
      <c r="EE133" s="15"/>
      <c r="EF133" s="15"/>
      <c r="EG133" s="15"/>
      <c r="EH133" s="15"/>
      <c r="EI133" s="15"/>
      <c r="EJ133" s="15"/>
      <c r="EK133" s="15"/>
      <c r="EL133" s="15"/>
      <c r="EM133" s="15"/>
      <c r="EN133" s="15"/>
      <c r="EO133" s="15"/>
      <c r="EP133" s="15"/>
      <c r="EQ133" s="15"/>
      <c r="ER133" s="15"/>
      <c r="ES133" s="15"/>
      <c r="ET133" s="15"/>
      <c r="EU133" s="15"/>
      <c r="EV133" s="15"/>
      <c r="EW133" s="15"/>
      <c r="EX133" s="15"/>
      <c r="EY133" s="15"/>
      <c r="EZ133" s="15"/>
      <c r="FA133" s="15"/>
      <c r="FB133" s="15"/>
      <c r="FC133" s="15"/>
      <c r="FD133" s="15"/>
      <c r="FE133" s="15"/>
      <c r="FF133" s="15"/>
      <c r="FG133" s="15"/>
      <c r="FH133" s="15"/>
      <c r="FI133" s="15"/>
      <c r="FJ133" s="14"/>
      <c r="FK133" s="15"/>
      <c r="FL133" s="15"/>
      <c r="FM133" s="14"/>
      <c r="FN133" s="15"/>
      <c r="FO133" s="15"/>
      <c r="FP133" s="14"/>
      <c r="FQ133" s="15"/>
      <c r="FR133" s="15"/>
      <c r="FS133" s="14"/>
      <c r="FT133" s="15"/>
      <c r="FU133" s="15"/>
      <c r="FV133" s="14"/>
    </row>
    <row r="134" spans="1:178" s="12" customFormat="1" ht="15.75" x14ac:dyDescent="0.25">
      <c r="A134" s="59" t="s">
        <v>554</v>
      </c>
      <c r="B134" s="50">
        <f t="shared" si="253"/>
        <v>78</v>
      </c>
      <c r="C134" s="50">
        <f t="shared" si="254"/>
        <v>15.597959999999999</v>
      </c>
      <c r="D134" s="15">
        <f t="shared" si="112"/>
        <v>19.997384615384615</v>
      </c>
      <c r="E134" s="50"/>
      <c r="F134" s="50"/>
      <c r="G134" s="50"/>
      <c r="H134" s="50"/>
      <c r="I134" s="50"/>
      <c r="J134" s="50"/>
      <c r="K134" s="50"/>
      <c r="L134" s="15"/>
      <c r="M134" s="15"/>
      <c r="N134" s="238"/>
      <c r="O134" s="238"/>
      <c r="P134" s="238"/>
      <c r="Q134" s="238"/>
      <c r="R134" s="238"/>
      <c r="S134" s="238"/>
      <c r="T134" s="15"/>
      <c r="U134" s="238"/>
      <c r="V134" s="238"/>
      <c r="W134" s="15"/>
      <c r="X134" s="15"/>
      <c r="Y134" s="15"/>
      <c r="Z134" s="15"/>
      <c r="AA134" s="15"/>
      <c r="AB134" s="15"/>
      <c r="AC134" s="15"/>
      <c r="AD134" s="15"/>
      <c r="AE134" s="15"/>
      <c r="AF134" s="15"/>
      <c r="AG134" s="15"/>
      <c r="AH134" s="15"/>
      <c r="AI134" s="15"/>
      <c r="AJ134" s="15"/>
      <c r="AK134" s="83"/>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50">
        <v>78</v>
      </c>
      <c r="BH134" s="50">
        <v>15.597959999999999</v>
      </c>
      <c r="BI134" s="14">
        <f t="shared" si="305"/>
        <v>19.997384615384615</v>
      </c>
      <c r="BJ134" s="50"/>
      <c r="BK134" s="15"/>
      <c r="BL134" s="15"/>
      <c r="BM134" s="15"/>
      <c r="BN134" s="15"/>
      <c r="BO134" s="15"/>
      <c r="BP134" s="50"/>
      <c r="BQ134" s="15"/>
      <c r="BR134" s="15"/>
      <c r="BS134" s="50"/>
      <c r="BT134" s="15"/>
      <c r="BU134" s="15"/>
      <c r="BV134" s="50"/>
      <c r="BW134" s="15"/>
      <c r="BX134" s="15"/>
      <c r="BY134" s="50"/>
      <c r="BZ134" s="15"/>
      <c r="CA134" s="15"/>
      <c r="CB134" s="50"/>
      <c r="CC134" s="15"/>
      <c r="CD134" s="15"/>
      <c r="CE134" s="50"/>
      <c r="CF134" s="15"/>
      <c r="CG134" s="14"/>
      <c r="CH134" s="50"/>
      <c r="CI134" s="15"/>
      <c r="CJ134" s="14"/>
      <c r="CK134" s="50"/>
      <c r="CL134" s="15"/>
      <c r="CM134" s="14"/>
      <c r="CN134" s="50"/>
      <c r="CO134" s="15"/>
      <c r="CP134" s="14"/>
      <c r="CQ134" s="50"/>
      <c r="CR134" s="15"/>
      <c r="CS134" s="14"/>
      <c r="CT134" s="50"/>
      <c r="CU134" s="15"/>
      <c r="CV134" s="14"/>
      <c r="CW134" s="50"/>
      <c r="CX134" s="15"/>
      <c r="CY134" s="14"/>
      <c r="CZ134" s="50"/>
      <c r="DA134" s="15"/>
      <c r="DB134" s="14"/>
      <c r="DC134" s="50"/>
      <c r="DD134" s="15"/>
      <c r="DE134" s="14"/>
      <c r="DF134" s="50"/>
      <c r="DG134" s="15"/>
      <c r="DH134" s="14"/>
      <c r="DI134" s="50"/>
      <c r="DJ134" s="15"/>
      <c r="DK134" s="14"/>
      <c r="DL134" s="50"/>
      <c r="DM134" s="15"/>
      <c r="DN134" s="14"/>
      <c r="DO134" s="50"/>
      <c r="DP134" s="15"/>
      <c r="DQ134" s="14"/>
      <c r="DR134" s="50"/>
      <c r="DS134" s="15"/>
      <c r="DT134" s="14"/>
      <c r="DU134" s="50"/>
      <c r="DV134" s="15"/>
      <c r="DW134" s="14"/>
      <c r="DX134" s="50"/>
      <c r="DY134" s="15"/>
      <c r="DZ134" s="14"/>
      <c r="EA134" s="15"/>
      <c r="EB134" s="15"/>
      <c r="EC134" s="15"/>
      <c r="ED134" s="15"/>
      <c r="EE134" s="15"/>
      <c r="EF134" s="15"/>
      <c r="EG134" s="15"/>
      <c r="EH134" s="15"/>
      <c r="EI134" s="15"/>
      <c r="EJ134" s="15"/>
      <c r="EK134" s="15"/>
      <c r="EL134" s="15"/>
      <c r="EM134" s="15"/>
      <c r="EN134" s="15"/>
      <c r="EO134" s="15"/>
      <c r="EP134" s="15"/>
      <c r="EQ134" s="15"/>
      <c r="ER134" s="15"/>
      <c r="ES134" s="15"/>
      <c r="ET134" s="15"/>
      <c r="EU134" s="15"/>
      <c r="EV134" s="15"/>
      <c r="EW134" s="15"/>
      <c r="EX134" s="15"/>
      <c r="EY134" s="15"/>
      <c r="EZ134" s="15"/>
      <c r="FA134" s="15"/>
      <c r="FB134" s="15"/>
      <c r="FC134" s="15"/>
      <c r="FD134" s="15"/>
      <c r="FE134" s="15"/>
      <c r="FF134" s="15"/>
      <c r="FG134" s="15"/>
      <c r="FH134" s="15"/>
      <c r="FI134" s="15"/>
      <c r="FJ134" s="14"/>
      <c r="FK134" s="15"/>
      <c r="FL134" s="15"/>
      <c r="FM134" s="14"/>
      <c r="FN134" s="15"/>
      <c r="FO134" s="15"/>
      <c r="FP134" s="14"/>
      <c r="FQ134" s="15"/>
      <c r="FR134" s="15"/>
      <c r="FS134" s="14"/>
      <c r="FT134" s="15"/>
      <c r="FU134" s="15"/>
      <c r="FV134" s="14"/>
    </row>
    <row r="135" spans="1:178" s="12" customFormat="1" ht="15.75" x14ac:dyDescent="0.25">
      <c r="A135" s="59" t="s">
        <v>555</v>
      </c>
      <c r="B135" s="50">
        <f t="shared" si="253"/>
        <v>88.1</v>
      </c>
      <c r="C135" s="50">
        <f t="shared" si="254"/>
        <v>17.629080000000002</v>
      </c>
      <c r="D135" s="15">
        <f t="shared" si="112"/>
        <v>20.01030646992055</v>
      </c>
      <c r="E135" s="50"/>
      <c r="F135" s="50"/>
      <c r="G135" s="50"/>
      <c r="H135" s="50"/>
      <c r="I135" s="50"/>
      <c r="J135" s="50"/>
      <c r="K135" s="50"/>
      <c r="L135" s="15"/>
      <c r="M135" s="15"/>
      <c r="N135" s="238"/>
      <c r="O135" s="238"/>
      <c r="P135" s="238"/>
      <c r="Q135" s="238"/>
      <c r="R135" s="238"/>
      <c r="S135" s="238"/>
      <c r="T135" s="15"/>
      <c r="U135" s="238"/>
      <c r="V135" s="238"/>
      <c r="W135" s="15"/>
      <c r="X135" s="15"/>
      <c r="Y135" s="15"/>
      <c r="Z135" s="15"/>
      <c r="AA135" s="15"/>
      <c r="AB135" s="15"/>
      <c r="AC135" s="15"/>
      <c r="AD135" s="15"/>
      <c r="AE135" s="15"/>
      <c r="AF135" s="15"/>
      <c r="AG135" s="15"/>
      <c r="AH135" s="15"/>
      <c r="AI135" s="15"/>
      <c r="AJ135" s="15"/>
      <c r="AK135" s="83"/>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50">
        <v>88.1</v>
      </c>
      <c r="BH135" s="50">
        <v>17.629080000000002</v>
      </c>
      <c r="BI135" s="14">
        <f t="shared" si="305"/>
        <v>20.01030646992055</v>
      </c>
      <c r="BJ135" s="50"/>
      <c r="BK135" s="15"/>
      <c r="BL135" s="15"/>
      <c r="BM135" s="15"/>
      <c r="BN135" s="15"/>
      <c r="BO135" s="15"/>
      <c r="BP135" s="50"/>
      <c r="BQ135" s="15"/>
      <c r="BR135" s="15"/>
      <c r="BS135" s="50"/>
      <c r="BT135" s="15"/>
      <c r="BU135" s="15"/>
      <c r="BV135" s="50"/>
      <c r="BW135" s="15"/>
      <c r="BX135" s="15"/>
      <c r="BY135" s="50"/>
      <c r="BZ135" s="15"/>
      <c r="CA135" s="15"/>
      <c r="CB135" s="50"/>
      <c r="CC135" s="15"/>
      <c r="CD135" s="15"/>
      <c r="CE135" s="50"/>
      <c r="CF135" s="15"/>
      <c r="CG135" s="14"/>
      <c r="CH135" s="50"/>
      <c r="CI135" s="15"/>
      <c r="CJ135" s="14"/>
      <c r="CK135" s="50"/>
      <c r="CL135" s="15"/>
      <c r="CM135" s="14"/>
      <c r="CN135" s="50"/>
      <c r="CO135" s="15"/>
      <c r="CP135" s="14"/>
      <c r="CQ135" s="50"/>
      <c r="CR135" s="15"/>
      <c r="CS135" s="14"/>
      <c r="CT135" s="50"/>
      <c r="CU135" s="15"/>
      <c r="CV135" s="14"/>
      <c r="CW135" s="50"/>
      <c r="CX135" s="15"/>
      <c r="CY135" s="14"/>
      <c r="CZ135" s="50"/>
      <c r="DA135" s="15"/>
      <c r="DB135" s="14"/>
      <c r="DC135" s="50"/>
      <c r="DD135" s="15"/>
      <c r="DE135" s="14"/>
      <c r="DF135" s="50"/>
      <c r="DG135" s="15"/>
      <c r="DH135" s="14"/>
      <c r="DI135" s="50"/>
      <c r="DJ135" s="15"/>
      <c r="DK135" s="14"/>
      <c r="DL135" s="50"/>
      <c r="DM135" s="15"/>
      <c r="DN135" s="14"/>
      <c r="DO135" s="50"/>
      <c r="DP135" s="15"/>
      <c r="DQ135" s="14"/>
      <c r="DR135" s="50"/>
      <c r="DS135" s="15"/>
      <c r="DT135" s="14"/>
      <c r="DU135" s="50"/>
      <c r="DV135" s="15"/>
      <c r="DW135" s="14"/>
      <c r="DX135" s="50"/>
      <c r="DY135" s="15"/>
      <c r="DZ135" s="14"/>
      <c r="EA135" s="15"/>
      <c r="EB135" s="15"/>
      <c r="EC135" s="15"/>
      <c r="ED135" s="15"/>
      <c r="EE135" s="15"/>
      <c r="EF135" s="15"/>
      <c r="EG135" s="15"/>
      <c r="EH135" s="15"/>
      <c r="EI135" s="15"/>
      <c r="EJ135" s="15"/>
      <c r="EK135" s="15"/>
      <c r="EL135" s="15"/>
      <c r="EM135" s="15"/>
      <c r="EN135" s="15"/>
      <c r="EO135" s="15"/>
      <c r="EP135" s="15"/>
      <c r="EQ135" s="15"/>
      <c r="ER135" s="15"/>
      <c r="ES135" s="15"/>
      <c r="ET135" s="15"/>
      <c r="EU135" s="15"/>
      <c r="EV135" s="15"/>
      <c r="EW135" s="15"/>
      <c r="EX135" s="15"/>
      <c r="EY135" s="15"/>
      <c r="EZ135" s="15"/>
      <c r="FA135" s="15"/>
      <c r="FB135" s="15"/>
      <c r="FC135" s="15"/>
      <c r="FD135" s="15"/>
      <c r="FE135" s="15"/>
      <c r="FF135" s="15"/>
      <c r="FG135" s="15"/>
      <c r="FH135" s="15"/>
      <c r="FI135" s="15"/>
      <c r="FJ135" s="14"/>
      <c r="FK135" s="15"/>
      <c r="FL135" s="15"/>
      <c r="FM135" s="14"/>
      <c r="FN135" s="15"/>
      <c r="FO135" s="15"/>
      <c r="FP135" s="14"/>
      <c r="FQ135" s="15"/>
      <c r="FR135" s="15"/>
      <c r="FS135" s="14"/>
      <c r="FT135" s="15"/>
      <c r="FU135" s="15"/>
      <c r="FV135" s="14"/>
    </row>
    <row r="136" spans="1:178" s="12" customFormat="1" ht="15.75" x14ac:dyDescent="0.25">
      <c r="A136" s="59" t="s">
        <v>556</v>
      </c>
      <c r="B136" s="50">
        <f t="shared" si="253"/>
        <v>114</v>
      </c>
      <c r="C136" s="50">
        <f t="shared" si="254"/>
        <v>0</v>
      </c>
      <c r="D136" s="15">
        <f t="shared" ref="D136:D138" si="314">C136/B136*100</f>
        <v>0</v>
      </c>
      <c r="E136" s="50"/>
      <c r="F136" s="50"/>
      <c r="G136" s="50"/>
      <c r="H136" s="50"/>
      <c r="I136" s="50"/>
      <c r="J136" s="50"/>
      <c r="K136" s="50"/>
      <c r="L136" s="15"/>
      <c r="M136" s="15"/>
      <c r="N136" s="238"/>
      <c r="O136" s="238"/>
      <c r="P136" s="238"/>
      <c r="Q136" s="238"/>
      <c r="R136" s="238"/>
      <c r="S136" s="238"/>
      <c r="T136" s="15"/>
      <c r="U136" s="238"/>
      <c r="V136" s="238"/>
      <c r="W136" s="15"/>
      <c r="X136" s="15"/>
      <c r="Y136" s="15"/>
      <c r="Z136" s="15"/>
      <c r="AA136" s="15"/>
      <c r="AB136" s="15"/>
      <c r="AC136" s="15"/>
      <c r="AD136" s="15"/>
      <c r="AE136" s="15"/>
      <c r="AF136" s="15"/>
      <c r="AG136" s="15"/>
      <c r="AH136" s="15"/>
      <c r="AI136" s="15"/>
      <c r="AJ136" s="15"/>
      <c r="AK136" s="83"/>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50">
        <v>114</v>
      </c>
      <c r="BH136" s="50"/>
      <c r="BI136" s="14">
        <f t="shared" si="305"/>
        <v>0</v>
      </c>
      <c r="BJ136" s="50"/>
      <c r="BK136" s="15"/>
      <c r="BL136" s="15"/>
      <c r="BM136" s="15"/>
      <c r="BN136" s="15"/>
      <c r="BO136" s="15"/>
      <c r="BP136" s="50"/>
      <c r="BQ136" s="15"/>
      <c r="BR136" s="15"/>
      <c r="BS136" s="50"/>
      <c r="BT136" s="15"/>
      <c r="BU136" s="15"/>
      <c r="BV136" s="50"/>
      <c r="BW136" s="15"/>
      <c r="BX136" s="15"/>
      <c r="BY136" s="50"/>
      <c r="BZ136" s="15"/>
      <c r="CA136" s="15"/>
      <c r="CB136" s="50"/>
      <c r="CC136" s="15"/>
      <c r="CD136" s="15"/>
      <c r="CE136" s="50"/>
      <c r="CF136" s="15"/>
      <c r="CG136" s="14"/>
      <c r="CH136" s="50"/>
      <c r="CI136" s="15"/>
      <c r="CJ136" s="14"/>
      <c r="CK136" s="50"/>
      <c r="CL136" s="15"/>
      <c r="CM136" s="14"/>
      <c r="CN136" s="50"/>
      <c r="CO136" s="15"/>
      <c r="CP136" s="14"/>
      <c r="CQ136" s="50"/>
      <c r="CR136" s="15"/>
      <c r="CS136" s="14"/>
      <c r="CT136" s="50"/>
      <c r="CU136" s="15"/>
      <c r="CV136" s="14"/>
      <c r="CW136" s="50"/>
      <c r="CX136" s="15"/>
      <c r="CY136" s="14"/>
      <c r="CZ136" s="50"/>
      <c r="DA136" s="15"/>
      <c r="DB136" s="14"/>
      <c r="DC136" s="50"/>
      <c r="DD136" s="15"/>
      <c r="DE136" s="14"/>
      <c r="DF136" s="50"/>
      <c r="DG136" s="15"/>
      <c r="DH136" s="14"/>
      <c r="DI136" s="50"/>
      <c r="DJ136" s="15"/>
      <c r="DK136" s="14"/>
      <c r="DL136" s="50"/>
      <c r="DM136" s="15"/>
      <c r="DN136" s="14"/>
      <c r="DO136" s="50"/>
      <c r="DP136" s="15"/>
      <c r="DQ136" s="14"/>
      <c r="DR136" s="50"/>
      <c r="DS136" s="15"/>
      <c r="DT136" s="14"/>
      <c r="DU136" s="50"/>
      <c r="DV136" s="15"/>
      <c r="DW136" s="14"/>
      <c r="DX136" s="50"/>
      <c r="DY136" s="15"/>
      <c r="DZ136" s="14"/>
      <c r="EA136" s="15"/>
      <c r="EB136" s="15"/>
      <c r="EC136" s="15"/>
      <c r="ED136" s="15"/>
      <c r="EE136" s="15"/>
      <c r="EF136" s="15"/>
      <c r="EG136" s="15"/>
      <c r="EH136" s="15"/>
      <c r="EI136" s="15"/>
      <c r="EJ136" s="15"/>
      <c r="EK136" s="15"/>
      <c r="EL136" s="15"/>
      <c r="EM136" s="15"/>
      <c r="EN136" s="15"/>
      <c r="EO136" s="15"/>
      <c r="EP136" s="15"/>
      <c r="EQ136" s="15"/>
      <c r="ER136" s="15"/>
      <c r="ES136" s="15"/>
      <c r="ET136" s="15"/>
      <c r="EU136" s="15"/>
      <c r="EV136" s="15"/>
      <c r="EW136" s="15"/>
      <c r="EX136" s="15"/>
      <c r="EY136" s="15"/>
      <c r="EZ136" s="15"/>
      <c r="FA136" s="15"/>
      <c r="FB136" s="15"/>
      <c r="FC136" s="15"/>
      <c r="FD136" s="15"/>
      <c r="FE136" s="15"/>
      <c r="FF136" s="15"/>
      <c r="FG136" s="15"/>
      <c r="FH136" s="15"/>
      <c r="FI136" s="15"/>
      <c r="FJ136" s="14"/>
      <c r="FK136" s="15"/>
      <c r="FL136" s="15"/>
      <c r="FM136" s="14"/>
      <c r="FN136" s="15"/>
      <c r="FO136" s="15"/>
      <c r="FP136" s="14"/>
      <c r="FQ136" s="15"/>
      <c r="FR136" s="15"/>
      <c r="FS136" s="14"/>
      <c r="FT136" s="15"/>
      <c r="FU136" s="15"/>
      <c r="FV136" s="14"/>
    </row>
    <row r="137" spans="1:178" s="12" customFormat="1" ht="15.75" x14ac:dyDescent="0.25">
      <c r="A137" s="59" t="s">
        <v>557</v>
      </c>
      <c r="B137" s="50">
        <f t="shared" si="253"/>
        <v>74.900000000000006</v>
      </c>
      <c r="C137" s="50">
        <f t="shared" si="254"/>
        <v>14.973000000000001</v>
      </c>
      <c r="D137" s="15">
        <f t="shared" si="314"/>
        <v>19.990654205607473</v>
      </c>
      <c r="E137" s="50"/>
      <c r="F137" s="50"/>
      <c r="G137" s="50"/>
      <c r="H137" s="50"/>
      <c r="I137" s="50"/>
      <c r="J137" s="50"/>
      <c r="K137" s="50"/>
      <c r="L137" s="15"/>
      <c r="M137" s="15"/>
      <c r="N137" s="238"/>
      <c r="O137" s="238"/>
      <c r="P137" s="238"/>
      <c r="Q137" s="238"/>
      <c r="R137" s="238"/>
      <c r="S137" s="238"/>
      <c r="T137" s="15"/>
      <c r="U137" s="238"/>
      <c r="V137" s="238"/>
      <c r="W137" s="15"/>
      <c r="X137" s="15"/>
      <c r="Y137" s="15"/>
      <c r="Z137" s="15"/>
      <c r="AA137" s="15"/>
      <c r="AB137" s="15"/>
      <c r="AC137" s="15"/>
      <c r="AD137" s="15"/>
      <c r="AE137" s="15"/>
      <c r="AF137" s="15"/>
      <c r="AG137" s="15"/>
      <c r="AH137" s="15"/>
      <c r="AI137" s="15"/>
      <c r="AJ137" s="15"/>
      <c r="AK137" s="83"/>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50">
        <v>74.900000000000006</v>
      </c>
      <c r="BH137" s="50">
        <v>14.973000000000001</v>
      </c>
      <c r="BI137" s="14">
        <f t="shared" si="305"/>
        <v>19.990654205607473</v>
      </c>
      <c r="BJ137" s="50"/>
      <c r="BK137" s="15"/>
      <c r="BL137" s="15"/>
      <c r="BM137" s="15"/>
      <c r="BN137" s="15"/>
      <c r="BO137" s="15"/>
      <c r="BP137" s="50"/>
      <c r="BQ137" s="15"/>
      <c r="BR137" s="15"/>
      <c r="BS137" s="50"/>
      <c r="BT137" s="15"/>
      <c r="BU137" s="15"/>
      <c r="BV137" s="50"/>
      <c r="BW137" s="15"/>
      <c r="BX137" s="15"/>
      <c r="BY137" s="50"/>
      <c r="BZ137" s="15"/>
      <c r="CA137" s="15"/>
      <c r="CB137" s="50"/>
      <c r="CC137" s="15"/>
      <c r="CD137" s="15"/>
      <c r="CE137" s="50"/>
      <c r="CF137" s="15"/>
      <c r="CG137" s="14"/>
      <c r="CH137" s="50"/>
      <c r="CI137" s="15"/>
      <c r="CJ137" s="14"/>
      <c r="CK137" s="50"/>
      <c r="CL137" s="15"/>
      <c r="CM137" s="14"/>
      <c r="CN137" s="50"/>
      <c r="CO137" s="15"/>
      <c r="CP137" s="14"/>
      <c r="CQ137" s="50"/>
      <c r="CR137" s="15"/>
      <c r="CS137" s="14"/>
      <c r="CT137" s="50"/>
      <c r="CU137" s="15"/>
      <c r="CV137" s="14"/>
      <c r="CW137" s="50"/>
      <c r="CX137" s="15"/>
      <c r="CY137" s="14"/>
      <c r="CZ137" s="50"/>
      <c r="DA137" s="15"/>
      <c r="DB137" s="14"/>
      <c r="DC137" s="50"/>
      <c r="DD137" s="15"/>
      <c r="DE137" s="14"/>
      <c r="DF137" s="50"/>
      <c r="DG137" s="15"/>
      <c r="DH137" s="14"/>
      <c r="DI137" s="50"/>
      <c r="DJ137" s="15"/>
      <c r="DK137" s="14"/>
      <c r="DL137" s="50"/>
      <c r="DM137" s="15"/>
      <c r="DN137" s="14"/>
      <c r="DO137" s="50"/>
      <c r="DP137" s="15"/>
      <c r="DQ137" s="14"/>
      <c r="DR137" s="50"/>
      <c r="DS137" s="15"/>
      <c r="DT137" s="14"/>
      <c r="DU137" s="50"/>
      <c r="DV137" s="15"/>
      <c r="DW137" s="14"/>
      <c r="DX137" s="50"/>
      <c r="DY137" s="15"/>
      <c r="DZ137" s="14"/>
      <c r="EA137" s="15"/>
      <c r="EB137" s="15"/>
      <c r="EC137" s="15"/>
      <c r="ED137" s="15"/>
      <c r="EE137" s="15"/>
      <c r="EF137" s="15"/>
      <c r="EG137" s="15"/>
      <c r="EH137" s="15"/>
      <c r="EI137" s="15"/>
      <c r="EJ137" s="15"/>
      <c r="EK137" s="15"/>
      <c r="EL137" s="15"/>
      <c r="EM137" s="15"/>
      <c r="EN137" s="15"/>
      <c r="EO137" s="15"/>
      <c r="EP137" s="15"/>
      <c r="EQ137" s="15"/>
      <c r="ER137" s="15"/>
      <c r="ES137" s="15"/>
      <c r="ET137" s="15"/>
      <c r="EU137" s="15"/>
      <c r="EV137" s="15"/>
      <c r="EW137" s="15"/>
      <c r="EX137" s="15"/>
      <c r="EY137" s="15"/>
      <c r="EZ137" s="15"/>
      <c r="FA137" s="15"/>
      <c r="FB137" s="15"/>
      <c r="FC137" s="15"/>
      <c r="FD137" s="15"/>
      <c r="FE137" s="15"/>
      <c r="FF137" s="15"/>
      <c r="FG137" s="15"/>
      <c r="FH137" s="15"/>
      <c r="FI137" s="15"/>
      <c r="FJ137" s="14"/>
      <c r="FK137" s="15"/>
      <c r="FL137" s="15"/>
      <c r="FM137" s="14"/>
      <c r="FN137" s="15"/>
      <c r="FO137" s="15"/>
      <c r="FP137" s="14"/>
      <c r="FQ137" s="15"/>
      <c r="FR137" s="15"/>
      <c r="FS137" s="14"/>
      <c r="FT137" s="15"/>
      <c r="FU137" s="15"/>
      <c r="FV137" s="14"/>
    </row>
    <row r="138" spans="1:178" s="12" customFormat="1" ht="15.75" x14ac:dyDescent="0.25">
      <c r="A138" s="59" t="s">
        <v>558</v>
      </c>
      <c r="B138" s="50">
        <f t="shared" si="253"/>
        <v>24.3</v>
      </c>
      <c r="C138" s="50">
        <f t="shared" si="254"/>
        <v>4.8694799999999994</v>
      </c>
      <c r="D138" s="15">
        <f t="shared" si="314"/>
        <v>20.039012345679009</v>
      </c>
      <c r="E138" s="50"/>
      <c r="F138" s="50"/>
      <c r="G138" s="50"/>
      <c r="H138" s="50"/>
      <c r="I138" s="50"/>
      <c r="J138" s="50"/>
      <c r="K138" s="50"/>
      <c r="L138" s="15"/>
      <c r="M138" s="15"/>
      <c r="N138" s="238"/>
      <c r="O138" s="238"/>
      <c r="P138" s="238"/>
      <c r="Q138" s="238"/>
      <c r="R138" s="238"/>
      <c r="S138" s="238"/>
      <c r="T138" s="15"/>
      <c r="U138" s="238"/>
      <c r="V138" s="238"/>
      <c r="W138" s="15"/>
      <c r="X138" s="15"/>
      <c r="Y138" s="15"/>
      <c r="Z138" s="15"/>
      <c r="AA138" s="15"/>
      <c r="AB138" s="15"/>
      <c r="AC138" s="15"/>
      <c r="AD138" s="15"/>
      <c r="AE138" s="15"/>
      <c r="AF138" s="15"/>
      <c r="AG138" s="15"/>
      <c r="AH138" s="15"/>
      <c r="AI138" s="15"/>
      <c r="AJ138" s="15"/>
      <c r="AK138" s="83"/>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50">
        <v>24.3</v>
      </c>
      <c r="BH138" s="50">
        <v>4.8694799999999994</v>
      </c>
      <c r="BI138" s="14">
        <f t="shared" si="305"/>
        <v>20.039012345679009</v>
      </c>
      <c r="BJ138" s="50"/>
      <c r="BK138" s="15"/>
      <c r="BL138" s="15"/>
      <c r="BM138" s="15"/>
      <c r="BN138" s="15"/>
      <c r="BO138" s="15"/>
      <c r="BP138" s="50"/>
      <c r="BQ138" s="15"/>
      <c r="BR138" s="15"/>
      <c r="BS138" s="50"/>
      <c r="BT138" s="15"/>
      <c r="BU138" s="15"/>
      <c r="BV138" s="50"/>
      <c r="BW138" s="15"/>
      <c r="BX138" s="15"/>
      <c r="BY138" s="50"/>
      <c r="BZ138" s="15"/>
      <c r="CA138" s="15"/>
      <c r="CB138" s="50"/>
      <c r="CC138" s="15"/>
      <c r="CD138" s="15"/>
      <c r="CE138" s="50"/>
      <c r="CF138" s="15"/>
      <c r="CG138" s="14"/>
      <c r="CH138" s="50"/>
      <c r="CI138" s="15"/>
      <c r="CJ138" s="14"/>
      <c r="CK138" s="50"/>
      <c r="CL138" s="15"/>
      <c r="CM138" s="14"/>
      <c r="CN138" s="50"/>
      <c r="CO138" s="15"/>
      <c r="CP138" s="14"/>
      <c r="CQ138" s="50"/>
      <c r="CR138" s="15"/>
      <c r="CS138" s="14"/>
      <c r="CT138" s="50"/>
      <c r="CU138" s="15"/>
      <c r="CV138" s="14"/>
      <c r="CW138" s="50"/>
      <c r="CX138" s="15"/>
      <c r="CY138" s="14"/>
      <c r="CZ138" s="50"/>
      <c r="DA138" s="15"/>
      <c r="DB138" s="14"/>
      <c r="DC138" s="50"/>
      <c r="DD138" s="15"/>
      <c r="DE138" s="14"/>
      <c r="DF138" s="50"/>
      <c r="DG138" s="15"/>
      <c r="DH138" s="14"/>
      <c r="DI138" s="50"/>
      <c r="DJ138" s="15"/>
      <c r="DK138" s="14"/>
      <c r="DL138" s="50"/>
      <c r="DM138" s="15"/>
      <c r="DN138" s="14"/>
      <c r="DO138" s="50"/>
      <c r="DP138" s="15"/>
      <c r="DQ138" s="14"/>
      <c r="DR138" s="50"/>
      <c r="DS138" s="15"/>
      <c r="DT138" s="14"/>
      <c r="DU138" s="50"/>
      <c r="DV138" s="15"/>
      <c r="DW138" s="14"/>
      <c r="DX138" s="50"/>
      <c r="DY138" s="15"/>
      <c r="DZ138" s="14"/>
      <c r="EA138" s="15"/>
      <c r="EB138" s="15"/>
      <c r="EC138" s="15"/>
      <c r="ED138" s="15"/>
      <c r="EE138" s="15"/>
      <c r="EF138" s="15"/>
      <c r="EG138" s="15"/>
      <c r="EH138" s="15"/>
      <c r="EI138" s="15"/>
      <c r="EJ138" s="15"/>
      <c r="EK138" s="15"/>
      <c r="EL138" s="15"/>
      <c r="EM138" s="15"/>
      <c r="EN138" s="15"/>
      <c r="EO138" s="15"/>
      <c r="EP138" s="15"/>
      <c r="EQ138" s="15"/>
      <c r="ER138" s="15"/>
      <c r="ES138" s="15"/>
      <c r="ET138" s="15"/>
      <c r="EU138" s="15"/>
      <c r="EV138" s="15"/>
      <c r="EW138" s="15"/>
      <c r="EX138" s="15"/>
      <c r="EY138" s="15"/>
      <c r="EZ138" s="15"/>
      <c r="FA138" s="15"/>
      <c r="FB138" s="15"/>
      <c r="FC138" s="15"/>
      <c r="FD138" s="15"/>
      <c r="FE138" s="15"/>
      <c r="FF138" s="15"/>
      <c r="FG138" s="15"/>
      <c r="FH138" s="15"/>
      <c r="FI138" s="15"/>
      <c r="FJ138" s="14"/>
      <c r="FK138" s="15"/>
      <c r="FL138" s="15"/>
      <c r="FM138" s="14"/>
      <c r="FN138" s="15"/>
      <c r="FO138" s="15"/>
      <c r="FP138" s="14"/>
      <c r="FQ138" s="15"/>
      <c r="FR138" s="15"/>
      <c r="FS138" s="14"/>
      <c r="FT138" s="15"/>
      <c r="FU138" s="15"/>
      <c r="FV138" s="14"/>
    </row>
    <row r="139" spans="1:178" s="28" customFormat="1" ht="31.5" x14ac:dyDescent="0.25">
      <c r="A139" s="131" t="s">
        <v>363</v>
      </c>
      <c r="B139" s="80">
        <f t="shared" si="253"/>
        <v>14467.2</v>
      </c>
      <c r="C139" s="80">
        <f t="shared" si="254"/>
        <v>12992.292240000001</v>
      </c>
      <c r="D139" s="83">
        <f t="shared" si="112"/>
        <v>89.805160915726617</v>
      </c>
      <c r="E139" s="83">
        <f t="shared" ref="E139:L139" si="315">E140+E141+E149</f>
        <v>0</v>
      </c>
      <c r="F139" s="83">
        <f t="shared" si="315"/>
        <v>0</v>
      </c>
      <c r="G139" s="83">
        <f t="shared" si="315"/>
        <v>0</v>
      </c>
      <c r="H139" s="83">
        <f t="shared" si="315"/>
        <v>0</v>
      </c>
      <c r="I139" s="83">
        <f t="shared" si="315"/>
        <v>0</v>
      </c>
      <c r="J139" s="83">
        <f t="shared" si="315"/>
        <v>0</v>
      </c>
      <c r="K139" s="83">
        <f t="shared" si="315"/>
        <v>5950</v>
      </c>
      <c r="L139" s="83">
        <f t="shared" si="315"/>
        <v>5950</v>
      </c>
      <c r="M139" s="83">
        <f t="shared" si="215"/>
        <v>100</v>
      </c>
      <c r="N139" s="83">
        <f t="shared" ref="N139:AA139" si="316">N140+N141+N149</f>
        <v>0</v>
      </c>
      <c r="O139" s="83">
        <f t="shared" si="316"/>
        <v>0</v>
      </c>
      <c r="P139" s="83">
        <f t="shared" si="316"/>
        <v>0</v>
      </c>
      <c r="Q139" s="83">
        <f t="shared" si="316"/>
        <v>0</v>
      </c>
      <c r="R139" s="83">
        <f t="shared" si="316"/>
        <v>0</v>
      </c>
      <c r="S139" s="83">
        <f t="shared" si="316"/>
        <v>0</v>
      </c>
      <c r="T139" s="83">
        <f t="shared" si="316"/>
        <v>0</v>
      </c>
      <c r="U139" s="83">
        <f t="shared" si="316"/>
        <v>0</v>
      </c>
      <c r="V139" s="83">
        <f t="shared" si="316"/>
        <v>0</v>
      </c>
      <c r="W139" s="83">
        <f t="shared" si="316"/>
        <v>0</v>
      </c>
      <c r="X139" s="83">
        <f t="shared" si="316"/>
        <v>0</v>
      </c>
      <c r="Y139" s="83">
        <f t="shared" si="316"/>
        <v>0</v>
      </c>
      <c r="Z139" s="83">
        <f t="shared" si="316"/>
        <v>499.7</v>
      </c>
      <c r="AA139" s="83">
        <f t="shared" si="316"/>
        <v>499.7</v>
      </c>
      <c r="AB139" s="81">
        <f t="shared" si="163"/>
        <v>100</v>
      </c>
      <c r="AC139" s="83">
        <f>AC140+AC141+AC149</f>
        <v>0</v>
      </c>
      <c r="AD139" s="83">
        <f>AD140+AD141+AD149</f>
        <v>0</v>
      </c>
      <c r="AE139" s="81"/>
      <c r="AF139" s="83">
        <f t="shared" ref="AF139:AH139" si="317">AF140+AF141+AF149</f>
        <v>0</v>
      </c>
      <c r="AG139" s="83">
        <f t="shared" si="317"/>
        <v>0</v>
      </c>
      <c r="AH139" s="83">
        <f t="shared" si="317"/>
        <v>0</v>
      </c>
      <c r="AI139" s="83">
        <f>SUM(AI140:AI149)</f>
        <v>487</v>
      </c>
      <c r="AJ139" s="83">
        <f t="shared" ref="AJ139:AM139" si="318">SUM(AJ140:AJ149)</f>
        <v>487</v>
      </c>
      <c r="AK139" s="83">
        <f t="shared" si="312"/>
        <v>100</v>
      </c>
      <c r="AL139" s="83">
        <f t="shared" si="318"/>
        <v>1757</v>
      </c>
      <c r="AM139" s="83">
        <f t="shared" si="318"/>
        <v>1757</v>
      </c>
      <c r="AN139" s="83">
        <f>AM139/AL139*100</f>
        <v>100</v>
      </c>
      <c r="AO139" s="83">
        <f t="shared" ref="AO139:AT139" si="319">AO140+AO141+AO149</f>
        <v>1200</v>
      </c>
      <c r="AP139" s="83">
        <f t="shared" si="319"/>
        <v>1200</v>
      </c>
      <c r="AQ139" s="83">
        <f>AP139/AO139*100</f>
        <v>100</v>
      </c>
      <c r="AR139" s="83">
        <f t="shared" si="319"/>
        <v>0</v>
      </c>
      <c r="AS139" s="83">
        <f t="shared" si="319"/>
        <v>0</v>
      </c>
      <c r="AT139" s="83">
        <f t="shared" si="319"/>
        <v>0</v>
      </c>
      <c r="AU139" s="83">
        <f t="shared" ref="AU139:BF139" si="320">AU140+AU141+AU149</f>
        <v>0</v>
      </c>
      <c r="AV139" s="83">
        <f t="shared" si="320"/>
        <v>0</v>
      </c>
      <c r="AW139" s="83">
        <f t="shared" si="320"/>
        <v>0</v>
      </c>
      <c r="AX139" s="83">
        <f t="shared" si="320"/>
        <v>0</v>
      </c>
      <c r="AY139" s="83">
        <f t="shared" si="320"/>
        <v>0</v>
      </c>
      <c r="AZ139" s="83">
        <f t="shared" si="320"/>
        <v>0</v>
      </c>
      <c r="BA139" s="83">
        <f t="shared" si="320"/>
        <v>0</v>
      </c>
      <c r="BB139" s="83">
        <f t="shared" si="320"/>
        <v>0</v>
      </c>
      <c r="BC139" s="83">
        <f t="shared" si="320"/>
        <v>0</v>
      </c>
      <c r="BD139" s="83">
        <f t="shared" si="320"/>
        <v>0</v>
      </c>
      <c r="BE139" s="83">
        <f t="shared" si="320"/>
        <v>0</v>
      </c>
      <c r="BF139" s="83">
        <f t="shared" si="320"/>
        <v>0</v>
      </c>
      <c r="BG139" s="83">
        <f>SUM(BG140:BG149)</f>
        <v>2279.4999999999995</v>
      </c>
      <c r="BH139" s="83">
        <f>SUM(BH140:BH149)</f>
        <v>804.59224000000006</v>
      </c>
      <c r="BI139" s="81">
        <f t="shared" ref="BI139:BI149" si="321">BH139/BG139*100</f>
        <v>35.296873875849975</v>
      </c>
      <c r="BJ139" s="83"/>
      <c r="BK139" s="83">
        <f>SUM(BK140:BK149)</f>
        <v>0</v>
      </c>
      <c r="BL139" s="81"/>
      <c r="BM139" s="83">
        <f t="shared" ref="BM139" si="322">BM140+BM141+BM149</f>
        <v>0</v>
      </c>
      <c r="BN139" s="83">
        <f t="shared" ref="BN139" si="323">BN140+BN141+BN149</f>
        <v>0</v>
      </c>
      <c r="BO139" s="83">
        <f t="shared" ref="BO139" si="324">BO140+BO141+BO149</f>
        <v>0</v>
      </c>
      <c r="BP139" s="83">
        <f>SUM(BP140:BP149)</f>
        <v>2244</v>
      </c>
      <c r="BQ139" s="83">
        <f>SUM(BQ140:BQ149)</f>
        <v>2244</v>
      </c>
      <c r="BR139" s="81">
        <f t="shared" ref="BR139:BR140" si="325">BQ139/BP139*100</f>
        <v>100</v>
      </c>
      <c r="BS139" s="83">
        <f>SUM(BS140:BS149)</f>
        <v>0</v>
      </c>
      <c r="BT139" s="83">
        <f>SUM(BT140:BT149)</f>
        <v>0</v>
      </c>
      <c r="BU139" s="81"/>
      <c r="BV139" s="83">
        <f>SUM(BV140:BV149)</f>
        <v>0</v>
      </c>
      <c r="BW139" s="83">
        <f>SUM(BW140:BW149)</f>
        <v>0</v>
      </c>
      <c r="BX139" s="81"/>
      <c r="BY139" s="83">
        <f>SUM(BY140:BY149)</f>
        <v>0</v>
      </c>
      <c r="BZ139" s="83">
        <f>SUM(BZ140:BZ149)</f>
        <v>0</v>
      </c>
      <c r="CA139" s="81"/>
      <c r="CB139" s="83">
        <f>SUM(CB140:CB149)</f>
        <v>0</v>
      </c>
      <c r="CC139" s="83">
        <f>SUM(CC140:CC149)</f>
        <v>0</v>
      </c>
      <c r="CD139" s="81"/>
      <c r="CE139" s="83">
        <f>SUM(CE140:CE149)</f>
        <v>0</v>
      </c>
      <c r="CF139" s="83">
        <f>SUM(CF140:CF149)</f>
        <v>0</v>
      </c>
      <c r="CG139" s="81"/>
      <c r="CH139" s="83">
        <f>SUM(CH140:CH149)</f>
        <v>0</v>
      </c>
      <c r="CI139" s="83">
        <f>SUM(CI140:CI149)</f>
        <v>0</v>
      </c>
      <c r="CJ139" s="81"/>
      <c r="CK139" s="83">
        <f>SUM(CK140:CK149)</f>
        <v>0</v>
      </c>
      <c r="CL139" s="83">
        <f>SUM(CL140:CL149)</f>
        <v>0</v>
      </c>
      <c r="CM139" s="81"/>
      <c r="CN139" s="83">
        <f>SUM(CN140:CN149)</f>
        <v>0</v>
      </c>
      <c r="CO139" s="83">
        <f>SUM(CO140:CO149)</f>
        <v>0</v>
      </c>
      <c r="CP139" s="81"/>
      <c r="CQ139" s="83">
        <f>SUM(CQ140:CQ149)</f>
        <v>0</v>
      </c>
      <c r="CR139" s="83">
        <f>SUM(CR140:CR149)</f>
        <v>0</v>
      </c>
      <c r="CS139" s="81"/>
      <c r="CT139" s="83">
        <f>SUM(CT140:CT149)</f>
        <v>0</v>
      </c>
      <c r="CU139" s="83">
        <f>SUM(CU140:CU149)</f>
        <v>0</v>
      </c>
      <c r="CV139" s="81"/>
      <c r="CW139" s="83">
        <f>SUM(CW140:CW149)</f>
        <v>0</v>
      </c>
      <c r="CX139" s="83">
        <f>SUM(CX140:CX149)</f>
        <v>0</v>
      </c>
      <c r="CY139" s="81"/>
      <c r="CZ139" s="83">
        <f>SUM(CZ140:CZ149)</f>
        <v>0</v>
      </c>
      <c r="DA139" s="83">
        <f>SUM(DA140:DA149)</f>
        <v>0</v>
      </c>
      <c r="DB139" s="81"/>
      <c r="DC139" s="83">
        <f>SUM(DC140:DC149)</f>
        <v>0</v>
      </c>
      <c r="DD139" s="83">
        <f>SUM(DD140:DD149)</f>
        <v>0</v>
      </c>
      <c r="DE139" s="81"/>
      <c r="DF139" s="83">
        <f>SUM(DF140:DF149)</f>
        <v>0</v>
      </c>
      <c r="DG139" s="83">
        <f>SUM(DG140:DG149)</f>
        <v>0</v>
      </c>
      <c r="DH139" s="81"/>
      <c r="DI139" s="83">
        <f>SUM(DI140:DI149)</f>
        <v>0</v>
      </c>
      <c r="DJ139" s="83">
        <f>SUM(DJ140:DJ149)</f>
        <v>0</v>
      </c>
      <c r="DK139" s="81"/>
      <c r="DL139" s="83">
        <f>SUM(DL140:DL149)</f>
        <v>0</v>
      </c>
      <c r="DM139" s="83">
        <f>SUM(DM140:DM149)</f>
        <v>0</v>
      </c>
      <c r="DN139" s="81"/>
      <c r="DO139" s="83">
        <f>SUM(DO140:DO149)</f>
        <v>0</v>
      </c>
      <c r="DP139" s="83">
        <f>SUM(DP140:DP149)</f>
        <v>0</v>
      </c>
      <c r="DQ139" s="81"/>
      <c r="DR139" s="83">
        <f>SUM(DR140:DR149)</f>
        <v>0</v>
      </c>
      <c r="DS139" s="83">
        <f>SUM(DS140:DS149)</f>
        <v>0</v>
      </c>
      <c r="DT139" s="81"/>
      <c r="DU139" s="83">
        <f>SUM(DU140:DU149)</f>
        <v>0</v>
      </c>
      <c r="DV139" s="83">
        <f>SUM(DV140:DV149)</f>
        <v>0</v>
      </c>
      <c r="DW139" s="81"/>
      <c r="DX139" s="83">
        <f>SUM(DX140:DX149)</f>
        <v>0</v>
      </c>
      <c r="DY139" s="83">
        <f>SUM(DY140:DY149)</f>
        <v>0</v>
      </c>
      <c r="DZ139" s="81"/>
      <c r="EA139" s="83">
        <f t="shared" ref="EA139:EB139" si="326">EA140+EA141+EA149</f>
        <v>0</v>
      </c>
      <c r="EB139" s="83">
        <f t="shared" si="326"/>
        <v>0</v>
      </c>
      <c r="EC139" s="81"/>
      <c r="ED139" s="83">
        <f t="shared" ref="ED139:EE139" si="327">ED140+ED141+ED149</f>
        <v>0</v>
      </c>
      <c r="EE139" s="83">
        <f t="shared" si="327"/>
        <v>0</v>
      </c>
      <c r="EF139" s="81"/>
      <c r="EG139" s="83"/>
      <c r="EH139" s="83"/>
      <c r="EI139" s="81"/>
      <c r="EJ139" s="83"/>
      <c r="EK139" s="83"/>
      <c r="EL139" s="81"/>
      <c r="EM139" s="83"/>
      <c r="EN139" s="83"/>
      <c r="EO139" s="81"/>
      <c r="EP139" s="83"/>
      <c r="EQ139" s="83"/>
      <c r="ER139" s="81"/>
      <c r="ES139" s="83"/>
      <c r="ET139" s="83"/>
      <c r="EU139" s="81"/>
      <c r="EV139" s="83"/>
      <c r="EW139" s="83"/>
      <c r="EX139" s="81"/>
      <c r="EY139" s="83"/>
      <c r="EZ139" s="83"/>
      <c r="FA139" s="81"/>
      <c r="FB139" s="83"/>
      <c r="FC139" s="83"/>
      <c r="FD139" s="81"/>
      <c r="FE139" s="83"/>
      <c r="FF139" s="83"/>
      <c r="FG139" s="81"/>
      <c r="FH139" s="83">
        <f>SUM(FH140:FH149)</f>
        <v>50</v>
      </c>
      <c r="FI139" s="83">
        <f>SUM(FI140:FI149)</f>
        <v>50</v>
      </c>
      <c r="FJ139" s="81">
        <f t="shared" ref="FJ139:FJ194" si="328">FI139/FH139*100</f>
        <v>100</v>
      </c>
      <c r="FK139" s="83"/>
      <c r="FL139" s="83"/>
      <c r="FM139" s="81"/>
      <c r="FN139" s="83"/>
      <c r="FO139" s="83"/>
      <c r="FP139" s="81"/>
      <c r="FQ139" s="83"/>
      <c r="FR139" s="83"/>
      <c r="FS139" s="81"/>
      <c r="FT139" s="83"/>
      <c r="FU139" s="83"/>
      <c r="FV139" s="81"/>
    </row>
    <row r="140" spans="1:178" s="12" customFormat="1" ht="31.5" x14ac:dyDescent="0.25">
      <c r="A140" s="59" t="s">
        <v>362</v>
      </c>
      <c r="B140" s="50">
        <f t="shared" si="253"/>
        <v>13777.6</v>
      </c>
      <c r="C140" s="50">
        <f t="shared" si="254"/>
        <v>12727.009180000001</v>
      </c>
      <c r="D140" s="15">
        <f t="shared" si="112"/>
        <v>92.374645656718158</v>
      </c>
      <c r="E140" s="15"/>
      <c r="F140" s="15"/>
      <c r="G140" s="15"/>
      <c r="H140" s="15"/>
      <c r="I140" s="15"/>
      <c r="J140" s="15"/>
      <c r="K140" s="15">
        <v>5950</v>
      </c>
      <c r="L140" s="15">
        <v>5950</v>
      </c>
      <c r="M140" s="15">
        <f t="shared" si="215"/>
        <v>100</v>
      </c>
      <c r="N140" s="15"/>
      <c r="O140" s="15"/>
      <c r="P140" s="15"/>
      <c r="Q140" s="15"/>
      <c r="R140" s="15"/>
      <c r="S140" s="15"/>
      <c r="T140" s="15"/>
      <c r="U140" s="15"/>
      <c r="V140" s="14"/>
      <c r="W140" s="15"/>
      <c r="X140" s="15"/>
      <c r="Y140" s="14"/>
      <c r="Z140" s="15">
        <v>499.7</v>
      </c>
      <c r="AA140" s="15">
        <v>499.7</v>
      </c>
      <c r="AB140" s="14">
        <f t="shared" si="163"/>
        <v>100</v>
      </c>
      <c r="AC140" s="15"/>
      <c r="AD140" s="15"/>
      <c r="AE140" s="14"/>
      <c r="AF140" s="15"/>
      <c r="AG140" s="15"/>
      <c r="AH140" s="14"/>
      <c r="AI140" s="15">
        <v>487</v>
      </c>
      <c r="AJ140" s="15">
        <v>487</v>
      </c>
      <c r="AK140" s="15">
        <f t="shared" si="312"/>
        <v>100</v>
      </c>
      <c r="AL140" s="14">
        <v>1757</v>
      </c>
      <c r="AM140" s="14">
        <v>1757</v>
      </c>
      <c r="AN140" s="15">
        <f t="shared" ref="AN140:AN164" si="329">AM140/AL140*100</f>
        <v>100</v>
      </c>
      <c r="AO140" s="15">
        <v>1200</v>
      </c>
      <c r="AP140" s="15">
        <v>1200</v>
      </c>
      <c r="AQ140" s="15">
        <f>AP140/AO140*100</f>
        <v>100</v>
      </c>
      <c r="AR140" s="15"/>
      <c r="AS140" s="15"/>
      <c r="AT140" s="14"/>
      <c r="AU140" s="15"/>
      <c r="AV140" s="15"/>
      <c r="AW140" s="14"/>
      <c r="AX140" s="15"/>
      <c r="AY140" s="15"/>
      <c r="AZ140" s="14"/>
      <c r="BA140" s="15"/>
      <c r="BB140" s="15"/>
      <c r="BC140" s="14"/>
      <c r="BD140" s="15"/>
      <c r="BE140" s="15"/>
      <c r="BF140" s="14"/>
      <c r="BG140" s="50">
        <v>1589.9</v>
      </c>
      <c r="BH140" s="50">
        <v>539.30918000000008</v>
      </c>
      <c r="BI140" s="14">
        <f t="shared" si="321"/>
        <v>33.920949745267002</v>
      </c>
      <c r="BJ140" s="50"/>
      <c r="BK140" s="15"/>
      <c r="BL140" s="14"/>
      <c r="BM140" s="15"/>
      <c r="BN140" s="15"/>
      <c r="BO140" s="14"/>
      <c r="BP140" s="15">
        <v>2244</v>
      </c>
      <c r="BQ140" s="15">
        <v>2244</v>
      </c>
      <c r="BR140" s="14">
        <f t="shared" si="325"/>
        <v>100</v>
      </c>
      <c r="BS140" s="15"/>
      <c r="BT140" s="15"/>
      <c r="BU140" s="14"/>
      <c r="BV140" s="15"/>
      <c r="BW140" s="15"/>
      <c r="BX140" s="14"/>
      <c r="BY140" s="15"/>
      <c r="BZ140" s="15"/>
      <c r="CA140" s="14"/>
      <c r="CB140" s="15"/>
      <c r="CC140" s="15"/>
      <c r="CD140" s="14"/>
      <c r="CE140" s="15"/>
      <c r="CF140" s="15"/>
      <c r="CG140" s="14"/>
      <c r="CH140" s="15"/>
      <c r="CI140" s="15"/>
      <c r="CJ140" s="14"/>
      <c r="CK140" s="15"/>
      <c r="CL140" s="15"/>
      <c r="CM140" s="14"/>
      <c r="CN140" s="15"/>
      <c r="CO140" s="15"/>
      <c r="CP140" s="14"/>
      <c r="CQ140" s="15"/>
      <c r="CR140" s="15"/>
      <c r="CS140" s="14"/>
      <c r="CT140" s="15"/>
      <c r="CU140" s="15"/>
      <c r="CV140" s="14"/>
      <c r="CW140" s="15"/>
      <c r="CX140" s="15"/>
      <c r="CY140" s="14"/>
      <c r="CZ140" s="15"/>
      <c r="DA140" s="15"/>
      <c r="DB140" s="14"/>
      <c r="DC140" s="15"/>
      <c r="DD140" s="15"/>
      <c r="DE140" s="14"/>
      <c r="DF140" s="15"/>
      <c r="DG140" s="15"/>
      <c r="DH140" s="14"/>
      <c r="DI140" s="15"/>
      <c r="DJ140" s="15"/>
      <c r="DK140" s="14"/>
      <c r="DL140" s="15"/>
      <c r="DM140" s="15"/>
      <c r="DN140" s="14"/>
      <c r="DO140" s="15"/>
      <c r="DP140" s="15"/>
      <c r="DQ140" s="14"/>
      <c r="DR140" s="15"/>
      <c r="DS140" s="15"/>
      <c r="DT140" s="14"/>
      <c r="DU140" s="15"/>
      <c r="DV140" s="15"/>
      <c r="DW140" s="14"/>
      <c r="DX140" s="15"/>
      <c r="DY140" s="15"/>
      <c r="DZ140" s="14"/>
      <c r="EA140" s="15"/>
      <c r="EB140" s="15"/>
      <c r="EC140" s="14"/>
      <c r="ED140" s="15"/>
      <c r="EE140" s="15"/>
      <c r="EF140" s="14"/>
      <c r="EG140" s="15"/>
      <c r="EH140" s="15"/>
      <c r="EI140" s="14"/>
      <c r="EJ140" s="15"/>
      <c r="EK140" s="15"/>
      <c r="EL140" s="14"/>
      <c r="EM140" s="15"/>
      <c r="EN140" s="15"/>
      <c r="EO140" s="14"/>
      <c r="EP140" s="15"/>
      <c r="EQ140" s="15"/>
      <c r="ER140" s="14"/>
      <c r="ES140" s="15"/>
      <c r="ET140" s="15"/>
      <c r="EU140" s="14"/>
      <c r="EV140" s="15"/>
      <c r="EW140" s="15"/>
      <c r="EX140" s="14"/>
      <c r="EY140" s="15"/>
      <c r="EZ140" s="15"/>
      <c r="FA140" s="14"/>
      <c r="FB140" s="15"/>
      <c r="FC140" s="15"/>
      <c r="FD140" s="14"/>
      <c r="FE140" s="15"/>
      <c r="FF140" s="15"/>
      <c r="FG140" s="14"/>
      <c r="FH140" s="15">
        <v>50</v>
      </c>
      <c r="FI140" s="15">
        <v>50</v>
      </c>
      <c r="FJ140" s="14">
        <f t="shared" si="328"/>
        <v>100</v>
      </c>
      <c r="FK140" s="15"/>
      <c r="FL140" s="15"/>
      <c r="FM140" s="14"/>
      <c r="FN140" s="15"/>
      <c r="FO140" s="15"/>
      <c r="FP140" s="14"/>
      <c r="FQ140" s="15"/>
      <c r="FR140" s="15"/>
      <c r="FS140" s="14"/>
      <c r="FT140" s="15"/>
      <c r="FU140" s="15"/>
      <c r="FV140" s="14"/>
    </row>
    <row r="141" spans="1:178" s="12" customFormat="1" ht="15.75" x14ac:dyDescent="0.25">
      <c r="A141" s="59" t="s">
        <v>360</v>
      </c>
      <c r="B141" s="50">
        <f t="shared" ref="B141:B204" si="330">E141+H141+K141+N141+Q141+T141+W141+Z141+AC141+AF141+AI141+AL141+AO141+AR141+AU141+AX141+BA141+BD141++BG141+BJ141+BM141+BP141+BS141+BV141+BY141+CB141+CE141+CH141+CK141+CN141+CQ141+CT141+CW141+CZ141+DC141+DF141+DI141+DL141+DO141+DR141+DU141+DX141+EA141+ED141+EG141+EJ141+EM141+EP141+ES141+EV141+EY141+FB141+FE141+FH141+FK141+FN141+FQ141+FT141</f>
        <v>0</v>
      </c>
      <c r="C141" s="50">
        <f t="shared" ref="C141:C204" si="331">F141+I141+L141+O141+R141+U141+X141+AA141+AD141+AG141+AJ141+AM141+AP141+AS141+AV141+AY141+BB141+BE141++BH141+BK141+BN141+BQ141+BT141+BW141+BZ141+CC141+CF141+CI141+CL141+CO141+CR141+CU141+CX141+DA141+DD141+DG141+DJ141+DM141+DP141+DS141+DV141+DY141+EB141+EE141+EH141+EK141+EN141+EQ141+ET141+EW141+EZ141+FC141+FF141+FI141+FL141+FO141+FR141+FU141</f>
        <v>0</v>
      </c>
      <c r="D141" s="15"/>
      <c r="E141" s="50"/>
      <c r="F141" s="50"/>
      <c r="G141" s="50"/>
      <c r="H141" s="50"/>
      <c r="I141" s="50"/>
      <c r="J141" s="50"/>
      <c r="K141" s="50"/>
      <c r="L141" s="15"/>
      <c r="M141" s="15"/>
      <c r="N141" s="238"/>
      <c r="O141" s="238"/>
      <c r="P141" s="238"/>
      <c r="Q141" s="238"/>
      <c r="R141" s="238"/>
      <c r="S141" s="238"/>
      <c r="T141" s="238"/>
      <c r="U141" s="238"/>
      <c r="V141" s="238"/>
      <c r="W141" s="238"/>
      <c r="X141" s="238"/>
      <c r="Y141" s="238"/>
      <c r="Z141" s="50"/>
      <c r="AA141" s="15"/>
      <c r="AB141" s="50"/>
      <c r="AC141" s="238"/>
      <c r="AD141" s="238"/>
      <c r="AE141" s="238"/>
      <c r="AF141" s="238"/>
      <c r="AG141" s="238"/>
      <c r="AH141" s="238"/>
      <c r="AI141" s="238"/>
      <c r="AJ141" s="238"/>
      <c r="AK141" s="238"/>
      <c r="AL141" s="238"/>
      <c r="AM141" s="238"/>
      <c r="AN141" s="15"/>
      <c r="AO141" s="238"/>
      <c r="AP141" s="238"/>
      <c r="AQ141" s="238"/>
      <c r="AR141" s="238"/>
      <c r="AS141" s="238"/>
      <c r="AT141" s="238"/>
      <c r="AU141" s="238"/>
      <c r="AV141" s="238"/>
      <c r="AW141" s="238"/>
      <c r="AX141" s="238"/>
      <c r="AY141" s="238"/>
      <c r="AZ141" s="238"/>
      <c r="BA141" s="238"/>
      <c r="BB141" s="238"/>
      <c r="BC141" s="238"/>
      <c r="BD141" s="238"/>
      <c r="BE141" s="238"/>
      <c r="BF141" s="238"/>
      <c r="BG141" s="50"/>
      <c r="BH141" s="50"/>
      <c r="BI141" s="14"/>
      <c r="BJ141" s="50"/>
      <c r="BK141" s="15"/>
      <c r="BL141" s="238"/>
      <c r="BM141" s="238"/>
      <c r="BN141" s="238"/>
      <c r="BO141" s="238"/>
      <c r="BP141" s="50"/>
      <c r="BQ141" s="15"/>
      <c r="BR141" s="238"/>
      <c r="BS141" s="50"/>
      <c r="BT141" s="15"/>
      <c r="BU141" s="238"/>
      <c r="BV141" s="50"/>
      <c r="BW141" s="15"/>
      <c r="BX141" s="238"/>
      <c r="BY141" s="50"/>
      <c r="BZ141" s="15"/>
      <c r="CA141" s="238"/>
      <c r="CB141" s="50"/>
      <c r="CC141" s="15"/>
      <c r="CD141" s="238"/>
      <c r="CE141" s="50"/>
      <c r="CF141" s="15"/>
      <c r="CG141" s="14"/>
      <c r="CH141" s="50"/>
      <c r="CI141" s="15"/>
      <c r="CJ141" s="14"/>
      <c r="CK141" s="50"/>
      <c r="CL141" s="15"/>
      <c r="CM141" s="14"/>
      <c r="CN141" s="50"/>
      <c r="CO141" s="15"/>
      <c r="CP141" s="14"/>
      <c r="CQ141" s="50"/>
      <c r="CR141" s="15"/>
      <c r="CS141" s="14"/>
      <c r="CT141" s="50"/>
      <c r="CU141" s="15"/>
      <c r="CV141" s="14"/>
      <c r="CW141" s="50"/>
      <c r="CX141" s="15"/>
      <c r="CY141" s="14"/>
      <c r="CZ141" s="50"/>
      <c r="DA141" s="15"/>
      <c r="DB141" s="14"/>
      <c r="DC141" s="50"/>
      <c r="DD141" s="15"/>
      <c r="DE141" s="14"/>
      <c r="DF141" s="50"/>
      <c r="DG141" s="15"/>
      <c r="DH141" s="14"/>
      <c r="DI141" s="50"/>
      <c r="DJ141" s="15"/>
      <c r="DK141" s="14"/>
      <c r="DL141" s="50"/>
      <c r="DM141" s="15"/>
      <c r="DN141" s="14"/>
      <c r="DO141" s="50"/>
      <c r="DP141" s="15"/>
      <c r="DQ141" s="14"/>
      <c r="DR141" s="50"/>
      <c r="DS141" s="15"/>
      <c r="DT141" s="14"/>
      <c r="DU141" s="50"/>
      <c r="DV141" s="15"/>
      <c r="DW141" s="14"/>
      <c r="DX141" s="50"/>
      <c r="DY141" s="15"/>
      <c r="DZ141" s="14"/>
      <c r="EA141" s="50"/>
      <c r="EB141" s="15"/>
      <c r="EC141" s="50"/>
      <c r="ED141" s="50"/>
      <c r="EE141" s="15"/>
      <c r="EF141" s="50"/>
      <c r="EG141" s="50"/>
      <c r="EH141" s="15"/>
      <c r="EI141" s="50"/>
      <c r="EJ141" s="50"/>
      <c r="EK141" s="15"/>
      <c r="EL141" s="50"/>
      <c r="EM141" s="50"/>
      <c r="EN141" s="15"/>
      <c r="EO141" s="50"/>
      <c r="EP141" s="50"/>
      <c r="EQ141" s="15"/>
      <c r="ER141" s="50"/>
      <c r="ES141" s="50"/>
      <c r="ET141" s="15"/>
      <c r="EU141" s="50"/>
      <c r="EV141" s="50"/>
      <c r="EW141" s="15"/>
      <c r="EX141" s="50"/>
      <c r="EY141" s="50"/>
      <c r="EZ141" s="15"/>
      <c r="FA141" s="50"/>
      <c r="FB141" s="50"/>
      <c r="FC141" s="15"/>
      <c r="FD141" s="50"/>
      <c r="FE141" s="50"/>
      <c r="FF141" s="15"/>
      <c r="FG141" s="50"/>
      <c r="FH141" s="50"/>
      <c r="FI141" s="15"/>
      <c r="FJ141" s="14"/>
      <c r="FK141" s="50"/>
      <c r="FL141" s="15"/>
      <c r="FM141" s="14"/>
      <c r="FN141" s="50"/>
      <c r="FO141" s="15"/>
      <c r="FP141" s="14"/>
      <c r="FQ141" s="50"/>
      <c r="FR141" s="15"/>
      <c r="FS141" s="14"/>
      <c r="FT141" s="50"/>
      <c r="FU141" s="15"/>
      <c r="FV141" s="14"/>
    </row>
    <row r="142" spans="1:178" s="12" customFormat="1" ht="15.75" x14ac:dyDescent="0.25">
      <c r="A142" s="59" t="s">
        <v>559</v>
      </c>
      <c r="B142" s="50">
        <f t="shared" si="330"/>
        <v>60.3</v>
      </c>
      <c r="C142" s="50">
        <f t="shared" si="331"/>
        <v>21.623999999999999</v>
      </c>
      <c r="D142" s="15">
        <f t="shared" si="112"/>
        <v>35.86069651741294</v>
      </c>
      <c r="E142" s="50"/>
      <c r="F142" s="50"/>
      <c r="G142" s="50"/>
      <c r="H142" s="50"/>
      <c r="I142" s="50"/>
      <c r="J142" s="50"/>
      <c r="K142" s="50"/>
      <c r="L142" s="15"/>
      <c r="M142" s="15"/>
      <c r="N142" s="238"/>
      <c r="O142" s="238"/>
      <c r="P142" s="238"/>
      <c r="Q142" s="238"/>
      <c r="R142" s="238"/>
      <c r="S142" s="238"/>
      <c r="T142" s="238"/>
      <c r="U142" s="238"/>
      <c r="V142" s="238"/>
      <c r="W142" s="238"/>
      <c r="X142" s="238"/>
      <c r="Y142" s="238"/>
      <c r="Z142" s="50"/>
      <c r="AA142" s="15"/>
      <c r="AB142" s="50"/>
      <c r="AC142" s="238"/>
      <c r="AD142" s="238"/>
      <c r="AE142" s="238"/>
      <c r="AF142" s="238"/>
      <c r="AG142" s="238"/>
      <c r="AH142" s="238"/>
      <c r="AI142" s="238"/>
      <c r="AJ142" s="238"/>
      <c r="AK142" s="238"/>
      <c r="AL142" s="238"/>
      <c r="AM142" s="238"/>
      <c r="AN142" s="15"/>
      <c r="AO142" s="238"/>
      <c r="AP142" s="238"/>
      <c r="AQ142" s="238"/>
      <c r="AR142" s="238"/>
      <c r="AS142" s="238"/>
      <c r="AT142" s="238"/>
      <c r="AU142" s="238"/>
      <c r="AV142" s="238"/>
      <c r="AW142" s="238"/>
      <c r="AX142" s="238"/>
      <c r="AY142" s="238"/>
      <c r="AZ142" s="238"/>
      <c r="BA142" s="238"/>
      <c r="BB142" s="238"/>
      <c r="BC142" s="238"/>
      <c r="BD142" s="238"/>
      <c r="BE142" s="238"/>
      <c r="BF142" s="238"/>
      <c r="BG142" s="50">
        <v>60.3</v>
      </c>
      <c r="BH142" s="50">
        <v>21.623999999999999</v>
      </c>
      <c r="BI142" s="14">
        <f t="shared" si="321"/>
        <v>35.86069651741294</v>
      </c>
      <c r="BJ142" s="50"/>
      <c r="BK142" s="15"/>
      <c r="BL142" s="238"/>
      <c r="BM142" s="238"/>
      <c r="BN142" s="238"/>
      <c r="BO142" s="238"/>
      <c r="BP142" s="50"/>
      <c r="BQ142" s="15"/>
      <c r="BR142" s="238"/>
      <c r="BS142" s="50"/>
      <c r="BT142" s="15"/>
      <c r="BU142" s="238"/>
      <c r="BV142" s="50"/>
      <c r="BW142" s="15"/>
      <c r="BX142" s="238"/>
      <c r="BY142" s="50"/>
      <c r="BZ142" s="15"/>
      <c r="CA142" s="238"/>
      <c r="CB142" s="50"/>
      <c r="CC142" s="15"/>
      <c r="CD142" s="238"/>
      <c r="CE142" s="50"/>
      <c r="CF142" s="15"/>
      <c r="CG142" s="14"/>
      <c r="CH142" s="50"/>
      <c r="CI142" s="15"/>
      <c r="CJ142" s="14"/>
      <c r="CK142" s="50"/>
      <c r="CL142" s="15"/>
      <c r="CM142" s="14"/>
      <c r="CN142" s="50"/>
      <c r="CO142" s="15"/>
      <c r="CP142" s="14"/>
      <c r="CQ142" s="50"/>
      <c r="CR142" s="15"/>
      <c r="CS142" s="14"/>
      <c r="CT142" s="50"/>
      <c r="CU142" s="15"/>
      <c r="CV142" s="14"/>
      <c r="CW142" s="50"/>
      <c r="CX142" s="15"/>
      <c r="CY142" s="14"/>
      <c r="CZ142" s="50"/>
      <c r="DA142" s="15"/>
      <c r="DB142" s="14"/>
      <c r="DC142" s="50"/>
      <c r="DD142" s="15"/>
      <c r="DE142" s="14"/>
      <c r="DF142" s="50"/>
      <c r="DG142" s="15"/>
      <c r="DH142" s="14"/>
      <c r="DI142" s="50"/>
      <c r="DJ142" s="15"/>
      <c r="DK142" s="14"/>
      <c r="DL142" s="50"/>
      <c r="DM142" s="15"/>
      <c r="DN142" s="14"/>
      <c r="DO142" s="50"/>
      <c r="DP142" s="15"/>
      <c r="DQ142" s="14"/>
      <c r="DR142" s="50"/>
      <c r="DS142" s="15"/>
      <c r="DT142" s="14"/>
      <c r="DU142" s="50"/>
      <c r="DV142" s="15"/>
      <c r="DW142" s="14"/>
      <c r="DX142" s="50"/>
      <c r="DY142" s="15"/>
      <c r="DZ142" s="14"/>
      <c r="EA142" s="50"/>
      <c r="EB142" s="15"/>
      <c r="EC142" s="50"/>
      <c r="ED142" s="50"/>
      <c r="EE142" s="15"/>
      <c r="EF142" s="50"/>
      <c r="EG142" s="50"/>
      <c r="EH142" s="15"/>
      <c r="EI142" s="50"/>
      <c r="EJ142" s="50"/>
      <c r="EK142" s="15"/>
      <c r="EL142" s="50"/>
      <c r="EM142" s="50"/>
      <c r="EN142" s="15"/>
      <c r="EO142" s="50"/>
      <c r="EP142" s="50"/>
      <c r="EQ142" s="15"/>
      <c r="ER142" s="50"/>
      <c r="ES142" s="50"/>
      <c r="ET142" s="15"/>
      <c r="EU142" s="50"/>
      <c r="EV142" s="50"/>
      <c r="EW142" s="15"/>
      <c r="EX142" s="50"/>
      <c r="EY142" s="50"/>
      <c r="EZ142" s="15"/>
      <c r="FA142" s="50"/>
      <c r="FB142" s="50"/>
      <c r="FC142" s="15"/>
      <c r="FD142" s="50"/>
      <c r="FE142" s="50"/>
      <c r="FF142" s="15"/>
      <c r="FG142" s="50"/>
      <c r="FH142" s="50"/>
      <c r="FI142" s="15"/>
      <c r="FJ142" s="14"/>
      <c r="FK142" s="50"/>
      <c r="FL142" s="15"/>
      <c r="FM142" s="14"/>
      <c r="FN142" s="50"/>
      <c r="FO142" s="15"/>
      <c r="FP142" s="14"/>
      <c r="FQ142" s="50"/>
      <c r="FR142" s="15"/>
      <c r="FS142" s="14"/>
      <c r="FT142" s="50"/>
      <c r="FU142" s="15"/>
      <c r="FV142" s="14"/>
    </row>
    <row r="143" spans="1:178" s="12" customFormat="1" ht="15.75" x14ac:dyDescent="0.25">
      <c r="A143" s="59" t="s">
        <v>560</v>
      </c>
      <c r="B143" s="50">
        <f t="shared" si="330"/>
        <v>109.1</v>
      </c>
      <c r="C143" s="50">
        <f t="shared" si="331"/>
        <v>49.15005</v>
      </c>
      <c r="D143" s="15">
        <f t="shared" si="112"/>
        <v>45.050458295142079</v>
      </c>
      <c r="E143" s="50"/>
      <c r="F143" s="50"/>
      <c r="G143" s="50"/>
      <c r="H143" s="50"/>
      <c r="I143" s="50"/>
      <c r="J143" s="50"/>
      <c r="K143" s="50"/>
      <c r="L143" s="15"/>
      <c r="M143" s="15"/>
      <c r="N143" s="238"/>
      <c r="O143" s="238"/>
      <c r="P143" s="238"/>
      <c r="Q143" s="238"/>
      <c r="R143" s="238"/>
      <c r="S143" s="238"/>
      <c r="T143" s="238"/>
      <c r="U143" s="238"/>
      <c r="V143" s="238"/>
      <c r="W143" s="238"/>
      <c r="X143" s="238"/>
      <c r="Y143" s="238"/>
      <c r="Z143" s="50"/>
      <c r="AA143" s="15"/>
      <c r="AB143" s="50"/>
      <c r="AC143" s="238"/>
      <c r="AD143" s="238"/>
      <c r="AE143" s="238"/>
      <c r="AF143" s="238"/>
      <c r="AG143" s="238"/>
      <c r="AH143" s="238"/>
      <c r="AI143" s="238"/>
      <c r="AJ143" s="238"/>
      <c r="AK143" s="238"/>
      <c r="AL143" s="238"/>
      <c r="AM143" s="238"/>
      <c r="AN143" s="15"/>
      <c r="AO143" s="238"/>
      <c r="AP143" s="238"/>
      <c r="AQ143" s="238"/>
      <c r="AR143" s="238"/>
      <c r="AS143" s="238"/>
      <c r="AT143" s="238"/>
      <c r="AU143" s="238"/>
      <c r="AV143" s="238"/>
      <c r="AW143" s="238"/>
      <c r="AX143" s="238"/>
      <c r="AY143" s="238"/>
      <c r="AZ143" s="238"/>
      <c r="BA143" s="238"/>
      <c r="BB143" s="238"/>
      <c r="BC143" s="238"/>
      <c r="BD143" s="238"/>
      <c r="BE143" s="238"/>
      <c r="BF143" s="238"/>
      <c r="BG143" s="50">
        <v>109.1</v>
      </c>
      <c r="BH143" s="50">
        <v>49.15005</v>
      </c>
      <c r="BI143" s="14">
        <f t="shared" si="321"/>
        <v>45.050458295142079</v>
      </c>
      <c r="BJ143" s="50"/>
      <c r="BK143" s="15"/>
      <c r="BL143" s="238"/>
      <c r="BM143" s="238"/>
      <c r="BN143" s="238"/>
      <c r="BO143" s="238"/>
      <c r="BP143" s="50"/>
      <c r="BQ143" s="15"/>
      <c r="BR143" s="238"/>
      <c r="BS143" s="50"/>
      <c r="BT143" s="15"/>
      <c r="BU143" s="238"/>
      <c r="BV143" s="50"/>
      <c r="BW143" s="15"/>
      <c r="BX143" s="238"/>
      <c r="BY143" s="50"/>
      <c r="BZ143" s="15"/>
      <c r="CA143" s="238"/>
      <c r="CB143" s="50"/>
      <c r="CC143" s="15"/>
      <c r="CD143" s="238"/>
      <c r="CE143" s="50"/>
      <c r="CF143" s="15"/>
      <c r="CG143" s="14"/>
      <c r="CH143" s="50"/>
      <c r="CI143" s="15"/>
      <c r="CJ143" s="14"/>
      <c r="CK143" s="50"/>
      <c r="CL143" s="15"/>
      <c r="CM143" s="14"/>
      <c r="CN143" s="50"/>
      <c r="CO143" s="15"/>
      <c r="CP143" s="14"/>
      <c r="CQ143" s="50"/>
      <c r="CR143" s="15"/>
      <c r="CS143" s="14"/>
      <c r="CT143" s="50"/>
      <c r="CU143" s="15"/>
      <c r="CV143" s="14"/>
      <c r="CW143" s="50"/>
      <c r="CX143" s="15"/>
      <c r="CY143" s="14"/>
      <c r="CZ143" s="50"/>
      <c r="DA143" s="15"/>
      <c r="DB143" s="14"/>
      <c r="DC143" s="50"/>
      <c r="DD143" s="15"/>
      <c r="DE143" s="14"/>
      <c r="DF143" s="50"/>
      <c r="DG143" s="15"/>
      <c r="DH143" s="14"/>
      <c r="DI143" s="50"/>
      <c r="DJ143" s="15"/>
      <c r="DK143" s="14"/>
      <c r="DL143" s="50"/>
      <c r="DM143" s="15"/>
      <c r="DN143" s="14"/>
      <c r="DO143" s="50"/>
      <c r="DP143" s="15"/>
      <c r="DQ143" s="14"/>
      <c r="DR143" s="50"/>
      <c r="DS143" s="15"/>
      <c r="DT143" s="14"/>
      <c r="DU143" s="50"/>
      <c r="DV143" s="15"/>
      <c r="DW143" s="14"/>
      <c r="DX143" s="50"/>
      <c r="DY143" s="15"/>
      <c r="DZ143" s="14"/>
      <c r="EA143" s="50"/>
      <c r="EB143" s="15"/>
      <c r="EC143" s="50"/>
      <c r="ED143" s="50"/>
      <c r="EE143" s="15"/>
      <c r="EF143" s="50"/>
      <c r="EG143" s="50"/>
      <c r="EH143" s="15"/>
      <c r="EI143" s="50"/>
      <c r="EJ143" s="50"/>
      <c r="EK143" s="15"/>
      <c r="EL143" s="50"/>
      <c r="EM143" s="50"/>
      <c r="EN143" s="15"/>
      <c r="EO143" s="50"/>
      <c r="EP143" s="50"/>
      <c r="EQ143" s="15"/>
      <c r="ER143" s="50"/>
      <c r="ES143" s="50"/>
      <c r="ET143" s="15"/>
      <c r="EU143" s="50"/>
      <c r="EV143" s="50"/>
      <c r="EW143" s="15"/>
      <c r="EX143" s="50"/>
      <c r="EY143" s="50"/>
      <c r="EZ143" s="15"/>
      <c r="FA143" s="50"/>
      <c r="FB143" s="50"/>
      <c r="FC143" s="15"/>
      <c r="FD143" s="50"/>
      <c r="FE143" s="50"/>
      <c r="FF143" s="15"/>
      <c r="FG143" s="50"/>
      <c r="FH143" s="50"/>
      <c r="FI143" s="15"/>
      <c r="FJ143" s="14"/>
      <c r="FK143" s="50"/>
      <c r="FL143" s="15"/>
      <c r="FM143" s="14"/>
      <c r="FN143" s="50"/>
      <c r="FO143" s="15"/>
      <c r="FP143" s="14"/>
      <c r="FQ143" s="50"/>
      <c r="FR143" s="15"/>
      <c r="FS143" s="14"/>
      <c r="FT143" s="50"/>
      <c r="FU143" s="15"/>
      <c r="FV143" s="14"/>
    </row>
    <row r="144" spans="1:178" s="12" customFormat="1" ht="15.75" x14ac:dyDescent="0.25">
      <c r="A144" s="59" t="s">
        <v>561</v>
      </c>
      <c r="B144" s="50">
        <f t="shared" si="330"/>
        <v>109</v>
      </c>
      <c r="C144" s="50">
        <f t="shared" si="331"/>
        <v>49.104500000000002</v>
      </c>
      <c r="D144" s="15">
        <f t="shared" si="112"/>
        <v>45.050000000000004</v>
      </c>
      <c r="E144" s="50"/>
      <c r="F144" s="50"/>
      <c r="G144" s="50"/>
      <c r="H144" s="50"/>
      <c r="I144" s="50"/>
      <c r="J144" s="50"/>
      <c r="K144" s="50"/>
      <c r="L144" s="15"/>
      <c r="M144" s="15"/>
      <c r="N144" s="238"/>
      <c r="O144" s="238"/>
      <c r="P144" s="238"/>
      <c r="Q144" s="238"/>
      <c r="R144" s="238"/>
      <c r="S144" s="238"/>
      <c r="T144" s="238"/>
      <c r="U144" s="238"/>
      <c r="V144" s="238"/>
      <c r="W144" s="238"/>
      <c r="X144" s="238"/>
      <c r="Y144" s="238"/>
      <c r="Z144" s="50"/>
      <c r="AA144" s="15"/>
      <c r="AB144" s="50"/>
      <c r="AC144" s="238"/>
      <c r="AD144" s="238"/>
      <c r="AE144" s="238"/>
      <c r="AF144" s="238"/>
      <c r="AG144" s="238"/>
      <c r="AH144" s="238"/>
      <c r="AI144" s="238"/>
      <c r="AJ144" s="238"/>
      <c r="AK144" s="238"/>
      <c r="AL144" s="238"/>
      <c r="AM144" s="238"/>
      <c r="AN144" s="15"/>
      <c r="AO144" s="238"/>
      <c r="AP144" s="238"/>
      <c r="AQ144" s="238"/>
      <c r="AR144" s="238"/>
      <c r="AS144" s="238"/>
      <c r="AT144" s="238"/>
      <c r="AU144" s="238"/>
      <c r="AV144" s="238"/>
      <c r="AW144" s="238"/>
      <c r="AX144" s="238"/>
      <c r="AY144" s="238"/>
      <c r="AZ144" s="238"/>
      <c r="BA144" s="238"/>
      <c r="BB144" s="238"/>
      <c r="BC144" s="238"/>
      <c r="BD144" s="238"/>
      <c r="BE144" s="238"/>
      <c r="BF144" s="238"/>
      <c r="BG144" s="50">
        <v>109</v>
      </c>
      <c r="BH144" s="50">
        <v>49.104500000000002</v>
      </c>
      <c r="BI144" s="14">
        <f t="shared" si="321"/>
        <v>45.050000000000004</v>
      </c>
      <c r="BJ144" s="50"/>
      <c r="BK144" s="15"/>
      <c r="BL144" s="238"/>
      <c r="BM144" s="238"/>
      <c r="BN144" s="238"/>
      <c r="BO144" s="238"/>
      <c r="BP144" s="50"/>
      <c r="BQ144" s="15"/>
      <c r="BR144" s="238"/>
      <c r="BS144" s="50"/>
      <c r="BT144" s="15"/>
      <c r="BU144" s="238"/>
      <c r="BV144" s="50"/>
      <c r="BW144" s="15"/>
      <c r="BX144" s="238"/>
      <c r="BY144" s="50"/>
      <c r="BZ144" s="15"/>
      <c r="CA144" s="238"/>
      <c r="CB144" s="50"/>
      <c r="CC144" s="15"/>
      <c r="CD144" s="238"/>
      <c r="CE144" s="50"/>
      <c r="CF144" s="15"/>
      <c r="CG144" s="14"/>
      <c r="CH144" s="50"/>
      <c r="CI144" s="15"/>
      <c r="CJ144" s="14"/>
      <c r="CK144" s="50"/>
      <c r="CL144" s="15"/>
      <c r="CM144" s="14"/>
      <c r="CN144" s="50"/>
      <c r="CO144" s="15"/>
      <c r="CP144" s="14"/>
      <c r="CQ144" s="50"/>
      <c r="CR144" s="15"/>
      <c r="CS144" s="14"/>
      <c r="CT144" s="50"/>
      <c r="CU144" s="15"/>
      <c r="CV144" s="14"/>
      <c r="CW144" s="50"/>
      <c r="CX144" s="15"/>
      <c r="CY144" s="14"/>
      <c r="CZ144" s="50"/>
      <c r="DA144" s="15"/>
      <c r="DB144" s="14"/>
      <c r="DC144" s="50"/>
      <c r="DD144" s="15"/>
      <c r="DE144" s="14"/>
      <c r="DF144" s="50"/>
      <c r="DG144" s="15"/>
      <c r="DH144" s="14"/>
      <c r="DI144" s="50"/>
      <c r="DJ144" s="15"/>
      <c r="DK144" s="14"/>
      <c r="DL144" s="50"/>
      <c r="DM144" s="15"/>
      <c r="DN144" s="14"/>
      <c r="DO144" s="50"/>
      <c r="DP144" s="15"/>
      <c r="DQ144" s="14"/>
      <c r="DR144" s="50"/>
      <c r="DS144" s="15"/>
      <c r="DT144" s="14"/>
      <c r="DU144" s="50"/>
      <c r="DV144" s="15"/>
      <c r="DW144" s="14"/>
      <c r="DX144" s="50"/>
      <c r="DY144" s="15"/>
      <c r="DZ144" s="14"/>
      <c r="EA144" s="50"/>
      <c r="EB144" s="15"/>
      <c r="EC144" s="50"/>
      <c r="ED144" s="50"/>
      <c r="EE144" s="15"/>
      <c r="EF144" s="50"/>
      <c r="EG144" s="50"/>
      <c r="EH144" s="15"/>
      <c r="EI144" s="50"/>
      <c r="EJ144" s="50"/>
      <c r="EK144" s="15"/>
      <c r="EL144" s="50"/>
      <c r="EM144" s="50"/>
      <c r="EN144" s="15"/>
      <c r="EO144" s="50"/>
      <c r="EP144" s="50"/>
      <c r="EQ144" s="15"/>
      <c r="ER144" s="50"/>
      <c r="ES144" s="50"/>
      <c r="ET144" s="15"/>
      <c r="EU144" s="50"/>
      <c r="EV144" s="50"/>
      <c r="EW144" s="15"/>
      <c r="EX144" s="50"/>
      <c r="EY144" s="50"/>
      <c r="EZ144" s="15"/>
      <c r="FA144" s="50"/>
      <c r="FB144" s="50"/>
      <c r="FC144" s="15"/>
      <c r="FD144" s="50"/>
      <c r="FE144" s="50"/>
      <c r="FF144" s="15"/>
      <c r="FG144" s="50"/>
      <c r="FH144" s="50"/>
      <c r="FI144" s="15"/>
      <c r="FJ144" s="14"/>
      <c r="FK144" s="50"/>
      <c r="FL144" s="15"/>
      <c r="FM144" s="14"/>
      <c r="FN144" s="50"/>
      <c r="FO144" s="15"/>
      <c r="FP144" s="14"/>
      <c r="FQ144" s="50"/>
      <c r="FR144" s="15"/>
      <c r="FS144" s="14"/>
      <c r="FT144" s="50"/>
      <c r="FU144" s="15"/>
      <c r="FV144" s="14"/>
    </row>
    <row r="145" spans="1:178" s="12" customFormat="1" ht="15.75" x14ac:dyDescent="0.25">
      <c r="A145" s="59" t="s">
        <v>562</v>
      </c>
      <c r="B145" s="50">
        <f t="shared" si="330"/>
        <v>109.5</v>
      </c>
      <c r="C145" s="50">
        <f t="shared" si="331"/>
        <v>28.896429999999999</v>
      </c>
      <c r="D145" s="15">
        <f t="shared" si="112"/>
        <v>26.389433789954335</v>
      </c>
      <c r="E145" s="50"/>
      <c r="F145" s="50"/>
      <c r="G145" s="50"/>
      <c r="H145" s="50"/>
      <c r="I145" s="50"/>
      <c r="J145" s="50"/>
      <c r="K145" s="50"/>
      <c r="L145" s="15"/>
      <c r="M145" s="15"/>
      <c r="N145" s="238"/>
      <c r="O145" s="238"/>
      <c r="P145" s="238"/>
      <c r="Q145" s="238"/>
      <c r="R145" s="238"/>
      <c r="S145" s="238"/>
      <c r="T145" s="238"/>
      <c r="U145" s="238"/>
      <c r="V145" s="238"/>
      <c r="W145" s="238"/>
      <c r="X145" s="238"/>
      <c r="Y145" s="238"/>
      <c r="Z145" s="50"/>
      <c r="AA145" s="15"/>
      <c r="AB145" s="50"/>
      <c r="AC145" s="238"/>
      <c r="AD145" s="238"/>
      <c r="AE145" s="238"/>
      <c r="AF145" s="238"/>
      <c r="AG145" s="238"/>
      <c r="AH145" s="238"/>
      <c r="AI145" s="238"/>
      <c r="AJ145" s="238"/>
      <c r="AK145" s="238"/>
      <c r="AL145" s="238"/>
      <c r="AM145" s="238"/>
      <c r="AN145" s="15"/>
      <c r="AO145" s="238"/>
      <c r="AP145" s="238"/>
      <c r="AQ145" s="238"/>
      <c r="AR145" s="238"/>
      <c r="AS145" s="238"/>
      <c r="AT145" s="238"/>
      <c r="AU145" s="238"/>
      <c r="AV145" s="238"/>
      <c r="AW145" s="238"/>
      <c r="AX145" s="238"/>
      <c r="AY145" s="238"/>
      <c r="AZ145" s="238"/>
      <c r="BA145" s="238"/>
      <c r="BB145" s="238"/>
      <c r="BC145" s="238"/>
      <c r="BD145" s="238"/>
      <c r="BE145" s="238"/>
      <c r="BF145" s="238"/>
      <c r="BG145" s="50">
        <v>109.5</v>
      </c>
      <c r="BH145" s="50">
        <v>28.896429999999999</v>
      </c>
      <c r="BI145" s="14">
        <f t="shared" si="321"/>
        <v>26.389433789954335</v>
      </c>
      <c r="BJ145" s="50"/>
      <c r="BK145" s="15"/>
      <c r="BL145" s="238"/>
      <c r="BM145" s="238"/>
      <c r="BN145" s="238"/>
      <c r="BO145" s="238"/>
      <c r="BP145" s="50"/>
      <c r="BQ145" s="15"/>
      <c r="BR145" s="238"/>
      <c r="BS145" s="50"/>
      <c r="BT145" s="15"/>
      <c r="BU145" s="238"/>
      <c r="BV145" s="50"/>
      <c r="BW145" s="15"/>
      <c r="BX145" s="238"/>
      <c r="BY145" s="50"/>
      <c r="BZ145" s="15"/>
      <c r="CA145" s="238"/>
      <c r="CB145" s="50"/>
      <c r="CC145" s="15"/>
      <c r="CD145" s="238"/>
      <c r="CE145" s="50"/>
      <c r="CF145" s="15"/>
      <c r="CG145" s="14"/>
      <c r="CH145" s="50"/>
      <c r="CI145" s="15"/>
      <c r="CJ145" s="14"/>
      <c r="CK145" s="50"/>
      <c r="CL145" s="15"/>
      <c r="CM145" s="14"/>
      <c r="CN145" s="50"/>
      <c r="CO145" s="15"/>
      <c r="CP145" s="14"/>
      <c r="CQ145" s="50"/>
      <c r="CR145" s="15"/>
      <c r="CS145" s="14"/>
      <c r="CT145" s="50"/>
      <c r="CU145" s="15"/>
      <c r="CV145" s="14"/>
      <c r="CW145" s="50"/>
      <c r="CX145" s="15"/>
      <c r="CY145" s="14"/>
      <c r="CZ145" s="50"/>
      <c r="DA145" s="15"/>
      <c r="DB145" s="14"/>
      <c r="DC145" s="50"/>
      <c r="DD145" s="15"/>
      <c r="DE145" s="14"/>
      <c r="DF145" s="50"/>
      <c r="DG145" s="15"/>
      <c r="DH145" s="14"/>
      <c r="DI145" s="50"/>
      <c r="DJ145" s="15"/>
      <c r="DK145" s="14"/>
      <c r="DL145" s="50"/>
      <c r="DM145" s="15"/>
      <c r="DN145" s="14"/>
      <c r="DO145" s="50"/>
      <c r="DP145" s="15"/>
      <c r="DQ145" s="14"/>
      <c r="DR145" s="50"/>
      <c r="DS145" s="15"/>
      <c r="DT145" s="14"/>
      <c r="DU145" s="50"/>
      <c r="DV145" s="15"/>
      <c r="DW145" s="14"/>
      <c r="DX145" s="50"/>
      <c r="DY145" s="15"/>
      <c r="DZ145" s="14"/>
      <c r="EA145" s="50"/>
      <c r="EB145" s="15"/>
      <c r="EC145" s="50"/>
      <c r="ED145" s="50"/>
      <c r="EE145" s="15"/>
      <c r="EF145" s="50"/>
      <c r="EG145" s="50"/>
      <c r="EH145" s="15"/>
      <c r="EI145" s="50"/>
      <c r="EJ145" s="50"/>
      <c r="EK145" s="15"/>
      <c r="EL145" s="50"/>
      <c r="EM145" s="50"/>
      <c r="EN145" s="15"/>
      <c r="EO145" s="50"/>
      <c r="EP145" s="50"/>
      <c r="EQ145" s="15"/>
      <c r="ER145" s="50"/>
      <c r="ES145" s="50"/>
      <c r="ET145" s="15"/>
      <c r="EU145" s="50"/>
      <c r="EV145" s="50"/>
      <c r="EW145" s="15"/>
      <c r="EX145" s="50"/>
      <c r="EY145" s="50"/>
      <c r="EZ145" s="15"/>
      <c r="FA145" s="50"/>
      <c r="FB145" s="50"/>
      <c r="FC145" s="15"/>
      <c r="FD145" s="50"/>
      <c r="FE145" s="50"/>
      <c r="FF145" s="15"/>
      <c r="FG145" s="50"/>
      <c r="FH145" s="50"/>
      <c r="FI145" s="15"/>
      <c r="FJ145" s="14"/>
      <c r="FK145" s="50"/>
      <c r="FL145" s="15"/>
      <c r="FM145" s="14"/>
      <c r="FN145" s="50"/>
      <c r="FO145" s="15"/>
      <c r="FP145" s="14"/>
      <c r="FQ145" s="50"/>
      <c r="FR145" s="15"/>
      <c r="FS145" s="14"/>
      <c r="FT145" s="50"/>
      <c r="FU145" s="15"/>
      <c r="FV145" s="14"/>
    </row>
    <row r="146" spans="1:178" s="12" customFormat="1" ht="15.75" x14ac:dyDescent="0.25">
      <c r="A146" s="59" t="s">
        <v>563</v>
      </c>
      <c r="B146" s="50">
        <f t="shared" si="330"/>
        <v>64.2</v>
      </c>
      <c r="C146" s="50">
        <f t="shared" si="331"/>
        <v>31.326900000000002</v>
      </c>
      <c r="D146" s="15">
        <f t="shared" si="112"/>
        <v>48.795794392523369</v>
      </c>
      <c r="E146" s="50"/>
      <c r="F146" s="50"/>
      <c r="G146" s="50"/>
      <c r="H146" s="50"/>
      <c r="I146" s="50"/>
      <c r="J146" s="50"/>
      <c r="K146" s="50"/>
      <c r="L146" s="15"/>
      <c r="M146" s="15"/>
      <c r="N146" s="238"/>
      <c r="O146" s="238"/>
      <c r="P146" s="238"/>
      <c r="Q146" s="238"/>
      <c r="R146" s="238"/>
      <c r="S146" s="238"/>
      <c r="T146" s="238"/>
      <c r="U146" s="238"/>
      <c r="V146" s="238"/>
      <c r="W146" s="238"/>
      <c r="X146" s="238"/>
      <c r="Y146" s="238"/>
      <c r="Z146" s="50"/>
      <c r="AA146" s="15"/>
      <c r="AB146" s="50"/>
      <c r="AC146" s="238"/>
      <c r="AD146" s="238"/>
      <c r="AE146" s="238"/>
      <c r="AF146" s="238"/>
      <c r="AG146" s="238"/>
      <c r="AH146" s="238"/>
      <c r="AI146" s="238"/>
      <c r="AJ146" s="238"/>
      <c r="AK146" s="238"/>
      <c r="AL146" s="238"/>
      <c r="AM146" s="238"/>
      <c r="AN146" s="15"/>
      <c r="AO146" s="238"/>
      <c r="AP146" s="238"/>
      <c r="AQ146" s="238"/>
      <c r="AR146" s="238"/>
      <c r="AS146" s="238"/>
      <c r="AT146" s="238"/>
      <c r="AU146" s="238"/>
      <c r="AV146" s="238"/>
      <c r="AW146" s="238"/>
      <c r="AX146" s="238"/>
      <c r="AY146" s="238"/>
      <c r="AZ146" s="238"/>
      <c r="BA146" s="238"/>
      <c r="BB146" s="238"/>
      <c r="BC146" s="238"/>
      <c r="BD146" s="238"/>
      <c r="BE146" s="238"/>
      <c r="BF146" s="238"/>
      <c r="BG146" s="50">
        <v>64.2</v>
      </c>
      <c r="BH146" s="50">
        <v>31.326900000000002</v>
      </c>
      <c r="BI146" s="14">
        <f t="shared" si="321"/>
        <v>48.795794392523369</v>
      </c>
      <c r="BJ146" s="50"/>
      <c r="BK146" s="15"/>
      <c r="BL146" s="238"/>
      <c r="BM146" s="238"/>
      <c r="BN146" s="238"/>
      <c r="BO146" s="238"/>
      <c r="BP146" s="50"/>
      <c r="BQ146" s="15"/>
      <c r="BR146" s="238"/>
      <c r="BS146" s="50"/>
      <c r="BT146" s="15"/>
      <c r="BU146" s="238"/>
      <c r="BV146" s="50"/>
      <c r="BW146" s="15"/>
      <c r="BX146" s="238"/>
      <c r="BY146" s="50"/>
      <c r="BZ146" s="15"/>
      <c r="CA146" s="238"/>
      <c r="CB146" s="50"/>
      <c r="CC146" s="15"/>
      <c r="CD146" s="238"/>
      <c r="CE146" s="50"/>
      <c r="CF146" s="15"/>
      <c r="CG146" s="14"/>
      <c r="CH146" s="50"/>
      <c r="CI146" s="15"/>
      <c r="CJ146" s="14"/>
      <c r="CK146" s="50"/>
      <c r="CL146" s="15"/>
      <c r="CM146" s="14"/>
      <c r="CN146" s="50"/>
      <c r="CO146" s="15"/>
      <c r="CP146" s="14"/>
      <c r="CQ146" s="50"/>
      <c r="CR146" s="15"/>
      <c r="CS146" s="14"/>
      <c r="CT146" s="50"/>
      <c r="CU146" s="15"/>
      <c r="CV146" s="14"/>
      <c r="CW146" s="50"/>
      <c r="CX146" s="15"/>
      <c r="CY146" s="14"/>
      <c r="CZ146" s="50"/>
      <c r="DA146" s="15"/>
      <c r="DB146" s="14"/>
      <c r="DC146" s="50"/>
      <c r="DD146" s="15"/>
      <c r="DE146" s="14"/>
      <c r="DF146" s="50"/>
      <c r="DG146" s="15"/>
      <c r="DH146" s="14"/>
      <c r="DI146" s="50"/>
      <c r="DJ146" s="15"/>
      <c r="DK146" s="14"/>
      <c r="DL146" s="50"/>
      <c r="DM146" s="15"/>
      <c r="DN146" s="14"/>
      <c r="DO146" s="50"/>
      <c r="DP146" s="15"/>
      <c r="DQ146" s="14"/>
      <c r="DR146" s="50"/>
      <c r="DS146" s="15"/>
      <c r="DT146" s="14"/>
      <c r="DU146" s="50"/>
      <c r="DV146" s="15"/>
      <c r="DW146" s="14"/>
      <c r="DX146" s="50"/>
      <c r="DY146" s="15"/>
      <c r="DZ146" s="14"/>
      <c r="EA146" s="50"/>
      <c r="EB146" s="15"/>
      <c r="EC146" s="50"/>
      <c r="ED146" s="50"/>
      <c r="EE146" s="15"/>
      <c r="EF146" s="50"/>
      <c r="EG146" s="50"/>
      <c r="EH146" s="15"/>
      <c r="EI146" s="50"/>
      <c r="EJ146" s="50"/>
      <c r="EK146" s="15"/>
      <c r="EL146" s="50"/>
      <c r="EM146" s="50"/>
      <c r="EN146" s="15"/>
      <c r="EO146" s="50"/>
      <c r="EP146" s="50"/>
      <c r="EQ146" s="15"/>
      <c r="ER146" s="50"/>
      <c r="ES146" s="50"/>
      <c r="ET146" s="15"/>
      <c r="EU146" s="50"/>
      <c r="EV146" s="50"/>
      <c r="EW146" s="15"/>
      <c r="EX146" s="50"/>
      <c r="EY146" s="50"/>
      <c r="EZ146" s="15"/>
      <c r="FA146" s="50"/>
      <c r="FB146" s="50"/>
      <c r="FC146" s="15"/>
      <c r="FD146" s="50"/>
      <c r="FE146" s="50"/>
      <c r="FF146" s="15"/>
      <c r="FG146" s="50"/>
      <c r="FH146" s="50"/>
      <c r="FI146" s="15"/>
      <c r="FJ146" s="14"/>
      <c r="FK146" s="50"/>
      <c r="FL146" s="15"/>
      <c r="FM146" s="14"/>
      <c r="FN146" s="50"/>
      <c r="FO146" s="15"/>
      <c r="FP146" s="14"/>
      <c r="FQ146" s="50"/>
      <c r="FR146" s="15"/>
      <c r="FS146" s="14"/>
      <c r="FT146" s="50"/>
      <c r="FU146" s="15"/>
      <c r="FV146" s="14"/>
    </row>
    <row r="147" spans="1:178" s="12" customFormat="1" ht="15.75" x14ac:dyDescent="0.25">
      <c r="A147" s="59" t="s">
        <v>565</v>
      </c>
      <c r="B147" s="50">
        <f t="shared" si="330"/>
        <v>109.1</v>
      </c>
      <c r="C147" s="50">
        <f t="shared" si="331"/>
        <v>49.15005</v>
      </c>
      <c r="D147" s="15">
        <f t="shared" si="112"/>
        <v>45.050458295142079</v>
      </c>
      <c r="E147" s="50"/>
      <c r="F147" s="50"/>
      <c r="G147" s="50"/>
      <c r="H147" s="50"/>
      <c r="I147" s="50"/>
      <c r="J147" s="50"/>
      <c r="K147" s="50"/>
      <c r="L147" s="15"/>
      <c r="M147" s="15"/>
      <c r="N147" s="238"/>
      <c r="O147" s="238"/>
      <c r="P147" s="238"/>
      <c r="Q147" s="238"/>
      <c r="R147" s="238"/>
      <c r="S147" s="238"/>
      <c r="T147" s="238"/>
      <c r="U147" s="238"/>
      <c r="V147" s="238"/>
      <c r="W147" s="238"/>
      <c r="X147" s="238"/>
      <c r="Y147" s="238"/>
      <c r="Z147" s="50"/>
      <c r="AA147" s="15"/>
      <c r="AB147" s="50"/>
      <c r="AC147" s="238"/>
      <c r="AD147" s="238"/>
      <c r="AE147" s="238"/>
      <c r="AF147" s="238"/>
      <c r="AG147" s="238"/>
      <c r="AH147" s="238"/>
      <c r="AI147" s="238"/>
      <c r="AJ147" s="238"/>
      <c r="AK147" s="238"/>
      <c r="AL147" s="238"/>
      <c r="AM147" s="238"/>
      <c r="AN147" s="15"/>
      <c r="AO147" s="238"/>
      <c r="AP147" s="238"/>
      <c r="AQ147" s="238"/>
      <c r="AR147" s="238"/>
      <c r="AS147" s="238"/>
      <c r="AT147" s="238"/>
      <c r="AU147" s="238"/>
      <c r="AV147" s="238"/>
      <c r="AW147" s="238"/>
      <c r="AX147" s="238"/>
      <c r="AY147" s="238"/>
      <c r="AZ147" s="238"/>
      <c r="BA147" s="238"/>
      <c r="BB147" s="238"/>
      <c r="BC147" s="238"/>
      <c r="BD147" s="238"/>
      <c r="BE147" s="238"/>
      <c r="BF147" s="238"/>
      <c r="BG147" s="50">
        <v>109.1</v>
      </c>
      <c r="BH147" s="50">
        <v>49.15005</v>
      </c>
      <c r="BI147" s="14">
        <f t="shared" si="321"/>
        <v>45.050458295142079</v>
      </c>
      <c r="BJ147" s="50"/>
      <c r="BK147" s="15"/>
      <c r="BL147" s="238"/>
      <c r="BM147" s="238"/>
      <c r="BN147" s="238"/>
      <c r="BO147" s="238"/>
      <c r="BP147" s="50"/>
      <c r="BQ147" s="15"/>
      <c r="BR147" s="238"/>
      <c r="BS147" s="50"/>
      <c r="BT147" s="15"/>
      <c r="BU147" s="238"/>
      <c r="BV147" s="50"/>
      <c r="BW147" s="15"/>
      <c r="BX147" s="238"/>
      <c r="BY147" s="50"/>
      <c r="BZ147" s="15"/>
      <c r="CA147" s="238"/>
      <c r="CB147" s="50"/>
      <c r="CC147" s="15"/>
      <c r="CD147" s="238"/>
      <c r="CE147" s="50"/>
      <c r="CF147" s="15"/>
      <c r="CG147" s="14"/>
      <c r="CH147" s="50"/>
      <c r="CI147" s="15"/>
      <c r="CJ147" s="14"/>
      <c r="CK147" s="50"/>
      <c r="CL147" s="15"/>
      <c r="CM147" s="14"/>
      <c r="CN147" s="50"/>
      <c r="CO147" s="15"/>
      <c r="CP147" s="14"/>
      <c r="CQ147" s="50"/>
      <c r="CR147" s="15"/>
      <c r="CS147" s="14"/>
      <c r="CT147" s="50"/>
      <c r="CU147" s="15"/>
      <c r="CV147" s="14"/>
      <c r="CW147" s="50"/>
      <c r="CX147" s="15"/>
      <c r="CY147" s="14"/>
      <c r="CZ147" s="50"/>
      <c r="DA147" s="15"/>
      <c r="DB147" s="14"/>
      <c r="DC147" s="50"/>
      <c r="DD147" s="15"/>
      <c r="DE147" s="14"/>
      <c r="DF147" s="50"/>
      <c r="DG147" s="15"/>
      <c r="DH147" s="14"/>
      <c r="DI147" s="50"/>
      <c r="DJ147" s="15"/>
      <c r="DK147" s="14"/>
      <c r="DL147" s="50"/>
      <c r="DM147" s="15"/>
      <c r="DN147" s="14"/>
      <c r="DO147" s="50"/>
      <c r="DP147" s="15"/>
      <c r="DQ147" s="14"/>
      <c r="DR147" s="50"/>
      <c r="DS147" s="15"/>
      <c r="DT147" s="14"/>
      <c r="DU147" s="50"/>
      <c r="DV147" s="15"/>
      <c r="DW147" s="14"/>
      <c r="DX147" s="50"/>
      <c r="DY147" s="15"/>
      <c r="DZ147" s="14"/>
      <c r="EA147" s="50"/>
      <c r="EB147" s="15"/>
      <c r="EC147" s="50"/>
      <c r="ED147" s="50"/>
      <c r="EE147" s="15"/>
      <c r="EF147" s="50"/>
      <c r="EG147" s="50"/>
      <c r="EH147" s="15"/>
      <c r="EI147" s="50"/>
      <c r="EJ147" s="50"/>
      <c r="EK147" s="15"/>
      <c r="EL147" s="50"/>
      <c r="EM147" s="50"/>
      <c r="EN147" s="15"/>
      <c r="EO147" s="50"/>
      <c r="EP147" s="50"/>
      <c r="EQ147" s="15"/>
      <c r="ER147" s="50"/>
      <c r="ES147" s="50"/>
      <c r="ET147" s="15"/>
      <c r="EU147" s="50"/>
      <c r="EV147" s="50"/>
      <c r="EW147" s="15"/>
      <c r="EX147" s="50"/>
      <c r="EY147" s="50"/>
      <c r="EZ147" s="15"/>
      <c r="FA147" s="50"/>
      <c r="FB147" s="50"/>
      <c r="FC147" s="15"/>
      <c r="FD147" s="50"/>
      <c r="FE147" s="50"/>
      <c r="FF147" s="15"/>
      <c r="FG147" s="50"/>
      <c r="FH147" s="50"/>
      <c r="FI147" s="15"/>
      <c r="FJ147" s="14"/>
      <c r="FK147" s="50"/>
      <c r="FL147" s="15"/>
      <c r="FM147" s="14"/>
      <c r="FN147" s="50"/>
      <c r="FO147" s="15"/>
      <c r="FP147" s="14"/>
      <c r="FQ147" s="50"/>
      <c r="FR147" s="15"/>
      <c r="FS147" s="14"/>
      <c r="FT147" s="50"/>
      <c r="FU147" s="15"/>
      <c r="FV147" s="14"/>
    </row>
    <row r="148" spans="1:178" s="12" customFormat="1" ht="15.75" x14ac:dyDescent="0.25">
      <c r="A148" s="59" t="s">
        <v>564</v>
      </c>
      <c r="B148" s="50">
        <f t="shared" si="330"/>
        <v>64.2</v>
      </c>
      <c r="C148" s="50">
        <f t="shared" si="331"/>
        <v>18.748799999999999</v>
      </c>
      <c r="D148" s="15">
        <f t="shared" si="112"/>
        <v>29.203738317757004</v>
      </c>
      <c r="E148" s="50"/>
      <c r="F148" s="50"/>
      <c r="G148" s="50"/>
      <c r="H148" s="50"/>
      <c r="I148" s="50"/>
      <c r="J148" s="50"/>
      <c r="K148" s="50"/>
      <c r="L148" s="15"/>
      <c r="M148" s="15"/>
      <c r="N148" s="238"/>
      <c r="O148" s="238"/>
      <c r="P148" s="238"/>
      <c r="Q148" s="238"/>
      <c r="R148" s="238"/>
      <c r="S148" s="238"/>
      <c r="T148" s="238"/>
      <c r="U148" s="238"/>
      <c r="V148" s="238"/>
      <c r="W148" s="238"/>
      <c r="X148" s="238"/>
      <c r="Y148" s="238"/>
      <c r="Z148" s="50"/>
      <c r="AA148" s="15"/>
      <c r="AB148" s="50"/>
      <c r="AC148" s="238"/>
      <c r="AD148" s="238"/>
      <c r="AE148" s="238"/>
      <c r="AF148" s="238"/>
      <c r="AG148" s="238"/>
      <c r="AH148" s="238"/>
      <c r="AI148" s="238"/>
      <c r="AJ148" s="238"/>
      <c r="AK148" s="238"/>
      <c r="AL148" s="238"/>
      <c r="AM148" s="238"/>
      <c r="AN148" s="15"/>
      <c r="AO148" s="238"/>
      <c r="AP148" s="238"/>
      <c r="AQ148" s="238"/>
      <c r="AR148" s="238"/>
      <c r="AS148" s="238"/>
      <c r="AT148" s="238"/>
      <c r="AU148" s="238"/>
      <c r="AV148" s="238"/>
      <c r="AW148" s="238"/>
      <c r="AX148" s="238"/>
      <c r="AY148" s="238"/>
      <c r="AZ148" s="238"/>
      <c r="BA148" s="238"/>
      <c r="BB148" s="238"/>
      <c r="BC148" s="238"/>
      <c r="BD148" s="238"/>
      <c r="BE148" s="238"/>
      <c r="BF148" s="238"/>
      <c r="BG148" s="50">
        <v>64.2</v>
      </c>
      <c r="BH148" s="50">
        <v>18.748799999999999</v>
      </c>
      <c r="BI148" s="14">
        <f t="shared" si="321"/>
        <v>29.203738317757004</v>
      </c>
      <c r="BJ148" s="50"/>
      <c r="BK148" s="15"/>
      <c r="BL148" s="238"/>
      <c r="BM148" s="238"/>
      <c r="BN148" s="238"/>
      <c r="BO148" s="238"/>
      <c r="BP148" s="50"/>
      <c r="BQ148" s="15"/>
      <c r="BR148" s="238"/>
      <c r="BS148" s="50"/>
      <c r="BT148" s="15"/>
      <c r="BU148" s="238"/>
      <c r="BV148" s="50"/>
      <c r="BW148" s="15"/>
      <c r="BX148" s="238"/>
      <c r="BY148" s="50"/>
      <c r="BZ148" s="15"/>
      <c r="CA148" s="238"/>
      <c r="CB148" s="50"/>
      <c r="CC148" s="15"/>
      <c r="CD148" s="238"/>
      <c r="CE148" s="50"/>
      <c r="CF148" s="15"/>
      <c r="CG148" s="14"/>
      <c r="CH148" s="50"/>
      <c r="CI148" s="15"/>
      <c r="CJ148" s="14"/>
      <c r="CK148" s="50"/>
      <c r="CL148" s="15"/>
      <c r="CM148" s="14"/>
      <c r="CN148" s="50"/>
      <c r="CO148" s="15"/>
      <c r="CP148" s="14"/>
      <c r="CQ148" s="50"/>
      <c r="CR148" s="15"/>
      <c r="CS148" s="14"/>
      <c r="CT148" s="50"/>
      <c r="CU148" s="15"/>
      <c r="CV148" s="14"/>
      <c r="CW148" s="50"/>
      <c r="CX148" s="15"/>
      <c r="CY148" s="14"/>
      <c r="CZ148" s="50"/>
      <c r="DA148" s="15"/>
      <c r="DB148" s="14"/>
      <c r="DC148" s="50"/>
      <c r="DD148" s="15"/>
      <c r="DE148" s="14"/>
      <c r="DF148" s="50"/>
      <c r="DG148" s="15"/>
      <c r="DH148" s="14"/>
      <c r="DI148" s="50"/>
      <c r="DJ148" s="15"/>
      <c r="DK148" s="14"/>
      <c r="DL148" s="50"/>
      <c r="DM148" s="15"/>
      <c r="DN148" s="14"/>
      <c r="DO148" s="50"/>
      <c r="DP148" s="15"/>
      <c r="DQ148" s="14"/>
      <c r="DR148" s="50"/>
      <c r="DS148" s="15"/>
      <c r="DT148" s="14"/>
      <c r="DU148" s="50"/>
      <c r="DV148" s="15"/>
      <c r="DW148" s="14"/>
      <c r="DX148" s="50"/>
      <c r="DY148" s="15"/>
      <c r="DZ148" s="14"/>
      <c r="EA148" s="50"/>
      <c r="EB148" s="15"/>
      <c r="EC148" s="50"/>
      <c r="ED148" s="50"/>
      <c r="EE148" s="15"/>
      <c r="EF148" s="50"/>
      <c r="EG148" s="50"/>
      <c r="EH148" s="15"/>
      <c r="EI148" s="50"/>
      <c r="EJ148" s="50"/>
      <c r="EK148" s="15"/>
      <c r="EL148" s="50"/>
      <c r="EM148" s="50"/>
      <c r="EN148" s="15"/>
      <c r="EO148" s="50"/>
      <c r="EP148" s="50"/>
      <c r="EQ148" s="15"/>
      <c r="ER148" s="50"/>
      <c r="ES148" s="50"/>
      <c r="ET148" s="15"/>
      <c r="EU148" s="50"/>
      <c r="EV148" s="50"/>
      <c r="EW148" s="15"/>
      <c r="EX148" s="50"/>
      <c r="EY148" s="50"/>
      <c r="EZ148" s="15"/>
      <c r="FA148" s="50"/>
      <c r="FB148" s="50"/>
      <c r="FC148" s="15"/>
      <c r="FD148" s="50"/>
      <c r="FE148" s="50"/>
      <c r="FF148" s="15"/>
      <c r="FG148" s="50"/>
      <c r="FH148" s="50"/>
      <c r="FI148" s="15"/>
      <c r="FJ148" s="14"/>
      <c r="FK148" s="50"/>
      <c r="FL148" s="15"/>
      <c r="FM148" s="14"/>
      <c r="FN148" s="50"/>
      <c r="FO148" s="15"/>
      <c r="FP148" s="14"/>
      <c r="FQ148" s="50"/>
      <c r="FR148" s="15"/>
      <c r="FS148" s="14"/>
      <c r="FT148" s="50"/>
      <c r="FU148" s="15"/>
      <c r="FV148" s="14"/>
    </row>
    <row r="149" spans="1:178" s="12" customFormat="1" ht="15.75" x14ac:dyDescent="0.25">
      <c r="A149" s="59" t="s">
        <v>361</v>
      </c>
      <c r="B149" s="50">
        <f t="shared" si="330"/>
        <v>64.2</v>
      </c>
      <c r="C149" s="50">
        <f t="shared" si="331"/>
        <v>17.282330000000002</v>
      </c>
      <c r="D149" s="15">
        <f t="shared" si="112"/>
        <v>26.91951713395639</v>
      </c>
      <c r="E149" s="50"/>
      <c r="F149" s="50"/>
      <c r="G149" s="50"/>
      <c r="H149" s="50"/>
      <c r="I149" s="50"/>
      <c r="J149" s="50"/>
      <c r="K149" s="50"/>
      <c r="L149" s="15"/>
      <c r="M149" s="15"/>
      <c r="N149" s="238"/>
      <c r="O149" s="238"/>
      <c r="P149" s="238"/>
      <c r="Q149" s="238"/>
      <c r="R149" s="238"/>
      <c r="S149" s="238"/>
      <c r="T149" s="238"/>
      <c r="U149" s="238"/>
      <c r="V149" s="238"/>
      <c r="W149" s="238"/>
      <c r="X149" s="238"/>
      <c r="Y149" s="238"/>
      <c r="Z149" s="50"/>
      <c r="AA149" s="15"/>
      <c r="AB149" s="50"/>
      <c r="AC149" s="238"/>
      <c r="AD149" s="238"/>
      <c r="AE149" s="238"/>
      <c r="AF149" s="238"/>
      <c r="AG149" s="238"/>
      <c r="AH149" s="238"/>
      <c r="AI149" s="238"/>
      <c r="AJ149" s="238"/>
      <c r="AK149" s="238"/>
      <c r="AL149" s="238"/>
      <c r="AM149" s="238"/>
      <c r="AN149" s="15"/>
      <c r="AO149" s="238"/>
      <c r="AP149" s="238"/>
      <c r="AQ149" s="238"/>
      <c r="AR149" s="238"/>
      <c r="AS149" s="238"/>
      <c r="AT149" s="238"/>
      <c r="AU149" s="238"/>
      <c r="AV149" s="238"/>
      <c r="AW149" s="238"/>
      <c r="AX149" s="238"/>
      <c r="AY149" s="238"/>
      <c r="AZ149" s="238"/>
      <c r="BA149" s="238"/>
      <c r="BB149" s="238"/>
      <c r="BC149" s="238"/>
      <c r="BD149" s="238"/>
      <c r="BE149" s="238"/>
      <c r="BF149" s="238"/>
      <c r="BG149" s="50">
        <v>64.2</v>
      </c>
      <c r="BH149" s="50">
        <v>17.282330000000002</v>
      </c>
      <c r="BI149" s="14">
        <f t="shared" si="321"/>
        <v>26.91951713395639</v>
      </c>
      <c r="BJ149" s="50"/>
      <c r="BK149" s="15"/>
      <c r="BL149" s="238"/>
      <c r="BM149" s="238"/>
      <c r="BN149" s="238"/>
      <c r="BO149" s="238"/>
      <c r="BP149" s="50"/>
      <c r="BQ149" s="15"/>
      <c r="BR149" s="238"/>
      <c r="BS149" s="50"/>
      <c r="BT149" s="15"/>
      <c r="BU149" s="238"/>
      <c r="BV149" s="50"/>
      <c r="BW149" s="15"/>
      <c r="BX149" s="238"/>
      <c r="BY149" s="50"/>
      <c r="BZ149" s="15"/>
      <c r="CA149" s="238"/>
      <c r="CB149" s="50"/>
      <c r="CC149" s="15"/>
      <c r="CD149" s="238"/>
      <c r="CE149" s="50"/>
      <c r="CF149" s="15"/>
      <c r="CG149" s="14"/>
      <c r="CH149" s="50"/>
      <c r="CI149" s="15"/>
      <c r="CJ149" s="14"/>
      <c r="CK149" s="50"/>
      <c r="CL149" s="15"/>
      <c r="CM149" s="14"/>
      <c r="CN149" s="50"/>
      <c r="CO149" s="15"/>
      <c r="CP149" s="14"/>
      <c r="CQ149" s="50"/>
      <c r="CR149" s="15"/>
      <c r="CS149" s="14"/>
      <c r="CT149" s="50"/>
      <c r="CU149" s="15"/>
      <c r="CV149" s="14"/>
      <c r="CW149" s="50"/>
      <c r="CX149" s="15"/>
      <c r="CY149" s="14"/>
      <c r="CZ149" s="50"/>
      <c r="DA149" s="15"/>
      <c r="DB149" s="14"/>
      <c r="DC149" s="50"/>
      <c r="DD149" s="15"/>
      <c r="DE149" s="14"/>
      <c r="DF149" s="50"/>
      <c r="DG149" s="15"/>
      <c r="DH149" s="14"/>
      <c r="DI149" s="50"/>
      <c r="DJ149" s="15"/>
      <c r="DK149" s="14"/>
      <c r="DL149" s="50"/>
      <c r="DM149" s="15"/>
      <c r="DN149" s="14"/>
      <c r="DO149" s="50"/>
      <c r="DP149" s="15"/>
      <c r="DQ149" s="14"/>
      <c r="DR149" s="50"/>
      <c r="DS149" s="15"/>
      <c r="DT149" s="14"/>
      <c r="DU149" s="50"/>
      <c r="DV149" s="15"/>
      <c r="DW149" s="14"/>
      <c r="DX149" s="50"/>
      <c r="DY149" s="15"/>
      <c r="DZ149" s="14"/>
      <c r="EA149" s="50"/>
      <c r="EB149" s="15"/>
      <c r="EC149" s="50"/>
      <c r="ED149" s="50"/>
      <c r="EE149" s="15"/>
      <c r="EF149" s="50"/>
      <c r="EG149" s="50"/>
      <c r="EH149" s="15"/>
      <c r="EI149" s="50"/>
      <c r="EJ149" s="50"/>
      <c r="EK149" s="15"/>
      <c r="EL149" s="50"/>
      <c r="EM149" s="50"/>
      <c r="EN149" s="15"/>
      <c r="EO149" s="50"/>
      <c r="EP149" s="50"/>
      <c r="EQ149" s="15"/>
      <c r="ER149" s="50"/>
      <c r="ES149" s="50"/>
      <c r="ET149" s="15"/>
      <c r="EU149" s="50"/>
      <c r="EV149" s="50"/>
      <c r="EW149" s="15"/>
      <c r="EX149" s="50"/>
      <c r="EY149" s="50"/>
      <c r="EZ149" s="15"/>
      <c r="FA149" s="50"/>
      <c r="FB149" s="50"/>
      <c r="FC149" s="15"/>
      <c r="FD149" s="50"/>
      <c r="FE149" s="50"/>
      <c r="FF149" s="15"/>
      <c r="FG149" s="50"/>
      <c r="FH149" s="50"/>
      <c r="FI149" s="15"/>
      <c r="FJ149" s="14"/>
      <c r="FK149" s="50"/>
      <c r="FL149" s="15"/>
      <c r="FM149" s="14"/>
      <c r="FN149" s="50"/>
      <c r="FO149" s="15"/>
      <c r="FP149" s="14"/>
      <c r="FQ149" s="50"/>
      <c r="FR149" s="15"/>
      <c r="FS149" s="14"/>
      <c r="FT149" s="50"/>
      <c r="FU149" s="15"/>
      <c r="FV149" s="14"/>
    </row>
    <row r="150" spans="1:178" s="28" customFormat="1" ht="31.5" x14ac:dyDescent="0.25">
      <c r="A150" s="131" t="s">
        <v>367</v>
      </c>
      <c r="B150" s="80">
        <f t="shared" si="330"/>
        <v>94222.43</v>
      </c>
      <c r="C150" s="80">
        <f t="shared" si="331"/>
        <v>41277.530480000001</v>
      </c>
      <c r="D150" s="83">
        <f t="shared" si="112"/>
        <v>43.808603195650974</v>
      </c>
      <c r="E150" s="83">
        <f>E151+E152+E153</f>
        <v>0</v>
      </c>
      <c r="F150" s="83">
        <f t="shared" ref="F150:AY150" si="332">F151+F152+F153</f>
        <v>0</v>
      </c>
      <c r="G150" s="83">
        <f t="shared" si="332"/>
        <v>0</v>
      </c>
      <c r="H150" s="83">
        <f t="shared" si="332"/>
        <v>0</v>
      </c>
      <c r="I150" s="83">
        <f t="shared" si="332"/>
        <v>0</v>
      </c>
      <c r="J150" s="83">
        <f t="shared" si="332"/>
        <v>0</v>
      </c>
      <c r="K150" s="83">
        <f t="shared" si="332"/>
        <v>4350</v>
      </c>
      <c r="L150" s="83">
        <f t="shared" si="332"/>
        <v>4350</v>
      </c>
      <c r="M150" s="83">
        <f t="shared" si="215"/>
        <v>100</v>
      </c>
      <c r="N150" s="83">
        <f t="shared" si="332"/>
        <v>0</v>
      </c>
      <c r="O150" s="83">
        <f t="shared" si="332"/>
        <v>0</v>
      </c>
      <c r="P150" s="83">
        <f t="shared" si="332"/>
        <v>0</v>
      </c>
      <c r="Q150" s="83">
        <f t="shared" si="332"/>
        <v>0</v>
      </c>
      <c r="R150" s="83">
        <f t="shared" si="332"/>
        <v>0</v>
      </c>
      <c r="S150" s="83">
        <f t="shared" si="332"/>
        <v>0</v>
      </c>
      <c r="T150" s="83">
        <f t="shared" si="332"/>
        <v>0</v>
      </c>
      <c r="U150" s="83">
        <f t="shared" si="332"/>
        <v>0</v>
      </c>
      <c r="V150" s="83">
        <f t="shared" si="332"/>
        <v>0</v>
      </c>
      <c r="W150" s="83">
        <f t="shared" si="332"/>
        <v>50000</v>
      </c>
      <c r="X150" s="83">
        <f t="shared" si="332"/>
        <v>19076.951000000001</v>
      </c>
      <c r="Y150" s="83">
        <f t="shared" ref="Y150" si="333">X150/W150*100</f>
        <v>38.153902000000002</v>
      </c>
      <c r="Z150" s="83">
        <f t="shared" si="332"/>
        <v>504.2</v>
      </c>
      <c r="AA150" s="83">
        <f t="shared" si="332"/>
        <v>504.2</v>
      </c>
      <c r="AB150" s="81">
        <f t="shared" si="163"/>
        <v>100</v>
      </c>
      <c r="AC150" s="83">
        <f t="shared" si="332"/>
        <v>13199.83</v>
      </c>
      <c r="AD150" s="83">
        <f t="shared" si="332"/>
        <v>13199.83</v>
      </c>
      <c r="AE150" s="81">
        <f>AD150/AC150*100</f>
        <v>100</v>
      </c>
      <c r="AF150" s="83">
        <f t="shared" si="332"/>
        <v>0</v>
      </c>
      <c r="AG150" s="83">
        <f t="shared" si="332"/>
        <v>0</v>
      </c>
      <c r="AH150" s="83">
        <f t="shared" si="332"/>
        <v>0</v>
      </c>
      <c r="AI150" s="83">
        <f>SUM(AI151:AI162)</f>
        <v>713</v>
      </c>
      <c r="AJ150" s="83">
        <f t="shared" ref="AJ150:AM150" si="334">SUM(AJ151:AJ162)</f>
        <v>266.01015000000001</v>
      </c>
      <c r="AK150" s="81">
        <f t="shared" ref="AK150:AK151" si="335">AJ150/AI150*100</f>
        <v>37.308576437587661</v>
      </c>
      <c r="AL150" s="83">
        <f t="shared" si="334"/>
        <v>3264</v>
      </c>
      <c r="AM150" s="83">
        <f t="shared" si="334"/>
        <v>2616.7840000000001</v>
      </c>
      <c r="AN150" s="83">
        <f t="shared" si="329"/>
        <v>80.17107843137255</v>
      </c>
      <c r="AO150" s="83">
        <f t="shared" si="332"/>
        <v>1200</v>
      </c>
      <c r="AP150" s="83">
        <f t="shared" si="332"/>
        <v>0</v>
      </c>
      <c r="AQ150" s="83">
        <f t="shared" si="332"/>
        <v>0</v>
      </c>
      <c r="AR150" s="83">
        <f t="shared" si="332"/>
        <v>0</v>
      </c>
      <c r="AS150" s="83">
        <f t="shared" si="332"/>
        <v>0</v>
      </c>
      <c r="AT150" s="83">
        <f t="shared" si="332"/>
        <v>0</v>
      </c>
      <c r="AU150" s="83">
        <f t="shared" si="332"/>
        <v>0</v>
      </c>
      <c r="AV150" s="83">
        <f t="shared" si="332"/>
        <v>0</v>
      </c>
      <c r="AW150" s="83">
        <f t="shared" si="332"/>
        <v>0</v>
      </c>
      <c r="AX150" s="83">
        <f t="shared" si="332"/>
        <v>0</v>
      </c>
      <c r="AY150" s="83">
        <f t="shared" si="332"/>
        <v>0</v>
      </c>
      <c r="AZ150" s="83">
        <f t="shared" ref="AZ150:BF150" si="336">AZ151+AZ152+AZ153</f>
        <v>0</v>
      </c>
      <c r="BA150" s="83">
        <f t="shared" si="336"/>
        <v>0</v>
      </c>
      <c r="BB150" s="83">
        <f t="shared" si="336"/>
        <v>0</v>
      </c>
      <c r="BC150" s="83">
        <f t="shared" si="336"/>
        <v>0</v>
      </c>
      <c r="BD150" s="83">
        <f t="shared" si="336"/>
        <v>0</v>
      </c>
      <c r="BE150" s="83">
        <f t="shared" si="336"/>
        <v>0</v>
      </c>
      <c r="BF150" s="83">
        <f t="shared" si="336"/>
        <v>0</v>
      </c>
      <c r="BG150" s="83">
        <f>SUM(BG151:BG162)</f>
        <v>1612.7</v>
      </c>
      <c r="BH150" s="83">
        <f>SUM(BH151:BH162)</f>
        <v>998.65533000000005</v>
      </c>
      <c r="BI150" s="81">
        <f t="shared" ref="BI150:BI162" si="337">BH150/BG150*100</f>
        <v>61.924432938550254</v>
      </c>
      <c r="BJ150" s="83"/>
      <c r="BK150" s="83">
        <f>SUM(BK151:BK162)</f>
        <v>0</v>
      </c>
      <c r="BL150" s="81"/>
      <c r="BM150" s="83">
        <f t="shared" ref="BM150:BO150" si="338">BM151+BM152+BM153</f>
        <v>0</v>
      </c>
      <c r="BN150" s="83">
        <f t="shared" si="338"/>
        <v>0</v>
      </c>
      <c r="BO150" s="83">
        <f t="shared" si="338"/>
        <v>0</v>
      </c>
      <c r="BP150" s="83">
        <f>SUM(BP151:BP162)</f>
        <v>0</v>
      </c>
      <c r="BQ150" s="83">
        <f>SUM(BQ151:BQ162)</f>
        <v>0</v>
      </c>
      <c r="BR150" s="81"/>
      <c r="BS150" s="83">
        <f>SUM(BS151:BS162)</f>
        <v>0</v>
      </c>
      <c r="BT150" s="83">
        <f>SUM(BT151:BT162)</f>
        <v>0</v>
      </c>
      <c r="BU150" s="81"/>
      <c r="BV150" s="83">
        <f>SUM(BV151:BV162)</f>
        <v>0</v>
      </c>
      <c r="BW150" s="83">
        <f>SUM(BW151:BW162)</f>
        <v>0</v>
      </c>
      <c r="BX150" s="81"/>
      <c r="BY150" s="83">
        <f>SUM(BY151:BY162)</f>
        <v>0</v>
      </c>
      <c r="BZ150" s="83">
        <f>SUM(BZ151:BZ162)</f>
        <v>0</v>
      </c>
      <c r="CA150" s="81"/>
      <c r="CB150" s="83">
        <f>SUM(CB151:CB162)</f>
        <v>0</v>
      </c>
      <c r="CC150" s="83">
        <f>SUM(CC151:CC162)</f>
        <v>0</v>
      </c>
      <c r="CD150" s="81"/>
      <c r="CE150" s="83">
        <f>SUM(CE151:CE162)</f>
        <v>237.2</v>
      </c>
      <c r="CF150" s="83">
        <f>SUM(CF151:CF162)</f>
        <v>237.2</v>
      </c>
      <c r="CG150" s="81">
        <f t="shared" ref="CG150:CG194" si="339">CF150/CE150*100</f>
        <v>100</v>
      </c>
      <c r="CH150" s="83">
        <f>SUM(CH151:CH162)</f>
        <v>0</v>
      </c>
      <c r="CI150" s="83">
        <f>SUM(CI151:CI162)</f>
        <v>0</v>
      </c>
      <c r="CJ150" s="81"/>
      <c r="CK150" s="83">
        <f>SUM(CK151:CK162)</f>
        <v>0</v>
      </c>
      <c r="CL150" s="83">
        <f>SUM(CL151:CL162)</f>
        <v>0</v>
      </c>
      <c r="CM150" s="81"/>
      <c r="CN150" s="83">
        <f>SUM(CN151:CN162)</f>
        <v>0</v>
      </c>
      <c r="CO150" s="83">
        <f>SUM(CO151:CO162)</f>
        <v>0</v>
      </c>
      <c r="CP150" s="81"/>
      <c r="CQ150" s="83">
        <f>SUM(CQ151:CQ162)</f>
        <v>0</v>
      </c>
      <c r="CR150" s="83">
        <f>SUM(CR151:CR162)</f>
        <v>0</v>
      </c>
      <c r="CS150" s="81"/>
      <c r="CT150" s="83">
        <f>SUM(CT151:CT162)</f>
        <v>0</v>
      </c>
      <c r="CU150" s="83">
        <f>SUM(CU151:CU162)</f>
        <v>0</v>
      </c>
      <c r="CV150" s="81"/>
      <c r="CW150" s="83">
        <f>SUM(CW151:CW162)</f>
        <v>0</v>
      </c>
      <c r="CX150" s="83">
        <f>SUM(CX151:CX162)</f>
        <v>0</v>
      </c>
      <c r="CY150" s="81"/>
      <c r="CZ150" s="83">
        <f>SUM(CZ151:CZ162)</f>
        <v>0</v>
      </c>
      <c r="DA150" s="83">
        <f>SUM(DA151:DA162)</f>
        <v>0</v>
      </c>
      <c r="DB150" s="81"/>
      <c r="DC150" s="83">
        <f>SUM(DC151:DC162)</f>
        <v>0</v>
      </c>
      <c r="DD150" s="83">
        <f>SUM(DD151:DD162)</f>
        <v>0</v>
      </c>
      <c r="DE150" s="81"/>
      <c r="DF150" s="83">
        <f>SUM(DF151:DF162)</f>
        <v>0</v>
      </c>
      <c r="DG150" s="83">
        <f>SUM(DG151:DG162)</f>
        <v>0</v>
      </c>
      <c r="DH150" s="81"/>
      <c r="DI150" s="83">
        <f>SUM(DI151:DI162)</f>
        <v>0</v>
      </c>
      <c r="DJ150" s="83">
        <f>SUM(DJ151:DJ162)</f>
        <v>0</v>
      </c>
      <c r="DK150" s="81"/>
      <c r="DL150" s="83">
        <f>SUM(DL151:DL162)</f>
        <v>0</v>
      </c>
      <c r="DM150" s="83">
        <f>SUM(DM151:DM162)</f>
        <v>0</v>
      </c>
      <c r="DN150" s="81"/>
      <c r="DO150" s="83">
        <f>SUM(DO151:DO162)</f>
        <v>0</v>
      </c>
      <c r="DP150" s="83">
        <f>SUM(DP151:DP162)</f>
        <v>0</v>
      </c>
      <c r="DQ150" s="81"/>
      <c r="DR150" s="83">
        <f>SUM(DR151:DR162)</f>
        <v>0</v>
      </c>
      <c r="DS150" s="83">
        <f>SUM(DS151:DS162)</f>
        <v>0</v>
      </c>
      <c r="DT150" s="81"/>
      <c r="DU150" s="83">
        <f>SUM(DU151:DU162)</f>
        <v>0</v>
      </c>
      <c r="DV150" s="83">
        <f>SUM(DV151:DV162)</f>
        <v>0</v>
      </c>
      <c r="DW150" s="81"/>
      <c r="DX150" s="83">
        <f>SUM(DX151:DX162)</f>
        <v>0</v>
      </c>
      <c r="DY150" s="83">
        <f>SUM(DY151:DY162)</f>
        <v>0</v>
      </c>
      <c r="DZ150" s="81"/>
      <c r="EA150" s="83">
        <f t="shared" ref="EA150:EB150" si="340">EA151+EA152+EA153</f>
        <v>313.60000000000002</v>
      </c>
      <c r="EB150" s="83">
        <f t="shared" si="340"/>
        <v>0</v>
      </c>
      <c r="EC150" s="81">
        <f t="shared" ref="EC150:EC151" si="341">EB150/EA150*100</f>
        <v>0</v>
      </c>
      <c r="ED150" s="83">
        <f t="shared" ref="ED150:EE150" si="342">ED151+ED152+ED153</f>
        <v>0</v>
      </c>
      <c r="EE150" s="83">
        <f t="shared" si="342"/>
        <v>0</v>
      </c>
      <c r="EF150" s="81"/>
      <c r="EG150" s="83"/>
      <c r="EH150" s="83"/>
      <c r="EI150" s="81"/>
      <c r="EJ150" s="83"/>
      <c r="EK150" s="83"/>
      <c r="EL150" s="81"/>
      <c r="EM150" s="83"/>
      <c r="EN150" s="83"/>
      <c r="EO150" s="81"/>
      <c r="EP150" s="83"/>
      <c r="EQ150" s="83"/>
      <c r="ER150" s="81"/>
      <c r="ES150" s="83"/>
      <c r="ET150" s="83"/>
      <c r="EU150" s="81"/>
      <c r="EV150" s="83"/>
      <c r="EW150" s="83"/>
      <c r="EX150" s="81"/>
      <c r="EY150" s="83"/>
      <c r="EZ150" s="83"/>
      <c r="FA150" s="81"/>
      <c r="FB150" s="83"/>
      <c r="FC150" s="83"/>
      <c r="FD150" s="81"/>
      <c r="FE150" s="83">
        <f>SUM(FE151:FE162)</f>
        <v>18800</v>
      </c>
      <c r="FF150" s="83">
        <f>SUM(FF151:FF162)</f>
        <v>0</v>
      </c>
      <c r="FG150" s="81"/>
      <c r="FH150" s="83">
        <f>SUM(FH151:FH162)</f>
        <v>27.9</v>
      </c>
      <c r="FI150" s="83">
        <f>SUM(FI151:FI162)</f>
        <v>27.9</v>
      </c>
      <c r="FJ150" s="81">
        <f t="shared" si="328"/>
        <v>100</v>
      </c>
      <c r="FK150" s="83"/>
      <c r="FL150" s="83"/>
      <c r="FM150" s="81"/>
      <c r="FN150" s="83"/>
      <c r="FO150" s="83"/>
      <c r="FP150" s="81"/>
      <c r="FQ150" s="83"/>
      <c r="FR150" s="83"/>
      <c r="FS150" s="81"/>
      <c r="FT150" s="83"/>
      <c r="FU150" s="83"/>
      <c r="FV150" s="81"/>
    </row>
    <row r="151" spans="1:178" s="12" customFormat="1" ht="31.5" x14ac:dyDescent="0.25">
      <c r="A151" s="59" t="s">
        <v>365</v>
      </c>
      <c r="B151" s="50">
        <f t="shared" si="330"/>
        <v>24548.929999999997</v>
      </c>
      <c r="C151" s="50">
        <f t="shared" si="331"/>
        <v>21875.079479999997</v>
      </c>
      <c r="D151" s="15">
        <f t="shared" si="112"/>
        <v>89.108077134115419</v>
      </c>
      <c r="E151" s="15"/>
      <c r="F151" s="15"/>
      <c r="G151" s="15"/>
      <c r="H151" s="15"/>
      <c r="I151" s="15"/>
      <c r="J151" s="15"/>
      <c r="K151" s="15">
        <v>4350</v>
      </c>
      <c r="L151" s="15">
        <v>4350</v>
      </c>
      <c r="M151" s="15">
        <f t="shared" si="215"/>
        <v>100</v>
      </c>
      <c r="N151" s="15"/>
      <c r="O151" s="15"/>
      <c r="P151" s="15"/>
      <c r="Q151" s="15"/>
      <c r="R151" s="15"/>
      <c r="S151" s="15"/>
      <c r="T151" s="15"/>
      <c r="U151" s="15"/>
      <c r="V151" s="14"/>
      <c r="W151" s="15"/>
      <c r="X151" s="15"/>
      <c r="Y151" s="15"/>
      <c r="Z151" s="15">
        <v>504.2</v>
      </c>
      <c r="AA151" s="15">
        <v>504.2</v>
      </c>
      <c r="AB151" s="14">
        <f t="shared" si="163"/>
        <v>100</v>
      </c>
      <c r="AC151" s="15">
        <v>13199.83</v>
      </c>
      <c r="AD151" s="15">
        <v>13199.83</v>
      </c>
      <c r="AE151" s="14">
        <f>AD151/AC151*100</f>
        <v>100</v>
      </c>
      <c r="AF151" s="15"/>
      <c r="AG151" s="15"/>
      <c r="AH151" s="14"/>
      <c r="AI151" s="15">
        <v>713</v>
      </c>
      <c r="AJ151" s="15">
        <v>266.01015000000001</v>
      </c>
      <c r="AK151" s="14">
        <f t="shared" si="335"/>
        <v>37.308576437587661</v>
      </c>
      <c r="AL151" s="14">
        <v>3264</v>
      </c>
      <c r="AM151" s="14">
        <v>2616.7840000000001</v>
      </c>
      <c r="AN151" s="15">
        <f t="shared" si="329"/>
        <v>80.17107843137255</v>
      </c>
      <c r="AO151" s="15">
        <v>1200</v>
      </c>
      <c r="AP151" s="15"/>
      <c r="AQ151" s="14"/>
      <c r="AR151" s="15"/>
      <c r="AS151" s="15"/>
      <c r="AT151" s="14"/>
      <c r="AU151" s="15"/>
      <c r="AV151" s="15"/>
      <c r="AW151" s="14"/>
      <c r="AX151" s="15"/>
      <c r="AY151" s="15"/>
      <c r="AZ151" s="14"/>
      <c r="BA151" s="15"/>
      <c r="BB151" s="15"/>
      <c r="BC151" s="14"/>
      <c r="BD151" s="15"/>
      <c r="BE151" s="15"/>
      <c r="BF151" s="14"/>
      <c r="BG151" s="50">
        <v>767.1</v>
      </c>
      <c r="BH151" s="50">
        <v>701.05532999999991</v>
      </c>
      <c r="BI151" s="14">
        <f t="shared" si="337"/>
        <v>91.390344153304639</v>
      </c>
      <c r="BJ151" s="50"/>
      <c r="BK151" s="15"/>
      <c r="BL151" s="14"/>
      <c r="BM151" s="15"/>
      <c r="BN151" s="15"/>
      <c r="BO151" s="14"/>
      <c r="BP151" s="50"/>
      <c r="BQ151" s="15"/>
      <c r="BR151" s="14"/>
      <c r="BS151" s="50"/>
      <c r="BT151" s="15"/>
      <c r="BU151" s="14"/>
      <c r="BV151" s="50"/>
      <c r="BW151" s="15"/>
      <c r="BX151" s="14"/>
      <c r="BY151" s="50"/>
      <c r="BZ151" s="15"/>
      <c r="CA151" s="14"/>
      <c r="CB151" s="50"/>
      <c r="CC151" s="15"/>
      <c r="CD151" s="14"/>
      <c r="CE151" s="50">
        <v>237.2</v>
      </c>
      <c r="CF151" s="50">
        <v>237.2</v>
      </c>
      <c r="CG151" s="14">
        <f t="shared" si="339"/>
        <v>100</v>
      </c>
      <c r="CH151" s="50"/>
      <c r="CI151" s="15"/>
      <c r="CJ151" s="14"/>
      <c r="CK151" s="50"/>
      <c r="CL151" s="15"/>
      <c r="CM151" s="14"/>
      <c r="CN151" s="50"/>
      <c r="CO151" s="15"/>
      <c r="CP151" s="14"/>
      <c r="CQ151" s="50"/>
      <c r="CR151" s="15"/>
      <c r="CS151" s="14"/>
      <c r="CT151" s="50"/>
      <c r="CU151" s="15"/>
      <c r="CV151" s="14"/>
      <c r="CW151" s="50"/>
      <c r="CX151" s="15"/>
      <c r="CY151" s="14"/>
      <c r="CZ151" s="50"/>
      <c r="DA151" s="15"/>
      <c r="DB151" s="14"/>
      <c r="DC151" s="50"/>
      <c r="DD151" s="15"/>
      <c r="DE151" s="14"/>
      <c r="DF151" s="50"/>
      <c r="DG151" s="15"/>
      <c r="DH151" s="14"/>
      <c r="DI151" s="50"/>
      <c r="DJ151" s="15"/>
      <c r="DK151" s="14"/>
      <c r="DL151" s="50"/>
      <c r="DM151" s="15"/>
      <c r="DN151" s="14"/>
      <c r="DO151" s="50"/>
      <c r="DP151" s="15"/>
      <c r="DQ151" s="14"/>
      <c r="DR151" s="50"/>
      <c r="DS151" s="15"/>
      <c r="DT151" s="14"/>
      <c r="DU151" s="50"/>
      <c r="DV151" s="15"/>
      <c r="DW151" s="14"/>
      <c r="DX151" s="50"/>
      <c r="DY151" s="15"/>
      <c r="DZ151" s="14"/>
      <c r="EA151" s="191">
        <v>313.60000000000002</v>
      </c>
      <c r="EB151" s="15"/>
      <c r="EC151" s="14">
        <f t="shared" si="341"/>
        <v>0</v>
      </c>
      <c r="ED151" s="172"/>
      <c r="EE151" s="15"/>
      <c r="EF151" s="14"/>
      <c r="EG151" s="172"/>
      <c r="EH151" s="15"/>
      <c r="EI151" s="14"/>
      <c r="EJ151" s="172"/>
      <c r="EK151" s="15"/>
      <c r="EL151" s="14"/>
      <c r="EM151" s="172"/>
      <c r="EN151" s="15"/>
      <c r="EO151" s="14"/>
      <c r="EP151" s="172"/>
      <c r="EQ151" s="15"/>
      <c r="ER151" s="14"/>
      <c r="ES151" s="172"/>
      <c r="ET151" s="15"/>
      <c r="EU151" s="14"/>
      <c r="EV151" s="172"/>
      <c r="EW151" s="15"/>
      <c r="EX151" s="14"/>
      <c r="EY151" s="172"/>
      <c r="EZ151" s="15"/>
      <c r="FA151" s="14"/>
      <c r="FB151" s="172"/>
      <c r="FC151" s="15"/>
      <c r="FD151" s="14"/>
      <c r="FE151" s="172"/>
      <c r="FF151" s="15"/>
      <c r="FG151" s="14"/>
      <c r="FH151" s="172"/>
      <c r="FI151" s="15"/>
      <c r="FJ151" s="14"/>
      <c r="FK151" s="172"/>
      <c r="FL151" s="15"/>
      <c r="FM151" s="14"/>
      <c r="FN151" s="172"/>
      <c r="FO151" s="15"/>
      <c r="FP151" s="14"/>
      <c r="FQ151" s="172"/>
      <c r="FR151" s="15"/>
      <c r="FS151" s="14"/>
      <c r="FT151" s="172"/>
      <c r="FU151" s="15"/>
      <c r="FV151" s="14"/>
    </row>
    <row r="152" spans="1:178" s="12" customFormat="1" ht="15.75" x14ac:dyDescent="0.25">
      <c r="A152" s="59" t="s">
        <v>366</v>
      </c>
      <c r="B152" s="50">
        <f t="shared" si="330"/>
        <v>68827.899999999994</v>
      </c>
      <c r="C152" s="50">
        <f t="shared" si="331"/>
        <v>19104.851000000002</v>
      </c>
      <c r="D152" s="50">
        <f>C152/B152*100</f>
        <v>27.757422498725088</v>
      </c>
      <c r="E152" s="50"/>
      <c r="F152" s="50"/>
      <c r="G152" s="50"/>
      <c r="H152" s="50"/>
      <c r="I152" s="50"/>
      <c r="J152" s="50"/>
      <c r="K152" s="50"/>
      <c r="L152" s="50"/>
      <c r="M152" s="50"/>
      <c r="N152" s="238"/>
      <c r="O152" s="238"/>
      <c r="P152" s="238"/>
      <c r="Q152" s="238"/>
      <c r="R152" s="238"/>
      <c r="S152" s="238"/>
      <c r="T152" s="238"/>
      <c r="U152" s="238"/>
      <c r="V152" s="238"/>
      <c r="W152" s="15">
        <v>50000</v>
      </c>
      <c r="X152" s="15">
        <v>19076.951000000001</v>
      </c>
      <c r="Y152" s="15">
        <f>X152/W152*100</f>
        <v>38.153902000000002</v>
      </c>
      <c r="Z152" s="50"/>
      <c r="AA152" s="50"/>
      <c r="AB152" s="50"/>
      <c r="AC152" s="15"/>
      <c r="AD152" s="15"/>
      <c r="AE152" s="15"/>
      <c r="AF152" s="238"/>
      <c r="AG152" s="238"/>
      <c r="AH152" s="238"/>
      <c r="AI152" s="238"/>
      <c r="AJ152" s="238"/>
      <c r="AK152" s="14"/>
      <c r="AL152" s="238"/>
      <c r="AM152" s="238"/>
      <c r="AN152" s="83"/>
      <c r="AO152" s="238"/>
      <c r="AP152" s="238"/>
      <c r="AQ152" s="238"/>
      <c r="AR152" s="238"/>
      <c r="AS152" s="238"/>
      <c r="AT152" s="238"/>
      <c r="AU152" s="238"/>
      <c r="AV152" s="238"/>
      <c r="AW152" s="238"/>
      <c r="AX152" s="238"/>
      <c r="AY152" s="238"/>
      <c r="AZ152" s="238"/>
      <c r="BA152" s="238"/>
      <c r="BB152" s="238"/>
      <c r="BC152" s="238"/>
      <c r="BD152" s="238"/>
      <c r="BE152" s="238"/>
      <c r="BF152" s="238"/>
      <c r="BG152" s="50"/>
      <c r="BH152" s="50"/>
      <c r="BI152" s="14"/>
      <c r="BJ152" s="50"/>
      <c r="BK152" s="238"/>
      <c r="BL152" s="238"/>
      <c r="BM152" s="238"/>
      <c r="BN152" s="238"/>
      <c r="BO152" s="238"/>
      <c r="BP152" s="50"/>
      <c r="BQ152" s="238"/>
      <c r="BR152" s="238"/>
      <c r="BS152" s="50"/>
      <c r="BT152" s="238"/>
      <c r="BU152" s="238"/>
      <c r="BV152" s="50"/>
      <c r="BW152" s="238"/>
      <c r="BX152" s="238"/>
      <c r="BY152" s="50"/>
      <c r="BZ152" s="238"/>
      <c r="CA152" s="238"/>
      <c r="CB152" s="50"/>
      <c r="CC152" s="238"/>
      <c r="CD152" s="238"/>
      <c r="CE152" s="50"/>
      <c r="CF152" s="238"/>
      <c r="CG152" s="14"/>
      <c r="CH152" s="50"/>
      <c r="CI152" s="238"/>
      <c r="CJ152" s="14"/>
      <c r="CK152" s="50"/>
      <c r="CL152" s="238"/>
      <c r="CM152" s="14"/>
      <c r="CN152" s="50"/>
      <c r="CO152" s="238"/>
      <c r="CP152" s="14"/>
      <c r="CQ152" s="50"/>
      <c r="CR152" s="238"/>
      <c r="CS152" s="14"/>
      <c r="CT152" s="50"/>
      <c r="CU152" s="238"/>
      <c r="CV152" s="14"/>
      <c r="CW152" s="50"/>
      <c r="CX152" s="238"/>
      <c r="CY152" s="14"/>
      <c r="CZ152" s="50"/>
      <c r="DA152" s="238"/>
      <c r="DB152" s="14"/>
      <c r="DC152" s="50"/>
      <c r="DD152" s="238"/>
      <c r="DE152" s="14"/>
      <c r="DF152" s="50"/>
      <c r="DG152" s="238"/>
      <c r="DH152" s="14"/>
      <c r="DI152" s="50"/>
      <c r="DJ152" s="238"/>
      <c r="DK152" s="14"/>
      <c r="DL152" s="50"/>
      <c r="DM152" s="238"/>
      <c r="DN152" s="14"/>
      <c r="DO152" s="50"/>
      <c r="DP152" s="238"/>
      <c r="DQ152" s="14"/>
      <c r="DR152" s="50"/>
      <c r="DS152" s="238"/>
      <c r="DT152" s="14"/>
      <c r="DU152" s="50"/>
      <c r="DV152" s="238"/>
      <c r="DW152" s="14"/>
      <c r="DX152" s="50"/>
      <c r="DY152" s="238"/>
      <c r="DZ152" s="14"/>
      <c r="EA152" s="50"/>
      <c r="EB152" s="50"/>
      <c r="EC152" s="50"/>
      <c r="ED152" s="50"/>
      <c r="EE152" s="50"/>
      <c r="EF152" s="50"/>
      <c r="EG152" s="50"/>
      <c r="EH152" s="50"/>
      <c r="EI152" s="50"/>
      <c r="EJ152" s="50"/>
      <c r="EK152" s="50"/>
      <c r="EL152" s="50"/>
      <c r="EM152" s="50"/>
      <c r="EN152" s="50"/>
      <c r="EO152" s="50"/>
      <c r="EP152" s="50"/>
      <c r="EQ152" s="50"/>
      <c r="ER152" s="50"/>
      <c r="ES152" s="50"/>
      <c r="ET152" s="50"/>
      <c r="EU152" s="50"/>
      <c r="EV152" s="50"/>
      <c r="EW152" s="50"/>
      <c r="EX152" s="50"/>
      <c r="EY152" s="50"/>
      <c r="EZ152" s="50"/>
      <c r="FA152" s="50"/>
      <c r="FB152" s="50"/>
      <c r="FC152" s="50"/>
      <c r="FD152" s="50"/>
      <c r="FE152" s="50">
        <v>18800</v>
      </c>
      <c r="FF152" s="50"/>
      <c r="FG152" s="50"/>
      <c r="FH152" s="50">
        <v>27.9</v>
      </c>
      <c r="FI152" s="50">
        <v>27.9</v>
      </c>
      <c r="FJ152" s="14">
        <f t="shared" si="328"/>
        <v>100</v>
      </c>
      <c r="FK152" s="50"/>
      <c r="FL152" s="50"/>
      <c r="FM152" s="14"/>
      <c r="FN152" s="50"/>
      <c r="FO152" s="50"/>
      <c r="FP152" s="14"/>
      <c r="FQ152" s="50"/>
      <c r="FR152" s="50"/>
      <c r="FS152" s="14"/>
      <c r="FT152" s="50"/>
      <c r="FU152" s="50"/>
      <c r="FV152" s="14"/>
    </row>
    <row r="153" spans="1:178" s="12" customFormat="1" ht="15.75" x14ac:dyDescent="0.25">
      <c r="A153" s="59" t="s">
        <v>364</v>
      </c>
      <c r="B153" s="50">
        <f t="shared" si="330"/>
        <v>132.69999999999999</v>
      </c>
      <c r="C153" s="50">
        <f t="shared" si="331"/>
        <v>0</v>
      </c>
      <c r="D153" s="50">
        <f t="shared" ref="D153:D162" si="343">C153/B153*100</f>
        <v>0</v>
      </c>
      <c r="E153" s="50"/>
      <c r="F153" s="50"/>
      <c r="G153" s="50"/>
      <c r="H153" s="50"/>
      <c r="I153" s="50"/>
      <c r="J153" s="50"/>
      <c r="K153" s="50"/>
      <c r="L153" s="50"/>
      <c r="M153" s="50"/>
      <c r="N153" s="238"/>
      <c r="O153" s="238"/>
      <c r="P153" s="238"/>
      <c r="Q153" s="238"/>
      <c r="R153" s="238"/>
      <c r="S153" s="238"/>
      <c r="T153" s="238"/>
      <c r="U153" s="238"/>
      <c r="V153" s="238"/>
      <c r="W153" s="238"/>
      <c r="X153" s="238"/>
      <c r="Y153" s="15"/>
      <c r="Z153" s="50"/>
      <c r="AA153" s="50"/>
      <c r="AB153" s="50"/>
      <c r="AC153" s="15"/>
      <c r="AD153" s="15"/>
      <c r="AE153" s="15"/>
      <c r="AF153" s="238"/>
      <c r="AG153" s="238"/>
      <c r="AH153" s="238"/>
      <c r="AI153" s="238"/>
      <c r="AJ153" s="238"/>
      <c r="AK153" s="14"/>
      <c r="AL153" s="238"/>
      <c r="AM153" s="238"/>
      <c r="AN153" s="83"/>
      <c r="AO153" s="238"/>
      <c r="AP153" s="238"/>
      <c r="AQ153" s="238"/>
      <c r="AR153" s="238"/>
      <c r="AS153" s="238"/>
      <c r="AT153" s="238"/>
      <c r="AU153" s="238"/>
      <c r="AV153" s="238"/>
      <c r="AW153" s="238"/>
      <c r="AX153" s="238"/>
      <c r="AY153" s="238"/>
      <c r="AZ153" s="238"/>
      <c r="BA153" s="238"/>
      <c r="BB153" s="238"/>
      <c r="BC153" s="238"/>
      <c r="BD153" s="238"/>
      <c r="BE153" s="238"/>
      <c r="BF153" s="238"/>
      <c r="BG153" s="50">
        <v>132.69999999999999</v>
      </c>
      <c r="BH153" s="50"/>
      <c r="BI153" s="14">
        <f t="shared" si="337"/>
        <v>0</v>
      </c>
      <c r="BJ153" s="50"/>
      <c r="BK153" s="238"/>
      <c r="BL153" s="238"/>
      <c r="BM153" s="238"/>
      <c r="BN153" s="238"/>
      <c r="BO153" s="238"/>
      <c r="BP153" s="50"/>
      <c r="BQ153" s="238"/>
      <c r="BR153" s="238"/>
      <c r="BS153" s="50"/>
      <c r="BT153" s="238"/>
      <c r="BU153" s="238"/>
      <c r="BV153" s="50"/>
      <c r="BW153" s="238"/>
      <c r="BX153" s="238"/>
      <c r="BY153" s="50"/>
      <c r="BZ153" s="238"/>
      <c r="CA153" s="238"/>
      <c r="CB153" s="50"/>
      <c r="CC153" s="238"/>
      <c r="CD153" s="238"/>
      <c r="CE153" s="50"/>
      <c r="CF153" s="238"/>
      <c r="CG153" s="14"/>
      <c r="CH153" s="50"/>
      <c r="CI153" s="238"/>
      <c r="CJ153" s="14"/>
      <c r="CK153" s="50"/>
      <c r="CL153" s="238"/>
      <c r="CM153" s="14"/>
      <c r="CN153" s="50"/>
      <c r="CO153" s="238"/>
      <c r="CP153" s="14"/>
      <c r="CQ153" s="50"/>
      <c r="CR153" s="238"/>
      <c r="CS153" s="14"/>
      <c r="CT153" s="50"/>
      <c r="CU153" s="238"/>
      <c r="CV153" s="14"/>
      <c r="CW153" s="50"/>
      <c r="CX153" s="238"/>
      <c r="CY153" s="14"/>
      <c r="CZ153" s="50"/>
      <c r="DA153" s="238"/>
      <c r="DB153" s="14"/>
      <c r="DC153" s="50"/>
      <c r="DD153" s="238"/>
      <c r="DE153" s="14"/>
      <c r="DF153" s="50"/>
      <c r="DG153" s="238"/>
      <c r="DH153" s="14"/>
      <c r="DI153" s="50"/>
      <c r="DJ153" s="238"/>
      <c r="DK153" s="14"/>
      <c r="DL153" s="50"/>
      <c r="DM153" s="238"/>
      <c r="DN153" s="14"/>
      <c r="DO153" s="50"/>
      <c r="DP153" s="238"/>
      <c r="DQ153" s="14"/>
      <c r="DR153" s="50"/>
      <c r="DS153" s="238"/>
      <c r="DT153" s="14"/>
      <c r="DU153" s="50"/>
      <c r="DV153" s="238"/>
      <c r="DW153" s="14"/>
      <c r="DX153" s="50"/>
      <c r="DY153" s="238"/>
      <c r="DZ153" s="14"/>
      <c r="EA153" s="50"/>
      <c r="EB153" s="50"/>
      <c r="EC153" s="50"/>
      <c r="ED153" s="50"/>
      <c r="EE153" s="50"/>
      <c r="EF153" s="50"/>
      <c r="EG153" s="50"/>
      <c r="EH153" s="50"/>
      <c r="EI153" s="50"/>
      <c r="EJ153" s="50"/>
      <c r="EK153" s="50"/>
      <c r="EL153" s="50"/>
      <c r="EM153" s="50"/>
      <c r="EN153" s="50"/>
      <c r="EO153" s="50"/>
      <c r="EP153" s="50"/>
      <c r="EQ153" s="50"/>
      <c r="ER153" s="50"/>
      <c r="ES153" s="50"/>
      <c r="ET153" s="50"/>
      <c r="EU153" s="50"/>
      <c r="EV153" s="50"/>
      <c r="EW153" s="50"/>
      <c r="EX153" s="50"/>
      <c r="EY153" s="50"/>
      <c r="EZ153" s="50"/>
      <c r="FA153" s="50"/>
      <c r="FB153" s="50"/>
      <c r="FC153" s="50"/>
      <c r="FD153" s="50"/>
      <c r="FE153" s="50"/>
      <c r="FF153" s="50"/>
      <c r="FG153" s="50"/>
      <c r="FH153" s="50"/>
      <c r="FI153" s="50"/>
      <c r="FJ153" s="14"/>
      <c r="FK153" s="50"/>
      <c r="FL153" s="50"/>
      <c r="FM153" s="14"/>
      <c r="FN153" s="50"/>
      <c r="FO153" s="50"/>
      <c r="FP153" s="14"/>
      <c r="FQ153" s="50"/>
      <c r="FR153" s="50"/>
      <c r="FS153" s="14"/>
      <c r="FT153" s="50"/>
      <c r="FU153" s="50"/>
      <c r="FV153" s="14"/>
    </row>
    <row r="154" spans="1:178" s="12" customFormat="1" ht="15.75" x14ac:dyDescent="0.25">
      <c r="A154" s="59" t="s">
        <v>567</v>
      </c>
      <c r="B154" s="50">
        <f t="shared" si="330"/>
        <v>15.3</v>
      </c>
      <c r="C154" s="50">
        <f t="shared" si="331"/>
        <v>15.3</v>
      </c>
      <c r="D154" s="50">
        <f t="shared" si="343"/>
        <v>100</v>
      </c>
      <c r="E154" s="50"/>
      <c r="F154" s="50"/>
      <c r="G154" s="50"/>
      <c r="H154" s="50"/>
      <c r="I154" s="50"/>
      <c r="J154" s="50"/>
      <c r="K154" s="50"/>
      <c r="L154" s="50"/>
      <c r="M154" s="50"/>
      <c r="N154" s="238"/>
      <c r="O154" s="238"/>
      <c r="P154" s="238"/>
      <c r="Q154" s="238"/>
      <c r="R154" s="238"/>
      <c r="S154" s="238"/>
      <c r="T154" s="238"/>
      <c r="U154" s="238"/>
      <c r="V154" s="238"/>
      <c r="W154" s="238"/>
      <c r="X154" s="238"/>
      <c r="Y154" s="15"/>
      <c r="Z154" s="50"/>
      <c r="AA154" s="50"/>
      <c r="AB154" s="50"/>
      <c r="AC154" s="15"/>
      <c r="AD154" s="15"/>
      <c r="AE154" s="15"/>
      <c r="AF154" s="238"/>
      <c r="AG154" s="238"/>
      <c r="AH154" s="238"/>
      <c r="AI154" s="238"/>
      <c r="AJ154" s="238"/>
      <c r="AK154" s="14"/>
      <c r="AL154" s="238"/>
      <c r="AM154" s="238"/>
      <c r="AN154" s="83"/>
      <c r="AO154" s="238"/>
      <c r="AP154" s="238"/>
      <c r="AQ154" s="238"/>
      <c r="AR154" s="238"/>
      <c r="AS154" s="238"/>
      <c r="AT154" s="238"/>
      <c r="AU154" s="238"/>
      <c r="AV154" s="238"/>
      <c r="AW154" s="238"/>
      <c r="AX154" s="238"/>
      <c r="AY154" s="238"/>
      <c r="AZ154" s="238"/>
      <c r="BA154" s="238"/>
      <c r="BB154" s="238"/>
      <c r="BC154" s="238"/>
      <c r="BD154" s="238"/>
      <c r="BE154" s="238"/>
      <c r="BF154" s="238"/>
      <c r="BG154" s="50">
        <v>15.3</v>
      </c>
      <c r="BH154" s="50">
        <v>15.3</v>
      </c>
      <c r="BI154" s="14">
        <f t="shared" si="337"/>
        <v>100</v>
      </c>
      <c r="BJ154" s="50"/>
      <c r="BK154" s="238"/>
      <c r="BL154" s="238"/>
      <c r="BM154" s="238"/>
      <c r="BN154" s="238"/>
      <c r="BO154" s="238"/>
      <c r="BP154" s="50"/>
      <c r="BQ154" s="238"/>
      <c r="BR154" s="238"/>
      <c r="BS154" s="50"/>
      <c r="BT154" s="238"/>
      <c r="BU154" s="238"/>
      <c r="BV154" s="50"/>
      <c r="BW154" s="238"/>
      <c r="BX154" s="238"/>
      <c r="BY154" s="50"/>
      <c r="BZ154" s="238"/>
      <c r="CA154" s="238"/>
      <c r="CB154" s="50"/>
      <c r="CC154" s="238"/>
      <c r="CD154" s="238"/>
      <c r="CE154" s="50"/>
      <c r="CF154" s="238"/>
      <c r="CG154" s="14"/>
      <c r="CH154" s="50"/>
      <c r="CI154" s="238"/>
      <c r="CJ154" s="14"/>
      <c r="CK154" s="50"/>
      <c r="CL154" s="238"/>
      <c r="CM154" s="14"/>
      <c r="CN154" s="50"/>
      <c r="CO154" s="238"/>
      <c r="CP154" s="14"/>
      <c r="CQ154" s="50"/>
      <c r="CR154" s="238"/>
      <c r="CS154" s="14"/>
      <c r="CT154" s="50"/>
      <c r="CU154" s="238"/>
      <c r="CV154" s="14"/>
      <c r="CW154" s="50"/>
      <c r="CX154" s="238"/>
      <c r="CY154" s="14"/>
      <c r="CZ154" s="50"/>
      <c r="DA154" s="238"/>
      <c r="DB154" s="14"/>
      <c r="DC154" s="50"/>
      <c r="DD154" s="238"/>
      <c r="DE154" s="14"/>
      <c r="DF154" s="50"/>
      <c r="DG154" s="238"/>
      <c r="DH154" s="14"/>
      <c r="DI154" s="50"/>
      <c r="DJ154" s="238"/>
      <c r="DK154" s="14"/>
      <c r="DL154" s="50"/>
      <c r="DM154" s="238"/>
      <c r="DN154" s="14"/>
      <c r="DO154" s="50"/>
      <c r="DP154" s="238"/>
      <c r="DQ154" s="14"/>
      <c r="DR154" s="50"/>
      <c r="DS154" s="238"/>
      <c r="DT154" s="14"/>
      <c r="DU154" s="50"/>
      <c r="DV154" s="238"/>
      <c r="DW154" s="14"/>
      <c r="DX154" s="50"/>
      <c r="DY154" s="238"/>
      <c r="DZ154" s="14"/>
      <c r="EA154" s="50"/>
      <c r="EB154" s="50"/>
      <c r="EC154" s="50"/>
      <c r="ED154" s="50"/>
      <c r="EE154" s="50"/>
      <c r="EF154" s="50"/>
      <c r="EG154" s="50"/>
      <c r="EH154" s="50"/>
      <c r="EI154" s="50"/>
      <c r="EJ154" s="50"/>
      <c r="EK154" s="50"/>
      <c r="EL154" s="50"/>
      <c r="EM154" s="50"/>
      <c r="EN154" s="50"/>
      <c r="EO154" s="50"/>
      <c r="EP154" s="50"/>
      <c r="EQ154" s="50"/>
      <c r="ER154" s="50"/>
      <c r="ES154" s="50"/>
      <c r="ET154" s="50"/>
      <c r="EU154" s="50"/>
      <c r="EV154" s="50"/>
      <c r="EW154" s="50"/>
      <c r="EX154" s="50"/>
      <c r="EY154" s="50"/>
      <c r="EZ154" s="50"/>
      <c r="FA154" s="50"/>
      <c r="FB154" s="50"/>
      <c r="FC154" s="50"/>
      <c r="FD154" s="50"/>
      <c r="FE154" s="50"/>
      <c r="FF154" s="50"/>
      <c r="FG154" s="50"/>
      <c r="FH154" s="50"/>
      <c r="FI154" s="50"/>
      <c r="FJ154" s="14"/>
      <c r="FK154" s="50"/>
      <c r="FL154" s="50"/>
      <c r="FM154" s="14"/>
      <c r="FN154" s="50"/>
      <c r="FO154" s="50"/>
      <c r="FP154" s="14"/>
      <c r="FQ154" s="50"/>
      <c r="FR154" s="50"/>
      <c r="FS154" s="14"/>
      <c r="FT154" s="50"/>
      <c r="FU154" s="50"/>
      <c r="FV154" s="14"/>
    </row>
    <row r="155" spans="1:178" s="12" customFormat="1" ht="15.75" x14ac:dyDescent="0.25">
      <c r="A155" s="59" t="s">
        <v>568</v>
      </c>
      <c r="B155" s="50">
        <f t="shared" si="330"/>
        <v>73.2</v>
      </c>
      <c r="C155" s="50">
        <f t="shared" si="331"/>
        <v>73.2</v>
      </c>
      <c r="D155" s="50">
        <f t="shared" si="343"/>
        <v>100</v>
      </c>
      <c r="E155" s="50"/>
      <c r="F155" s="50"/>
      <c r="G155" s="50"/>
      <c r="H155" s="50"/>
      <c r="I155" s="50"/>
      <c r="J155" s="50"/>
      <c r="K155" s="50"/>
      <c r="L155" s="50"/>
      <c r="M155" s="50"/>
      <c r="N155" s="238"/>
      <c r="O155" s="238"/>
      <c r="P155" s="238"/>
      <c r="Q155" s="238"/>
      <c r="R155" s="238"/>
      <c r="S155" s="238"/>
      <c r="T155" s="238"/>
      <c r="U155" s="238"/>
      <c r="V155" s="238"/>
      <c r="W155" s="238"/>
      <c r="X155" s="238"/>
      <c r="Y155" s="15"/>
      <c r="Z155" s="50"/>
      <c r="AA155" s="50"/>
      <c r="AB155" s="50"/>
      <c r="AC155" s="15"/>
      <c r="AD155" s="15"/>
      <c r="AE155" s="15"/>
      <c r="AF155" s="238"/>
      <c r="AG155" s="238"/>
      <c r="AH155" s="238"/>
      <c r="AI155" s="238"/>
      <c r="AJ155" s="238"/>
      <c r="AK155" s="14"/>
      <c r="AL155" s="238"/>
      <c r="AM155" s="238"/>
      <c r="AN155" s="83"/>
      <c r="AO155" s="238"/>
      <c r="AP155" s="238"/>
      <c r="AQ155" s="238"/>
      <c r="AR155" s="238"/>
      <c r="AS155" s="238"/>
      <c r="AT155" s="238"/>
      <c r="AU155" s="238"/>
      <c r="AV155" s="238"/>
      <c r="AW155" s="238"/>
      <c r="AX155" s="238"/>
      <c r="AY155" s="238"/>
      <c r="AZ155" s="238"/>
      <c r="BA155" s="238"/>
      <c r="BB155" s="238"/>
      <c r="BC155" s="238"/>
      <c r="BD155" s="238"/>
      <c r="BE155" s="238"/>
      <c r="BF155" s="238"/>
      <c r="BG155" s="50">
        <v>73.2</v>
      </c>
      <c r="BH155" s="50">
        <v>73.2</v>
      </c>
      <c r="BI155" s="14">
        <f t="shared" si="337"/>
        <v>100</v>
      </c>
      <c r="BJ155" s="50"/>
      <c r="BK155" s="238"/>
      <c r="BL155" s="238"/>
      <c r="BM155" s="238"/>
      <c r="BN155" s="238"/>
      <c r="BO155" s="238"/>
      <c r="BP155" s="50"/>
      <c r="BQ155" s="238"/>
      <c r="BR155" s="238"/>
      <c r="BS155" s="50"/>
      <c r="BT155" s="238"/>
      <c r="BU155" s="238"/>
      <c r="BV155" s="50"/>
      <c r="BW155" s="238"/>
      <c r="BX155" s="238"/>
      <c r="BY155" s="50"/>
      <c r="BZ155" s="238"/>
      <c r="CA155" s="238"/>
      <c r="CB155" s="50"/>
      <c r="CC155" s="238"/>
      <c r="CD155" s="238"/>
      <c r="CE155" s="50"/>
      <c r="CF155" s="238"/>
      <c r="CG155" s="14"/>
      <c r="CH155" s="50"/>
      <c r="CI155" s="238"/>
      <c r="CJ155" s="14"/>
      <c r="CK155" s="50"/>
      <c r="CL155" s="238"/>
      <c r="CM155" s="14"/>
      <c r="CN155" s="50"/>
      <c r="CO155" s="238"/>
      <c r="CP155" s="14"/>
      <c r="CQ155" s="50"/>
      <c r="CR155" s="238"/>
      <c r="CS155" s="14"/>
      <c r="CT155" s="50"/>
      <c r="CU155" s="238"/>
      <c r="CV155" s="14"/>
      <c r="CW155" s="50"/>
      <c r="CX155" s="238"/>
      <c r="CY155" s="14"/>
      <c r="CZ155" s="50"/>
      <c r="DA155" s="238"/>
      <c r="DB155" s="14"/>
      <c r="DC155" s="50"/>
      <c r="DD155" s="238"/>
      <c r="DE155" s="14"/>
      <c r="DF155" s="50"/>
      <c r="DG155" s="238"/>
      <c r="DH155" s="14"/>
      <c r="DI155" s="50"/>
      <c r="DJ155" s="238"/>
      <c r="DK155" s="14"/>
      <c r="DL155" s="50"/>
      <c r="DM155" s="238"/>
      <c r="DN155" s="14"/>
      <c r="DO155" s="50"/>
      <c r="DP155" s="238"/>
      <c r="DQ155" s="14"/>
      <c r="DR155" s="50"/>
      <c r="DS155" s="238"/>
      <c r="DT155" s="14"/>
      <c r="DU155" s="50"/>
      <c r="DV155" s="238"/>
      <c r="DW155" s="14"/>
      <c r="DX155" s="50"/>
      <c r="DY155" s="238"/>
      <c r="DZ155" s="14"/>
      <c r="EA155" s="50"/>
      <c r="EB155" s="50"/>
      <c r="EC155" s="50"/>
      <c r="ED155" s="50"/>
      <c r="EE155" s="50"/>
      <c r="EF155" s="50"/>
      <c r="EG155" s="50"/>
      <c r="EH155" s="50"/>
      <c r="EI155" s="50"/>
      <c r="EJ155" s="50"/>
      <c r="EK155" s="50"/>
      <c r="EL155" s="50"/>
      <c r="EM155" s="50"/>
      <c r="EN155" s="50"/>
      <c r="EO155" s="50"/>
      <c r="EP155" s="50"/>
      <c r="EQ155" s="50"/>
      <c r="ER155" s="50"/>
      <c r="ES155" s="50"/>
      <c r="ET155" s="50"/>
      <c r="EU155" s="50"/>
      <c r="EV155" s="50"/>
      <c r="EW155" s="50"/>
      <c r="EX155" s="50"/>
      <c r="EY155" s="50"/>
      <c r="EZ155" s="50"/>
      <c r="FA155" s="50"/>
      <c r="FB155" s="50"/>
      <c r="FC155" s="50"/>
      <c r="FD155" s="50"/>
      <c r="FE155" s="50"/>
      <c r="FF155" s="50"/>
      <c r="FG155" s="50"/>
      <c r="FH155" s="50"/>
      <c r="FI155" s="50"/>
      <c r="FJ155" s="14"/>
      <c r="FK155" s="50"/>
      <c r="FL155" s="50"/>
      <c r="FM155" s="14"/>
      <c r="FN155" s="50"/>
      <c r="FO155" s="50"/>
      <c r="FP155" s="14"/>
      <c r="FQ155" s="50"/>
      <c r="FR155" s="50"/>
      <c r="FS155" s="14"/>
      <c r="FT155" s="50"/>
      <c r="FU155" s="50"/>
      <c r="FV155" s="14"/>
    </row>
    <row r="156" spans="1:178" s="12" customFormat="1" ht="15.75" x14ac:dyDescent="0.25">
      <c r="A156" s="59" t="s">
        <v>569</v>
      </c>
      <c r="B156" s="50">
        <f t="shared" si="330"/>
        <v>63.2</v>
      </c>
      <c r="C156" s="50">
        <f t="shared" si="331"/>
        <v>63.2</v>
      </c>
      <c r="D156" s="50">
        <f t="shared" si="343"/>
        <v>100</v>
      </c>
      <c r="E156" s="50"/>
      <c r="F156" s="50"/>
      <c r="G156" s="50"/>
      <c r="H156" s="50"/>
      <c r="I156" s="50"/>
      <c r="J156" s="50"/>
      <c r="K156" s="50"/>
      <c r="L156" s="50"/>
      <c r="M156" s="50"/>
      <c r="N156" s="238"/>
      <c r="O156" s="238"/>
      <c r="P156" s="238"/>
      <c r="Q156" s="238"/>
      <c r="R156" s="238"/>
      <c r="S156" s="238"/>
      <c r="T156" s="238"/>
      <c r="U156" s="238"/>
      <c r="V156" s="238"/>
      <c r="W156" s="238"/>
      <c r="X156" s="238"/>
      <c r="Y156" s="15"/>
      <c r="Z156" s="50"/>
      <c r="AA156" s="50"/>
      <c r="AB156" s="50"/>
      <c r="AC156" s="15"/>
      <c r="AD156" s="15"/>
      <c r="AE156" s="15"/>
      <c r="AF156" s="238"/>
      <c r="AG156" s="238"/>
      <c r="AH156" s="238"/>
      <c r="AI156" s="238"/>
      <c r="AJ156" s="238"/>
      <c r="AK156" s="14"/>
      <c r="AL156" s="238"/>
      <c r="AM156" s="238"/>
      <c r="AN156" s="83"/>
      <c r="AO156" s="238"/>
      <c r="AP156" s="238"/>
      <c r="AQ156" s="238"/>
      <c r="AR156" s="238"/>
      <c r="AS156" s="238"/>
      <c r="AT156" s="238"/>
      <c r="AU156" s="238"/>
      <c r="AV156" s="238"/>
      <c r="AW156" s="238"/>
      <c r="AX156" s="238"/>
      <c r="AY156" s="238"/>
      <c r="AZ156" s="238"/>
      <c r="BA156" s="238"/>
      <c r="BB156" s="238"/>
      <c r="BC156" s="238"/>
      <c r="BD156" s="238"/>
      <c r="BE156" s="238"/>
      <c r="BF156" s="238"/>
      <c r="BG156" s="50">
        <v>63.2</v>
      </c>
      <c r="BH156" s="50">
        <v>63.2</v>
      </c>
      <c r="BI156" s="14">
        <f t="shared" si="337"/>
        <v>100</v>
      </c>
      <c r="BJ156" s="50"/>
      <c r="BK156" s="238"/>
      <c r="BL156" s="238"/>
      <c r="BM156" s="238"/>
      <c r="BN156" s="238"/>
      <c r="BO156" s="238"/>
      <c r="BP156" s="50"/>
      <c r="BQ156" s="238"/>
      <c r="BR156" s="238"/>
      <c r="BS156" s="50"/>
      <c r="BT156" s="238"/>
      <c r="BU156" s="238"/>
      <c r="BV156" s="50"/>
      <c r="BW156" s="238"/>
      <c r="BX156" s="238"/>
      <c r="BY156" s="50"/>
      <c r="BZ156" s="238"/>
      <c r="CA156" s="238"/>
      <c r="CB156" s="50"/>
      <c r="CC156" s="238"/>
      <c r="CD156" s="238"/>
      <c r="CE156" s="50"/>
      <c r="CF156" s="238"/>
      <c r="CG156" s="14"/>
      <c r="CH156" s="50"/>
      <c r="CI156" s="238"/>
      <c r="CJ156" s="14"/>
      <c r="CK156" s="50"/>
      <c r="CL156" s="238"/>
      <c r="CM156" s="14"/>
      <c r="CN156" s="50"/>
      <c r="CO156" s="238"/>
      <c r="CP156" s="14"/>
      <c r="CQ156" s="50"/>
      <c r="CR156" s="238"/>
      <c r="CS156" s="14"/>
      <c r="CT156" s="50"/>
      <c r="CU156" s="238"/>
      <c r="CV156" s="14"/>
      <c r="CW156" s="50"/>
      <c r="CX156" s="238"/>
      <c r="CY156" s="14"/>
      <c r="CZ156" s="50"/>
      <c r="DA156" s="238"/>
      <c r="DB156" s="14"/>
      <c r="DC156" s="50"/>
      <c r="DD156" s="238"/>
      <c r="DE156" s="14"/>
      <c r="DF156" s="50"/>
      <c r="DG156" s="238"/>
      <c r="DH156" s="14"/>
      <c r="DI156" s="50"/>
      <c r="DJ156" s="238"/>
      <c r="DK156" s="14"/>
      <c r="DL156" s="50"/>
      <c r="DM156" s="238"/>
      <c r="DN156" s="14"/>
      <c r="DO156" s="50"/>
      <c r="DP156" s="238"/>
      <c r="DQ156" s="14"/>
      <c r="DR156" s="50"/>
      <c r="DS156" s="238"/>
      <c r="DT156" s="14"/>
      <c r="DU156" s="50"/>
      <c r="DV156" s="238"/>
      <c r="DW156" s="14"/>
      <c r="DX156" s="50"/>
      <c r="DY156" s="238"/>
      <c r="DZ156" s="14"/>
      <c r="EA156" s="50"/>
      <c r="EB156" s="50"/>
      <c r="EC156" s="50"/>
      <c r="ED156" s="50"/>
      <c r="EE156" s="50"/>
      <c r="EF156" s="50"/>
      <c r="EG156" s="50"/>
      <c r="EH156" s="50"/>
      <c r="EI156" s="50"/>
      <c r="EJ156" s="50"/>
      <c r="EK156" s="50"/>
      <c r="EL156" s="50"/>
      <c r="EM156" s="50"/>
      <c r="EN156" s="50"/>
      <c r="EO156" s="50"/>
      <c r="EP156" s="50"/>
      <c r="EQ156" s="50"/>
      <c r="ER156" s="50"/>
      <c r="ES156" s="50"/>
      <c r="ET156" s="50"/>
      <c r="EU156" s="50"/>
      <c r="EV156" s="50"/>
      <c r="EW156" s="50"/>
      <c r="EX156" s="50"/>
      <c r="EY156" s="50"/>
      <c r="EZ156" s="50"/>
      <c r="FA156" s="50"/>
      <c r="FB156" s="50"/>
      <c r="FC156" s="50"/>
      <c r="FD156" s="50"/>
      <c r="FE156" s="50"/>
      <c r="FF156" s="50"/>
      <c r="FG156" s="50"/>
      <c r="FH156" s="50"/>
      <c r="FI156" s="50"/>
      <c r="FJ156" s="14"/>
      <c r="FK156" s="50"/>
      <c r="FL156" s="50"/>
      <c r="FM156" s="14"/>
      <c r="FN156" s="50"/>
      <c r="FO156" s="50"/>
      <c r="FP156" s="14"/>
      <c r="FQ156" s="50"/>
      <c r="FR156" s="50"/>
      <c r="FS156" s="14"/>
      <c r="FT156" s="50"/>
      <c r="FU156" s="50"/>
      <c r="FV156" s="14"/>
    </row>
    <row r="157" spans="1:178" s="12" customFormat="1" ht="15.75" x14ac:dyDescent="0.25">
      <c r="A157" s="59" t="s">
        <v>570</v>
      </c>
      <c r="B157" s="50">
        <f t="shared" si="330"/>
        <v>77.2</v>
      </c>
      <c r="C157" s="50">
        <f t="shared" si="331"/>
        <v>77.2</v>
      </c>
      <c r="D157" s="50">
        <f t="shared" si="343"/>
        <v>100</v>
      </c>
      <c r="E157" s="50"/>
      <c r="F157" s="50"/>
      <c r="G157" s="50"/>
      <c r="H157" s="50"/>
      <c r="I157" s="50"/>
      <c r="J157" s="50"/>
      <c r="K157" s="50"/>
      <c r="L157" s="50"/>
      <c r="M157" s="50"/>
      <c r="N157" s="238"/>
      <c r="O157" s="238"/>
      <c r="P157" s="238"/>
      <c r="Q157" s="238"/>
      <c r="R157" s="238"/>
      <c r="S157" s="238"/>
      <c r="T157" s="238"/>
      <c r="U157" s="238"/>
      <c r="V157" s="238"/>
      <c r="W157" s="238"/>
      <c r="X157" s="238"/>
      <c r="Y157" s="15"/>
      <c r="Z157" s="50"/>
      <c r="AA157" s="50"/>
      <c r="AB157" s="50"/>
      <c r="AC157" s="15"/>
      <c r="AD157" s="15"/>
      <c r="AE157" s="15"/>
      <c r="AF157" s="238"/>
      <c r="AG157" s="238"/>
      <c r="AH157" s="238"/>
      <c r="AI157" s="238"/>
      <c r="AJ157" s="238"/>
      <c r="AK157" s="14"/>
      <c r="AL157" s="238"/>
      <c r="AM157" s="238"/>
      <c r="AN157" s="83"/>
      <c r="AO157" s="238"/>
      <c r="AP157" s="238"/>
      <c r="AQ157" s="238"/>
      <c r="AR157" s="238"/>
      <c r="AS157" s="238"/>
      <c r="AT157" s="238"/>
      <c r="AU157" s="238"/>
      <c r="AV157" s="238"/>
      <c r="AW157" s="238"/>
      <c r="AX157" s="238"/>
      <c r="AY157" s="238"/>
      <c r="AZ157" s="238"/>
      <c r="BA157" s="238"/>
      <c r="BB157" s="238"/>
      <c r="BC157" s="238"/>
      <c r="BD157" s="238"/>
      <c r="BE157" s="238"/>
      <c r="BF157" s="238"/>
      <c r="BG157" s="50">
        <v>77.2</v>
      </c>
      <c r="BH157" s="50">
        <v>77.2</v>
      </c>
      <c r="BI157" s="14">
        <f t="shared" si="337"/>
        <v>100</v>
      </c>
      <c r="BJ157" s="50"/>
      <c r="BK157" s="238"/>
      <c r="BL157" s="238"/>
      <c r="BM157" s="238"/>
      <c r="BN157" s="238"/>
      <c r="BO157" s="238"/>
      <c r="BP157" s="50"/>
      <c r="BQ157" s="238"/>
      <c r="BR157" s="238"/>
      <c r="BS157" s="50"/>
      <c r="BT157" s="238"/>
      <c r="BU157" s="238"/>
      <c r="BV157" s="50"/>
      <c r="BW157" s="238"/>
      <c r="BX157" s="238"/>
      <c r="BY157" s="50"/>
      <c r="BZ157" s="238"/>
      <c r="CA157" s="238"/>
      <c r="CB157" s="50"/>
      <c r="CC157" s="238"/>
      <c r="CD157" s="238"/>
      <c r="CE157" s="50"/>
      <c r="CF157" s="238"/>
      <c r="CG157" s="14"/>
      <c r="CH157" s="50"/>
      <c r="CI157" s="238"/>
      <c r="CJ157" s="14"/>
      <c r="CK157" s="50"/>
      <c r="CL157" s="238"/>
      <c r="CM157" s="14"/>
      <c r="CN157" s="50"/>
      <c r="CO157" s="238"/>
      <c r="CP157" s="14"/>
      <c r="CQ157" s="50"/>
      <c r="CR157" s="238"/>
      <c r="CS157" s="14"/>
      <c r="CT157" s="50"/>
      <c r="CU157" s="238"/>
      <c r="CV157" s="14"/>
      <c r="CW157" s="50"/>
      <c r="CX157" s="238"/>
      <c r="CY157" s="14"/>
      <c r="CZ157" s="50"/>
      <c r="DA157" s="238"/>
      <c r="DB157" s="14"/>
      <c r="DC157" s="50"/>
      <c r="DD157" s="238"/>
      <c r="DE157" s="14"/>
      <c r="DF157" s="50"/>
      <c r="DG157" s="238"/>
      <c r="DH157" s="14"/>
      <c r="DI157" s="50"/>
      <c r="DJ157" s="238"/>
      <c r="DK157" s="14"/>
      <c r="DL157" s="50"/>
      <c r="DM157" s="238"/>
      <c r="DN157" s="14"/>
      <c r="DO157" s="50"/>
      <c r="DP157" s="238"/>
      <c r="DQ157" s="14"/>
      <c r="DR157" s="50"/>
      <c r="DS157" s="238"/>
      <c r="DT157" s="14"/>
      <c r="DU157" s="50"/>
      <c r="DV157" s="238"/>
      <c r="DW157" s="14"/>
      <c r="DX157" s="50"/>
      <c r="DY157" s="238"/>
      <c r="DZ157" s="14"/>
      <c r="EA157" s="50"/>
      <c r="EB157" s="50"/>
      <c r="EC157" s="50"/>
      <c r="ED157" s="50"/>
      <c r="EE157" s="50"/>
      <c r="EF157" s="50"/>
      <c r="EG157" s="50"/>
      <c r="EH157" s="50"/>
      <c r="EI157" s="50"/>
      <c r="EJ157" s="50"/>
      <c r="EK157" s="50"/>
      <c r="EL157" s="50"/>
      <c r="EM157" s="50"/>
      <c r="EN157" s="50"/>
      <c r="EO157" s="50"/>
      <c r="EP157" s="50"/>
      <c r="EQ157" s="50"/>
      <c r="ER157" s="50"/>
      <c r="ES157" s="50"/>
      <c r="ET157" s="50"/>
      <c r="EU157" s="50"/>
      <c r="EV157" s="50"/>
      <c r="EW157" s="50"/>
      <c r="EX157" s="50"/>
      <c r="EY157" s="50"/>
      <c r="EZ157" s="50"/>
      <c r="FA157" s="50"/>
      <c r="FB157" s="50"/>
      <c r="FC157" s="50"/>
      <c r="FD157" s="50"/>
      <c r="FE157" s="50"/>
      <c r="FF157" s="50"/>
      <c r="FG157" s="50"/>
      <c r="FH157" s="50"/>
      <c r="FI157" s="50"/>
      <c r="FJ157" s="14"/>
      <c r="FK157" s="50"/>
      <c r="FL157" s="50"/>
      <c r="FM157" s="14"/>
      <c r="FN157" s="50"/>
      <c r="FO157" s="50"/>
      <c r="FP157" s="14"/>
      <c r="FQ157" s="50"/>
      <c r="FR157" s="50"/>
      <c r="FS157" s="14"/>
      <c r="FT157" s="50"/>
      <c r="FU157" s="50"/>
      <c r="FV157" s="14"/>
    </row>
    <row r="158" spans="1:178" s="12" customFormat="1" ht="15.75" x14ac:dyDescent="0.25">
      <c r="A158" s="59" t="s">
        <v>571</v>
      </c>
      <c r="B158" s="50">
        <f t="shared" si="330"/>
        <v>125</v>
      </c>
      <c r="C158" s="50">
        <f t="shared" si="331"/>
        <v>0</v>
      </c>
      <c r="D158" s="50">
        <f t="shared" si="343"/>
        <v>0</v>
      </c>
      <c r="E158" s="50"/>
      <c r="F158" s="50"/>
      <c r="G158" s="50"/>
      <c r="H158" s="50"/>
      <c r="I158" s="50"/>
      <c r="J158" s="50"/>
      <c r="K158" s="50"/>
      <c r="L158" s="50"/>
      <c r="M158" s="50"/>
      <c r="N158" s="238"/>
      <c r="O158" s="238"/>
      <c r="P158" s="238"/>
      <c r="Q158" s="238"/>
      <c r="R158" s="238"/>
      <c r="S158" s="238"/>
      <c r="T158" s="238"/>
      <c r="U158" s="238"/>
      <c r="V158" s="238"/>
      <c r="W158" s="238"/>
      <c r="X158" s="238"/>
      <c r="Y158" s="15"/>
      <c r="Z158" s="50"/>
      <c r="AA158" s="50"/>
      <c r="AB158" s="50"/>
      <c r="AC158" s="15"/>
      <c r="AD158" s="15"/>
      <c r="AE158" s="15"/>
      <c r="AF158" s="238"/>
      <c r="AG158" s="238"/>
      <c r="AH158" s="238"/>
      <c r="AI158" s="238"/>
      <c r="AJ158" s="238"/>
      <c r="AK158" s="14"/>
      <c r="AL158" s="238"/>
      <c r="AM158" s="238"/>
      <c r="AN158" s="83"/>
      <c r="AO158" s="238"/>
      <c r="AP158" s="238"/>
      <c r="AQ158" s="238"/>
      <c r="AR158" s="238"/>
      <c r="AS158" s="238"/>
      <c r="AT158" s="238"/>
      <c r="AU158" s="238"/>
      <c r="AV158" s="238"/>
      <c r="AW158" s="238"/>
      <c r="AX158" s="238"/>
      <c r="AY158" s="238"/>
      <c r="AZ158" s="238"/>
      <c r="BA158" s="238"/>
      <c r="BB158" s="238"/>
      <c r="BC158" s="238"/>
      <c r="BD158" s="238"/>
      <c r="BE158" s="238"/>
      <c r="BF158" s="238"/>
      <c r="BG158" s="50">
        <v>125</v>
      </c>
      <c r="BH158" s="50"/>
      <c r="BI158" s="14">
        <f t="shared" si="337"/>
        <v>0</v>
      </c>
      <c r="BJ158" s="50"/>
      <c r="BK158" s="238"/>
      <c r="BL158" s="238"/>
      <c r="BM158" s="238"/>
      <c r="BN158" s="238"/>
      <c r="BO158" s="238"/>
      <c r="BP158" s="50"/>
      <c r="BQ158" s="238"/>
      <c r="BR158" s="238"/>
      <c r="BS158" s="50"/>
      <c r="BT158" s="238"/>
      <c r="BU158" s="238"/>
      <c r="BV158" s="50"/>
      <c r="BW158" s="238"/>
      <c r="BX158" s="238"/>
      <c r="BY158" s="50"/>
      <c r="BZ158" s="238"/>
      <c r="CA158" s="238"/>
      <c r="CB158" s="50"/>
      <c r="CC158" s="238"/>
      <c r="CD158" s="238"/>
      <c r="CE158" s="50"/>
      <c r="CF158" s="238"/>
      <c r="CG158" s="14"/>
      <c r="CH158" s="50"/>
      <c r="CI158" s="238"/>
      <c r="CJ158" s="14"/>
      <c r="CK158" s="50"/>
      <c r="CL158" s="238"/>
      <c r="CM158" s="14"/>
      <c r="CN158" s="50"/>
      <c r="CO158" s="238"/>
      <c r="CP158" s="14"/>
      <c r="CQ158" s="50"/>
      <c r="CR158" s="238"/>
      <c r="CS158" s="14"/>
      <c r="CT158" s="50"/>
      <c r="CU158" s="238"/>
      <c r="CV158" s="14"/>
      <c r="CW158" s="50"/>
      <c r="CX158" s="238"/>
      <c r="CY158" s="14"/>
      <c r="CZ158" s="50"/>
      <c r="DA158" s="238"/>
      <c r="DB158" s="14"/>
      <c r="DC158" s="50"/>
      <c r="DD158" s="238"/>
      <c r="DE158" s="14"/>
      <c r="DF158" s="50"/>
      <c r="DG158" s="238"/>
      <c r="DH158" s="14"/>
      <c r="DI158" s="50"/>
      <c r="DJ158" s="238"/>
      <c r="DK158" s="14"/>
      <c r="DL158" s="50"/>
      <c r="DM158" s="238"/>
      <c r="DN158" s="14"/>
      <c r="DO158" s="50"/>
      <c r="DP158" s="238"/>
      <c r="DQ158" s="14"/>
      <c r="DR158" s="50"/>
      <c r="DS158" s="238"/>
      <c r="DT158" s="14"/>
      <c r="DU158" s="50"/>
      <c r="DV158" s="238"/>
      <c r="DW158" s="14"/>
      <c r="DX158" s="50"/>
      <c r="DY158" s="238"/>
      <c r="DZ158" s="14"/>
      <c r="EA158" s="50"/>
      <c r="EB158" s="50"/>
      <c r="EC158" s="50"/>
      <c r="ED158" s="50"/>
      <c r="EE158" s="50"/>
      <c r="EF158" s="50"/>
      <c r="EG158" s="50"/>
      <c r="EH158" s="50"/>
      <c r="EI158" s="50"/>
      <c r="EJ158" s="50"/>
      <c r="EK158" s="50"/>
      <c r="EL158" s="50"/>
      <c r="EM158" s="50"/>
      <c r="EN158" s="50"/>
      <c r="EO158" s="50"/>
      <c r="EP158" s="50"/>
      <c r="EQ158" s="50"/>
      <c r="ER158" s="50"/>
      <c r="ES158" s="50"/>
      <c r="ET158" s="50"/>
      <c r="EU158" s="50"/>
      <c r="EV158" s="50"/>
      <c r="EW158" s="50"/>
      <c r="EX158" s="50"/>
      <c r="EY158" s="50"/>
      <c r="EZ158" s="50"/>
      <c r="FA158" s="50"/>
      <c r="FB158" s="50"/>
      <c r="FC158" s="50"/>
      <c r="FD158" s="50"/>
      <c r="FE158" s="50"/>
      <c r="FF158" s="50"/>
      <c r="FG158" s="50"/>
      <c r="FH158" s="50"/>
      <c r="FI158" s="50"/>
      <c r="FJ158" s="14"/>
      <c r="FK158" s="50"/>
      <c r="FL158" s="50"/>
      <c r="FM158" s="14"/>
      <c r="FN158" s="50"/>
      <c r="FO158" s="50"/>
      <c r="FP158" s="14"/>
      <c r="FQ158" s="50"/>
      <c r="FR158" s="50"/>
      <c r="FS158" s="14"/>
      <c r="FT158" s="50"/>
      <c r="FU158" s="50"/>
      <c r="FV158" s="14"/>
    </row>
    <row r="159" spans="1:178" s="12" customFormat="1" ht="15.75" x14ac:dyDescent="0.25">
      <c r="A159" s="59" t="s">
        <v>572</v>
      </c>
      <c r="B159" s="50">
        <f t="shared" si="330"/>
        <v>27.5</v>
      </c>
      <c r="C159" s="50">
        <f t="shared" si="331"/>
        <v>27.5</v>
      </c>
      <c r="D159" s="50">
        <f t="shared" si="343"/>
        <v>100</v>
      </c>
      <c r="E159" s="50"/>
      <c r="F159" s="50"/>
      <c r="G159" s="50"/>
      <c r="H159" s="50"/>
      <c r="I159" s="50"/>
      <c r="J159" s="50"/>
      <c r="K159" s="50"/>
      <c r="L159" s="50"/>
      <c r="M159" s="50"/>
      <c r="N159" s="238"/>
      <c r="O159" s="238"/>
      <c r="P159" s="238"/>
      <c r="Q159" s="238"/>
      <c r="R159" s="238"/>
      <c r="S159" s="238"/>
      <c r="T159" s="238"/>
      <c r="U159" s="238"/>
      <c r="V159" s="238"/>
      <c r="W159" s="238"/>
      <c r="X159" s="238"/>
      <c r="Y159" s="15"/>
      <c r="Z159" s="50"/>
      <c r="AA159" s="50"/>
      <c r="AB159" s="50"/>
      <c r="AC159" s="15"/>
      <c r="AD159" s="15"/>
      <c r="AE159" s="15"/>
      <c r="AF159" s="238"/>
      <c r="AG159" s="238"/>
      <c r="AH159" s="238"/>
      <c r="AI159" s="238"/>
      <c r="AJ159" s="238"/>
      <c r="AK159" s="14"/>
      <c r="AL159" s="238"/>
      <c r="AM159" s="238"/>
      <c r="AN159" s="83"/>
      <c r="AO159" s="238"/>
      <c r="AP159" s="238"/>
      <c r="AQ159" s="238"/>
      <c r="AR159" s="238"/>
      <c r="AS159" s="238"/>
      <c r="AT159" s="238"/>
      <c r="AU159" s="238"/>
      <c r="AV159" s="238"/>
      <c r="AW159" s="238"/>
      <c r="AX159" s="238"/>
      <c r="AY159" s="238"/>
      <c r="AZ159" s="238"/>
      <c r="BA159" s="238"/>
      <c r="BB159" s="238"/>
      <c r="BC159" s="238"/>
      <c r="BD159" s="238"/>
      <c r="BE159" s="238"/>
      <c r="BF159" s="238"/>
      <c r="BG159" s="50">
        <v>27.5</v>
      </c>
      <c r="BH159" s="50">
        <v>27.5</v>
      </c>
      <c r="BI159" s="14">
        <f t="shared" si="337"/>
        <v>100</v>
      </c>
      <c r="BJ159" s="50"/>
      <c r="BK159" s="238"/>
      <c r="BL159" s="238"/>
      <c r="BM159" s="238"/>
      <c r="BN159" s="238"/>
      <c r="BO159" s="238"/>
      <c r="BP159" s="50"/>
      <c r="BQ159" s="238"/>
      <c r="BR159" s="238"/>
      <c r="BS159" s="50"/>
      <c r="BT159" s="238"/>
      <c r="BU159" s="238"/>
      <c r="BV159" s="50"/>
      <c r="BW159" s="238"/>
      <c r="BX159" s="238"/>
      <c r="BY159" s="50"/>
      <c r="BZ159" s="238"/>
      <c r="CA159" s="238"/>
      <c r="CB159" s="50"/>
      <c r="CC159" s="238"/>
      <c r="CD159" s="238"/>
      <c r="CE159" s="50"/>
      <c r="CF159" s="238"/>
      <c r="CG159" s="14"/>
      <c r="CH159" s="50"/>
      <c r="CI159" s="238"/>
      <c r="CJ159" s="14"/>
      <c r="CK159" s="50"/>
      <c r="CL159" s="238"/>
      <c r="CM159" s="14"/>
      <c r="CN159" s="50"/>
      <c r="CO159" s="238"/>
      <c r="CP159" s="14"/>
      <c r="CQ159" s="50"/>
      <c r="CR159" s="238"/>
      <c r="CS159" s="14"/>
      <c r="CT159" s="50"/>
      <c r="CU159" s="238"/>
      <c r="CV159" s="14"/>
      <c r="CW159" s="50"/>
      <c r="CX159" s="238"/>
      <c r="CY159" s="14"/>
      <c r="CZ159" s="50"/>
      <c r="DA159" s="238"/>
      <c r="DB159" s="14"/>
      <c r="DC159" s="50"/>
      <c r="DD159" s="238"/>
      <c r="DE159" s="14"/>
      <c r="DF159" s="50"/>
      <c r="DG159" s="238"/>
      <c r="DH159" s="14"/>
      <c r="DI159" s="50"/>
      <c r="DJ159" s="238"/>
      <c r="DK159" s="14"/>
      <c r="DL159" s="50"/>
      <c r="DM159" s="238"/>
      <c r="DN159" s="14"/>
      <c r="DO159" s="50"/>
      <c r="DP159" s="238"/>
      <c r="DQ159" s="14"/>
      <c r="DR159" s="50"/>
      <c r="DS159" s="238"/>
      <c r="DT159" s="14"/>
      <c r="DU159" s="50"/>
      <c r="DV159" s="238"/>
      <c r="DW159" s="14"/>
      <c r="DX159" s="50"/>
      <c r="DY159" s="238"/>
      <c r="DZ159" s="14"/>
      <c r="EA159" s="50"/>
      <c r="EB159" s="50"/>
      <c r="EC159" s="50"/>
      <c r="ED159" s="50"/>
      <c r="EE159" s="50"/>
      <c r="EF159" s="50"/>
      <c r="EG159" s="50"/>
      <c r="EH159" s="50"/>
      <c r="EI159" s="50"/>
      <c r="EJ159" s="50"/>
      <c r="EK159" s="50"/>
      <c r="EL159" s="50"/>
      <c r="EM159" s="50"/>
      <c r="EN159" s="50"/>
      <c r="EO159" s="50"/>
      <c r="EP159" s="50"/>
      <c r="EQ159" s="50"/>
      <c r="ER159" s="50"/>
      <c r="ES159" s="50"/>
      <c r="ET159" s="50"/>
      <c r="EU159" s="50"/>
      <c r="EV159" s="50"/>
      <c r="EW159" s="50"/>
      <c r="EX159" s="50"/>
      <c r="EY159" s="50"/>
      <c r="EZ159" s="50"/>
      <c r="FA159" s="50"/>
      <c r="FB159" s="50"/>
      <c r="FC159" s="50"/>
      <c r="FD159" s="50"/>
      <c r="FE159" s="50"/>
      <c r="FF159" s="50"/>
      <c r="FG159" s="50"/>
      <c r="FH159" s="50"/>
      <c r="FI159" s="50"/>
      <c r="FJ159" s="14"/>
      <c r="FK159" s="50"/>
      <c r="FL159" s="50"/>
      <c r="FM159" s="14"/>
      <c r="FN159" s="50"/>
      <c r="FO159" s="50"/>
      <c r="FP159" s="14"/>
      <c r="FQ159" s="50"/>
      <c r="FR159" s="50"/>
      <c r="FS159" s="14"/>
      <c r="FT159" s="50"/>
      <c r="FU159" s="50"/>
      <c r="FV159" s="14"/>
    </row>
    <row r="160" spans="1:178" s="12" customFormat="1" ht="15.75" x14ac:dyDescent="0.25">
      <c r="A160" s="59" t="s">
        <v>573</v>
      </c>
      <c r="B160" s="50">
        <f t="shared" si="330"/>
        <v>189.3</v>
      </c>
      <c r="C160" s="50">
        <f t="shared" si="331"/>
        <v>0</v>
      </c>
      <c r="D160" s="50">
        <f t="shared" si="343"/>
        <v>0</v>
      </c>
      <c r="E160" s="50"/>
      <c r="F160" s="50"/>
      <c r="G160" s="50"/>
      <c r="H160" s="50"/>
      <c r="I160" s="50"/>
      <c r="J160" s="50"/>
      <c r="K160" s="50"/>
      <c r="L160" s="50"/>
      <c r="M160" s="50"/>
      <c r="N160" s="238"/>
      <c r="O160" s="238"/>
      <c r="P160" s="238"/>
      <c r="Q160" s="238"/>
      <c r="R160" s="238"/>
      <c r="S160" s="238"/>
      <c r="T160" s="238"/>
      <c r="U160" s="238"/>
      <c r="V160" s="238"/>
      <c r="W160" s="238"/>
      <c r="X160" s="238"/>
      <c r="Y160" s="15"/>
      <c r="Z160" s="50"/>
      <c r="AA160" s="50"/>
      <c r="AB160" s="50"/>
      <c r="AC160" s="15"/>
      <c r="AD160" s="15"/>
      <c r="AE160" s="15"/>
      <c r="AF160" s="238"/>
      <c r="AG160" s="238"/>
      <c r="AH160" s="238"/>
      <c r="AI160" s="238"/>
      <c r="AJ160" s="238"/>
      <c r="AK160" s="14"/>
      <c r="AL160" s="238"/>
      <c r="AM160" s="238"/>
      <c r="AN160" s="83"/>
      <c r="AO160" s="238"/>
      <c r="AP160" s="238"/>
      <c r="AQ160" s="238"/>
      <c r="AR160" s="238"/>
      <c r="AS160" s="238"/>
      <c r="AT160" s="238"/>
      <c r="AU160" s="238"/>
      <c r="AV160" s="238"/>
      <c r="AW160" s="238"/>
      <c r="AX160" s="238"/>
      <c r="AY160" s="238"/>
      <c r="AZ160" s="238"/>
      <c r="BA160" s="238"/>
      <c r="BB160" s="238"/>
      <c r="BC160" s="238"/>
      <c r="BD160" s="238"/>
      <c r="BE160" s="238"/>
      <c r="BF160" s="238"/>
      <c r="BG160" s="50">
        <v>189.3</v>
      </c>
      <c r="BH160" s="50"/>
      <c r="BI160" s="14">
        <f t="shared" si="337"/>
        <v>0</v>
      </c>
      <c r="BJ160" s="50"/>
      <c r="BK160" s="238"/>
      <c r="BL160" s="238"/>
      <c r="BM160" s="238"/>
      <c r="BN160" s="238"/>
      <c r="BO160" s="238"/>
      <c r="BP160" s="50"/>
      <c r="BQ160" s="238"/>
      <c r="BR160" s="238"/>
      <c r="BS160" s="50"/>
      <c r="BT160" s="238"/>
      <c r="BU160" s="238"/>
      <c r="BV160" s="50"/>
      <c r="BW160" s="238"/>
      <c r="BX160" s="238"/>
      <c r="BY160" s="50"/>
      <c r="BZ160" s="238"/>
      <c r="CA160" s="238"/>
      <c r="CB160" s="50"/>
      <c r="CC160" s="238"/>
      <c r="CD160" s="238"/>
      <c r="CE160" s="50"/>
      <c r="CF160" s="238"/>
      <c r="CG160" s="14"/>
      <c r="CH160" s="50"/>
      <c r="CI160" s="238"/>
      <c r="CJ160" s="14"/>
      <c r="CK160" s="50"/>
      <c r="CL160" s="238"/>
      <c r="CM160" s="14"/>
      <c r="CN160" s="50"/>
      <c r="CO160" s="238"/>
      <c r="CP160" s="14"/>
      <c r="CQ160" s="50"/>
      <c r="CR160" s="238"/>
      <c r="CS160" s="14"/>
      <c r="CT160" s="50"/>
      <c r="CU160" s="238"/>
      <c r="CV160" s="14"/>
      <c r="CW160" s="50"/>
      <c r="CX160" s="238"/>
      <c r="CY160" s="14"/>
      <c r="CZ160" s="50"/>
      <c r="DA160" s="238"/>
      <c r="DB160" s="14"/>
      <c r="DC160" s="50"/>
      <c r="DD160" s="238"/>
      <c r="DE160" s="14"/>
      <c r="DF160" s="50"/>
      <c r="DG160" s="238"/>
      <c r="DH160" s="14"/>
      <c r="DI160" s="50"/>
      <c r="DJ160" s="238"/>
      <c r="DK160" s="14"/>
      <c r="DL160" s="50"/>
      <c r="DM160" s="238"/>
      <c r="DN160" s="14"/>
      <c r="DO160" s="50"/>
      <c r="DP160" s="238"/>
      <c r="DQ160" s="14"/>
      <c r="DR160" s="50"/>
      <c r="DS160" s="238"/>
      <c r="DT160" s="14"/>
      <c r="DU160" s="50"/>
      <c r="DV160" s="238"/>
      <c r="DW160" s="14"/>
      <c r="DX160" s="50"/>
      <c r="DY160" s="238"/>
      <c r="DZ160" s="14"/>
      <c r="EA160" s="50"/>
      <c r="EB160" s="50"/>
      <c r="EC160" s="50"/>
      <c r="ED160" s="50"/>
      <c r="EE160" s="50"/>
      <c r="EF160" s="50"/>
      <c r="EG160" s="50"/>
      <c r="EH160" s="50"/>
      <c r="EI160" s="50"/>
      <c r="EJ160" s="50"/>
      <c r="EK160" s="50"/>
      <c r="EL160" s="50"/>
      <c r="EM160" s="50"/>
      <c r="EN160" s="50"/>
      <c r="EO160" s="50"/>
      <c r="EP160" s="50"/>
      <c r="EQ160" s="50"/>
      <c r="ER160" s="50"/>
      <c r="ES160" s="50"/>
      <c r="ET160" s="50"/>
      <c r="EU160" s="50"/>
      <c r="EV160" s="50"/>
      <c r="EW160" s="50"/>
      <c r="EX160" s="50"/>
      <c r="EY160" s="50"/>
      <c r="EZ160" s="50"/>
      <c r="FA160" s="50"/>
      <c r="FB160" s="50"/>
      <c r="FC160" s="50"/>
      <c r="FD160" s="50"/>
      <c r="FE160" s="50"/>
      <c r="FF160" s="50"/>
      <c r="FG160" s="50"/>
      <c r="FH160" s="50"/>
      <c r="FI160" s="50"/>
      <c r="FJ160" s="14"/>
      <c r="FK160" s="50"/>
      <c r="FL160" s="50"/>
      <c r="FM160" s="14"/>
      <c r="FN160" s="50"/>
      <c r="FO160" s="50"/>
      <c r="FP160" s="14"/>
      <c r="FQ160" s="50"/>
      <c r="FR160" s="50"/>
      <c r="FS160" s="14"/>
      <c r="FT160" s="50"/>
      <c r="FU160" s="50"/>
      <c r="FV160" s="14"/>
    </row>
    <row r="161" spans="1:178" s="12" customFormat="1" ht="15.75" x14ac:dyDescent="0.25">
      <c r="A161" s="59" t="s">
        <v>698</v>
      </c>
      <c r="B161" s="50">
        <f t="shared" si="330"/>
        <v>41.2</v>
      </c>
      <c r="C161" s="50">
        <f t="shared" si="331"/>
        <v>41.2</v>
      </c>
      <c r="D161" s="50">
        <f t="shared" si="343"/>
        <v>100</v>
      </c>
      <c r="E161" s="50"/>
      <c r="F161" s="50"/>
      <c r="G161" s="50"/>
      <c r="H161" s="50"/>
      <c r="I161" s="50"/>
      <c r="J161" s="50"/>
      <c r="K161" s="50"/>
      <c r="L161" s="50"/>
      <c r="M161" s="50"/>
      <c r="N161" s="238"/>
      <c r="O161" s="238"/>
      <c r="P161" s="238"/>
      <c r="Q161" s="238"/>
      <c r="R161" s="238"/>
      <c r="S161" s="238"/>
      <c r="T161" s="238"/>
      <c r="U161" s="238"/>
      <c r="V161" s="238"/>
      <c r="W161" s="238"/>
      <c r="X161" s="238"/>
      <c r="Y161" s="15"/>
      <c r="Z161" s="50"/>
      <c r="AA161" s="50"/>
      <c r="AB161" s="50"/>
      <c r="AC161" s="15"/>
      <c r="AD161" s="15"/>
      <c r="AE161" s="15"/>
      <c r="AF161" s="238"/>
      <c r="AG161" s="238"/>
      <c r="AH161" s="238"/>
      <c r="AI161" s="238"/>
      <c r="AJ161" s="238"/>
      <c r="AK161" s="14"/>
      <c r="AL161" s="238"/>
      <c r="AM161" s="238"/>
      <c r="AN161" s="83"/>
      <c r="AO161" s="238"/>
      <c r="AP161" s="238"/>
      <c r="AQ161" s="238"/>
      <c r="AR161" s="238"/>
      <c r="AS161" s="238"/>
      <c r="AT161" s="238"/>
      <c r="AU161" s="238"/>
      <c r="AV161" s="238"/>
      <c r="AW161" s="238"/>
      <c r="AX161" s="238"/>
      <c r="AY161" s="238"/>
      <c r="AZ161" s="238"/>
      <c r="BA161" s="238"/>
      <c r="BB161" s="238"/>
      <c r="BC161" s="238"/>
      <c r="BD161" s="238"/>
      <c r="BE161" s="238"/>
      <c r="BF161" s="238"/>
      <c r="BG161" s="50">
        <v>41.2</v>
      </c>
      <c r="BH161" s="50">
        <v>41.2</v>
      </c>
      <c r="BI161" s="14">
        <f t="shared" si="337"/>
        <v>100</v>
      </c>
      <c r="BJ161" s="50"/>
      <c r="BK161" s="238"/>
      <c r="BL161" s="238"/>
      <c r="BM161" s="238"/>
      <c r="BN161" s="238"/>
      <c r="BO161" s="238"/>
      <c r="BP161" s="50"/>
      <c r="BQ161" s="238"/>
      <c r="BR161" s="238"/>
      <c r="BS161" s="50"/>
      <c r="BT161" s="238"/>
      <c r="BU161" s="238"/>
      <c r="BV161" s="50"/>
      <c r="BW161" s="238"/>
      <c r="BX161" s="238"/>
      <c r="BY161" s="50"/>
      <c r="BZ161" s="238"/>
      <c r="CA161" s="238"/>
      <c r="CB161" s="50"/>
      <c r="CC161" s="238"/>
      <c r="CD161" s="238"/>
      <c r="CE161" s="50"/>
      <c r="CF161" s="238"/>
      <c r="CG161" s="14"/>
      <c r="CH161" s="50"/>
      <c r="CI161" s="238"/>
      <c r="CJ161" s="14"/>
      <c r="CK161" s="50"/>
      <c r="CL161" s="238"/>
      <c r="CM161" s="14"/>
      <c r="CN161" s="50"/>
      <c r="CO161" s="238"/>
      <c r="CP161" s="14"/>
      <c r="CQ161" s="50"/>
      <c r="CR161" s="238"/>
      <c r="CS161" s="14"/>
      <c r="CT161" s="50"/>
      <c r="CU161" s="238"/>
      <c r="CV161" s="14"/>
      <c r="CW161" s="50"/>
      <c r="CX161" s="238"/>
      <c r="CY161" s="14"/>
      <c r="CZ161" s="50"/>
      <c r="DA161" s="238"/>
      <c r="DB161" s="14"/>
      <c r="DC161" s="50"/>
      <c r="DD161" s="238"/>
      <c r="DE161" s="14"/>
      <c r="DF161" s="50"/>
      <c r="DG161" s="238"/>
      <c r="DH161" s="14"/>
      <c r="DI161" s="50"/>
      <c r="DJ161" s="238"/>
      <c r="DK161" s="14"/>
      <c r="DL161" s="50"/>
      <c r="DM161" s="238"/>
      <c r="DN161" s="14"/>
      <c r="DO161" s="50"/>
      <c r="DP161" s="238"/>
      <c r="DQ161" s="14"/>
      <c r="DR161" s="50"/>
      <c r="DS161" s="238"/>
      <c r="DT161" s="14"/>
      <c r="DU161" s="50"/>
      <c r="DV161" s="238"/>
      <c r="DW161" s="14"/>
      <c r="DX161" s="50"/>
      <c r="DY161" s="238"/>
      <c r="DZ161" s="14"/>
      <c r="EA161" s="50"/>
      <c r="EB161" s="50"/>
      <c r="EC161" s="50"/>
      <c r="ED161" s="50"/>
      <c r="EE161" s="50"/>
      <c r="EF161" s="50"/>
      <c r="EG161" s="50"/>
      <c r="EH161" s="50"/>
      <c r="EI161" s="50"/>
      <c r="EJ161" s="50"/>
      <c r="EK161" s="50"/>
      <c r="EL161" s="50"/>
      <c r="EM161" s="50"/>
      <c r="EN161" s="50"/>
      <c r="EO161" s="50"/>
      <c r="EP161" s="50"/>
      <c r="EQ161" s="50"/>
      <c r="ER161" s="50"/>
      <c r="ES161" s="50"/>
      <c r="ET161" s="50"/>
      <c r="EU161" s="50"/>
      <c r="EV161" s="50"/>
      <c r="EW161" s="50"/>
      <c r="EX161" s="50"/>
      <c r="EY161" s="50"/>
      <c r="EZ161" s="50"/>
      <c r="FA161" s="50"/>
      <c r="FB161" s="50"/>
      <c r="FC161" s="50"/>
      <c r="FD161" s="50"/>
      <c r="FE161" s="50"/>
      <c r="FF161" s="50"/>
      <c r="FG161" s="50"/>
      <c r="FH161" s="50"/>
      <c r="FI161" s="50"/>
      <c r="FJ161" s="14"/>
      <c r="FK161" s="50"/>
      <c r="FL161" s="50"/>
      <c r="FM161" s="14"/>
      <c r="FN161" s="50"/>
      <c r="FO161" s="50"/>
      <c r="FP161" s="14"/>
      <c r="FQ161" s="50"/>
      <c r="FR161" s="50"/>
      <c r="FS161" s="14"/>
      <c r="FT161" s="50"/>
      <c r="FU161" s="50"/>
      <c r="FV161" s="14"/>
    </row>
    <row r="162" spans="1:178" s="12" customFormat="1" ht="15.75" x14ac:dyDescent="0.25">
      <c r="A162" s="59" t="s">
        <v>574</v>
      </c>
      <c r="B162" s="50">
        <f t="shared" si="330"/>
        <v>101</v>
      </c>
      <c r="C162" s="50">
        <f t="shared" si="331"/>
        <v>0</v>
      </c>
      <c r="D162" s="50">
        <f t="shared" si="343"/>
        <v>0</v>
      </c>
      <c r="E162" s="50"/>
      <c r="F162" s="50"/>
      <c r="G162" s="50"/>
      <c r="H162" s="50"/>
      <c r="I162" s="50"/>
      <c r="J162" s="50"/>
      <c r="K162" s="50"/>
      <c r="L162" s="50"/>
      <c r="M162" s="50"/>
      <c r="N162" s="238"/>
      <c r="O162" s="238"/>
      <c r="P162" s="238"/>
      <c r="Q162" s="238"/>
      <c r="R162" s="238"/>
      <c r="S162" s="238"/>
      <c r="T162" s="238"/>
      <c r="U162" s="238"/>
      <c r="V162" s="238"/>
      <c r="W162" s="238"/>
      <c r="X162" s="238"/>
      <c r="Y162" s="15"/>
      <c r="Z162" s="50"/>
      <c r="AA162" s="50"/>
      <c r="AB162" s="50"/>
      <c r="AC162" s="15"/>
      <c r="AD162" s="15"/>
      <c r="AE162" s="15"/>
      <c r="AF162" s="238"/>
      <c r="AG162" s="238"/>
      <c r="AH162" s="238"/>
      <c r="AI162" s="238"/>
      <c r="AJ162" s="238"/>
      <c r="AK162" s="14"/>
      <c r="AL162" s="238"/>
      <c r="AM162" s="238"/>
      <c r="AN162" s="83"/>
      <c r="AO162" s="238"/>
      <c r="AP162" s="238"/>
      <c r="AQ162" s="238"/>
      <c r="AR162" s="238"/>
      <c r="AS162" s="238"/>
      <c r="AT162" s="238"/>
      <c r="AU162" s="238"/>
      <c r="AV162" s="238"/>
      <c r="AW162" s="238"/>
      <c r="AX162" s="238"/>
      <c r="AY162" s="238"/>
      <c r="AZ162" s="238"/>
      <c r="BA162" s="238"/>
      <c r="BB162" s="238"/>
      <c r="BC162" s="238"/>
      <c r="BD162" s="238"/>
      <c r="BE162" s="238"/>
      <c r="BF162" s="238"/>
      <c r="BG162" s="50">
        <v>101</v>
      </c>
      <c r="BH162" s="238"/>
      <c r="BI162" s="14">
        <f t="shared" si="337"/>
        <v>0</v>
      </c>
      <c r="BJ162" s="50"/>
      <c r="BK162" s="238"/>
      <c r="BL162" s="238"/>
      <c r="BM162" s="238"/>
      <c r="BN162" s="238"/>
      <c r="BO162" s="238"/>
      <c r="BP162" s="50"/>
      <c r="BQ162" s="238"/>
      <c r="BR162" s="238"/>
      <c r="BS162" s="50"/>
      <c r="BT162" s="238"/>
      <c r="BU162" s="238"/>
      <c r="BV162" s="50"/>
      <c r="BW162" s="238"/>
      <c r="BX162" s="238"/>
      <c r="BY162" s="50"/>
      <c r="BZ162" s="238"/>
      <c r="CA162" s="238"/>
      <c r="CB162" s="50"/>
      <c r="CC162" s="238"/>
      <c r="CD162" s="238"/>
      <c r="CE162" s="50"/>
      <c r="CF162" s="238"/>
      <c r="CG162" s="14"/>
      <c r="CH162" s="50"/>
      <c r="CI162" s="238"/>
      <c r="CJ162" s="14"/>
      <c r="CK162" s="50"/>
      <c r="CL162" s="238"/>
      <c r="CM162" s="14"/>
      <c r="CN162" s="50"/>
      <c r="CO162" s="238"/>
      <c r="CP162" s="14"/>
      <c r="CQ162" s="50"/>
      <c r="CR162" s="238"/>
      <c r="CS162" s="14"/>
      <c r="CT162" s="50"/>
      <c r="CU162" s="238"/>
      <c r="CV162" s="14"/>
      <c r="CW162" s="50"/>
      <c r="CX162" s="238"/>
      <c r="CY162" s="14"/>
      <c r="CZ162" s="50"/>
      <c r="DA162" s="238"/>
      <c r="DB162" s="14"/>
      <c r="DC162" s="50"/>
      <c r="DD162" s="238"/>
      <c r="DE162" s="14"/>
      <c r="DF162" s="50"/>
      <c r="DG162" s="238"/>
      <c r="DH162" s="14"/>
      <c r="DI162" s="50"/>
      <c r="DJ162" s="238"/>
      <c r="DK162" s="14"/>
      <c r="DL162" s="50"/>
      <c r="DM162" s="238"/>
      <c r="DN162" s="14"/>
      <c r="DO162" s="50"/>
      <c r="DP162" s="238"/>
      <c r="DQ162" s="14"/>
      <c r="DR162" s="50"/>
      <c r="DS162" s="238"/>
      <c r="DT162" s="14"/>
      <c r="DU162" s="50"/>
      <c r="DV162" s="238"/>
      <c r="DW162" s="14"/>
      <c r="DX162" s="50"/>
      <c r="DY162" s="238"/>
      <c r="DZ162" s="14"/>
      <c r="EA162" s="50"/>
      <c r="EB162" s="50"/>
      <c r="EC162" s="50"/>
      <c r="ED162" s="50"/>
      <c r="EE162" s="50"/>
      <c r="EF162" s="50"/>
      <c r="EG162" s="50"/>
      <c r="EH162" s="50"/>
      <c r="EI162" s="50"/>
      <c r="EJ162" s="50"/>
      <c r="EK162" s="50"/>
      <c r="EL162" s="50"/>
      <c r="EM162" s="50"/>
      <c r="EN162" s="50"/>
      <c r="EO162" s="50"/>
      <c r="EP162" s="50"/>
      <c r="EQ162" s="50"/>
      <c r="ER162" s="50"/>
      <c r="ES162" s="50"/>
      <c r="ET162" s="50"/>
      <c r="EU162" s="50"/>
      <c r="EV162" s="50"/>
      <c r="EW162" s="50"/>
      <c r="EX162" s="50"/>
      <c r="EY162" s="50"/>
      <c r="EZ162" s="50"/>
      <c r="FA162" s="50"/>
      <c r="FB162" s="50"/>
      <c r="FC162" s="50"/>
      <c r="FD162" s="50"/>
      <c r="FE162" s="50"/>
      <c r="FF162" s="50"/>
      <c r="FG162" s="50"/>
      <c r="FH162" s="50"/>
      <c r="FI162" s="50"/>
      <c r="FJ162" s="14"/>
      <c r="FK162" s="50"/>
      <c r="FL162" s="50"/>
      <c r="FM162" s="14"/>
      <c r="FN162" s="50"/>
      <c r="FO162" s="50"/>
      <c r="FP162" s="14"/>
      <c r="FQ162" s="50"/>
      <c r="FR162" s="50"/>
      <c r="FS162" s="14"/>
      <c r="FT162" s="50"/>
      <c r="FU162" s="50"/>
      <c r="FV162" s="14"/>
    </row>
    <row r="163" spans="1:178" s="28" customFormat="1" ht="31.5" x14ac:dyDescent="0.25">
      <c r="A163" s="131" t="s">
        <v>371</v>
      </c>
      <c r="B163" s="80">
        <f t="shared" si="330"/>
        <v>130736.79999999999</v>
      </c>
      <c r="C163" s="80">
        <f t="shared" si="331"/>
        <v>46180.941040000005</v>
      </c>
      <c r="D163" s="83">
        <f t="shared" si="112"/>
        <v>35.32359751806684</v>
      </c>
      <c r="E163" s="83">
        <f>E164+E165+E169</f>
        <v>0</v>
      </c>
      <c r="F163" s="83">
        <f t="shared" ref="F163:AY163" si="344">F164+F165+F169</f>
        <v>0</v>
      </c>
      <c r="G163" s="83">
        <f t="shared" si="344"/>
        <v>0</v>
      </c>
      <c r="H163" s="83">
        <f t="shared" si="344"/>
        <v>0</v>
      </c>
      <c r="I163" s="83">
        <f t="shared" si="344"/>
        <v>0</v>
      </c>
      <c r="J163" s="83">
        <f t="shared" si="344"/>
        <v>0</v>
      </c>
      <c r="K163" s="83">
        <f t="shared" si="344"/>
        <v>0</v>
      </c>
      <c r="L163" s="83">
        <f t="shared" si="344"/>
        <v>0</v>
      </c>
      <c r="M163" s="83">
        <f t="shared" si="344"/>
        <v>0</v>
      </c>
      <c r="N163" s="83">
        <f t="shared" si="344"/>
        <v>0</v>
      </c>
      <c r="O163" s="83">
        <f t="shared" si="344"/>
        <v>0</v>
      </c>
      <c r="P163" s="83">
        <f t="shared" si="344"/>
        <v>0</v>
      </c>
      <c r="Q163" s="83">
        <f t="shared" si="344"/>
        <v>0</v>
      </c>
      <c r="R163" s="83">
        <f t="shared" si="344"/>
        <v>0</v>
      </c>
      <c r="S163" s="83">
        <f t="shared" si="344"/>
        <v>0</v>
      </c>
      <c r="T163" s="83">
        <f t="shared" si="344"/>
        <v>0</v>
      </c>
      <c r="U163" s="83">
        <f t="shared" si="344"/>
        <v>0</v>
      </c>
      <c r="V163" s="83">
        <f t="shared" si="344"/>
        <v>0</v>
      </c>
      <c r="W163" s="83">
        <f t="shared" si="344"/>
        <v>70000</v>
      </c>
      <c r="X163" s="83">
        <f t="shared" si="344"/>
        <v>39168.786359999998</v>
      </c>
      <c r="Y163" s="83">
        <f t="shared" ref="Y163:Y207" si="345">X163/W163*100</f>
        <v>55.95540908571428</v>
      </c>
      <c r="Z163" s="83">
        <f t="shared" si="344"/>
        <v>450.8</v>
      </c>
      <c r="AA163" s="83">
        <f t="shared" si="344"/>
        <v>450.8</v>
      </c>
      <c r="AB163" s="81">
        <f t="shared" si="163"/>
        <v>100</v>
      </c>
      <c r="AC163" s="83">
        <f t="shared" si="344"/>
        <v>0</v>
      </c>
      <c r="AD163" s="83">
        <f t="shared" si="344"/>
        <v>0</v>
      </c>
      <c r="AE163" s="81"/>
      <c r="AF163" s="83">
        <f t="shared" si="344"/>
        <v>0</v>
      </c>
      <c r="AG163" s="83">
        <f t="shared" si="344"/>
        <v>0</v>
      </c>
      <c r="AH163" s="83">
        <f t="shared" si="344"/>
        <v>0</v>
      </c>
      <c r="AI163" s="83">
        <f>SUM(AI164:AI175)</f>
        <v>1056</v>
      </c>
      <c r="AJ163" s="83">
        <f t="shared" ref="AJ163:AM163" si="346">SUM(AJ164:AJ175)</f>
        <v>1056</v>
      </c>
      <c r="AK163" s="81">
        <f>AJ163/AI163*100</f>
        <v>100</v>
      </c>
      <c r="AL163" s="83">
        <f t="shared" si="346"/>
        <v>3706</v>
      </c>
      <c r="AM163" s="83">
        <f t="shared" si="346"/>
        <v>3706</v>
      </c>
      <c r="AN163" s="83">
        <f t="shared" si="329"/>
        <v>100</v>
      </c>
      <c r="AO163" s="83">
        <f t="shared" si="344"/>
        <v>1200</v>
      </c>
      <c r="AP163" s="83">
        <f t="shared" si="344"/>
        <v>1200</v>
      </c>
      <c r="AQ163" s="83">
        <f>AP163/AO163*100</f>
        <v>100</v>
      </c>
      <c r="AR163" s="83">
        <f t="shared" si="344"/>
        <v>0</v>
      </c>
      <c r="AS163" s="83">
        <f t="shared" si="344"/>
        <v>0</v>
      </c>
      <c r="AT163" s="83">
        <f t="shared" si="344"/>
        <v>0</v>
      </c>
      <c r="AU163" s="83">
        <f t="shared" si="344"/>
        <v>0</v>
      </c>
      <c r="AV163" s="83">
        <f t="shared" si="344"/>
        <v>0</v>
      </c>
      <c r="AW163" s="83">
        <f t="shared" si="344"/>
        <v>0</v>
      </c>
      <c r="AX163" s="83">
        <f t="shared" si="344"/>
        <v>0</v>
      </c>
      <c r="AY163" s="83">
        <f t="shared" si="344"/>
        <v>0</v>
      </c>
      <c r="AZ163" s="83">
        <f t="shared" ref="AZ163:BF163" si="347">AZ164+AZ165+AZ169</f>
        <v>0</v>
      </c>
      <c r="BA163" s="83">
        <f t="shared" si="347"/>
        <v>0</v>
      </c>
      <c r="BB163" s="83">
        <f t="shared" si="347"/>
        <v>0</v>
      </c>
      <c r="BC163" s="83">
        <f t="shared" si="347"/>
        <v>0</v>
      </c>
      <c r="BD163" s="83">
        <f t="shared" si="347"/>
        <v>0</v>
      </c>
      <c r="BE163" s="83">
        <f t="shared" si="347"/>
        <v>0</v>
      </c>
      <c r="BF163" s="83">
        <f t="shared" si="347"/>
        <v>0</v>
      </c>
      <c r="BG163" s="83">
        <f>SUM(BG164:BG175)</f>
        <v>2143.1999999999998</v>
      </c>
      <c r="BH163" s="83">
        <f>SUM(BH164:BH175)</f>
        <v>424.45468</v>
      </c>
      <c r="BI163" s="81">
        <f t="shared" ref="BI163:BI175" si="348">BH163/BG163*100</f>
        <v>19.80471631205674</v>
      </c>
      <c r="BJ163" s="83"/>
      <c r="BK163" s="83">
        <f>SUM(BK164:BK175)</f>
        <v>0</v>
      </c>
      <c r="BL163" s="81"/>
      <c r="BM163" s="83">
        <f t="shared" ref="BM163:BO163" si="349">BM164+BM165+BM169</f>
        <v>0</v>
      </c>
      <c r="BN163" s="83">
        <f t="shared" si="349"/>
        <v>0</v>
      </c>
      <c r="BO163" s="83">
        <f t="shared" si="349"/>
        <v>0</v>
      </c>
      <c r="BP163" s="83">
        <f>SUM(BP164:BP175)</f>
        <v>0</v>
      </c>
      <c r="BQ163" s="83">
        <f>SUM(BQ164:BQ175)</f>
        <v>0</v>
      </c>
      <c r="BR163" s="81"/>
      <c r="BS163" s="83">
        <f>SUM(BS164:BS175)</f>
        <v>0</v>
      </c>
      <c r="BT163" s="83">
        <f>SUM(BT164:BT175)</f>
        <v>0</v>
      </c>
      <c r="BU163" s="81"/>
      <c r="BV163" s="83">
        <f>SUM(BV164:BV175)</f>
        <v>0</v>
      </c>
      <c r="BW163" s="83">
        <f>SUM(BW164:BW175)</f>
        <v>0</v>
      </c>
      <c r="BX163" s="81"/>
      <c r="BY163" s="83">
        <f>SUM(BY164:BY175)</f>
        <v>0</v>
      </c>
      <c r="BZ163" s="83">
        <f>SUM(BZ164:BZ175)</f>
        <v>0</v>
      </c>
      <c r="CA163" s="81"/>
      <c r="CB163" s="83">
        <f>SUM(CB164:CB175)</f>
        <v>0</v>
      </c>
      <c r="CC163" s="83">
        <f>SUM(CC164:CC175)</f>
        <v>0</v>
      </c>
      <c r="CD163" s="81"/>
      <c r="CE163" s="83">
        <f>SUM(CE164:CE175)</f>
        <v>85.5</v>
      </c>
      <c r="CF163" s="83">
        <f>SUM(CF164:CF175)</f>
        <v>85.5</v>
      </c>
      <c r="CG163" s="81">
        <f t="shared" si="339"/>
        <v>100</v>
      </c>
      <c r="CH163" s="83">
        <f>SUM(CH164:CH175)</f>
        <v>0</v>
      </c>
      <c r="CI163" s="83">
        <f>SUM(CI164:CI175)</f>
        <v>0</v>
      </c>
      <c r="CJ163" s="81"/>
      <c r="CK163" s="83">
        <f>SUM(CK164:CK175)</f>
        <v>0</v>
      </c>
      <c r="CL163" s="83">
        <f>SUM(CL164:CL175)</f>
        <v>0</v>
      </c>
      <c r="CM163" s="81"/>
      <c r="CN163" s="83">
        <f>SUM(CN164:CN175)</f>
        <v>0</v>
      </c>
      <c r="CO163" s="83">
        <f>SUM(CO164:CO175)</f>
        <v>0</v>
      </c>
      <c r="CP163" s="81"/>
      <c r="CQ163" s="83">
        <f>SUM(CQ164:CQ175)</f>
        <v>0</v>
      </c>
      <c r="CR163" s="83">
        <f>SUM(CR164:CR175)</f>
        <v>0</v>
      </c>
      <c r="CS163" s="81"/>
      <c r="CT163" s="83">
        <f>SUM(CT164:CT175)</f>
        <v>0</v>
      </c>
      <c r="CU163" s="83">
        <f>SUM(CU164:CU175)</f>
        <v>0</v>
      </c>
      <c r="CV163" s="81"/>
      <c r="CW163" s="83">
        <f>SUM(CW164:CW175)</f>
        <v>0</v>
      </c>
      <c r="CX163" s="83">
        <f>SUM(CX164:CX175)</f>
        <v>0</v>
      </c>
      <c r="CY163" s="81"/>
      <c r="CZ163" s="83">
        <f>SUM(CZ164:CZ175)</f>
        <v>0</v>
      </c>
      <c r="DA163" s="83">
        <f>SUM(DA164:DA175)</f>
        <v>0</v>
      </c>
      <c r="DB163" s="81"/>
      <c r="DC163" s="83">
        <f>SUM(DC164:DC175)</f>
        <v>0</v>
      </c>
      <c r="DD163" s="83">
        <f>SUM(DD164:DD175)</f>
        <v>0</v>
      </c>
      <c r="DE163" s="81"/>
      <c r="DF163" s="83">
        <f>SUM(DF164:DF175)</f>
        <v>0</v>
      </c>
      <c r="DG163" s="83">
        <f>SUM(DG164:DG175)</f>
        <v>0</v>
      </c>
      <c r="DH163" s="81"/>
      <c r="DI163" s="83">
        <f>SUM(DI164:DI175)</f>
        <v>0</v>
      </c>
      <c r="DJ163" s="83">
        <f>SUM(DJ164:DJ175)</f>
        <v>0</v>
      </c>
      <c r="DK163" s="81"/>
      <c r="DL163" s="83">
        <f>SUM(DL164:DL175)</f>
        <v>0</v>
      </c>
      <c r="DM163" s="83">
        <f>SUM(DM164:DM175)</f>
        <v>0</v>
      </c>
      <c r="DN163" s="81"/>
      <c r="DO163" s="83">
        <f>SUM(DO164:DO175)</f>
        <v>0</v>
      </c>
      <c r="DP163" s="83">
        <f>SUM(DP164:DP175)</f>
        <v>0</v>
      </c>
      <c r="DQ163" s="81"/>
      <c r="DR163" s="83">
        <f>SUM(DR164:DR175)</f>
        <v>0</v>
      </c>
      <c r="DS163" s="83">
        <f>SUM(DS164:DS175)</f>
        <v>0</v>
      </c>
      <c r="DT163" s="81"/>
      <c r="DU163" s="83">
        <f>SUM(DU164:DU175)</f>
        <v>0</v>
      </c>
      <c r="DV163" s="83">
        <f>SUM(DV164:DV175)</f>
        <v>0</v>
      </c>
      <c r="DW163" s="81"/>
      <c r="DX163" s="83">
        <f>SUM(DX164:DX175)</f>
        <v>20000</v>
      </c>
      <c r="DY163" s="83">
        <f>SUM(DY164:DY175)</f>
        <v>0</v>
      </c>
      <c r="DZ163" s="81"/>
      <c r="EA163" s="83">
        <f t="shared" ref="EA163:EB163" si="350">EA164+EA165+EA169</f>
        <v>105.9</v>
      </c>
      <c r="EB163" s="83">
        <f t="shared" si="350"/>
        <v>0</v>
      </c>
      <c r="EC163" s="81">
        <f t="shared" ref="EC163:EC164" si="351">EB163/EA163*100</f>
        <v>0</v>
      </c>
      <c r="ED163" s="83">
        <f t="shared" ref="ED163:EE163" si="352">ED164+ED165+ED169</f>
        <v>0</v>
      </c>
      <c r="EE163" s="83">
        <f t="shared" si="352"/>
        <v>0</v>
      </c>
      <c r="EF163" s="81"/>
      <c r="EG163" s="83"/>
      <c r="EH163" s="83"/>
      <c r="EI163" s="81"/>
      <c r="EJ163" s="83"/>
      <c r="EK163" s="83"/>
      <c r="EL163" s="81"/>
      <c r="EM163" s="83"/>
      <c r="EN163" s="83"/>
      <c r="EO163" s="81"/>
      <c r="EP163" s="83"/>
      <c r="EQ163" s="83"/>
      <c r="ER163" s="81"/>
      <c r="ES163" s="83"/>
      <c r="ET163" s="83"/>
      <c r="EU163" s="81"/>
      <c r="EV163" s="83"/>
      <c r="EW163" s="83"/>
      <c r="EX163" s="81"/>
      <c r="EY163" s="83"/>
      <c r="EZ163" s="83"/>
      <c r="FA163" s="81"/>
      <c r="FB163" s="83"/>
      <c r="FC163" s="83"/>
      <c r="FD163" s="81"/>
      <c r="FE163" s="83">
        <f>SUM(FE164:FE175)</f>
        <v>31900</v>
      </c>
      <c r="FF163" s="83">
        <f>SUM(FF164:FF175)</f>
        <v>0</v>
      </c>
      <c r="FG163" s="81"/>
      <c r="FH163" s="83">
        <f>SUM(FH164:FH175)</f>
        <v>89.4</v>
      </c>
      <c r="FI163" s="83">
        <f>SUM(FI164:FI175)</f>
        <v>89.4</v>
      </c>
      <c r="FJ163" s="81">
        <f t="shared" si="328"/>
        <v>100</v>
      </c>
      <c r="FK163" s="83"/>
      <c r="FL163" s="83"/>
      <c r="FM163" s="81"/>
      <c r="FN163" s="83"/>
      <c r="FO163" s="83"/>
      <c r="FP163" s="81"/>
      <c r="FQ163" s="83"/>
      <c r="FR163" s="83"/>
      <c r="FS163" s="81"/>
      <c r="FT163" s="83"/>
      <c r="FU163" s="83"/>
      <c r="FV163" s="81"/>
    </row>
    <row r="164" spans="1:178" s="12" customFormat="1" ht="31.5" x14ac:dyDescent="0.25">
      <c r="A164" s="59" t="s">
        <v>370</v>
      </c>
      <c r="B164" s="50">
        <f t="shared" si="330"/>
        <v>6856.7999999999993</v>
      </c>
      <c r="C164" s="50">
        <f t="shared" si="331"/>
        <v>6587.7</v>
      </c>
      <c r="D164" s="15">
        <f t="shared" si="112"/>
        <v>96.075428771438581</v>
      </c>
      <c r="E164" s="15"/>
      <c r="F164" s="15"/>
      <c r="G164" s="15"/>
      <c r="H164" s="15"/>
      <c r="I164" s="15"/>
      <c r="J164" s="15"/>
      <c r="K164" s="15"/>
      <c r="L164" s="15"/>
      <c r="M164" s="15"/>
      <c r="N164" s="15"/>
      <c r="O164" s="15"/>
      <c r="P164" s="15"/>
      <c r="Q164" s="15"/>
      <c r="R164" s="15"/>
      <c r="S164" s="15"/>
      <c r="T164" s="15"/>
      <c r="U164" s="15"/>
      <c r="V164" s="14"/>
      <c r="W164" s="15"/>
      <c r="X164" s="15"/>
      <c r="Y164" s="15"/>
      <c r="Z164" s="15">
        <v>450.8</v>
      </c>
      <c r="AA164" s="15">
        <v>450.8</v>
      </c>
      <c r="AB164" s="14">
        <f t="shared" si="163"/>
        <v>100</v>
      </c>
      <c r="AC164" s="15"/>
      <c r="AD164" s="15"/>
      <c r="AE164" s="14"/>
      <c r="AF164" s="15"/>
      <c r="AG164" s="15"/>
      <c r="AH164" s="14"/>
      <c r="AI164" s="15">
        <v>1056</v>
      </c>
      <c r="AJ164" s="15">
        <v>1056</v>
      </c>
      <c r="AK164" s="14">
        <f>AJ164/AI164*100</f>
        <v>100</v>
      </c>
      <c r="AL164" s="14">
        <v>3706</v>
      </c>
      <c r="AM164" s="14">
        <v>3706</v>
      </c>
      <c r="AN164" s="15">
        <f t="shared" si="329"/>
        <v>100</v>
      </c>
      <c r="AO164" s="15">
        <v>1200</v>
      </c>
      <c r="AP164" s="15">
        <v>1200</v>
      </c>
      <c r="AQ164" s="15">
        <f t="shared" ref="AQ164:AQ177" si="353">AP164/AO164*100</f>
        <v>100</v>
      </c>
      <c r="AR164" s="15"/>
      <c r="AS164" s="15"/>
      <c r="AT164" s="14"/>
      <c r="AU164" s="15"/>
      <c r="AV164" s="15"/>
      <c r="AW164" s="14"/>
      <c r="AX164" s="15"/>
      <c r="AY164" s="15"/>
      <c r="AZ164" s="14"/>
      <c r="BA164" s="15"/>
      <c r="BB164" s="15"/>
      <c r="BC164" s="14"/>
      <c r="BD164" s="15"/>
      <c r="BE164" s="15"/>
      <c r="BF164" s="14"/>
      <c r="BG164" s="50">
        <v>163.19999999999999</v>
      </c>
      <c r="BH164" s="59"/>
      <c r="BI164" s="14">
        <f t="shared" si="348"/>
        <v>0</v>
      </c>
      <c r="BJ164" s="50"/>
      <c r="BK164" s="15"/>
      <c r="BL164" s="14"/>
      <c r="BM164" s="15"/>
      <c r="BN164" s="15"/>
      <c r="BO164" s="14"/>
      <c r="BP164" s="50"/>
      <c r="BQ164" s="15"/>
      <c r="BR164" s="14"/>
      <c r="BS164" s="50"/>
      <c r="BT164" s="15"/>
      <c r="BU164" s="14"/>
      <c r="BV164" s="50"/>
      <c r="BW164" s="15"/>
      <c r="BX164" s="14"/>
      <c r="BY164" s="50"/>
      <c r="BZ164" s="15"/>
      <c r="CA164" s="14"/>
      <c r="CB164" s="50"/>
      <c r="CC164" s="15"/>
      <c r="CD164" s="14"/>
      <c r="CE164" s="50">
        <v>85.5</v>
      </c>
      <c r="CF164" s="50">
        <v>85.5</v>
      </c>
      <c r="CG164" s="14">
        <f t="shared" si="339"/>
        <v>100</v>
      </c>
      <c r="CH164" s="50"/>
      <c r="CI164" s="15"/>
      <c r="CJ164" s="14"/>
      <c r="CK164" s="50"/>
      <c r="CL164" s="15"/>
      <c r="CM164" s="14"/>
      <c r="CN164" s="50"/>
      <c r="CO164" s="15"/>
      <c r="CP164" s="14"/>
      <c r="CQ164" s="50"/>
      <c r="CR164" s="15"/>
      <c r="CS164" s="14"/>
      <c r="CT164" s="50"/>
      <c r="CU164" s="15"/>
      <c r="CV164" s="14"/>
      <c r="CW164" s="50"/>
      <c r="CX164" s="15"/>
      <c r="CY164" s="14"/>
      <c r="CZ164" s="50"/>
      <c r="DA164" s="15"/>
      <c r="DB164" s="14"/>
      <c r="DC164" s="50"/>
      <c r="DD164" s="15"/>
      <c r="DE164" s="14"/>
      <c r="DF164" s="50"/>
      <c r="DG164" s="15"/>
      <c r="DH164" s="14"/>
      <c r="DI164" s="50"/>
      <c r="DJ164" s="15"/>
      <c r="DK164" s="14"/>
      <c r="DL164" s="50"/>
      <c r="DM164" s="15"/>
      <c r="DN164" s="14"/>
      <c r="DO164" s="50"/>
      <c r="DP164" s="15"/>
      <c r="DQ164" s="14"/>
      <c r="DR164" s="50"/>
      <c r="DS164" s="15"/>
      <c r="DT164" s="14"/>
      <c r="DU164" s="50"/>
      <c r="DV164" s="15"/>
      <c r="DW164" s="14"/>
      <c r="DX164" s="50"/>
      <c r="DY164" s="15"/>
      <c r="DZ164" s="14"/>
      <c r="EA164" s="191">
        <v>105.9</v>
      </c>
      <c r="EB164" s="15"/>
      <c r="EC164" s="14">
        <f t="shared" si="351"/>
        <v>0</v>
      </c>
      <c r="ED164" s="172"/>
      <c r="EE164" s="15"/>
      <c r="EF164" s="14"/>
      <c r="EG164" s="172"/>
      <c r="EH164" s="15"/>
      <c r="EI164" s="14"/>
      <c r="EJ164" s="172"/>
      <c r="EK164" s="15"/>
      <c r="EL164" s="14"/>
      <c r="EM164" s="172"/>
      <c r="EN164" s="15"/>
      <c r="EO164" s="14"/>
      <c r="EP164" s="172"/>
      <c r="EQ164" s="15"/>
      <c r="ER164" s="14"/>
      <c r="ES164" s="172"/>
      <c r="ET164" s="15"/>
      <c r="EU164" s="14"/>
      <c r="EV164" s="172"/>
      <c r="EW164" s="15"/>
      <c r="EX164" s="14"/>
      <c r="EY164" s="172"/>
      <c r="EZ164" s="15"/>
      <c r="FA164" s="14"/>
      <c r="FB164" s="172"/>
      <c r="FC164" s="15"/>
      <c r="FD164" s="14"/>
      <c r="FE164" s="172"/>
      <c r="FF164" s="15"/>
      <c r="FG164" s="14"/>
      <c r="FH164" s="172">
        <v>89.4</v>
      </c>
      <c r="FI164" s="172">
        <v>89.4</v>
      </c>
      <c r="FJ164" s="14">
        <f t="shared" si="328"/>
        <v>100</v>
      </c>
      <c r="FK164" s="172"/>
      <c r="FL164" s="172"/>
      <c r="FM164" s="14"/>
      <c r="FN164" s="172"/>
      <c r="FO164" s="172"/>
      <c r="FP164" s="14"/>
      <c r="FQ164" s="172"/>
      <c r="FR164" s="172"/>
      <c r="FS164" s="14"/>
      <c r="FT164" s="172"/>
      <c r="FU164" s="172"/>
      <c r="FV164" s="14"/>
    </row>
    <row r="165" spans="1:178" s="12" customFormat="1" ht="15.75" x14ac:dyDescent="0.25">
      <c r="A165" s="59" t="s">
        <v>368</v>
      </c>
      <c r="B165" s="50">
        <f t="shared" si="330"/>
        <v>121900</v>
      </c>
      <c r="C165" s="50">
        <f t="shared" si="331"/>
        <v>39168.786359999998</v>
      </c>
      <c r="D165" s="15">
        <f t="shared" si="112"/>
        <v>32.131900213289583</v>
      </c>
      <c r="E165" s="50"/>
      <c r="F165" s="50"/>
      <c r="G165" s="50"/>
      <c r="H165" s="50"/>
      <c r="I165" s="50"/>
      <c r="J165" s="50"/>
      <c r="K165" s="50"/>
      <c r="L165" s="50"/>
      <c r="M165" s="50"/>
      <c r="N165" s="238"/>
      <c r="O165" s="238"/>
      <c r="P165" s="238"/>
      <c r="Q165" s="238"/>
      <c r="R165" s="238"/>
      <c r="S165" s="238"/>
      <c r="T165" s="238"/>
      <c r="U165" s="238"/>
      <c r="V165" s="238"/>
      <c r="W165" s="15">
        <v>70000</v>
      </c>
      <c r="X165" s="15">
        <v>39168.786359999998</v>
      </c>
      <c r="Y165" s="15">
        <f t="shared" si="345"/>
        <v>55.95540908571428</v>
      </c>
      <c r="Z165" s="50"/>
      <c r="AA165" s="15"/>
      <c r="AB165" s="50"/>
      <c r="AC165" s="238"/>
      <c r="AD165" s="238"/>
      <c r="AE165" s="238"/>
      <c r="AF165" s="238"/>
      <c r="AG165" s="238"/>
      <c r="AH165" s="238"/>
      <c r="AI165" s="238"/>
      <c r="AJ165" s="238"/>
      <c r="AK165" s="14"/>
      <c r="AL165" s="238"/>
      <c r="AM165" s="238"/>
      <c r="AN165" s="238"/>
      <c r="AO165" s="238"/>
      <c r="AP165" s="238"/>
      <c r="AQ165" s="15"/>
      <c r="AR165" s="238"/>
      <c r="AS165" s="238"/>
      <c r="AT165" s="238"/>
      <c r="AU165" s="238"/>
      <c r="AV165" s="238"/>
      <c r="AW165" s="238"/>
      <c r="AX165" s="238"/>
      <c r="AY165" s="238"/>
      <c r="AZ165" s="238"/>
      <c r="BA165" s="238"/>
      <c r="BB165" s="238"/>
      <c r="BC165" s="238"/>
      <c r="BD165" s="238"/>
      <c r="BE165" s="238"/>
      <c r="BF165" s="238"/>
      <c r="BG165" s="50"/>
      <c r="BH165" s="59"/>
      <c r="BI165" s="14"/>
      <c r="BJ165" s="50"/>
      <c r="BK165" s="15"/>
      <c r="BL165" s="238"/>
      <c r="BM165" s="238"/>
      <c r="BN165" s="238"/>
      <c r="BO165" s="238"/>
      <c r="BP165" s="50"/>
      <c r="BQ165" s="15"/>
      <c r="BR165" s="238"/>
      <c r="BS165" s="50"/>
      <c r="BT165" s="15"/>
      <c r="BU165" s="238"/>
      <c r="BV165" s="50"/>
      <c r="BW165" s="15"/>
      <c r="BX165" s="238"/>
      <c r="BY165" s="50"/>
      <c r="BZ165" s="15"/>
      <c r="CA165" s="238"/>
      <c r="CB165" s="50"/>
      <c r="CC165" s="15"/>
      <c r="CD165" s="238"/>
      <c r="CE165" s="50"/>
      <c r="CF165" s="15"/>
      <c r="CG165" s="14"/>
      <c r="CH165" s="50"/>
      <c r="CI165" s="15"/>
      <c r="CJ165" s="14"/>
      <c r="CK165" s="50"/>
      <c r="CL165" s="15"/>
      <c r="CM165" s="14"/>
      <c r="CN165" s="50"/>
      <c r="CO165" s="15"/>
      <c r="CP165" s="14"/>
      <c r="CQ165" s="50"/>
      <c r="CR165" s="15"/>
      <c r="CS165" s="14"/>
      <c r="CT165" s="50"/>
      <c r="CU165" s="15"/>
      <c r="CV165" s="14"/>
      <c r="CW165" s="50"/>
      <c r="CX165" s="15"/>
      <c r="CY165" s="14"/>
      <c r="CZ165" s="50"/>
      <c r="DA165" s="15"/>
      <c r="DB165" s="14"/>
      <c r="DC165" s="50"/>
      <c r="DD165" s="15"/>
      <c r="DE165" s="14"/>
      <c r="DF165" s="50"/>
      <c r="DG165" s="15"/>
      <c r="DH165" s="14"/>
      <c r="DI165" s="50"/>
      <c r="DJ165" s="15"/>
      <c r="DK165" s="14"/>
      <c r="DL165" s="50"/>
      <c r="DM165" s="15"/>
      <c r="DN165" s="14"/>
      <c r="DO165" s="50"/>
      <c r="DP165" s="15"/>
      <c r="DQ165" s="14"/>
      <c r="DR165" s="50"/>
      <c r="DS165" s="15"/>
      <c r="DT165" s="14"/>
      <c r="DU165" s="50"/>
      <c r="DV165" s="15"/>
      <c r="DW165" s="14"/>
      <c r="DX165" s="50">
        <v>20000</v>
      </c>
      <c r="DY165" s="15"/>
      <c r="DZ165" s="14"/>
      <c r="EA165" s="50"/>
      <c r="EB165" s="15"/>
      <c r="EC165" s="50"/>
      <c r="ED165" s="50"/>
      <c r="EE165" s="15"/>
      <c r="EF165" s="50"/>
      <c r="EG165" s="50"/>
      <c r="EH165" s="15"/>
      <c r="EI165" s="50"/>
      <c r="EJ165" s="50"/>
      <c r="EK165" s="15"/>
      <c r="EL165" s="50"/>
      <c r="EM165" s="50"/>
      <c r="EN165" s="15"/>
      <c r="EO165" s="50"/>
      <c r="EP165" s="50"/>
      <c r="EQ165" s="15"/>
      <c r="ER165" s="50"/>
      <c r="ES165" s="50"/>
      <c r="ET165" s="15"/>
      <c r="EU165" s="50"/>
      <c r="EV165" s="50"/>
      <c r="EW165" s="15"/>
      <c r="EX165" s="50"/>
      <c r="EY165" s="50"/>
      <c r="EZ165" s="15"/>
      <c r="FA165" s="50"/>
      <c r="FB165" s="50"/>
      <c r="FC165" s="15"/>
      <c r="FD165" s="50"/>
      <c r="FE165" s="50">
        <v>31900</v>
      </c>
      <c r="FF165" s="15"/>
      <c r="FG165" s="50"/>
      <c r="FH165" s="50"/>
      <c r="FI165" s="15"/>
      <c r="FJ165" s="14"/>
      <c r="FK165" s="50"/>
      <c r="FL165" s="15"/>
      <c r="FM165" s="14"/>
      <c r="FN165" s="50"/>
      <c r="FO165" s="15"/>
      <c r="FP165" s="14"/>
      <c r="FQ165" s="50"/>
      <c r="FR165" s="15"/>
      <c r="FS165" s="14"/>
      <c r="FT165" s="50"/>
      <c r="FU165" s="15"/>
      <c r="FV165" s="14"/>
    </row>
    <row r="166" spans="1:178" s="12" customFormat="1" ht="15.75" x14ac:dyDescent="0.25">
      <c r="A166" s="59" t="s">
        <v>576</v>
      </c>
      <c r="B166" s="50">
        <f t="shared" si="330"/>
        <v>175.5</v>
      </c>
      <c r="C166" s="50">
        <f t="shared" si="331"/>
        <v>72.201809999999995</v>
      </c>
      <c r="D166" s="15">
        <f t="shared" si="112"/>
        <v>41.140632478632476</v>
      </c>
      <c r="E166" s="50"/>
      <c r="F166" s="50"/>
      <c r="G166" s="50"/>
      <c r="H166" s="50"/>
      <c r="I166" s="50"/>
      <c r="J166" s="50"/>
      <c r="K166" s="50"/>
      <c r="L166" s="50"/>
      <c r="M166" s="50"/>
      <c r="N166" s="238"/>
      <c r="O166" s="238"/>
      <c r="P166" s="238"/>
      <c r="Q166" s="238"/>
      <c r="R166" s="238"/>
      <c r="S166" s="238"/>
      <c r="T166" s="238"/>
      <c r="U166" s="238"/>
      <c r="V166" s="238"/>
      <c r="W166" s="15"/>
      <c r="X166" s="238"/>
      <c r="Y166" s="15"/>
      <c r="Z166" s="50"/>
      <c r="AA166" s="15"/>
      <c r="AB166" s="50"/>
      <c r="AC166" s="238"/>
      <c r="AD166" s="238"/>
      <c r="AE166" s="238"/>
      <c r="AF166" s="238"/>
      <c r="AG166" s="238"/>
      <c r="AH166" s="238"/>
      <c r="AI166" s="238"/>
      <c r="AJ166" s="238"/>
      <c r="AK166" s="14"/>
      <c r="AL166" s="238"/>
      <c r="AM166" s="238"/>
      <c r="AN166" s="238"/>
      <c r="AO166" s="238"/>
      <c r="AP166" s="238"/>
      <c r="AQ166" s="15"/>
      <c r="AR166" s="238"/>
      <c r="AS166" s="238"/>
      <c r="AT166" s="238"/>
      <c r="AU166" s="238"/>
      <c r="AV166" s="238"/>
      <c r="AW166" s="238"/>
      <c r="AX166" s="238"/>
      <c r="AY166" s="238"/>
      <c r="AZ166" s="238"/>
      <c r="BA166" s="238"/>
      <c r="BB166" s="238"/>
      <c r="BC166" s="238"/>
      <c r="BD166" s="238"/>
      <c r="BE166" s="238"/>
      <c r="BF166" s="238"/>
      <c r="BG166" s="50">
        <v>175.5</v>
      </c>
      <c r="BH166" s="50">
        <v>72.201809999999995</v>
      </c>
      <c r="BI166" s="14">
        <f t="shared" si="348"/>
        <v>41.140632478632476</v>
      </c>
      <c r="BJ166" s="50"/>
      <c r="BK166" s="15"/>
      <c r="BL166" s="238"/>
      <c r="BM166" s="238"/>
      <c r="BN166" s="238"/>
      <c r="BO166" s="238"/>
      <c r="BP166" s="50"/>
      <c r="BQ166" s="15"/>
      <c r="BR166" s="238"/>
      <c r="BS166" s="50"/>
      <c r="BT166" s="15"/>
      <c r="BU166" s="238"/>
      <c r="BV166" s="50"/>
      <c r="BW166" s="15"/>
      <c r="BX166" s="238"/>
      <c r="BY166" s="50"/>
      <c r="BZ166" s="15"/>
      <c r="CA166" s="238"/>
      <c r="CB166" s="50"/>
      <c r="CC166" s="15"/>
      <c r="CD166" s="238"/>
      <c r="CE166" s="50"/>
      <c r="CF166" s="15"/>
      <c r="CG166" s="14"/>
      <c r="CH166" s="50"/>
      <c r="CI166" s="15"/>
      <c r="CJ166" s="14"/>
      <c r="CK166" s="50"/>
      <c r="CL166" s="15"/>
      <c r="CM166" s="14"/>
      <c r="CN166" s="50"/>
      <c r="CO166" s="15"/>
      <c r="CP166" s="14"/>
      <c r="CQ166" s="50"/>
      <c r="CR166" s="15"/>
      <c r="CS166" s="14"/>
      <c r="CT166" s="50"/>
      <c r="CU166" s="15"/>
      <c r="CV166" s="14"/>
      <c r="CW166" s="50"/>
      <c r="CX166" s="15"/>
      <c r="CY166" s="14"/>
      <c r="CZ166" s="50"/>
      <c r="DA166" s="15"/>
      <c r="DB166" s="14"/>
      <c r="DC166" s="50"/>
      <c r="DD166" s="15"/>
      <c r="DE166" s="14"/>
      <c r="DF166" s="50"/>
      <c r="DG166" s="15"/>
      <c r="DH166" s="14"/>
      <c r="DI166" s="50"/>
      <c r="DJ166" s="15"/>
      <c r="DK166" s="14"/>
      <c r="DL166" s="50"/>
      <c r="DM166" s="15"/>
      <c r="DN166" s="14"/>
      <c r="DO166" s="50"/>
      <c r="DP166" s="15"/>
      <c r="DQ166" s="14"/>
      <c r="DR166" s="50"/>
      <c r="DS166" s="15"/>
      <c r="DT166" s="14"/>
      <c r="DU166" s="50"/>
      <c r="DV166" s="15"/>
      <c r="DW166" s="14"/>
      <c r="DX166" s="50"/>
      <c r="DY166" s="15"/>
      <c r="DZ166" s="14"/>
      <c r="EA166" s="50"/>
      <c r="EB166" s="15"/>
      <c r="EC166" s="50"/>
      <c r="ED166" s="50"/>
      <c r="EE166" s="15"/>
      <c r="EF166" s="50"/>
      <c r="EG166" s="50"/>
      <c r="EH166" s="15"/>
      <c r="EI166" s="50"/>
      <c r="EJ166" s="50"/>
      <c r="EK166" s="15"/>
      <c r="EL166" s="50"/>
      <c r="EM166" s="50"/>
      <c r="EN166" s="15"/>
      <c r="EO166" s="50"/>
      <c r="EP166" s="50"/>
      <c r="EQ166" s="15"/>
      <c r="ER166" s="50"/>
      <c r="ES166" s="50"/>
      <c r="ET166" s="15"/>
      <c r="EU166" s="50"/>
      <c r="EV166" s="50"/>
      <c r="EW166" s="15"/>
      <c r="EX166" s="50"/>
      <c r="EY166" s="50"/>
      <c r="EZ166" s="15"/>
      <c r="FA166" s="50"/>
      <c r="FB166" s="50"/>
      <c r="FC166" s="15"/>
      <c r="FD166" s="50"/>
      <c r="FE166" s="50"/>
      <c r="FF166" s="15"/>
      <c r="FG166" s="50"/>
      <c r="FH166" s="50"/>
      <c r="FI166" s="15"/>
      <c r="FJ166" s="14"/>
      <c r="FK166" s="50"/>
      <c r="FL166" s="15"/>
      <c r="FM166" s="14"/>
      <c r="FN166" s="50"/>
      <c r="FO166" s="15"/>
      <c r="FP166" s="14"/>
      <c r="FQ166" s="50"/>
      <c r="FR166" s="15"/>
      <c r="FS166" s="14"/>
      <c r="FT166" s="50"/>
      <c r="FU166" s="15"/>
      <c r="FV166" s="14"/>
    </row>
    <row r="167" spans="1:178" s="12" customFormat="1" ht="15.75" x14ac:dyDescent="0.25">
      <c r="A167" s="59" t="s">
        <v>699</v>
      </c>
      <c r="B167" s="50">
        <f t="shared" si="330"/>
        <v>150.9</v>
      </c>
      <c r="C167" s="50">
        <f t="shared" si="331"/>
        <v>70.308000000000007</v>
      </c>
      <c r="D167" s="15">
        <f t="shared" si="112"/>
        <v>46.592445328031815</v>
      </c>
      <c r="E167" s="50"/>
      <c r="F167" s="50"/>
      <c r="G167" s="50"/>
      <c r="H167" s="50"/>
      <c r="I167" s="50"/>
      <c r="J167" s="50"/>
      <c r="K167" s="50"/>
      <c r="L167" s="50"/>
      <c r="M167" s="50"/>
      <c r="N167" s="238"/>
      <c r="O167" s="238"/>
      <c r="P167" s="238"/>
      <c r="Q167" s="238"/>
      <c r="R167" s="238"/>
      <c r="S167" s="238"/>
      <c r="T167" s="238"/>
      <c r="U167" s="238"/>
      <c r="V167" s="238"/>
      <c r="W167" s="15"/>
      <c r="X167" s="238"/>
      <c r="Y167" s="15"/>
      <c r="Z167" s="50"/>
      <c r="AA167" s="15"/>
      <c r="AB167" s="50"/>
      <c r="AC167" s="238"/>
      <c r="AD167" s="238"/>
      <c r="AE167" s="238"/>
      <c r="AF167" s="238"/>
      <c r="AG167" s="238"/>
      <c r="AH167" s="238"/>
      <c r="AI167" s="238"/>
      <c r="AJ167" s="238"/>
      <c r="AK167" s="14"/>
      <c r="AL167" s="238"/>
      <c r="AM167" s="238"/>
      <c r="AN167" s="238"/>
      <c r="AO167" s="238"/>
      <c r="AP167" s="238"/>
      <c r="AQ167" s="15"/>
      <c r="AR167" s="238"/>
      <c r="AS167" s="238"/>
      <c r="AT167" s="238"/>
      <c r="AU167" s="238"/>
      <c r="AV167" s="238"/>
      <c r="AW167" s="238"/>
      <c r="AX167" s="238"/>
      <c r="AY167" s="238"/>
      <c r="AZ167" s="238"/>
      <c r="BA167" s="238"/>
      <c r="BB167" s="238"/>
      <c r="BC167" s="238"/>
      <c r="BD167" s="238"/>
      <c r="BE167" s="238"/>
      <c r="BF167" s="238"/>
      <c r="BG167" s="50">
        <v>150.9</v>
      </c>
      <c r="BH167" s="50">
        <v>70.308000000000007</v>
      </c>
      <c r="BI167" s="14">
        <f t="shared" si="348"/>
        <v>46.592445328031815</v>
      </c>
      <c r="BJ167" s="50"/>
      <c r="BK167" s="15"/>
      <c r="BL167" s="238"/>
      <c r="BM167" s="238"/>
      <c r="BN167" s="238"/>
      <c r="BO167" s="238"/>
      <c r="BP167" s="50"/>
      <c r="BQ167" s="15"/>
      <c r="BR167" s="238"/>
      <c r="BS167" s="50"/>
      <c r="BT167" s="15"/>
      <c r="BU167" s="238"/>
      <c r="BV167" s="50"/>
      <c r="BW167" s="15"/>
      <c r="BX167" s="238"/>
      <c r="BY167" s="50"/>
      <c r="BZ167" s="15"/>
      <c r="CA167" s="238"/>
      <c r="CB167" s="50"/>
      <c r="CC167" s="15"/>
      <c r="CD167" s="238"/>
      <c r="CE167" s="50"/>
      <c r="CF167" s="15"/>
      <c r="CG167" s="14"/>
      <c r="CH167" s="50"/>
      <c r="CI167" s="15"/>
      <c r="CJ167" s="14"/>
      <c r="CK167" s="50"/>
      <c r="CL167" s="15"/>
      <c r="CM167" s="14"/>
      <c r="CN167" s="50"/>
      <c r="CO167" s="15"/>
      <c r="CP167" s="14"/>
      <c r="CQ167" s="50"/>
      <c r="CR167" s="15"/>
      <c r="CS167" s="14"/>
      <c r="CT167" s="50"/>
      <c r="CU167" s="15"/>
      <c r="CV167" s="14"/>
      <c r="CW167" s="50"/>
      <c r="CX167" s="15"/>
      <c r="CY167" s="14"/>
      <c r="CZ167" s="50"/>
      <c r="DA167" s="15"/>
      <c r="DB167" s="14"/>
      <c r="DC167" s="50"/>
      <c r="DD167" s="15"/>
      <c r="DE167" s="14"/>
      <c r="DF167" s="50"/>
      <c r="DG167" s="15"/>
      <c r="DH167" s="14"/>
      <c r="DI167" s="50"/>
      <c r="DJ167" s="15"/>
      <c r="DK167" s="14"/>
      <c r="DL167" s="50"/>
      <c r="DM167" s="15"/>
      <c r="DN167" s="14"/>
      <c r="DO167" s="50"/>
      <c r="DP167" s="15"/>
      <c r="DQ167" s="14"/>
      <c r="DR167" s="50"/>
      <c r="DS167" s="15"/>
      <c r="DT167" s="14"/>
      <c r="DU167" s="50"/>
      <c r="DV167" s="15"/>
      <c r="DW167" s="14"/>
      <c r="DX167" s="50"/>
      <c r="DY167" s="15"/>
      <c r="DZ167" s="14"/>
      <c r="EA167" s="50"/>
      <c r="EB167" s="15"/>
      <c r="EC167" s="50"/>
      <c r="ED167" s="50"/>
      <c r="EE167" s="15"/>
      <c r="EF167" s="50"/>
      <c r="EG167" s="50"/>
      <c r="EH167" s="15"/>
      <c r="EI167" s="50"/>
      <c r="EJ167" s="50"/>
      <c r="EK167" s="15"/>
      <c r="EL167" s="50"/>
      <c r="EM167" s="50"/>
      <c r="EN167" s="15"/>
      <c r="EO167" s="50"/>
      <c r="EP167" s="50"/>
      <c r="EQ167" s="15"/>
      <c r="ER167" s="50"/>
      <c r="ES167" s="50"/>
      <c r="ET167" s="15"/>
      <c r="EU167" s="50"/>
      <c r="EV167" s="50"/>
      <c r="EW167" s="15"/>
      <c r="EX167" s="50"/>
      <c r="EY167" s="50"/>
      <c r="EZ167" s="15"/>
      <c r="FA167" s="50"/>
      <c r="FB167" s="50"/>
      <c r="FC167" s="15"/>
      <c r="FD167" s="50"/>
      <c r="FE167" s="50"/>
      <c r="FF167" s="15"/>
      <c r="FG167" s="50"/>
      <c r="FH167" s="50"/>
      <c r="FI167" s="15"/>
      <c r="FJ167" s="14"/>
      <c r="FK167" s="50"/>
      <c r="FL167" s="15"/>
      <c r="FM167" s="14"/>
      <c r="FN167" s="50"/>
      <c r="FO167" s="15"/>
      <c r="FP167" s="14"/>
      <c r="FQ167" s="50"/>
      <c r="FR167" s="15"/>
      <c r="FS167" s="14"/>
      <c r="FT167" s="50"/>
      <c r="FU167" s="15"/>
      <c r="FV167" s="14"/>
    </row>
    <row r="168" spans="1:178" s="12" customFormat="1" ht="15.75" x14ac:dyDescent="0.25">
      <c r="A168" s="59" t="s">
        <v>577</v>
      </c>
      <c r="B168" s="50">
        <f t="shared" si="330"/>
        <v>273.39999999999998</v>
      </c>
      <c r="C168" s="50">
        <f t="shared" si="331"/>
        <v>33.881569999999996</v>
      </c>
      <c r="D168" s="15">
        <f t="shared" si="112"/>
        <v>12.392673738112656</v>
      </c>
      <c r="E168" s="50"/>
      <c r="F168" s="50"/>
      <c r="G168" s="50"/>
      <c r="H168" s="50"/>
      <c r="I168" s="50"/>
      <c r="J168" s="50"/>
      <c r="K168" s="50"/>
      <c r="L168" s="50"/>
      <c r="M168" s="50"/>
      <c r="N168" s="238"/>
      <c r="O168" s="238"/>
      <c r="P168" s="238"/>
      <c r="Q168" s="238"/>
      <c r="R168" s="238"/>
      <c r="S168" s="238"/>
      <c r="T168" s="238"/>
      <c r="U168" s="238"/>
      <c r="V168" s="238"/>
      <c r="W168" s="15"/>
      <c r="X168" s="238"/>
      <c r="Y168" s="15"/>
      <c r="Z168" s="50"/>
      <c r="AA168" s="15"/>
      <c r="AB168" s="50"/>
      <c r="AC168" s="238"/>
      <c r="AD168" s="238"/>
      <c r="AE168" s="238"/>
      <c r="AF168" s="238"/>
      <c r="AG168" s="238"/>
      <c r="AH168" s="238"/>
      <c r="AI168" s="238"/>
      <c r="AJ168" s="238"/>
      <c r="AK168" s="14"/>
      <c r="AL168" s="238"/>
      <c r="AM168" s="238"/>
      <c r="AN168" s="238"/>
      <c r="AO168" s="238"/>
      <c r="AP168" s="238"/>
      <c r="AQ168" s="15"/>
      <c r="AR168" s="238"/>
      <c r="AS168" s="238"/>
      <c r="AT168" s="238"/>
      <c r="AU168" s="238"/>
      <c r="AV168" s="238"/>
      <c r="AW168" s="238"/>
      <c r="AX168" s="238"/>
      <c r="AY168" s="238"/>
      <c r="AZ168" s="238"/>
      <c r="BA168" s="238"/>
      <c r="BB168" s="238"/>
      <c r="BC168" s="238"/>
      <c r="BD168" s="238"/>
      <c r="BE168" s="238"/>
      <c r="BF168" s="238"/>
      <c r="BG168" s="50">
        <v>273.39999999999998</v>
      </c>
      <c r="BH168" s="50">
        <v>33.881569999999996</v>
      </c>
      <c r="BI168" s="14">
        <f t="shared" si="348"/>
        <v>12.392673738112656</v>
      </c>
      <c r="BJ168" s="50"/>
      <c r="BK168" s="15"/>
      <c r="BL168" s="238"/>
      <c r="BM168" s="238"/>
      <c r="BN168" s="238"/>
      <c r="BO168" s="238"/>
      <c r="BP168" s="50"/>
      <c r="BQ168" s="15"/>
      <c r="BR168" s="238"/>
      <c r="BS168" s="50"/>
      <c r="BT168" s="15"/>
      <c r="BU168" s="238"/>
      <c r="BV168" s="50"/>
      <c r="BW168" s="15"/>
      <c r="BX168" s="238"/>
      <c r="BY168" s="50"/>
      <c r="BZ168" s="15"/>
      <c r="CA168" s="238"/>
      <c r="CB168" s="50"/>
      <c r="CC168" s="15"/>
      <c r="CD168" s="238"/>
      <c r="CE168" s="50"/>
      <c r="CF168" s="15"/>
      <c r="CG168" s="14"/>
      <c r="CH168" s="50"/>
      <c r="CI168" s="15"/>
      <c r="CJ168" s="14"/>
      <c r="CK168" s="50"/>
      <c r="CL168" s="15"/>
      <c r="CM168" s="14"/>
      <c r="CN168" s="50"/>
      <c r="CO168" s="15"/>
      <c r="CP168" s="14"/>
      <c r="CQ168" s="50"/>
      <c r="CR168" s="15"/>
      <c r="CS168" s="14"/>
      <c r="CT168" s="50"/>
      <c r="CU168" s="15"/>
      <c r="CV168" s="14"/>
      <c r="CW168" s="50"/>
      <c r="CX168" s="15"/>
      <c r="CY168" s="14"/>
      <c r="CZ168" s="50"/>
      <c r="DA168" s="15"/>
      <c r="DB168" s="14"/>
      <c r="DC168" s="50"/>
      <c r="DD168" s="15"/>
      <c r="DE168" s="14"/>
      <c r="DF168" s="50"/>
      <c r="DG168" s="15"/>
      <c r="DH168" s="14"/>
      <c r="DI168" s="50"/>
      <c r="DJ168" s="15"/>
      <c r="DK168" s="14"/>
      <c r="DL168" s="50"/>
      <c r="DM168" s="15"/>
      <c r="DN168" s="14"/>
      <c r="DO168" s="50"/>
      <c r="DP168" s="15"/>
      <c r="DQ168" s="14"/>
      <c r="DR168" s="50"/>
      <c r="DS168" s="15"/>
      <c r="DT168" s="14"/>
      <c r="DU168" s="50"/>
      <c r="DV168" s="15"/>
      <c r="DW168" s="14"/>
      <c r="DX168" s="50"/>
      <c r="DY168" s="15"/>
      <c r="DZ168" s="14"/>
      <c r="EA168" s="50"/>
      <c r="EB168" s="15"/>
      <c r="EC168" s="50"/>
      <c r="ED168" s="50"/>
      <c r="EE168" s="15"/>
      <c r="EF168" s="50"/>
      <c r="EG168" s="50"/>
      <c r="EH168" s="15"/>
      <c r="EI168" s="50"/>
      <c r="EJ168" s="50"/>
      <c r="EK168" s="15"/>
      <c r="EL168" s="50"/>
      <c r="EM168" s="50"/>
      <c r="EN168" s="15"/>
      <c r="EO168" s="50"/>
      <c r="EP168" s="50"/>
      <c r="EQ168" s="15"/>
      <c r="ER168" s="50"/>
      <c r="ES168" s="50"/>
      <c r="ET168" s="15"/>
      <c r="EU168" s="50"/>
      <c r="EV168" s="50"/>
      <c r="EW168" s="15"/>
      <c r="EX168" s="50"/>
      <c r="EY168" s="50"/>
      <c r="EZ168" s="15"/>
      <c r="FA168" s="50"/>
      <c r="FB168" s="50"/>
      <c r="FC168" s="15"/>
      <c r="FD168" s="50"/>
      <c r="FE168" s="50"/>
      <c r="FF168" s="15"/>
      <c r="FG168" s="50"/>
      <c r="FH168" s="50"/>
      <c r="FI168" s="15"/>
      <c r="FJ168" s="14"/>
      <c r="FK168" s="50"/>
      <c r="FL168" s="15"/>
      <c r="FM168" s="14"/>
      <c r="FN168" s="50"/>
      <c r="FO168" s="15"/>
      <c r="FP168" s="14"/>
      <c r="FQ168" s="50"/>
      <c r="FR168" s="15"/>
      <c r="FS168" s="14"/>
      <c r="FT168" s="50"/>
      <c r="FU168" s="15"/>
      <c r="FV168" s="14"/>
    </row>
    <row r="169" spans="1:178" s="12" customFormat="1" ht="15.75" x14ac:dyDescent="0.25">
      <c r="A169" s="59" t="s">
        <v>369</v>
      </c>
      <c r="B169" s="50">
        <f t="shared" si="330"/>
        <v>189.7</v>
      </c>
      <c r="C169" s="50">
        <f t="shared" si="331"/>
        <v>8.2854299999999999</v>
      </c>
      <c r="D169" s="15">
        <f t="shared" si="112"/>
        <v>4.3676489193463359</v>
      </c>
      <c r="E169" s="50"/>
      <c r="F169" s="50"/>
      <c r="G169" s="50"/>
      <c r="H169" s="50"/>
      <c r="I169" s="50"/>
      <c r="J169" s="50"/>
      <c r="K169" s="50"/>
      <c r="L169" s="50"/>
      <c r="M169" s="50"/>
      <c r="N169" s="238"/>
      <c r="O169" s="238"/>
      <c r="P169" s="238"/>
      <c r="Q169" s="238"/>
      <c r="R169" s="238"/>
      <c r="S169" s="238"/>
      <c r="T169" s="238"/>
      <c r="U169" s="238"/>
      <c r="V169" s="238"/>
      <c r="W169" s="238"/>
      <c r="X169" s="238"/>
      <c r="Y169" s="15"/>
      <c r="Z169" s="50"/>
      <c r="AA169" s="15"/>
      <c r="AB169" s="50"/>
      <c r="AC169" s="238"/>
      <c r="AD169" s="238"/>
      <c r="AE169" s="238"/>
      <c r="AF169" s="238"/>
      <c r="AG169" s="238"/>
      <c r="AH169" s="238"/>
      <c r="AI169" s="238"/>
      <c r="AJ169" s="238"/>
      <c r="AK169" s="14"/>
      <c r="AL169" s="238"/>
      <c r="AM169" s="238"/>
      <c r="AN169" s="238"/>
      <c r="AO169" s="238"/>
      <c r="AP169" s="238"/>
      <c r="AQ169" s="15"/>
      <c r="AR169" s="238"/>
      <c r="AS169" s="238"/>
      <c r="AT169" s="238"/>
      <c r="AU169" s="238"/>
      <c r="AV169" s="238"/>
      <c r="AW169" s="238"/>
      <c r="AX169" s="238"/>
      <c r="AY169" s="238"/>
      <c r="AZ169" s="238"/>
      <c r="BA169" s="238"/>
      <c r="BB169" s="238"/>
      <c r="BC169" s="238"/>
      <c r="BD169" s="238"/>
      <c r="BE169" s="238"/>
      <c r="BF169" s="238"/>
      <c r="BG169" s="50">
        <v>189.7</v>
      </c>
      <c r="BH169" s="50">
        <v>8.2854299999999999</v>
      </c>
      <c r="BI169" s="14">
        <f t="shared" si="348"/>
        <v>4.3676489193463359</v>
      </c>
      <c r="BJ169" s="50"/>
      <c r="BK169" s="15"/>
      <c r="BL169" s="238"/>
      <c r="BM169" s="238"/>
      <c r="BN169" s="238"/>
      <c r="BO169" s="238"/>
      <c r="BP169" s="50"/>
      <c r="BQ169" s="15"/>
      <c r="BR169" s="238"/>
      <c r="BS169" s="50"/>
      <c r="BT169" s="15"/>
      <c r="BU169" s="238"/>
      <c r="BV169" s="50"/>
      <c r="BW169" s="15"/>
      <c r="BX169" s="238"/>
      <c r="BY169" s="50"/>
      <c r="BZ169" s="15"/>
      <c r="CA169" s="238"/>
      <c r="CB169" s="50"/>
      <c r="CC169" s="15"/>
      <c r="CD169" s="238"/>
      <c r="CE169" s="50"/>
      <c r="CF169" s="15"/>
      <c r="CG169" s="14"/>
      <c r="CH169" s="50"/>
      <c r="CI169" s="15"/>
      <c r="CJ169" s="14"/>
      <c r="CK169" s="50"/>
      <c r="CL169" s="15"/>
      <c r="CM169" s="14"/>
      <c r="CN169" s="50"/>
      <c r="CO169" s="15"/>
      <c r="CP169" s="14"/>
      <c r="CQ169" s="50"/>
      <c r="CR169" s="15"/>
      <c r="CS169" s="14"/>
      <c r="CT169" s="50"/>
      <c r="CU169" s="15"/>
      <c r="CV169" s="14"/>
      <c r="CW169" s="50"/>
      <c r="CX169" s="15"/>
      <c r="CY169" s="14"/>
      <c r="CZ169" s="50"/>
      <c r="DA169" s="15"/>
      <c r="DB169" s="14"/>
      <c r="DC169" s="50"/>
      <c r="DD169" s="15"/>
      <c r="DE169" s="14"/>
      <c r="DF169" s="50"/>
      <c r="DG169" s="15"/>
      <c r="DH169" s="14"/>
      <c r="DI169" s="50"/>
      <c r="DJ169" s="15"/>
      <c r="DK169" s="14"/>
      <c r="DL169" s="50"/>
      <c r="DM169" s="15"/>
      <c r="DN169" s="14"/>
      <c r="DO169" s="50"/>
      <c r="DP169" s="15"/>
      <c r="DQ169" s="14"/>
      <c r="DR169" s="50"/>
      <c r="DS169" s="15"/>
      <c r="DT169" s="14"/>
      <c r="DU169" s="50"/>
      <c r="DV169" s="15"/>
      <c r="DW169" s="14"/>
      <c r="DX169" s="50"/>
      <c r="DY169" s="15"/>
      <c r="DZ169" s="14"/>
      <c r="EA169" s="50"/>
      <c r="EB169" s="15"/>
      <c r="EC169" s="50"/>
      <c r="ED169" s="50"/>
      <c r="EE169" s="15"/>
      <c r="EF169" s="50"/>
      <c r="EG169" s="50"/>
      <c r="EH169" s="15"/>
      <c r="EI169" s="50"/>
      <c r="EJ169" s="50"/>
      <c r="EK169" s="15"/>
      <c r="EL169" s="50"/>
      <c r="EM169" s="50"/>
      <c r="EN169" s="15"/>
      <c r="EO169" s="50"/>
      <c r="EP169" s="50"/>
      <c r="EQ169" s="15"/>
      <c r="ER169" s="50"/>
      <c r="ES169" s="50"/>
      <c r="ET169" s="15"/>
      <c r="EU169" s="50"/>
      <c r="EV169" s="50"/>
      <c r="EW169" s="15"/>
      <c r="EX169" s="50"/>
      <c r="EY169" s="50"/>
      <c r="EZ169" s="15"/>
      <c r="FA169" s="50"/>
      <c r="FB169" s="50"/>
      <c r="FC169" s="15"/>
      <c r="FD169" s="50"/>
      <c r="FE169" s="50"/>
      <c r="FF169" s="15"/>
      <c r="FG169" s="50"/>
      <c r="FH169" s="50"/>
      <c r="FI169" s="15"/>
      <c r="FJ169" s="14"/>
      <c r="FK169" s="50"/>
      <c r="FL169" s="15"/>
      <c r="FM169" s="14"/>
      <c r="FN169" s="50"/>
      <c r="FO169" s="15"/>
      <c r="FP169" s="14"/>
      <c r="FQ169" s="50"/>
      <c r="FR169" s="15"/>
      <c r="FS169" s="14"/>
      <c r="FT169" s="50"/>
      <c r="FU169" s="15"/>
      <c r="FV169" s="14"/>
    </row>
    <row r="170" spans="1:178" s="12" customFormat="1" ht="15.75" x14ac:dyDescent="0.25">
      <c r="A170" s="59" t="s">
        <v>578</v>
      </c>
      <c r="B170" s="50">
        <f t="shared" si="330"/>
        <v>231</v>
      </c>
      <c r="C170" s="50">
        <f t="shared" si="331"/>
        <v>54.743169999999999</v>
      </c>
      <c r="D170" s="15">
        <f t="shared" si="112"/>
        <v>23.698341991341991</v>
      </c>
      <c r="E170" s="50"/>
      <c r="F170" s="50"/>
      <c r="G170" s="50"/>
      <c r="H170" s="50"/>
      <c r="I170" s="50"/>
      <c r="J170" s="50"/>
      <c r="K170" s="50"/>
      <c r="L170" s="50"/>
      <c r="M170" s="50"/>
      <c r="N170" s="238"/>
      <c r="O170" s="238"/>
      <c r="P170" s="238"/>
      <c r="Q170" s="238"/>
      <c r="R170" s="238"/>
      <c r="S170" s="238"/>
      <c r="T170" s="238"/>
      <c r="U170" s="238"/>
      <c r="V170" s="238"/>
      <c r="W170" s="238"/>
      <c r="X170" s="238"/>
      <c r="Y170" s="15"/>
      <c r="Z170" s="50"/>
      <c r="AA170" s="15"/>
      <c r="AB170" s="50"/>
      <c r="AC170" s="238"/>
      <c r="AD170" s="238"/>
      <c r="AE170" s="238"/>
      <c r="AF170" s="238"/>
      <c r="AG170" s="238"/>
      <c r="AH170" s="238"/>
      <c r="AI170" s="238"/>
      <c r="AJ170" s="238"/>
      <c r="AK170" s="14"/>
      <c r="AL170" s="238"/>
      <c r="AM170" s="238"/>
      <c r="AN170" s="238"/>
      <c r="AO170" s="238"/>
      <c r="AP170" s="238"/>
      <c r="AQ170" s="15"/>
      <c r="AR170" s="238"/>
      <c r="AS170" s="238"/>
      <c r="AT170" s="238"/>
      <c r="AU170" s="238"/>
      <c r="AV170" s="238"/>
      <c r="AW170" s="238"/>
      <c r="AX170" s="238"/>
      <c r="AY170" s="238"/>
      <c r="AZ170" s="238"/>
      <c r="BA170" s="238"/>
      <c r="BB170" s="238"/>
      <c r="BC170" s="238"/>
      <c r="BD170" s="238"/>
      <c r="BE170" s="238"/>
      <c r="BF170" s="238"/>
      <c r="BG170" s="50">
        <v>231</v>
      </c>
      <c r="BH170" s="50">
        <v>54.743169999999999</v>
      </c>
      <c r="BI170" s="14">
        <f t="shared" si="348"/>
        <v>23.698341991341991</v>
      </c>
      <c r="BJ170" s="50"/>
      <c r="BK170" s="15"/>
      <c r="BL170" s="238"/>
      <c r="BM170" s="238"/>
      <c r="BN170" s="238"/>
      <c r="BO170" s="238"/>
      <c r="BP170" s="50"/>
      <c r="BQ170" s="15"/>
      <c r="BR170" s="238"/>
      <c r="BS170" s="50"/>
      <c r="BT170" s="15"/>
      <c r="BU170" s="238"/>
      <c r="BV170" s="50"/>
      <c r="BW170" s="15"/>
      <c r="BX170" s="238"/>
      <c r="BY170" s="50"/>
      <c r="BZ170" s="15"/>
      <c r="CA170" s="238"/>
      <c r="CB170" s="50"/>
      <c r="CC170" s="15"/>
      <c r="CD170" s="238"/>
      <c r="CE170" s="50"/>
      <c r="CF170" s="15"/>
      <c r="CG170" s="14"/>
      <c r="CH170" s="50"/>
      <c r="CI170" s="15"/>
      <c r="CJ170" s="14"/>
      <c r="CK170" s="50"/>
      <c r="CL170" s="15"/>
      <c r="CM170" s="14"/>
      <c r="CN170" s="50"/>
      <c r="CO170" s="15"/>
      <c r="CP170" s="14"/>
      <c r="CQ170" s="50"/>
      <c r="CR170" s="15"/>
      <c r="CS170" s="14"/>
      <c r="CT170" s="50"/>
      <c r="CU170" s="15"/>
      <c r="CV170" s="14"/>
      <c r="CW170" s="50"/>
      <c r="CX170" s="15"/>
      <c r="CY170" s="14"/>
      <c r="CZ170" s="50"/>
      <c r="DA170" s="15"/>
      <c r="DB170" s="14"/>
      <c r="DC170" s="50"/>
      <c r="DD170" s="15"/>
      <c r="DE170" s="14"/>
      <c r="DF170" s="50"/>
      <c r="DG170" s="15"/>
      <c r="DH170" s="14"/>
      <c r="DI170" s="50"/>
      <c r="DJ170" s="15"/>
      <c r="DK170" s="14"/>
      <c r="DL170" s="50"/>
      <c r="DM170" s="15"/>
      <c r="DN170" s="14"/>
      <c r="DO170" s="50"/>
      <c r="DP170" s="15"/>
      <c r="DQ170" s="14"/>
      <c r="DR170" s="50"/>
      <c r="DS170" s="15"/>
      <c r="DT170" s="14"/>
      <c r="DU170" s="50"/>
      <c r="DV170" s="15"/>
      <c r="DW170" s="14"/>
      <c r="DX170" s="50"/>
      <c r="DY170" s="15"/>
      <c r="DZ170" s="14"/>
      <c r="EA170" s="50"/>
      <c r="EB170" s="15"/>
      <c r="EC170" s="50"/>
      <c r="ED170" s="50"/>
      <c r="EE170" s="15"/>
      <c r="EF170" s="50"/>
      <c r="EG170" s="50"/>
      <c r="EH170" s="15"/>
      <c r="EI170" s="50"/>
      <c r="EJ170" s="50"/>
      <c r="EK170" s="15"/>
      <c r="EL170" s="50"/>
      <c r="EM170" s="50"/>
      <c r="EN170" s="15"/>
      <c r="EO170" s="50"/>
      <c r="EP170" s="50"/>
      <c r="EQ170" s="15"/>
      <c r="ER170" s="50"/>
      <c r="ES170" s="50"/>
      <c r="ET170" s="15"/>
      <c r="EU170" s="50"/>
      <c r="EV170" s="50"/>
      <c r="EW170" s="15"/>
      <c r="EX170" s="50"/>
      <c r="EY170" s="50"/>
      <c r="EZ170" s="15"/>
      <c r="FA170" s="50"/>
      <c r="FB170" s="50"/>
      <c r="FC170" s="15"/>
      <c r="FD170" s="50"/>
      <c r="FE170" s="50"/>
      <c r="FF170" s="15"/>
      <c r="FG170" s="50"/>
      <c r="FH170" s="50"/>
      <c r="FI170" s="15"/>
      <c r="FJ170" s="14"/>
      <c r="FK170" s="50"/>
      <c r="FL170" s="15"/>
      <c r="FM170" s="14"/>
      <c r="FN170" s="50"/>
      <c r="FO170" s="15"/>
      <c r="FP170" s="14"/>
      <c r="FQ170" s="50"/>
      <c r="FR170" s="15"/>
      <c r="FS170" s="14"/>
      <c r="FT170" s="50"/>
      <c r="FU170" s="15"/>
      <c r="FV170" s="14"/>
    </row>
    <row r="171" spans="1:178" s="12" customFormat="1" ht="15.75" x14ac:dyDescent="0.25">
      <c r="A171" s="59" t="s">
        <v>579</v>
      </c>
      <c r="B171" s="50">
        <f t="shared" si="330"/>
        <v>165.1</v>
      </c>
      <c r="C171" s="50">
        <f t="shared" si="331"/>
        <v>0</v>
      </c>
      <c r="D171" s="15">
        <f t="shared" si="112"/>
        <v>0</v>
      </c>
      <c r="E171" s="50"/>
      <c r="F171" s="50"/>
      <c r="G171" s="50"/>
      <c r="H171" s="50"/>
      <c r="I171" s="50"/>
      <c r="J171" s="50"/>
      <c r="K171" s="50"/>
      <c r="L171" s="50"/>
      <c r="M171" s="50"/>
      <c r="N171" s="238"/>
      <c r="O171" s="238"/>
      <c r="P171" s="238"/>
      <c r="Q171" s="238"/>
      <c r="R171" s="238"/>
      <c r="S171" s="238"/>
      <c r="T171" s="238"/>
      <c r="U171" s="238"/>
      <c r="V171" s="238"/>
      <c r="W171" s="238"/>
      <c r="X171" s="238"/>
      <c r="Y171" s="15"/>
      <c r="Z171" s="50"/>
      <c r="AA171" s="15"/>
      <c r="AB171" s="50"/>
      <c r="AC171" s="238"/>
      <c r="AD171" s="238"/>
      <c r="AE171" s="238"/>
      <c r="AF171" s="238"/>
      <c r="AG171" s="238"/>
      <c r="AH171" s="238"/>
      <c r="AI171" s="238"/>
      <c r="AJ171" s="238"/>
      <c r="AK171" s="14"/>
      <c r="AL171" s="238"/>
      <c r="AM171" s="238"/>
      <c r="AN171" s="238"/>
      <c r="AO171" s="238"/>
      <c r="AP171" s="238"/>
      <c r="AQ171" s="15"/>
      <c r="AR171" s="238"/>
      <c r="AS171" s="238"/>
      <c r="AT171" s="238"/>
      <c r="AU171" s="238"/>
      <c r="AV171" s="238"/>
      <c r="AW171" s="238"/>
      <c r="AX171" s="238"/>
      <c r="AY171" s="238"/>
      <c r="AZ171" s="238"/>
      <c r="BA171" s="238"/>
      <c r="BB171" s="238"/>
      <c r="BC171" s="238"/>
      <c r="BD171" s="238"/>
      <c r="BE171" s="238"/>
      <c r="BF171" s="238"/>
      <c r="BG171" s="50">
        <v>165.1</v>
      </c>
      <c r="BH171" s="50"/>
      <c r="BI171" s="14">
        <f t="shared" si="348"/>
        <v>0</v>
      </c>
      <c r="BJ171" s="50"/>
      <c r="BK171" s="15"/>
      <c r="BL171" s="238"/>
      <c r="BM171" s="238"/>
      <c r="BN171" s="238"/>
      <c r="BO171" s="238"/>
      <c r="BP171" s="50"/>
      <c r="BQ171" s="15"/>
      <c r="BR171" s="238"/>
      <c r="BS171" s="50"/>
      <c r="BT171" s="15"/>
      <c r="BU171" s="238"/>
      <c r="BV171" s="50"/>
      <c r="BW171" s="15"/>
      <c r="BX171" s="238"/>
      <c r="BY171" s="50"/>
      <c r="BZ171" s="15"/>
      <c r="CA171" s="238"/>
      <c r="CB171" s="50"/>
      <c r="CC171" s="15"/>
      <c r="CD171" s="238"/>
      <c r="CE171" s="50"/>
      <c r="CF171" s="15"/>
      <c r="CG171" s="14"/>
      <c r="CH171" s="50"/>
      <c r="CI171" s="15"/>
      <c r="CJ171" s="14"/>
      <c r="CK171" s="50"/>
      <c r="CL171" s="15"/>
      <c r="CM171" s="14"/>
      <c r="CN171" s="50"/>
      <c r="CO171" s="15"/>
      <c r="CP171" s="14"/>
      <c r="CQ171" s="50"/>
      <c r="CR171" s="15"/>
      <c r="CS171" s="14"/>
      <c r="CT171" s="50"/>
      <c r="CU171" s="15"/>
      <c r="CV171" s="14"/>
      <c r="CW171" s="50"/>
      <c r="CX171" s="15"/>
      <c r="CY171" s="14"/>
      <c r="CZ171" s="50"/>
      <c r="DA171" s="15"/>
      <c r="DB171" s="14"/>
      <c r="DC171" s="50"/>
      <c r="DD171" s="15"/>
      <c r="DE171" s="14"/>
      <c r="DF171" s="50"/>
      <c r="DG171" s="15"/>
      <c r="DH171" s="14"/>
      <c r="DI171" s="50"/>
      <c r="DJ171" s="15"/>
      <c r="DK171" s="14"/>
      <c r="DL171" s="50"/>
      <c r="DM171" s="15"/>
      <c r="DN171" s="14"/>
      <c r="DO171" s="50"/>
      <c r="DP171" s="15"/>
      <c r="DQ171" s="14"/>
      <c r="DR171" s="50"/>
      <c r="DS171" s="15"/>
      <c r="DT171" s="14"/>
      <c r="DU171" s="50"/>
      <c r="DV171" s="15"/>
      <c r="DW171" s="14"/>
      <c r="DX171" s="50"/>
      <c r="DY171" s="15"/>
      <c r="DZ171" s="14"/>
      <c r="EA171" s="50"/>
      <c r="EB171" s="15"/>
      <c r="EC171" s="50"/>
      <c r="ED171" s="50"/>
      <c r="EE171" s="15"/>
      <c r="EF171" s="50"/>
      <c r="EG171" s="50"/>
      <c r="EH171" s="15"/>
      <c r="EI171" s="50"/>
      <c r="EJ171" s="50"/>
      <c r="EK171" s="15"/>
      <c r="EL171" s="50"/>
      <c r="EM171" s="50"/>
      <c r="EN171" s="15"/>
      <c r="EO171" s="50"/>
      <c r="EP171" s="50"/>
      <c r="EQ171" s="15"/>
      <c r="ER171" s="50"/>
      <c r="ES171" s="50"/>
      <c r="ET171" s="15"/>
      <c r="EU171" s="50"/>
      <c r="EV171" s="50"/>
      <c r="EW171" s="15"/>
      <c r="EX171" s="50"/>
      <c r="EY171" s="50"/>
      <c r="EZ171" s="15"/>
      <c r="FA171" s="50"/>
      <c r="FB171" s="50"/>
      <c r="FC171" s="15"/>
      <c r="FD171" s="50"/>
      <c r="FE171" s="50"/>
      <c r="FF171" s="15"/>
      <c r="FG171" s="50"/>
      <c r="FH171" s="50"/>
      <c r="FI171" s="15"/>
      <c r="FJ171" s="14"/>
      <c r="FK171" s="50"/>
      <c r="FL171" s="15"/>
      <c r="FM171" s="14"/>
      <c r="FN171" s="50"/>
      <c r="FO171" s="15"/>
      <c r="FP171" s="14"/>
      <c r="FQ171" s="50"/>
      <c r="FR171" s="15"/>
      <c r="FS171" s="14"/>
      <c r="FT171" s="50"/>
      <c r="FU171" s="15"/>
      <c r="FV171" s="14"/>
    </row>
    <row r="172" spans="1:178" s="12" customFormat="1" ht="15.75" x14ac:dyDescent="0.25">
      <c r="A172" s="59" t="s">
        <v>700</v>
      </c>
      <c r="B172" s="50">
        <f t="shared" si="330"/>
        <v>130.6</v>
      </c>
      <c r="C172" s="50">
        <f t="shared" si="331"/>
        <v>14.203629999999999</v>
      </c>
      <c r="D172" s="15">
        <f t="shared" si="112"/>
        <v>10.875673813169984</v>
      </c>
      <c r="E172" s="50"/>
      <c r="F172" s="50"/>
      <c r="G172" s="50"/>
      <c r="H172" s="50"/>
      <c r="I172" s="50"/>
      <c r="J172" s="50"/>
      <c r="K172" s="50"/>
      <c r="L172" s="50"/>
      <c r="M172" s="50"/>
      <c r="N172" s="238"/>
      <c r="O172" s="238"/>
      <c r="P172" s="238"/>
      <c r="Q172" s="238"/>
      <c r="R172" s="238"/>
      <c r="S172" s="238"/>
      <c r="T172" s="238"/>
      <c r="U172" s="238"/>
      <c r="V172" s="238"/>
      <c r="W172" s="238"/>
      <c r="X172" s="238"/>
      <c r="Y172" s="15"/>
      <c r="Z172" s="50"/>
      <c r="AA172" s="15"/>
      <c r="AB172" s="50"/>
      <c r="AC172" s="238"/>
      <c r="AD172" s="238"/>
      <c r="AE172" s="238"/>
      <c r="AF172" s="238"/>
      <c r="AG172" s="238"/>
      <c r="AH172" s="238"/>
      <c r="AI172" s="238"/>
      <c r="AJ172" s="238"/>
      <c r="AK172" s="14"/>
      <c r="AL172" s="238"/>
      <c r="AM172" s="238"/>
      <c r="AN172" s="238"/>
      <c r="AO172" s="238"/>
      <c r="AP172" s="238"/>
      <c r="AQ172" s="15"/>
      <c r="AR172" s="238"/>
      <c r="AS172" s="238"/>
      <c r="AT172" s="238"/>
      <c r="AU172" s="238"/>
      <c r="AV172" s="238"/>
      <c r="AW172" s="238"/>
      <c r="AX172" s="238"/>
      <c r="AY172" s="238"/>
      <c r="AZ172" s="238"/>
      <c r="BA172" s="238"/>
      <c r="BB172" s="238"/>
      <c r="BC172" s="238"/>
      <c r="BD172" s="238"/>
      <c r="BE172" s="238"/>
      <c r="BF172" s="238"/>
      <c r="BG172" s="50">
        <v>130.6</v>
      </c>
      <c r="BH172" s="50">
        <v>14.203629999999999</v>
      </c>
      <c r="BI172" s="14">
        <f t="shared" si="348"/>
        <v>10.875673813169984</v>
      </c>
      <c r="BJ172" s="50"/>
      <c r="BK172" s="15"/>
      <c r="BL172" s="238"/>
      <c r="BM172" s="238"/>
      <c r="BN172" s="238"/>
      <c r="BO172" s="238"/>
      <c r="BP172" s="50"/>
      <c r="BQ172" s="15"/>
      <c r="BR172" s="238"/>
      <c r="BS172" s="50"/>
      <c r="BT172" s="15"/>
      <c r="BU172" s="238"/>
      <c r="BV172" s="50"/>
      <c r="BW172" s="15"/>
      <c r="BX172" s="238"/>
      <c r="BY172" s="50"/>
      <c r="BZ172" s="15"/>
      <c r="CA172" s="238"/>
      <c r="CB172" s="50"/>
      <c r="CC172" s="15"/>
      <c r="CD172" s="238"/>
      <c r="CE172" s="50"/>
      <c r="CF172" s="15"/>
      <c r="CG172" s="14"/>
      <c r="CH172" s="50"/>
      <c r="CI172" s="15"/>
      <c r="CJ172" s="14"/>
      <c r="CK172" s="50"/>
      <c r="CL172" s="15"/>
      <c r="CM172" s="14"/>
      <c r="CN172" s="50"/>
      <c r="CO172" s="15"/>
      <c r="CP172" s="14"/>
      <c r="CQ172" s="50"/>
      <c r="CR172" s="15"/>
      <c r="CS172" s="14"/>
      <c r="CT172" s="50"/>
      <c r="CU172" s="15"/>
      <c r="CV172" s="14"/>
      <c r="CW172" s="50"/>
      <c r="CX172" s="15"/>
      <c r="CY172" s="14"/>
      <c r="CZ172" s="50"/>
      <c r="DA172" s="15"/>
      <c r="DB172" s="14"/>
      <c r="DC172" s="50"/>
      <c r="DD172" s="15"/>
      <c r="DE172" s="14"/>
      <c r="DF172" s="50"/>
      <c r="DG172" s="15"/>
      <c r="DH172" s="14"/>
      <c r="DI172" s="50"/>
      <c r="DJ172" s="15"/>
      <c r="DK172" s="14"/>
      <c r="DL172" s="50"/>
      <c r="DM172" s="15"/>
      <c r="DN172" s="14"/>
      <c r="DO172" s="50"/>
      <c r="DP172" s="15"/>
      <c r="DQ172" s="14"/>
      <c r="DR172" s="50"/>
      <c r="DS172" s="15"/>
      <c r="DT172" s="14"/>
      <c r="DU172" s="50"/>
      <c r="DV172" s="15"/>
      <c r="DW172" s="14"/>
      <c r="DX172" s="50"/>
      <c r="DY172" s="15"/>
      <c r="DZ172" s="14"/>
      <c r="EA172" s="50"/>
      <c r="EB172" s="15"/>
      <c r="EC172" s="50"/>
      <c r="ED172" s="50"/>
      <c r="EE172" s="15"/>
      <c r="EF172" s="50"/>
      <c r="EG172" s="50"/>
      <c r="EH172" s="15"/>
      <c r="EI172" s="50"/>
      <c r="EJ172" s="50"/>
      <c r="EK172" s="15"/>
      <c r="EL172" s="50"/>
      <c r="EM172" s="50"/>
      <c r="EN172" s="15"/>
      <c r="EO172" s="50"/>
      <c r="EP172" s="50"/>
      <c r="EQ172" s="15"/>
      <c r="ER172" s="50"/>
      <c r="ES172" s="50"/>
      <c r="ET172" s="15"/>
      <c r="EU172" s="50"/>
      <c r="EV172" s="50"/>
      <c r="EW172" s="15"/>
      <c r="EX172" s="50"/>
      <c r="EY172" s="50"/>
      <c r="EZ172" s="15"/>
      <c r="FA172" s="50"/>
      <c r="FB172" s="50"/>
      <c r="FC172" s="15"/>
      <c r="FD172" s="50"/>
      <c r="FE172" s="50"/>
      <c r="FF172" s="15"/>
      <c r="FG172" s="50"/>
      <c r="FH172" s="50"/>
      <c r="FI172" s="15"/>
      <c r="FJ172" s="14"/>
      <c r="FK172" s="50"/>
      <c r="FL172" s="15"/>
      <c r="FM172" s="14"/>
      <c r="FN172" s="50"/>
      <c r="FO172" s="15"/>
      <c r="FP172" s="14"/>
      <c r="FQ172" s="50"/>
      <c r="FR172" s="15"/>
      <c r="FS172" s="14"/>
      <c r="FT172" s="50"/>
      <c r="FU172" s="15"/>
      <c r="FV172" s="14"/>
    </row>
    <row r="173" spans="1:178" s="12" customFormat="1" ht="15.75" x14ac:dyDescent="0.25">
      <c r="A173" s="59" t="s">
        <v>582</v>
      </c>
      <c r="B173" s="50">
        <f t="shared" si="330"/>
        <v>278.7</v>
      </c>
      <c r="C173" s="50">
        <f t="shared" si="331"/>
        <v>84.910899999999998</v>
      </c>
      <c r="D173" s="15">
        <f t="shared" si="112"/>
        <v>30.46677430929315</v>
      </c>
      <c r="E173" s="50"/>
      <c r="F173" s="50"/>
      <c r="G173" s="50"/>
      <c r="H173" s="50"/>
      <c r="I173" s="50"/>
      <c r="J173" s="50"/>
      <c r="K173" s="50"/>
      <c r="L173" s="50"/>
      <c r="M173" s="50"/>
      <c r="N173" s="238"/>
      <c r="O173" s="238"/>
      <c r="P173" s="238"/>
      <c r="Q173" s="238"/>
      <c r="R173" s="238"/>
      <c r="S173" s="238"/>
      <c r="T173" s="238"/>
      <c r="U173" s="238"/>
      <c r="V173" s="238"/>
      <c r="W173" s="238"/>
      <c r="X173" s="238"/>
      <c r="Y173" s="15"/>
      <c r="Z173" s="50"/>
      <c r="AA173" s="15"/>
      <c r="AB173" s="50"/>
      <c r="AC173" s="238"/>
      <c r="AD173" s="238"/>
      <c r="AE173" s="238"/>
      <c r="AF173" s="238"/>
      <c r="AG173" s="238"/>
      <c r="AH173" s="238"/>
      <c r="AI173" s="238"/>
      <c r="AJ173" s="238"/>
      <c r="AK173" s="14"/>
      <c r="AL173" s="238"/>
      <c r="AM173" s="238"/>
      <c r="AN173" s="238"/>
      <c r="AO173" s="238"/>
      <c r="AP173" s="238"/>
      <c r="AQ173" s="15"/>
      <c r="AR173" s="238"/>
      <c r="AS173" s="238"/>
      <c r="AT173" s="238"/>
      <c r="AU173" s="238"/>
      <c r="AV173" s="238"/>
      <c r="AW173" s="238"/>
      <c r="AX173" s="238"/>
      <c r="AY173" s="238"/>
      <c r="AZ173" s="238"/>
      <c r="BA173" s="238"/>
      <c r="BB173" s="238"/>
      <c r="BC173" s="238"/>
      <c r="BD173" s="238"/>
      <c r="BE173" s="238"/>
      <c r="BF173" s="238"/>
      <c r="BG173" s="50">
        <v>278.7</v>
      </c>
      <c r="BH173" s="50">
        <v>84.910899999999998</v>
      </c>
      <c r="BI173" s="14">
        <f t="shared" si="348"/>
        <v>30.46677430929315</v>
      </c>
      <c r="BJ173" s="50"/>
      <c r="BK173" s="15"/>
      <c r="BL173" s="238"/>
      <c r="BM173" s="238"/>
      <c r="BN173" s="238"/>
      <c r="BO173" s="238"/>
      <c r="BP173" s="50"/>
      <c r="BQ173" s="15"/>
      <c r="BR173" s="238"/>
      <c r="BS173" s="50"/>
      <c r="BT173" s="15"/>
      <c r="BU173" s="238"/>
      <c r="BV173" s="50"/>
      <c r="BW173" s="15"/>
      <c r="BX173" s="238"/>
      <c r="BY173" s="50"/>
      <c r="BZ173" s="15"/>
      <c r="CA173" s="238"/>
      <c r="CB173" s="50"/>
      <c r="CC173" s="15"/>
      <c r="CD173" s="238"/>
      <c r="CE173" s="50"/>
      <c r="CF173" s="15"/>
      <c r="CG173" s="14"/>
      <c r="CH173" s="50"/>
      <c r="CI173" s="15"/>
      <c r="CJ173" s="14"/>
      <c r="CK173" s="50"/>
      <c r="CL173" s="15"/>
      <c r="CM173" s="14"/>
      <c r="CN173" s="50"/>
      <c r="CO173" s="15"/>
      <c r="CP173" s="14"/>
      <c r="CQ173" s="50"/>
      <c r="CR173" s="15"/>
      <c r="CS173" s="14"/>
      <c r="CT173" s="50"/>
      <c r="CU173" s="15"/>
      <c r="CV173" s="14"/>
      <c r="CW173" s="50"/>
      <c r="CX173" s="15"/>
      <c r="CY173" s="14"/>
      <c r="CZ173" s="50"/>
      <c r="DA173" s="15"/>
      <c r="DB173" s="14"/>
      <c r="DC173" s="50"/>
      <c r="DD173" s="15"/>
      <c r="DE173" s="14"/>
      <c r="DF173" s="50"/>
      <c r="DG173" s="15"/>
      <c r="DH173" s="14"/>
      <c r="DI173" s="50"/>
      <c r="DJ173" s="15"/>
      <c r="DK173" s="14"/>
      <c r="DL173" s="50"/>
      <c r="DM173" s="15"/>
      <c r="DN173" s="14"/>
      <c r="DO173" s="50"/>
      <c r="DP173" s="15"/>
      <c r="DQ173" s="14"/>
      <c r="DR173" s="50"/>
      <c r="DS173" s="15"/>
      <c r="DT173" s="14"/>
      <c r="DU173" s="50"/>
      <c r="DV173" s="15"/>
      <c r="DW173" s="14"/>
      <c r="DX173" s="50"/>
      <c r="DY173" s="15"/>
      <c r="DZ173" s="14"/>
      <c r="EA173" s="50"/>
      <c r="EB173" s="15"/>
      <c r="EC173" s="50"/>
      <c r="ED173" s="50"/>
      <c r="EE173" s="15"/>
      <c r="EF173" s="50"/>
      <c r="EG173" s="50"/>
      <c r="EH173" s="15"/>
      <c r="EI173" s="50"/>
      <c r="EJ173" s="50"/>
      <c r="EK173" s="15"/>
      <c r="EL173" s="50"/>
      <c r="EM173" s="50"/>
      <c r="EN173" s="15"/>
      <c r="EO173" s="50"/>
      <c r="EP173" s="50"/>
      <c r="EQ173" s="15"/>
      <c r="ER173" s="50"/>
      <c r="ES173" s="50"/>
      <c r="ET173" s="15"/>
      <c r="EU173" s="50"/>
      <c r="EV173" s="50"/>
      <c r="EW173" s="15"/>
      <c r="EX173" s="50"/>
      <c r="EY173" s="50"/>
      <c r="EZ173" s="15"/>
      <c r="FA173" s="50"/>
      <c r="FB173" s="50"/>
      <c r="FC173" s="15"/>
      <c r="FD173" s="50"/>
      <c r="FE173" s="50"/>
      <c r="FF173" s="15"/>
      <c r="FG173" s="50"/>
      <c r="FH173" s="50"/>
      <c r="FI173" s="15"/>
      <c r="FJ173" s="14"/>
      <c r="FK173" s="50"/>
      <c r="FL173" s="15"/>
      <c r="FM173" s="14"/>
      <c r="FN173" s="50"/>
      <c r="FO173" s="15"/>
      <c r="FP173" s="14"/>
      <c r="FQ173" s="50"/>
      <c r="FR173" s="15"/>
      <c r="FS173" s="14"/>
      <c r="FT173" s="50"/>
      <c r="FU173" s="15"/>
      <c r="FV173" s="14"/>
    </row>
    <row r="174" spans="1:178" s="12" customFormat="1" ht="15.75" x14ac:dyDescent="0.25">
      <c r="A174" s="59" t="s">
        <v>580</v>
      </c>
      <c r="B174" s="50">
        <f t="shared" si="330"/>
        <v>198.8</v>
      </c>
      <c r="C174" s="50">
        <f t="shared" si="331"/>
        <v>0</v>
      </c>
      <c r="D174" s="15">
        <f t="shared" si="112"/>
        <v>0</v>
      </c>
      <c r="E174" s="50"/>
      <c r="F174" s="50"/>
      <c r="G174" s="50"/>
      <c r="H174" s="50"/>
      <c r="I174" s="50"/>
      <c r="J174" s="50"/>
      <c r="K174" s="50"/>
      <c r="L174" s="50"/>
      <c r="M174" s="50"/>
      <c r="N174" s="238"/>
      <c r="O174" s="238"/>
      <c r="P174" s="238"/>
      <c r="Q174" s="238"/>
      <c r="R174" s="238"/>
      <c r="S174" s="238"/>
      <c r="T174" s="238"/>
      <c r="U174" s="238"/>
      <c r="V174" s="238"/>
      <c r="W174" s="238"/>
      <c r="X174" s="238"/>
      <c r="Y174" s="15"/>
      <c r="Z174" s="50"/>
      <c r="AA174" s="15"/>
      <c r="AB174" s="50"/>
      <c r="AC174" s="238"/>
      <c r="AD174" s="238"/>
      <c r="AE174" s="238"/>
      <c r="AF174" s="238"/>
      <c r="AG174" s="238"/>
      <c r="AH174" s="238"/>
      <c r="AI174" s="238"/>
      <c r="AJ174" s="238"/>
      <c r="AK174" s="14"/>
      <c r="AL174" s="238"/>
      <c r="AM174" s="238"/>
      <c r="AN174" s="238"/>
      <c r="AO174" s="238"/>
      <c r="AP174" s="238"/>
      <c r="AQ174" s="15"/>
      <c r="AR174" s="238"/>
      <c r="AS174" s="238"/>
      <c r="AT174" s="238"/>
      <c r="AU174" s="238"/>
      <c r="AV174" s="238"/>
      <c r="AW174" s="238"/>
      <c r="AX174" s="238"/>
      <c r="AY174" s="238"/>
      <c r="AZ174" s="238"/>
      <c r="BA174" s="238"/>
      <c r="BB174" s="238"/>
      <c r="BC174" s="238"/>
      <c r="BD174" s="238"/>
      <c r="BE174" s="238"/>
      <c r="BF174" s="238"/>
      <c r="BG174" s="50">
        <v>198.8</v>
      </c>
      <c r="BH174" s="50"/>
      <c r="BI174" s="14">
        <f t="shared" si="348"/>
        <v>0</v>
      </c>
      <c r="BJ174" s="50"/>
      <c r="BK174" s="15"/>
      <c r="BL174" s="238"/>
      <c r="BM174" s="238"/>
      <c r="BN174" s="238"/>
      <c r="BO174" s="238"/>
      <c r="BP174" s="50"/>
      <c r="BQ174" s="15"/>
      <c r="BR174" s="238"/>
      <c r="BS174" s="50"/>
      <c r="BT174" s="15"/>
      <c r="BU174" s="238"/>
      <c r="BV174" s="50"/>
      <c r="BW174" s="15"/>
      <c r="BX174" s="238"/>
      <c r="BY174" s="50"/>
      <c r="BZ174" s="15"/>
      <c r="CA174" s="238"/>
      <c r="CB174" s="50"/>
      <c r="CC174" s="15"/>
      <c r="CD174" s="238"/>
      <c r="CE174" s="50"/>
      <c r="CF174" s="15"/>
      <c r="CG174" s="14"/>
      <c r="CH174" s="50"/>
      <c r="CI174" s="15"/>
      <c r="CJ174" s="14"/>
      <c r="CK174" s="50"/>
      <c r="CL174" s="15"/>
      <c r="CM174" s="14"/>
      <c r="CN174" s="50"/>
      <c r="CO174" s="15"/>
      <c r="CP174" s="14"/>
      <c r="CQ174" s="50"/>
      <c r="CR174" s="15"/>
      <c r="CS174" s="14"/>
      <c r="CT174" s="50"/>
      <c r="CU174" s="15"/>
      <c r="CV174" s="14"/>
      <c r="CW174" s="50"/>
      <c r="CX174" s="15"/>
      <c r="CY174" s="14"/>
      <c r="CZ174" s="50"/>
      <c r="DA174" s="15"/>
      <c r="DB174" s="14"/>
      <c r="DC174" s="50"/>
      <c r="DD174" s="15"/>
      <c r="DE174" s="14"/>
      <c r="DF174" s="50"/>
      <c r="DG174" s="15"/>
      <c r="DH174" s="14"/>
      <c r="DI174" s="50"/>
      <c r="DJ174" s="15"/>
      <c r="DK174" s="14"/>
      <c r="DL174" s="50"/>
      <c r="DM174" s="15"/>
      <c r="DN174" s="14"/>
      <c r="DO174" s="50"/>
      <c r="DP174" s="15"/>
      <c r="DQ174" s="14"/>
      <c r="DR174" s="50"/>
      <c r="DS174" s="15"/>
      <c r="DT174" s="14"/>
      <c r="DU174" s="50"/>
      <c r="DV174" s="15"/>
      <c r="DW174" s="14"/>
      <c r="DX174" s="50"/>
      <c r="DY174" s="15"/>
      <c r="DZ174" s="14"/>
      <c r="EA174" s="50"/>
      <c r="EB174" s="15"/>
      <c r="EC174" s="50"/>
      <c r="ED174" s="50"/>
      <c r="EE174" s="15"/>
      <c r="EF174" s="50"/>
      <c r="EG174" s="50"/>
      <c r="EH174" s="15"/>
      <c r="EI174" s="50"/>
      <c r="EJ174" s="50"/>
      <c r="EK174" s="15"/>
      <c r="EL174" s="50"/>
      <c r="EM174" s="50"/>
      <c r="EN174" s="15"/>
      <c r="EO174" s="50"/>
      <c r="EP174" s="50"/>
      <c r="EQ174" s="15"/>
      <c r="ER174" s="50"/>
      <c r="ES174" s="50"/>
      <c r="ET174" s="15"/>
      <c r="EU174" s="50"/>
      <c r="EV174" s="50"/>
      <c r="EW174" s="15"/>
      <c r="EX174" s="50"/>
      <c r="EY174" s="50"/>
      <c r="EZ174" s="15"/>
      <c r="FA174" s="50"/>
      <c r="FB174" s="50"/>
      <c r="FC174" s="15"/>
      <c r="FD174" s="50"/>
      <c r="FE174" s="50"/>
      <c r="FF174" s="15"/>
      <c r="FG174" s="50"/>
      <c r="FH174" s="50"/>
      <c r="FI174" s="15"/>
      <c r="FJ174" s="14"/>
      <c r="FK174" s="50"/>
      <c r="FL174" s="15"/>
      <c r="FM174" s="14"/>
      <c r="FN174" s="50"/>
      <c r="FO174" s="15"/>
      <c r="FP174" s="14"/>
      <c r="FQ174" s="50"/>
      <c r="FR174" s="15"/>
      <c r="FS174" s="14"/>
      <c r="FT174" s="50"/>
      <c r="FU174" s="15"/>
      <c r="FV174" s="14"/>
    </row>
    <row r="175" spans="1:178" s="12" customFormat="1" ht="15.75" x14ac:dyDescent="0.25">
      <c r="A175" s="59" t="s">
        <v>581</v>
      </c>
      <c r="B175" s="50">
        <f t="shared" si="330"/>
        <v>186.3</v>
      </c>
      <c r="C175" s="50">
        <f t="shared" si="331"/>
        <v>85.920169999999999</v>
      </c>
      <c r="D175" s="15">
        <f t="shared" si="112"/>
        <v>46.119253891572733</v>
      </c>
      <c r="E175" s="50"/>
      <c r="F175" s="50"/>
      <c r="G175" s="50"/>
      <c r="H175" s="50"/>
      <c r="I175" s="50"/>
      <c r="J175" s="50"/>
      <c r="K175" s="50"/>
      <c r="L175" s="50"/>
      <c r="M175" s="50"/>
      <c r="N175" s="238"/>
      <c r="O175" s="238"/>
      <c r="P175" s="238"/>
      <c r="Q175" s="238"/>
      <c r="R175" s="238"/>
      <c r="S175" s="238"/>
      <c r="T175" s="238"/>
      <c r="U175" s="238"/>
      <c r="V175" s="238"/>
      <c r="W175" s="238"/>
      <c r="X175" s="238"/>
      <c r="Y175" s="15"/>
      <c r="Z175" s="50"/>
      <c r="AA175" s="15"/>
      <c r="AB175" s="50"/>
      <c r="AC175" s="238"/>
      <c r="AD175" s="238"/>
      <c r="AE175" s="238"/>
      <c r="AF175" s="238"/>
      <c r="AG175" s="238"/>
      <c r="AH175" s="238"/>
      <c r="AI175" s="238"/>
      <c r="AJ175" s="238"/>
      <c r="AK175" s="14"/>
      <c r="AL175" s="238"/>
      <c r="AM175" s="238"/>
      <c r="AN175" s="238"/>
      <c r="AO175" s="238"/>
      <c r="AP175" s="238"/>
      <c r="AQ175" s="15"/>
      <c r="AR175" s="238"/>
      <c r="AS175" s="238"/>
      <c r="AT175" s="238"/>
      <c r="AU175" s="238"/>
      <c r="AV175" s="238"/>
      <c r="AW175" s="238"/>
      <c r="AX175" s="238"/>
      <c r="AY175" s="238"/>
      <c r="AZ175" s="238"/>
      <c r="BA175" s="238"/>
      <c r="BB175" s="238"/>
      <c r="BC175" s="238"/>
      <c r="BD175" s="238"/>
      <c r="BE175" s="238"/>
      <c r="BF175" s="238"/>
      <c r="BG175" s="50">
        <v>186.3</v>
      </c>
      <c r="BH175" s="50">
        <v>85.920169999999999</v>
      </c>
      <c r="BI175" s="14">
        <f t="shared" si="348"/>
        <v>46.119253891572733</v>
      </c>
      <c r="BJ175" s="50"/>
      <c r="BK175" s="15"/>
      <c r="BL175" s="238"/>
      <c r="BM175" s="238"/>
      <c r="BN175" s="238"/>
      <c r="BO175" s="238"/>
      <c r="BP175" s="50"/>
      <c r="BQ175" s="15"/>
      <c r="BR175" s="238"/>
      <c r="BS175" s="50"/>
      <c r="BT175" s="15"/>
      <c r="BU175" s="238"/>
      <c r="BV175" s="50"/>
      <c r="BW175" s="15"/>
      <c r="BX175" s="238"/>
      <c r="BY175" s="50"/>
      <c r="BZ175" s="15"/>
      <c r="CA175" s="238"/>
      <c r="CB175" s="50"/>
      <c r="CC175" s="15"/>
      <c r="CD175" s="238"/>
      <c r="CE175" s="50"/>
      <c r="CF175" s="15"/>
      <c r="CG175" s="14"/>
      <c r="CH175" s="50"/>
      <c r="CI175" s="15"/>
      <c r="CJ175" s="14"/>
      <c r="CK175" s="50"/>
      <c r="CL175" s="15"/>
      <c r="CM175" s="14"/>
      <c r="CN175" s="50"/>
      <c r="CO175" s="15"/>
      <c r="CP175" s="14"/>
      <c r="CQ175" s="50"/>
      <c r="CR175" s="15"/>
      <c r="CS175" s="14"/>
      <c r="CT175" s="50"/>
      <c r="CU175" s="15"/>
      <c r="CV175" s="14"/>
      <c r="CW175" s="50"/>
      <c r="CX175" s="15"/>
      <c r="CY175" s="14"/>
      <c r="CZ175" s="50"/>
      <c r="DA175" s="15"/>
      <c r="DB175" s="14"/>
      <c r="DC175" s="50"/>
      <c r="DD175" s="15"/>
      <c r="DE175" s="14"/>
      <c r="DF175" s="50"/>
      <c r="DG175" s="15"/>
      <c r="DH175" s="14"/>
      <c r="DI175" s="50"/>
      <c r="DJ175" s="15"/>
      <c r="DK175" s="14"/>
      <c r="DL175" s="50"/>
      <c r="DM175" s="15"/>
      <c r="DN175" s="14"/>
      <c r="DO175" s="50"/>
      <c r="DP175" s="15"/>
      <c r="DQ175" s="14"/>
      <c r="DR175" s="50"/>
      <c r="DS175" s="15"/>
      <c r="DT175" s="14"/>
      <c r="DU175" s="50"/>
      <c r="DV175" s="15"/>
      <c r="DW175" s="14"/>
      <c r="DX175" s="50"/>
      <c r="DY175" s="15"/>
      <c r="DZ175" s="14"/>
      <c r="EA175" s="50"/>
      <c r="EB175" s="15"/>
      <c r="EC175" s="50"/>
      <c r="ED175" s="50"/>
      <c r="EE175" s="15"/>
      <c r="EF175" s="50"/>
      <c r="EG175" s="50"/>
      <c r="EH175" s="15"/>
      <c r="EI175" s="50"/>
      <c r="EJ175" s="50"/>
      <c r="EK175" s="15"/>
      <c r="EL175" s="50"/>
      <c r="EM175" s="50"/>
      <c r="EN175" s="15"/>
      <c r="EO175" s="50"/>
      <c r="EP175" s="50"/>
      <c r="EQ175" s="15"/>
      <c r="ER175" s="50"/>
      <c r="ES175" s="50"/>
      <c r="ET175" s="15"/>
      <c r="EU175" s="50"/>
      <c r="EV175" s="50"/>
      <c r="EW175" s="15"/>
      <c r="EX175" s="50"/>
      <c r="EY175" s="50"/>
      <c r="EZ175" s="15"/>
      <c r="FA175" s="50"/>
      <c r="FB175" s="50"/>
      <c r="FC175" s="15"/>
      <c r="FD175" s="50"/>
      <c r="FE175" s="50"/>
      <c r="FF175" s="15"/>
      <c r="FG175" s="50"/>
      <c r="FH175" s="50"/>
      <c r="FI175" s="15"/>
      <c r="FJ175" s="14"/>
      <c r="FK175" s="50"/>
      <c r="FL175" s="15"/>
      <c r="FM175" s="14"/>
      <c r="FN175" s="50"/>
      <c r="FO175" s="15"/>
      <c r="FP175" s="14"/>
      <c r="FQ175" s="50"/>
      <c r="FR175" s="15"/>
      <c r="FS175" s="14"/>
      <c r="FT175" s="50"/>
      <c r="FU175" s="15"/>
      <c r="FV175" s="14"/>
    </row>
    <row r="176" spans="1:178" s="28" customFormat="1" ht="31.5" x14ac:dyDescent="0.25">
      <c r="A176" s="131" t="s">
        <v>403</v>
      </c>
      <c r="B176" s="80">
        <f t="shared" si="330"/>
        <v>74936.5</v>
      </c>
      <c r="C176" s="80">
        <f t="shared" si="331"/>
        <v>42653.437270000002</v>
      </c>
      <c r="D176" s="83">
        <f t="shared" si="112"/>
        <v>56.919441487125766</v>
      </c>
      <c r="E176" s="83">
        <f>E177+E178</f>
        <v>0</v>
      </c>
      <c r="F176" s="83">
        <f t="shared" ref="F176:AY176" si="354">F177+F178</f>
        <v>0</v>
      </c>
      <c r="G176" s="83">
        <f t="shared" si="354"/>
        <v>0</v>
      </c>
      <c r="H176" s="83">
        <f t="shared" si="354"/>
        <v>0</v>
      </c>
      <c r="I176" s="83">
        <f t="shared" si="354"/>
        <v>0</v>
      </c>
      <c r="J176" s="83">
        <f t="shared" si="354"/>
        <v>0</v>
      </c>
      <c r="K176" s="83">
        <f t="shared" si="354"/>
        <v>0</v>
      </c>
      <c r="L176" s="83">
        <f t="shared" si="354"/>
        <v>0</v>
      </c>
      <c r="M176" s="83">
        <f t="shared" si="354"/>
        <v>0</v>
      </c>
      <c r="N176" s="83">
        <f t="shared" si="354"/>
        <v>0</v>
      </c>
      <c r="O176" s="83">
        <f t="shared" si="354"/>
        <v>0</v>
      </c>
      <c r="P176" s="83">
        <f t="shared" si="354"/>
        <v>0</v>
      </c>
      <c r="Q176" s="83">
        <f t="shared" si="354"/>
        <v>0</v>
      </c>
      <c r="R176" s="83">
        <f t="shared" si="354"/>
        <v>0</v>
      </c>
      <c r="S176" s="83">
        <f t="shared" si="354"/>
        <v>0</v>
      </c>
      <c r="T176" s="83">
        <f t="shared" si="354"/>
        <v>0</v>
      </c>
      <c r="U176" s="83">
        <f t="shared" si="354"/>
        <v>0</v>
      </c>
      <c r="V176" s="83">
        <f t="shared" si="354"/>
        <v>0</v>
      </c>
      <c r="W176" s="83">
        <f t="shared" si="354"/>
        <v>0</v>
      </c>
      <c r="X176" s="83">
        <f t="shared" si="354"/>
        <v>0</v>
      </c>
      <c r="Y176" s="83"/>
      <c r="Z176" s="83">
        <f t="shared" si="354"/>
        <v>600.79999999999995</v>
      </c>
      <c r="AA176" s="83">
        <f t="shared" si="354"/>
        <v>600.79999999999995</v>
      </c>
      <c r="AB176" s="81">
        <f t="shared" si="163"/>
        <v>100</v>
      </c>
      <c r="AC176" s="83">
        <f t="shared" si="354"/>
        <v>0</v>
      </c>
      <c r="AD176" s="83">
        <f t="shared" si="354"/>
        <v>0</v>
      </c>
      <c r="AE176" s="81"/>
      <c r="AF176" s="83">
        <f t="shared" si="354"/>
        <v>0</v>
      </c>
      <c r="AG176" s="83">
        <f t="shared" si="354"/>
        <v>0</v>
      </c>
      <c r="AH176" s="83">
        <f t="shared" si="354"/>
        <v>0</v>
      </c>
      <c r="AI176" s="83">
        <f>SUM(AI177:AI188)</f>
        <v>1280</v>
      </c>
      <c r="AJ176" s="83">
        <f t="shared" ref="AJ176:AM176" si="355">SUM(AJ177:AJ188)</f>
        <v>1280</v>
      </c>
      <c r="AK176" s="81">
        <f t="shared" ref="AK176:AK177" si="356">AJ176/AI176*100</f>
        <v>100</v>
      </c>
      <c r="AL176" s="83">
        <f t="shared" si="355"/>
        <v>3206</v>
      </c>
      <c r="AM176" s="83">
        <f t="shared" si="355"/>
        <v>3206</v>
      </c>
      <c r="AN176" s="83">
        <f t="shared" ref="AN176:AN177" si="357">AM176/AL176*100</f>
        <v>100</v>
      </c>
      <c r="AO176" s="83">
        <f t="shared" si="354"/>
        <v>1200</v>
      </c>
      <c r="AP176" s="83">
        <f t="shared" si="354"/>
        <v>1199.9639999999999</v>
      </c>
      <c r="AQ176" s="83">
        <f t="shared" si="353"/>
        <v>99.996999999999986</v>
      </c>
      <c r="AR176" s="83">
        <f t="shared" si="354"/>
        <v>0</v>
      </c>
      <c r="AS176" s="83">
        <f t="shared" si="354"/>
        <v>0</v>
      </c>
      <c r="AT176" s="83">
        <f t="shared" si="354"/>
        <v>0</v>
      </c>
      <c r="AU176" s="83">
        <f t="shared" si="354"/>
        <v>0</v>
      </c>
      <c r="AV176" s="83">
        <f t="shared" si="354"/>
        <v>0</v>
      </c>
      <c r="AW176" s="83">
        <f t="shared" si="354"/>
        <v>0</v>
      </c>
      <c r="AX176" s="83">
        <f t="shared" si="354"/>
        <v>0</v>
      </c>
      <c r="AY176" s="83">
        <f t="shared" si="354"/>
        <v>0</v>
      </c>
      <c r="AZ176" s="83">
        <f t="shared" ref="AZ176:BF176" si="358">AZ177+AZ178</f>
        <v>0</v>
      </c>
      <c r="BA176" s="83">
        <f t="shared" si="358"/>
        <v>0</v>
      </c>
      <c r="BB176" s="83">
        <f t="shared" si="358"/>
        <v>0</v>
      </c>
      <c r="BC176" s="83">
        <f t="shared" si="358"/>
        <v>0</v>
      </c>
      <c r="BD176" s="83">
        <f t="shared" si="358"/>
        <v>0</v>
      </c>
      <c r="BE176" s="83">
        <f t="shared" si="358"/>
        <v>0</v>
      </c>
      <c r="BF176" s="83">
        <f t="shared" si="358"/>
        <v>0</v>
      </c>
      <c r="BG176" s="83">
        <f>SUM(BG177:BG188)</f>
        <v>1625.8999999999999</v>
      </c>
      <c r="BH176" s="83">
        <f>SUM(BH177:BH188)</f>
        <v>886.36427000000015</v>
      </c>
      <c r="BI176" s="81">
        <f t="shared" ref="BI176:BI188" si="359">BH176/BG176*100</f>
        <v>54.515300448982117</v>
      </c>
      <c r="BJ176" s="83"/>
      <c r="BK176" s="83">
        <f>SUM(BK177:BK188)</f>
        <v>0</v>
      </c>
      <c r="BL176" s="81"/>
      <c r="BM176" s="83">
        <f t="shared" ref="BM176:BO176" si="360">BM177+BM178</f>
        <v>0</v>
      </c>
      <c r="BN176" s="83">
        <f t="shared" si="360"/>
        <v>0</v>
      </c>
      <c r="BO176" s="83">
        <f t="shared" si="360"/>
        <v>0</v>
      </c>
      <c r="BP176" s="83">
        <f>SUM(BP177:BP188)</f>
        <v>0</v>
      </c>
      <c r="BQ176" s="83">
        <f>SUM(BQ177:BQ188)</f>
        <v>0</v>
      </c>
      <c r="BR176" s="81"/>
      <c r="BS176" s="83">
        <f>SUM(BS177:BS188)</f>
        <v>0</v>
      </c>
      <c r="BT176" s="83">
        <f>SUM(BT177:BT188)</f>
        <v>0</v>
      </c>
      <c r="BU176" s="81"/>
      <c r="BV176" s="83">
        <f>SUM(BV177:BV188)</f>
        <v>0</v>
      </c>
      <c r="BW176" s="83">
        <f>SUM(BW177:BW188)</f>
        <v>0</v>
      </c>
      <c r="BX176" s="81"/>
      <c r="BY176" s="83">
        <f>SUM(BY177:BY188)</f>
        <v>0</v>
      </c>
      <c r="BZ176" s="83">
        <f>SUM(BZ177:BZ188)</f>
        <v>0</v>
      </c>
      <c r="CA176" s="81"/>
      <c r="CB176" s="83">
        <f>SUM(CB177:CB188)</f>
        <v>40112</v>
      </c>
      <c r="CC176" s="83">
        <f>SUM(CC177:CC188)</f>
        <v>28340</v>
      </c>
      <c r="CD176" s="81">
        <f>CC176/CB176*100</f>
        <v>70.652173913043484</v>
      </c>
      <c r="CE176" s="83">
        <f>SUM(CE177:CE188)</f>
        <v>340</v>
      </c>
      <c r="CF176" s="83">
        <f>SUM(CF177:CF188)</f>
        <v>340</v>
      </c>
      <c r="CG176" s="81">
        <f t="shared" si="339"/>
        <v>100</v>
      </c>
      <c r="CH176" s="83">
        <f>SUM(CH177:CH188)</f>
        <v>0</v>
      </c>
      <c r="CI176" s="83">
        <f>SUM(CI177:CI188)</f>
        <v>0</v>
      </c>
      <c r="CJ176" s="81"/>
      <c r="CK176" s="83">
        <f>SUM(CK177:CK188)</f>
        <v>0</v>
      </c>
      <c r="CL176" s="83">
        <f>SUM(CL177:CL188)</f>
        <v>0</v>
      </c>
      <c r="CM176" s="81"/>
      <c r="CN176" s="83">
        <f>SUM(CN177:CN188)</f>
        <v>50</v>
      </c>
      <c r="CO176" s="83">
        <f>SUM(CO177:CO188)</f>
        <v>50</v>
      </c>
      <c r="CP176" s="81">
        <f t="shared" ref="CP176:CP177" si="361">CO176/CN176*100</f>
        <v>100</v>
      </c>
      <c r="CQ176" s="83">
        <f>SUM(CQ177:CQ188)</f>
        <v>0</v>
      </c>
      <c r="CR176" s="83">
        <f>SUM(CR177:CR188)</f>
        <v>0</v>
      </c>
      <c r="CS176" s="81"/>
      <c r="CT176" s="83">
        <f>SUM(CT177:CT188)</f>
        <v>0</v>
      </c>
      <c r="CU176" s="83">
        <f>SUM(CU177:CU188)</f>
        <v>0</v>
      </c>
      <c r="CV176" s="81"/>
      <c r="CW176" s="83">
        <f>SUM(CW177:CW188)</f>
        <v>0</v>
      </c>
      <c r="CX176" s="83">
        <f>SUM(CX177:CX188)</f>
        <v>0</v>
      </c>
      <c r="CY176" s="81"/>
      <c r="CZ176" s="83">
        <f>SUM(CZ177:CZ188)</f>
        <v>0</v>
      </c>
      <c r="DA176" s="83">
        <f>SUM(DA177:DA188)</f>
        <v>0</v>
      </c>
      <c r="DB176" s="81"/>
      <c r="DC176" s="83">
        <f>SUM(DC177:DC188)</f>
        <v>0</v>
      </c>
      <c r="DD176" s="83">
        <f>SUM(DD177:DD188)</f>
        <v>0</v>
      </c>
      <c r="DE176" s="81"/>
      <c r="DF176" s="83">
        <f>SUM(DF177:DF188)</f>
        <v>0</v>
      </c>
      <c r="DG176" s="83">
        <f>SUM(DG177:DG188)</f>
        <v>0</v>
      </c>
      <c r="DH176" s="81"/>
      <c r="DI176" s="83">
        <f>SUM(DI177:DI188)</f>
        <v>0</v>
      </c>
      <c r="DJ176" s="83">
        <f>SUM(DJ177:DJ188)</f>
        <v>0</v>
      </c>
      <c r="DK176" s="81"/>
      <c r="DL176" s="83">
        <f>SUM(DL177:DL188)</f>
        <v>0</v>
      </c>
      <c r="DM176" s="83">
        <f>SUM(DM177:DM188)</f>
        <v>0</v>
      </c>
      <c r="DN176" s="81"/>
      <c r="DO176" s="83">
        <f>SUM(DO177:DO188)</f>
        <v>6000</v>
      </c>
      <c r="DP176" s="83">
        <f>SUM(DP177:DP188)</f>
        <v>6000</v>
      </c>
      <c r="DQ176" s="81">
        <f>DP176/DO176*100</f>
        <v>100</v>
      </c>
      <c r="DR176" s="83">
        <f>SUM(DR177:DR188)</f>
        <v>0</v>
      </c>
      <c r="DS176" s="83">
        <f>SUM(DS177:DS188)</f>
        <v>0</v>
      </c>
      <c r="DT176" s="81"/>
      <c r="DU176" s="83">
        <f>SUM(DU177:DU188)</f>
        <v>0</v>
      </c>
      <c r="DV176" s="83">
        <f>SUM(DV177:DV188)</f>
        <v>0</v>
      </c>
      <c r="DW176" s="81"/>
      <c r="DX176" s="83">
        <f>SUM(DX177:DX188)</f>
        <v>0</v>
      </c>
      <c r="DY176" s="83">
        <f>SUM(DY177:DY188)</f>
        <v>0</v>
      </c>
      <c r="DZ176" s="81"/>
      <c r="EA176" s="83">
        <f t="shared" ref="EA176:EB176" si="362">EA177+EA178</f>
        <v>471.8</v>
      </c>
      <c r="EB176" s="83">
        <f t="shared" si="362"/>
        <v>0</v>
      </c>
      <c r="EC176" s="81">
        <f t="shared" ref="EC176:EC177" si="363">EB176/EA176*100</f>
        <v>0</v>
      </c>
      <c r="ED176" s="83">
        <f t="shared" ref="ED176:EE176" si="364">ED177+ED178</f>
        <v>20000</v>
      </c>
      <c r="EE176" s="83">
        <f t="shared" si="364"/>
        <v>700.30899999999997</v>
      </c>
      <c r="EF176" s="81">
        <f t="shared" ref="EF176:EF178" si="365">EE176/ED176*100</f>
        <v>3.5015449999999997</v>
      </c>
      <c r="EG176" s="83"/>
      <c r="EH176" s="83"/>
      <c r="EI176" s="81"/>
      <c r="EJ176" s="83"/>
      <c r="EK176" s="83"/>
      <c r="EL176" s="81"/>
      <c r="EM176" s="83"/>
      <c r="EN176" s="83"/>
      <c r="EO176" s="81"/>
      <c r="EP176" s="83"/>
      <c r="EQ176" s="83"/>
      <c r="ER176" s="81"/>
      <c r="ES176" s="83"/>
      <c r="ET176" s="83"/>
      <c r="EU176" s="81"/>
      <c r="EV176" s="83"/>
      <c r="EW176" s="83"/>
      <c r="EX176" s="81"/>
      <c r="EY176" s="83"/>
      <c r="EZ176" s="83"/>
      <c r="FA176" s="81"/>
      <c r="FB176" s="83"/>
      <c r="FC176" s="83"/>
      <c r="FD176" s="81"/>
      <c r="FE176" s="83"/>
      <c r="FF176" s="83"/>
      <c r="FG176" s="81"/>
      <c r="FH176" s="83">
        <f>SUM(FH177:FH188)</f>
        <v>50</v>
      </c>
      <c r="FI176" s="83">
        <f>SUM(FI177:FI188)</f>
        <v>50</v>
      </c>
      <c r="FJ176" s="81">
        <f t="shared" si="328"/>
        <v>100</v>
      </c>
      <c r="FK176" s="83"/>
      <c r="FL176" s="83"/>
      <c r="FM176" s="81"/>
      <c r="FN176" s="83"/>
      <c r="FO176" s="83"/>
      <c r="FP176" s="81"/>
      <c r="FQ176" s="83"/>
      <c r="FR176" s="83"/>
      <c r="FS176" s="81"/>
      <c r="FT176" s="83"/>
      <c r="FU176" s="83"/>
      <c r="FV176" s="81"/>
    </row>
    <row r="177" spans="1:178" s="12" customFormat="1" ht="31.5" x14ac:dyDescent="0.25">
      <c r="A177" s="59" t="s">
        <v>377</v>
      </c>
      <c r="B177" s="50">
        <f t="shared" si="330"/>
        <v>48038.200000000004</v>
      </c>
      <c r="C177" s="50">
        <f t="shared" si="331"/>
        <v>35652.250099999997</v>
      </c>
      <c r="D177" s="15">
        <f t="shared" si="112"/>
        <v>74.216457111215647</v>
      </c>
      <c r="E177" s="15"/>
      <c r="F177" s="15"/>
      <c r="G177" s="15"/>
      <c r="H177" s="15"/>
      <c r="I177" s="15"/>
      <c r="J177" s="15"/>
      <c r="K177" s="15"/>
      <c r="L177" s="15"/>
      <c r="M177" s="15"/>
      <c r="N177" s="15"/>
      <c r="O177" s="15"/>
      <c r="P177" s="15"/>
      <c r="Q177" s="15"/>
      <c r="R177" s="15"/>
      <c r="S177" s="15"/>
      <c r="T177" s="15"/>
      <c r="U177" s="15"/>
      <c r="V177" s="14"/>
      <c r="W177" s="15"/>
      <c r="X177" s="15"/>
      <c r="Y177" s="15"/>
      <c r="Z177" s="15">
        <v>600.79999999999995</v>
      </c>
      <c r="AA177" s="15">
        <v>600.79999999999995</v>
      </c>
      <c r="AB177" s="14">
        <f t="shared" si="163"/>
        <v>100</v>
      </c>
      <c r="AC177" s="15"/>
      <c r="AD177" s="15"/>
      <c r="AE177" s="14"/>
      <c r="AF177" s="15"/>
      <c r="AG177" s="15"/>
      <c r="AH177" s="14"/>
      <c r="AI177" s="15">
        <v>1280</v>
      </c>
      <c r="AJ177" s="15">
        <v>1280</v>
      </c>
      <c r="AK177" s="14">
        <f t="shared" si="356"/>
        <v>100</v>
      </c>
      <c r="AL177" s="15">
        <v>3206</v>
      </c>
      <c r="AM177" s="15">
        <v>3206</v>
      </c>
      <c r="AN177" s="15">
        <f t="shared" si="357"/>
        <v>100</v>
      </c>
      <c r="AO177" s="15">
        <v>1200</v>
      </c>
      <c r="AP177" s="15">
        <v>1199.9639999999999</v>
      </c>
      <c r="AQ177" s="15">
        <f t="shared" si="353"/>
        <v>99.996999999999986</v>
      </c>
      <c r="AR177" s="15"/>
      <c r="AS177" s="15"/>
      <c r="AT177" s="14"/>
      <c r="AU177" s="15"/>
      <c r="AV177" s="15"/>
      <c r="AW177" s="14"/>
      <c r="AX177" s="15"/>
      <c r="AY177" s="15"/>
      <c r="AZ177" s="14"/>
      <c r="BA177" s="15"/>
      <c r="BB177" s="15"/>
      <c r="BC177" s="14"/>
      <c r="BD177" s="15"/>
      <c r="BE177" s="15"/>
      <c r="BF177" s="14"/>
      <c r="BG177" s="50">
        <v>777.6</v>
      </c>
      <c r="BH177" s="50">
        <v>635.48609999999996</v>
      </c>
      <c r="BI177" s="14">
        <f t="shared" si="359"/>
        <v>81.724035493827145</v>
      </c>
      <c r="BJ177" s="50"/>
      <c r="BK177" s="15"/>
      <c r="BL177" s="14"/>
      <c r="BM177" s="15"/>
      <c r="BN177" s="15"/>
      <c r="BO177" s="14"/>
      <c r="BP177" s="50"/>
      <c r="BQ177" s="15"/>
      <c r="BR177" s="14"/>
      <c r="BS177" s="50"/>
      <c r="BT177" s="15"/>
      <c r="BU177" s="14"/>
      <c r="BV177" s="50"/>
      <c r="BW177" s="15"/>
      <c r="BX177" s="14"/>
      <c r="BY177" s="50"/>
      <c r="BZ177" s="15"/>
      <c r="CA177" s="14"/>
      <c r="CB177" s="14">
        <v>40112</v>
      </c>
      <c r="CC177" s="14">
        <v>28340</v>
      </c>
      <c r="CD177" s="14">
        <f>CC177/CB177*100</f>
        <v>70.652173913043484</v>
      </c>
      <c r="CE177" s="14">
        <v>340</v>
      </c>
      <c r="CF177" s="14">
        <v>340</v>
      </c>
      <c r="CG177" s="14">
        <f t="shared" si="339"/>
        <v>100</v>
      </c>
      <c r="CH177" s="14"/>
      <c r="CI177" s="14"/>
      <c r="CJ177" s="14"/>
      <c r="CK177" s="14"/>
      <c r="CL177" s="14"/>
      <c r="CM177" s="14"/>
      <c r="CN177" s="14">
        <v>50</v>
      </c>
      <c r="CO177" s="14">
        <v>50</v>
      </c>
      <c r="CP177" s="14">
        <f t="shared" si="361"/>
        <v>100</v>
      </c>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81"/>
      <c r="DR177" s="14"/>
      <c r="DS177" s="14"/>
      <c r="DT177" s="14"/>
      <c r="DU177" s="14"/>
      <c r="DV177" s="14"/>
      <c r="DW177" s="14"/>
      <c r="DX177" s="14"/>
      <c r="DY177" s="14"/>
      <c r="DZ177" s="14"/>
      <c r="EA177" s="191">
        <v>471.8</v>
      </c>
      <c r="EB177" s="15"/>
      <c r="EC177" s="14">
        <f t="shared" si="363"/>
        <v>0</v>
      </c>
      <c r="ED177" s="172"/>
      <c r="EE177" s="15"/>
      <c r="EF177" s="14"/>
      <c r="EG177" s="172"/>
      <c r="EH177" s="15"/>
      <c r="EI177" s="14"/>
      <c r="EJ177" s="172"/>
      <c r="EK177" s="15"/>
      <c r="EL177" s="14"/>
      <c r="EM177" s="172"/>
      <c r="EN177" s="15"/>
      <c r="EO177" s="14"/>
      <c r="EP177" s="172"/>
      <c r="EQ177" s="15"/>
      <c r="ER177" s="14"/>
      <c r="ES177" s="172"/>
      <c r="ET177" s="15"/>
      <c r="EU177" s="14"/>
      <c r="EV177" s="172"/>
      <c r="EW177" s="15"/>
      <c r="EX177" s="14"/>
      <c r="EY177" s="172"/>
      <c r="EZ177" s="15"/>
      <c r="FA177" s="14"/>
      <c r="FB177" s="172"/>
      <c r="FC177" s="15"/>
      <c r="FD177" s="14"/>
      <c r="FE177" s="172"/>
      <c r="FF177" s="15"/>
      <c r="FG177" s="14"/>
      <c r="FH177" s="172"/>
      <c r="FI177" s="15"/>
      <c r="FJ177" s="14"/>
      <c r="FK177" s="172"/>
      <c r="FL177" s="15"/>
      <c r="FM177" s="14"/>
      <c r="FN177" s="172"/>
      <c r="FO177" s="15"/>
      <c r="FP177" s="14"/>
      <c r="FQ177" s="172"/>
      <c r="FR177" s="15"/>
      <c r="FS177" s="14"/>
      <c r="FT177" s="172"/>
      <c r="FU177" s="15"/>
      <c r="FV177" s="14"/>
    </row>
    <row r="178" spans="1:178" s="12" customFormat="1" ht="16.5" customHeight="1" x14ac:dyDescent="0.25">
      <c r="A178" s="59" t="s">
        <v>402</v>
      </c>
      <c r="B178" s="50">
        <f t="shared" si="330"/>
        <v>26050</v>
      </c>
      <c r="C178" s="50">
        <f t="shared" si="331"/>
        <v>6750.3090000000002</v>
      </c>
      <c r="D178" s="15">
        <f t="shared" si="112"/>
        <v>25.91289443378119</v>
      </c>
      <c r="E178" s="50"/>
      <c r="F178" s="50"/>
      <c r="G178" s="50"/>
      <c r="H178" s="50"/>
      <c r="I178" s="50"/>
      <c r="J178" s="50"/>
      <c r="K178" s="50"/>
      <c r="L178" s="50"/>
      <c r="M178" s="50"/>
      <c r="N178" s="238"/>
      <c r="O178" s="238"/>
      <c r="P178" s="238"/>
      <c r="Q178" s="238"/>
      <c r="R178" s="238"/>
      <c r="S178" s="238"/>
      <c r="T178" s="238"/>
      <c r="U178" s="238"/>
      <c r="V178" s="238"/>
      <c r="W178" s="238"/>
      <c r="X178" s="238"/>
      <c r="Y178" s="15"/>
      <c r="Z178" s="50"/>
      <c r="AA178" s="15"/>
      <c r="AB178" s="50"/>
      <c r="AC178" s="14"/>
      <c r="AD178" s="14"/>
      <c r="AE178" s="14"/>
      <c r="AF178" s="238"/>
      <c r="AG178" s="238"/>
      <c r="AH178" s="238"/>
      <c r="AI178" s="238"/>
      <c r="AJ178" s="238"/>
      <c r="AK178" s="238"/>
      <c r="AL178" s="238"/>
      <c r="AM178" s="238"/>
      <c r="AN178" s="15"/>
      <c r="AO178" s="238"/>
      <c r="AP178" s="238"/>
      <c r="AQ178" s="238"/>
      <c r="AR178" s="238"/>
      <c r="AS178" s="238"/>
      <c r="AT178" s="238"/>
      <c r="AU178" s="238"/>
      <c r="AV178" s="238"/>
      <c r="AW178" s="238"/>
      <c r="AX178" s="238"/>
      <c r="AY178" s="238"/>
      <c r="AZ178" s="238"/>
      <c r="BA178" s="238"/>
      <c r="BB178" s="238"/>
      <c r="BC178" s="238"/>
      <c r="BD178" s="238"/>
      <c r="BE178" s="238"/>
      <c r="BF178" s="238"/>
      <c r="BG178" s="50"/>
      <c r="BH178" s="50"/>
      <c r="BI178" s="14"/>
      <c r="BJ178" s="50"/>
      <c r="BK178" s="15"/>
      <c r="BL178" s="238"/>
      <c r="BM178" s="238"/>
      <c r="BN178" s="238"/>
      <c r="BO178" s="238"/>
      <c r="BP178" s="50"/>
      <c r="BQ178" s="15"/>
      <c r="BR178" s="238"/>
      <c r="BS178" s="50"/>
      <c r="BT178" s="15"/>
      <c r="BU178" s="238"/>
      <c r="BV178" s="50"/>
      <c r="BW178" s="15"/>
      <c r="BX178" s="238"/>
      <c r="BY178" s="50"/>
      <c r="BZ178" s="15"/>
      <c r="CA178" s="238"/>
      <c r="CB178" s="50"/>
      <c r="CC178" s="15"/>
      <c r="CD178" s="238"/>
      <c r="CE178" s="50"/>
      <c r="CF178" s="15"/>
      <c r="CG178" s="14"/>
      <c r="CH178" s="50"/>
      <c r="CI178" s="15"/>
      <c r="CJ178" s="14"/>
      <c r="CK178" s="50"/>
      <c r="CL178" s="15"/>
      <c r="CM178" s="14"/>
      <c r="CN178" s="50"/>
      <c r="CO178" s="15"/>
      <c r="CP178" s="14"/>
      <c r="CQ178" s="50"/>
      <c r="CR178" s="15"/>
      <c r="CS178" s="14"/>
      <c r="CT178" s="50"/>
      <c r="CU178" s="15"/>
      <c r="CV178" s="14"/>
      <c r="CW178" s="50"/>
      <c r="CX178" s="15"/>
      <c r="CY178" s="14"/>
      <c r="CZ178" s="50"/>
      <c r="DA178" s="15"/>
      <c r="DB178" s="14"/>
      <c r="DC178" s="50"/>
      <c r="DD178" s="15"/>
      <c r="DE178" s="14"/>
      <c r="DF178" s="50"/>
      <c r="DG178" s="15"/>
      <c r="DH178" s="14"/>
      <c r="DI178" s="50"/>
      <c r="DJ178" s="15"/>
      <c r="DK178" s="14"/>
      <c r="DL178" s="50"/>
      <c r="DM178" s="15"/>
      <c r="DN178" s="14"/>
      <c r="DO178" s="50">
        <v>6000</v>
      </c>
      <c r="DP178" s="50">
        <v>6000</v>
      </c>
      <c r="DQ178" s="14">
        <f t="shared" ref="DQ178" si="366">DP178/DO178*100</f>
        <v>100</v>
      </c>
      <c r="DR178" s="50"/>
      <c r="DS178" s="15"/>
      <c r="DT178" s="14"/>
      <c r="DU178" s="50"/>
      <c r="DV178" s="15"/>
      <c r="DW178" s="14"/>
      <c r="DX178" s="50"/>
      <c r="DY178" s="15"/>
      <c r="DZ178" s="14"/>
      <c r="EA178" s="50"/>
      <c r="EB178" s="15"/>
      <c r="EC178" s="50"/>
      <c r="ED178" s="172">
        <v>20000</v>
      </c>
      <c r="EE178" s="172">
        <v>700.30899999999997</v>
      </c>
      <c r="EF178" s="14">
        <f t="shared" si="365"/>
        <v>3.5015449999999997</v>
      </c>
      <c r="EG178" s="172"/>
      <c r="EH178" s="172"/>
      <c r="EI178" s="14"/>
      <c r="EJ178" s="172"/>
      <c r="EK178" s="172"/>
      <c r="EL178" s="14"/>
      <c r="EM178" s="172"/>
      <c r="EN178" s="172"/>
      <c r="EO178" s="14"/>
      <c r="EP178" s="172"/>
      <c r="EQ178" s="172"/>
      <c r="ER178" s="14"/>
      <c r="ES178" s="172"/>
      <c r="ET178" s="172"/>
      <c r="EU178" s="14"/>
      <c r="EV178" s="172"/>
      <c r="EW178" s="172"/>
      <c r="EX178" s="14"/>
      <c r="EY178" s="172"/>
      <c r="EZ178" s="172"/>
      <c r="FA178" s="14"/>
      <c r="FB178" s="172"/>
      <c r="FC178" s="172"/>
      <c r="FD178" s="14"/>
      <c r="FE178" s="172"/>
      <c r="FF178" s="172"/>
      <c r="FG178" s="14"/>
      <c r="FH178" s="172">
        <v>50</v>
      </c>
      <c r="FI178" s="172">
        <v>50</v>
      </c>
      <c r="FJ178" s="14">
        <f t="shared" si="328"/>
        <v>100</v>
      </c>
      <c r="FK178" s="172"/>
      <c r="FL178" s="172"/>
      <c r="FM178" s="14"/>
      <c r="FN178" s="172"/>
      <c r="FO178" s="172"/>
      <c r="FP178" s="14"/>
      <c r="FQ178" s="172"/>
      <c r="FR178" s="172"/>
      <c r="FS178" s="14"/>
      <c r="FT178" s="172"/>
      <c r="FU178" s="172"/>
      <c r="FV178" s="14"/>
    </row>
    <row r="179" spans="1:178" s="12" customFormat="1" ht="16.5" customHeight="1" x14ac:dyDescent="0.25">
      <c r="A179" s="59" t="s">
        <v>584</v>
      </c>
      <c r="B179" s="50">
        <f t="shared" si="330"/>
        <v>97.8</v>
      </c>
      <c r="C179" s="50">
        <f t="shared" si="331"/>
        <v>32.6</v>
      </c>
      <c r="D179" s="15">
        <f t="shared" si="112"/>
        <v>33.333333333333336</v>
      </c>
      <c r="E179" s="50"/>
      <c r="F179" s="50"/>
      <c r="G179" s="50"/>
      <c r="H179" s="50"/>
      <c r="I179" s="50"/>
      <c r="J179" s="50"/>
      <c r="K179" s="50"/>
      <c r="L179" s="50"/>
      <c r="M179" s="50"/>
      <c r="N179" s="238"/>
      <c r="O179" s="238"/>
      <c r="P179" s="238"/>
      <c r="Q179" s="238"/>
      <c r="R179" s="238"/>
      <c r="S179" s="238"/>
      <c r="T179" s="238"/>
      <c r="U179" s="238"/>
      <c r="V179" s="238"/>
      <c r="W179" s="238"/>
      <c r="X179" s="238"/>
      <c r="Y179" s="15"/>
      <c r="Z179" s="50"/>
      <c r="AA179" s="15"/>
      <c r="AB179" s="50"/>
      <c r="AC179" s="14"/>
      <c r="AD179" s="14"/>
      <c r="AE179" s="14"/>
      <c r="AF179" s="238"/>
      <c r="AG179" s="238"/>
      <c r="AH179" s="238"/>
      <c r="AI179" s="238"/>
      <c r="AJ179" s="238"/>
      <c r="AK179" s="238"/>
      <c r="AL179" s="238"/>
      <c r="AM179" s="238"/>
      <c r="AN179" s="15"/>
      <c r="AO179" s="238"/>
      <c r="AP179" s="238"/>
      <c r="AQ179" s="238"/>
      <c r="AR179" s="238"/>
      <c r="AS179" s="238"/>
      <c r="AT179" s="238"/>
      <c r="AU179" s="238"/>
      <c r="AV179" s="238"/>
      <c r="AW179" s="238"/>
      <c r="AX179" s="238"/>
      <c r="AY179" s="238"/>
      <c r="AZ179" s="238"/>
      <c r="BA179" s="238"/>
      <c r="BB179" s="238"/>
      <c r="BC179" s="238"/>
      <c r="BD179" s="238"/>
      <c r="BE179" s="238"/>
      <c r="BF179" s="238"/>
      <c r="BG179" s="50">
        <v>97.8</v>
      </c>
      <c r="BH179" s="50">
        <v>32.6</v>
      </c>
      <c r="BI179" s="14">
        <f t="shared" si="359"/>
        <v>33.333333333333336</v>
      </c>
      <c r="BJ179" s="50"/>
      <c r="BK179" s="15"/>
      <c r="BL179" s="238"/>
      <c r="BM179" s="238"/>
      <c r="BN179" s="238"/>
      <c r="BO179" s="238"/>
      <c r="BP179" s="50"/>
      <c r="BQ179" s="15"/>
      <c r="BR179" s="238"/>
      <c r="BS179" s="50"/>
      <c r="BT179" s="15"/>
      <c r="BU179" s="238"/>
      <c r="BV179" s="50"/>
      <c r="BW179" s="15"/>
      <c r="BX179" s="238"/>
      <c r="BY179" s="50"/>
      <c r="BZ179" s="15"/>
      <c r="CA179" s="238"/>
      <c r="CB179" s="50"/>
      <c r="CC179" s="15"/>
      <c r="CD179" s="238"/>
      <c r="CE179" s="50"/>
      <c r="CF179" s="15"/>
      <c r="CG179" s="14"/>
      <c r="CH179" s="50"/>
      <c r="CI179" s="15"/>
      <c r="CJ179" s="14"/>
      <c r="CK179" s="50"/>
      <c r="CL179" s="15"/>
      <c r="CM179" s="14"/>
      <c r="CN179" s="50"/>
      <c r="CO179" s="15"/>
      <c r="CP179" s="14"/>
      <c r="CQ179" s="50"/>
      <c r="CR179" s="15"/>
      <c r="CS179" s="14"/>
      <c r="CT179" s="50"/>
      <c r="CU179" s="15"/>
      <c r="CV179" s="14"/>
      <c r="CW179" s="50"/>
      <c r="CX179" s="15"/>
      <c r="CY179" s="14"/>
      <c r="CZ179" s="50"/>
      <c r="DA179" s="15"/>
      <c r="DB179" s="14"/>
      <c r="DC179" s="50"/>
      <c r="DD179" s="15"/>
      <c r="DE179" s="14"/>
      <c r="DF179" s="50"/>
      <c r="DG179" s="15"/>
      <c r="DH179" s="14"/>
      <c r="DI179" s="50"/>
      <c r="DJ179" s="15"/>
      <c r="DK179" s="14"/>
      <c r="DL179" s="50"/>
      <c r="DM179" s="15"/>
      <c r="DN179" s="14"/>
      <c r="DO179" s="50"/>
      <c r="DP179" s="15"/>
      <c r="DQ179" s="14"/>
      <c r="DR179" s="50"/>
      <c r="DS179" s="15"/>
      <c r="DT179" s="14"/>
      <c r="DU179" s="50"/>
      <c r="DV179" s="15"/>
      <c r="DW179" s="14"/>
      <c r="DX179" s="50"/>
      <c r="DY179" s="15"/>
      <c r="DZ179" s="14"/>
      <c r="EA179" s="50"/>
      <c r="EB179" s="15"/>
      <c r="EC179" s="50"/>
      <c r="ED179" s="50"/>
      <c r="EE179" s="15"/>
      <c r="EF179" s="50"/>
      <c r="EG179" s="50"/>
      <c r="EH179" s="15"/>
      <c r="EI179" s="50"/>
      <c r="EJ179" s="50"/>
      <c r="EK179" s="15"/>
      <c r="EL179" s="50"/>
      <c r="EM179" s="50"/>
      <c r="EN179" s="15"/>
      <c r="EO179" s="50"/>
      <c r="EP179" s="50"/>
      <c r="EQ179" s="15"/>
      <c r="ER179" s="50"/>
      <c r="ES179" s="50"/>
      <c r="ET179" s="15"/>
      <c r="EU179" s="50"/>
      <c r="EV179" s="50"/>
      <c r="EW179" s="15"/>
      <c r="EX179" s="50"/>
      <c r="EY179" s="50"/>
      <c r="EZ179" s="15"/>
      <c r="FA179" s="50"/>
      <c r="FB179" s="50"/>
      <c r="FC179" s="15"/>
      <c r="FD179" s="50"/>
      <c r="FE179" s="50"/>
      <c r="FF179" s="15"/>
      <c r="FG179" s="50"/>
      <c r="FH179" s="50"/>
      <c r="FI179" s="15"/>
      <c r="FJ179" s="14"/>
      <c r="FK179" s="50"/>
      <c r="FL179" s="15"/>
      <c r="FM179" s="14"/>
      <c r="FN179" s="50"/>
      <c r="FO179" s="15"/>
      <c r="FP179" s="14"/>
      <c r="FQ179" s="50"/>
      <c r="FR179" s="15"/>
      <c r="FS179" s="14"/>
      <c r="FT179" s="50"/>
      <c r="FU179" s="15"/>
      <c r="FV179" s="14"/>
    </row>
    <row r="180" spans="1:178" s="12" customFormat="1" ht="16.5" customHeight="1" x14ac:dyDescent="0.25">
      <c r="A180" s="59" t="s">
        <v>585</v>
      </c>
      <c r="B180" s="50">
        <f t="shared" si="330"/>
        <v>97.8</v>
      </c>
      <c r="C180" s="50">
        <f t="shared" si="331"/>
        <v>29.339919999999999</v>
      </c>
      <c r="D180" s="15">
        <f t="shared" si="112"/>
        <v>29.999918200408999</v>
      </c>
      <c r="E180" s="50"/>
      <c r="F180" s="50"/>
      <c r="G180" s="50"/>
      <c r="H180" s="50"/>
      <c r="I180" s="50"/>
      <c r="J180" s="50"/>
      <c r="K180" s="50"/>
      <c r="L180" s="50"/>
      <c r="M180" s="50"/>
      <c r="N180" s="238"/>
      <c r="O180" s="238"/>
      <c r="P180" s="238"/>
      <c r="Q180" s="238"/>
      <c r="R180" s="238"/>
      <c r="S180" s="238"/>
      <c r="T180" s="238"/>
      <c r="U180" s="238"/>
      <c r="V180" s="238"/>
      <c r="W180" s="238"/>
      <c r="X180" s="238"/>
      <c r="Y180" s="15"/>
      <c r="Z180" s="50"/>
      <c r="AA180" s="15"/>
      <c r="AB180" s="50"/>
      <c r="AC180" s="14"/>
      <c r="AD180" s="14"/>
      <c r="AE180" s="14"/>
      <c r="AF180" s="238"/>
      <c r="AG180" s="238"/>
      <c r="AH180" s="238"/>
      <c r="AI180" s="238"/>
      <c r="AJ180" s="238"/>
      <c r="AK180" s="238"/>
      <c r="AL180" s="238"/>
      <c r="AM180" s="238"/>
      <c r="AN180" s="15"/>
      <c r="AO180" s="238"/>
      <c r="AP180" s="238"/>
      <c r="AQ180" s="238"/>
      <c r="AR180" s="238"/>
      <c r="AS180" s="238"/>
      <c r="AT180" s="238"/>
      <c r="AU180" s="238"/>
      <c r="AV180" s="238"/>
      <c r="AW180" s="238"/>
      <c r="AX180" s="238"/>
      <c r="AY180" s="238"/>
      <c r="AZ180" s="238"/>
      <c r="BA180" s="238"/>
      <c r="BB180" s="238"/>
      <c r="BC180" s="238"/>
      <c r="BD180" s="238"/>
      <c r="BE180" s="238"/>
      <c r="BF180" s="238"/>
      <c r="BG180" s="50">
        <v>97.8</v>
      </c>
      <c r="BH180" s="50">
        <v>29.339919999999999</v>
      </c>
      <c r="BI180" s="14">
        <f t="shared" si="359"/>
        <v>29.999918200408999</v>
      </c>
      <c r="BJ180" s="50"/>
      <c r="BK180" s="15"/>
      <c r="BL180" s="238"/>
      <c r="BM180" s="238"/>
      <c r="BN180" s="238"/>
      <c r="BO180" s="238"/>
      <c r="BP180" s="50"/>
      <c r="BQ180" s="15"/>
      <c r="BR180" s="238"/>
      <c r="BS180" s="50"/>
      <c r="BT180" s="15"/>
      <c r="BU180" s="238"/>
      <c r="BV180" s="50"/>
      <c r="BW180" s="15"/>
      <c r="BX180" s="238"/>
      <c r="BY180" s="50"/>
      <c r="BZ180" s="15"/>
      <c r="CA180" s="238"/>
      <c r="CB180" s="50"/>
      <c r="CC180" s="15"/>
      <c r="CD180" s="238"/>
      <c r="CE180" s="50"/>
      <c r="CF180" s="15"/>
      <c r="CG180" s="14"/>
      <c r="CH180" s="50"/>
      <c r="CI180" s="15"/>
      <c r="CJ180" s="14"/>
      <c r="CK180" s="50"/>
      <c r="CL180" s="15"/>
      <c r="CM180" s="14"/>
      <c r="CN180" s="50"/>
      <c r="CO180" s="15"/>
      <c r="CP180" s="14"/>
      <c r="CQ180" s="50"/>
      <c r="CR180" s="15"/>
      <c r="CS180" s="14"/>
      <c r="CT180" s="50"/>
      <c r="CU180" s="15"/>
      <c r="CV180" s="14"/>
      <c r="CW180" s="50"/>
      <c r="CX180" s="15"/>
      <c r="CY180" s="14"/>
      <c r="CZ180" s="50"/>
      <c r="DA180" s="15"/>
      <c r="DB180" s="14"/>
      <c r="DC180" s="50"/>
      <c r="DD180" s="15"/>
      <c r="DE180" s="14"/>
      <c r="DF180" s="50"/>
      <c r="DG180" s="15"/>
      <c r="DH180" s="14"/>
      <c r="DI180" s="50"/>
      <c r="DJ180" s="15"/>
      <c r="DK180" s="14"/>
      <c r="DL180" s="50"/>
      <c r="DM180" s="15"/>
      <c r="DN180" s="14"/>
      <c r="DO180" s="50"/>
      <c r="DP180" s="15"/>
      <c r="DQ180" s="14"/>
      <c r="DR180" s="50"/>
      <c r="DS180" s="15"/>
      <c r="DT180" s="14"/>
      <c r="DU180" s="50"/>
      <c r="DV180" s="15"/>
      <c r="DW180" s="14"/>
      <c r="DX180" s="50"/>
      <c r="DY180" s="15"/>
      <c r="DZ180" s="14"/>
      <c r="EA180" s="50"/>
      <c r="EB180" s="15"/>
      <c r="EC180" s="50"/>
      <c r="ED180" s="50"/>
      <c r="EE180" s="15"/>
      <c r="EF180" s="50"/>
      <c r="EG180" s="50"/>
      <c r="EH180" s="15"/>
      <c r="EI180" s="50"/>
      <c r="EJ180" s="50"/>
      <c r="EK180" s="15"/>
      <c r="EL180" s="50"/>
      <c r="EM180" s="50"/>
      <c r="EN180" s="15"/>
      <c r="EO180" s="50"/>
      <c r="EP180" s="50"/>
      <c r="EQ180" s="15"/>
      <c r="ER180" s="50"/>
      <c r="ES180" s="50"/>
      <c r="ET180" s="15"/>
      <c r="EU180" s="50"/>
      <c r="EV180" s="50"/>
      <c r="EW180" s="15"/>
      <c r="EX180" s="50"/>
      <c r="EY180" s="50"/>
      <c r="EZ180" s="15"/>
      <c r="FA180" s="50"/>
      <c r="FB180" s="50"/>
      <c r="FC180" s="15"/>
      <c r="FD180" s="50"/>
      <c r="FE180" s="50"/>
      <c r="FF180" s="15"/>
      <c r="FG180" s="50"/>
      <c r="FH180" s="50"/>
      <c r="FI180" s="15"/>
      <c r="FJ180" s="14"/>
      <c r="FK180" s="50"/>
      <c r="FL180" s="15"/>
      <c r="FM180" s="14"/>
      <c r="FN180" s="50"/>
      <c r="FO180" s="15"/>
      <c r="FP180" s="14"/>
      <c r="FQ180" s="50"/>
      <c r="FR180" s="15"/>
      <c r="FS180" s="14"/>
      <c r="FT180" s="50"/>
      <c r="FU180" s="15"/>
      <c r="FV180" s="14"/>
    </row>
    <row r="181" spans="1:178" s="12" customFormat="1" ht="16.5" customHeight="1" x14ac:dyDescent="0.25">
      <c r="A181" s="59" t="s">
        <v>586</v>
      </c>
      <c r="B181" s="50">
        <f t="shared" si="330"/>
        <v>45</v>
      </c>
      <c r="C181" s="50">
        <f t="shared" si="331"/>
        <v>14.99994</v>
      </c>
      <c r="D181" s="15">
        <f t="shared" si="112"/>
        <v>33.333200000000005</v>
      </c>
      <c r="E181" s="50"/>
      <c r="F181" s="50"/>
      <c r="G181" s="50"/>
      <c r="H181" s="50"/>
      <c r="I181" s="50"/>
      <c r="J181" s="50"/>
      <c r="K181" s="50"/>
      <c r="L181" s="50"/>
      <c r="M181" s="50"/>
      <c r="N181" s="238"/>
      <c r="O181" s="238"/>
      <c r="P181" s="238"/>
      <c r="Q181" s="238"/>
      <c r="R181" s="238"/>
      <c r="S181" s="238"/>
      <c r="T181" s="238"/>
      <c r="U181" s="238"/>
      <c r="V181" s="238"/>
      <c r="W181" s="238"/>
      <c r="X181" s="238"/>
      <c r="Y181" s="15"/>
      <c r="Z181" s="50"/>
      <c r="AA181" s="15"/>
      <c r="AB181" s="50"/>
      <c r="AC181" s="14"/>
      <c r="AD181" s="14"/>
      <c r="AE181" s="14"/>
      <c r="AF181" s="238"/>
      <c r="AG181" s="238"/>
      <c r="AH181" s="238"/>
      <c r="AI181" s="238"/>
      <c r="AJ181" s="238"/>
      <c r="AK181" s="238"/>
      <c r="AL181" s="238"/>
      <c r="AM181" s="238"/>
      <c r="AN181" s="15"/>
      <c r="AO181" s="238"/>
      <c r="AP181" s="238"/>
      <c r="AQ181" s="238"/>
      <c r="AR181" s="238"/>
      <c r="AS181" s="238"/>
      <c r="AT181" s="238"/>
      <c r="AU181" s="238"/>
      <c r="AV181" s="238"/>
      <c r="AW181" s="238"/>
      <c r="AX181" s="238"/>
      <c r="AY181" s="238"/>
      <c r="AZ181" s="238"/>
      <c r="BA181" s="238"/>
      <c r="BB181" s="238"/>
      <c r="BC181" s="238"/>
      <c r="BD181" s="238"/>
      <c r="BE181" s="238"/>
      <c r="BF181" s="238"/>
      <c r="BG181" s="50">
        <v>45</v>
      </c>
      <c r="BH181" s="50">
        <v>14.99994</v>
      </c>
      <c r="BI181" s="14">
        <f t="shared" si="359"/>
        <v>33.333200000000005</v>
      </c>
      <c r="BJ181" s="50"/>
      <c r="BK181" s="15"/>
      <c r="BL181" s="238"/>
      <c r="BM181" s="238"/>
      <c r="BN181" s="238"/>
      <c r="BO181" s="238"/>
      <c r="BP181" s="50"/>
      <c r="BQ181" s="15"/>
      <c r="BR181" s="238"/>
      <c r="BS181" s="50"/>
      <c r="BT181" s="15"/>
      <c r="BU181" s="238"/>
      <c r="BV181" s="50"/>
      <c r="BW181" s="15"/>
      <c r="BX181" s="238"/>
      <c r="BY181" s="50"/>
      <c r="BZ181" s="15"/>
      <c r="CA181" s="238"/>
      <c r="CB181" s="50"/>
      <c r="CC181" s="15"/>
      <c r="CD181" s="238"/>
      <c r="CE181" s="50"/>
      <c r="CF181" s="15"/>
      <c r="CG181" s="14"/>
      <c r="CH181" s="50"/>
      <c r="CI181" s="15"/>
      <c r="CJ181" s="14"/>
      <c r="CK181" s="50"/>
      <c r="CL181" s="15"/>
      <c r="CM181" s="14"/>
      <c r="CN181" s="50"/>
      <c r="CO181" s="15"/>
      <c r="CP181" s="14"/>
      <c r="CQ181" s="50"/>
      <c r="CR181" s="15"/>
      <c r="CS181" s="14"/>
      <c r="CT181" s="50"/>
      <c r="CU181" s="15"/>
      <c r="CV181" s="14"/>
      <c r="CW181" s="50"/>
      <c r="CX181" s="15"/>
      <c r="CY181" s="14"/>
      <c r="CZ181" s="50"/>
      <c r="DA181" s="15"/>
      <c r="DB181" s="14"/>
      <c r="DC181" s="50"/>
      <c r="DD181" s="15"/>
      <c r="DE181" s="14"/>
      <c r="DF181" s="50"/>
      <c r="DG181" s="15"/>
      <c r="DH181" s="14"/>
      <c r="DI181" s="50"/>
      <c r="DJ181" s="15"/>
      <c r="DK181" s="14"/>
      <c r="DL181" s="50"/>
      <c r="DM181" s="15"/>
      <c r="DN181" s="14"/>
      <c r="DO181" s="50"/>
      <c r="DP181" s="15"/>
      <c r="DQ181" s="14"/>
      <c r="DR181" s="50"/>
      <c r="DS181" s="15"/>
      <c r="DT181" s="14"/>
      <c r="DU181" s="50"/>
      <c r="DV181" s="15"/>
      <c r="DW181" s="14"/>
      <c r="DX181" s="50"/>
      <c r="DY181" s="15"/>
      <c r="DZ181" s="14"/>
      <c r="EA181" s="50"/>
      <c r="EB181" s="15"/>
      <c r="EC181" s="50"/>
      <c r="ED181" s="50"/>
      <c r="EE181" s="15"/>
      <c r="EF181" s="50"/>
      <c r="EG181" s="50"/>
      <c r="EH181" s="15"/>
      <c r="EI181" s="50"/>
      <c r="EJ181" s="50"/>
      <c r="EK181" s="15"/>
      <c r="EL181" s="50"/>
      <c r="EM181" s="50"/>
      <c r="EN181" s="15"/>
      <c r="EO181" s="50"/>
      <c r="EP181" s="50"/>
      <c r="EQ181" s="15"/>
      <c r="ER181" s="50"/>
      <c r="ES181" s="50"/>
      <c r="ET181" s="15"/>
      <c r="EU181" s="50"/>
      <c r="EV181" s="50"/>
      <c r="EW181" s="15"/>
      <c r="EX181" s="50"/>
      <c r="EY181" s="50"/>
      <c r="EZ181" s="15"/>
      <c r="FA181" s="50"/>
      <c r="FB181" s="50"/>
      <c r="FC181" s="15"/>
      <c r="FD181" s="50"/>
      <c r="FE181" s="50"/>
      <c r="FF181" s="15"/>
      <c r="FG181" s="50"/>
      <c r="FH181" s="50"/>
      <c r="FI181" s="15"/>
      <c r="FJ181" s="14"/>
      <c r="FK181" s="50"/>
      <c r="FL181" s="15"/>
      <c r="FM181" s="14"/>
      <c r="FN181" s="50"/>
      <c r="FO181" s="15"/>
      <c r="FP181" s="14"/>
      <c r="FQ181" s="50"/>
      <c r="FR181" s="15"/>
      <c r="FS181" s="14"/>
      <c r="FT181" s="50"/>
      <c r="FU181" s="15"/>
      <c r="FV181" s="14"/>
    </row>
    <row r="182" spans="1:178" s="12" customFormat="1" ht="16.5" customHeight="1" x14ac:dyDescent="0.25">
      <c r="A182" s="59" t="s">
        <v>587</v>
      </c>
      <c r="B182" s="50">
        <f t="shared" si="330"/>
        <v>97.8</v>
      </c>
      <c r="C182" s="50">
        <f t="shared" si="331"/>
        <v>32.6</v>
      </c>
      <c r="D182" s="15">
        <f t="shared" si="112"/>
        <v>33.333333333333336</v>
      </c>
      <c r="E182" s="50"/>
      <c r="F182" s="50"/>
      <c r="G182" s="50"/>
      <c r="H182" s="50"/>
      <c r="I182" s="50"/>
      <c r="J182" s="50"/>
      <c r="K182" s="50"/>
      <c r="L182" s="50"/>
      <c r="M182" s="50"/>
      <c r="N182" s="238"/>
      <c r="O182" s="238"/>
      <c r="P182" s="238"/>
      <c r="Q182" s="238"/>
      <c r="R182" s="238"/>
      <c r="S182" s="238"/>
      <c r="T182" s="238"/>
      <c r="U182" s="238"/>
      <c r="V182" s="238"/>
      <c r="W182" s="238"/>
      <c r="X182" s="238"/>
      <c r="Y182" s="15"/>
      <c r="Z182" s="50"/>
      <c r="AA182" s="15"/>
      <c r="AB182" s="50"/>
      <c r="AC182" s="14"/>
      <c r="AD182" s="14"/>
      <c r="AE182" s="14"/>
      <c r="AF182" s="238"/>
      <c r="AG182" s="238"/>
      <c r="AH182" s="238"/>
      <c r="AI182" s="238"/>
      <c r="AJ182" s="238"/>
      <c r="AK182" s="238"/>
      <c r="AL182" s="238"/>
      <c r="AM182" s="238"/>
      <c r="AN182" s="15"/>
      <c r="AO182" s="238"/>
      <c r="AP182" s="238"/>
      <c r="AQ182" s="238"/>
      <c r="AR182" s="238"/>
      <c r="AS182" s="238"/>
      <c r="AT182" s="238"/>
      <c r="AU182" s="238"/>
      <c r="AV182" s="238"/>
      <c r="AW182" s="238"/>
      <c r="AX182" s="238"/>
      <c r="AY182" s="238"/>
      <c r="AZ182" s="238"/>
      <c r="BA182" s="238"/>
      <c r="BB182" s="238"/>
      <c r="BC182" s="238"/>
      <c r="BD182" s="238"/>
      <c r="BE182" s="238"/>
      <c r="BF182" s="238"/>
      <c r="BG182" s="50">
        <v>97.8</v>
      </c>
      <c r="BH182" s="50">
        <v>32.6</v>
      </c>
      <c r="BI182" s="14">
        <f t="shared" si="359"/>
        <v>33.333333333333336</v>
      </c>
      <c r="BJ182" s="50"/>
      <c r="BK182" s="15"/>
      <c r="BL182" s="238"/>
      <c r="BM182" s="238"/>
      <c r="BN182" s="238"/>
      <c r="BO182" s="238"/>
      <c r="BP182" s="50"/>
      <c r="BQ182" s="15"/>
      <c r="BR182" s="238"/>
      <c r="BS182" s="50"/>
      <c r="BT182" s="15"/>
      <c r="BU182" s="238"/>
      <c r="BV182" s="50"/>
      <c r="BW182" s="15"/>
      <c r="BX182" s="238"/>
      <c r="BY182" s="50"/>
      <c r="BZ182" s="15"/>
      <c r="CA182" s="238"/>
      <c r="CB182" s="50"/>
      <c r="CC182" s="15"/>
      <c r="CD182" s="238"/>
      <c r="CE182" s="50"/>
      <c r="CF182" s="15"/>
      <c r="CG182" s="14"/>
      <c r="CH182" s="50"/>
      <c r="CI182" s="15"/>
      <c r="CJ182" s="14"/>
      <c r="CK182" s="50"/>
      <c r="CL182" s="15"/>
      <c r="CM182" s="14"/>
      <c r="CN182" s="50"/>
      <c r="CO182" s="15"/>
      <c r="CP182" s="14"/>
      <c r="CQ182" s="50"/>
      <c r="CR182" s="15"/>
      <c r="CS182" s="14"/>
      <c r="CT182" s="50"/>
      <c r="CU182" s="15"/>
      <c r="CV182" s="14"/>
      <c r="CW182" s="50"/>
      <c r="CX182" s="15"/>
      <c r="CY182" s="14"/>
      <c r="CZ182" s="50"/>
      <c r="DA182" s="15"/>
      <c r="DB182" s="14"/>
      <c r="DC182" s="50"/>
      <c r="DD182" s="15"/>
      <c r="DE182" s="14"/>
      <c r="DF182" s="50"/>
      <c r="DG182" s="15"/>
      <c r="DH182" s="14"/>
      <c r="DI182" s="50"/>
      <c r="DJ182" s="15"/>
      <c r="DK182" s="14"/>
      <c r="DL182" s="50"/>
      <c r="DM182" s="15"/>
      <c r="DN182" s="14"/>
      <c r="DO182" s="50"/>
      <c r="DP182" s="15"/>
      <c r="DQ182" s="14"/>
      <c r="DR182" s="50"/>
      <c r="DS182" s="15"/>
      <c r="DT182" s="14"/>
      <c r="DU182" s="50"/>
      <c r="DV182" s="15"/>
      <c r="DW182" s="14"/>
      <c r="DX182" s="50"/>
      <c r="DY182" s="15"/>
      <c r="DZ182" s="14"/>
      <c r="EA182" s="50"/>
      <c r="EB182" s="15"/>
      <c r="EC182" s="50"/>
      <c r="ED182" s="50"/>
      <c r="EE182" s="15"/>
      <c r="EF182" s="50"/>
      <c r="EG182" s="50"/>
      <c r="EH182" s="15"/>
      <c r="EI182" s="50"/>
      <c r="EJ182" s="50"/>
      <c r="EK182" s="15"/>
      <c r="EL182" s="50"/>
      <c r="EM182" s="50"/>
      <c r="EN182" s="15"/>
      <c r="EO182" s="50"/>
      <c r="EP182" s="50"/>
      <c r="EQ182" s="15"/>
      <c r="ER182" s="50"/>
      <c r="ES182" s="50"/>
      <c r="ET182" s="15"/>
      <c r="EU182" s="50"/>
      <c r="EV182" s="50"/>
      <c r="EW182" s="15"/>
      <c r="EX182" s="50"/>
      <c r="EY182" s="50"/>
      <c r="EZ182" s="15"/>
      <c r="FA182" s="50"/>
      <c r="FB182" s="50"/>
      <c r="FC182" s="15"/>
      <c r="FD182" s="50"/>
      <c r="FE182" s="50"/>
      <c r="FF182" s="15"/>
      <c r="FG182" s="50"/>
      <c r="FH182" s="50"/>
      <c r="FI182" s="15"/>
      <c r="FJ182" s="14"/>
      <c r="FK182" s="50"/>
      <c r="FL182" s="15"/>
      <c r="FM182" s="14"/>
      <c r="FN182" s="50"/>
      <c r="FO182" s="15"/>
      <c r="FP182" s="14"/>
      <c r="FQ182" s="50"/>
      <c r="FR182" s="15"/>
      <c r="FS182" s="14"/>
      <c r="FT182" s="50"/>
      <c r="FU182" s="15"/>
      <c r="FV182" s="14"/>
    </row>
    <row r="183" spans="1:178" s="12" customFormat="1" ht="16.5" customHeight="1" x14ac:dyDescent="0.25">
      <c r="A183" s="59" t="s">
        <v>589</v>
      </c>
      <c r="B183" s="50">
        <f t="shared" si="330"/>
        <v>97.8</v>
      </c>
      <c r="C183" s="50">
        <f t="shared" si="331"/>
        <v>32.599989999999998</v>
      </c>
      <c r="D183" s="15">
        <f t="shared" si="112"/>
        <v>33.333323108384455</v>
      </c>
      <c r="E183" s="50"/>
      <c r="F183" s="50"/>
      <c r="G183" s="50"/>
      <c r="H183" s="50"/>
      <c r="I183" s="50"/>
      <c r="J183" s="50"/>
      <c r="K183" s="50"/>
      <c r="L183" s="50"/>
      <c r="M183" s="50"/>
      <c r="N183" s="238"/>
      <c r="O183" s="238"/>
      <c r="P183" s="238"/>
      <c r="Q183" s="238"/>
      <c r="R183" s="238"/>
      <c r="S183" s="238"/>
      <c r="T183" s="238"/>
      <c r="U183" s="238"/>
      <c r="V183" s="238"/>
      <c r="W183" s="238"/>
      <c r="X183" s="238"/>
      <c r="Y183" s="15"/>
      <c r="Z183" s="50"/>
      <c r="AA183" s="15"/>
      <c r="AB183" s="50"/>
      <c r="AC183" s="14"/>
      <c r="AD183" s="14"/>
      <c r="AE183" s="14"/>
      <c r="AF183" s="238"/>
      <c r="AG183" s="238"/>
      <c r="AH183" s="238"/>
      <c r="AI183" s="238"/>
      <c r="AJ183" s="238"/>
      <c r="AK183" s="238"/>
      <c r="AL183" s="238"/>
      <c r="AM183" s="238"/>
      <c r="AN183" s="15"/>
      <c r="AO183" s="238"/>
      <c r="AP183" s="238"/>
      <c r="AQ183" s="238"/>
      <c r="AR183" s="238"/>
      <c r="AS183" s="238"/>
      <c r="AT183" s="238"/>
      <c r="AU183" s="238"/>
      <c r="AV183" s="238"/>
      <c r="AW183" s="238"/>
      <c r="AX183" s="238"/>
      <c r="AY183" s="238"/>
      <c r="AZ183" s="238"/>
      <c r="BA183" s="238"/>
      <c r="BB183" s="238"/>
      <c r="BC183" s="238"/>
      <c r="BD183" s="238"/>
      <c r="BE183" s="238"/>
      <c r="BF183" s="238"/>
      <c r="BG183" s="50">
        <v>97.8</v>
      </c>
      <c r="BH183" s="50">
        <v>32.599989999999998</v>
      </c>
      <c r="BI183" s="14">
        <f t="shared" si="359"/>
        <v>33.333323108384455</v>
      </c>
      <c r="BJ183" s="50"/>
      <c r="BK183" s="15"/>
      <c r="BL183" s="238"/>
      <c r="BM183" s="238"/>
      <c r="BN183" s="238"/>
      <c r="BO183" s="238"/>
      <c r="BP183" s="50"/>
      <c r="BQ183" s="15"/>
      <c r="BR183" s="238"/>
      <c r="BS183" s="50"/>
      <c r="BT183" s="15"/>
      <c r="BU183" s="238"/>
      <c r="BV183" s="50"/>
      <c r="BW183" s="15"/>
      <c r="BX183" s="238"/>
      <c r="BY183" s="50"/>
      <c r="BZ183" s="15"/>
      <c r="CA183" s="238"/>
      <c r="CB183" s="50"/>
      <c r="CC183" s="15"/>
      <c r="CD183" s="238"/>
      <c r="CE183" s="50"/>
      <c r="CF183" s="15"/>
      <c r="CG183" s="14"/>
      <c r="CH183" s="50"/>
      <c r="CI183" s="15"/>
      <c r="CJ183" s="14"/>
      <c r="CK183" s="50"/>
      <c r="CL183" s="15"/>
      <c r="CM183" s="14"/>
      <c r="CN183" s="50"/>
      <c r="CO183" s="15"/>
      <c r="CP183" s="14"/>
      <c r="CQ183" s="50"/>
      <c r="CR183" s="15"/>
      <c r="CS183" s="14"/>
      <c r="CT183" s="50"/>
      <c r="CU183" s="15"/>
      <c r="CV183" s="14"/>
      <c r="CW183" s="50"/>
      <c r="CX183" s="15"/>
      <c r="CY183" s="14"/>
      <c r="CZ183" s="50"/>
      <c r="DA183" s="15"/>
      <c r="DB183" s="14"/>
      <c r="DC183" s="50"/>
      <c r="DD183" s="15"/>
      <c r="DE183" s="14"/>
      <c r="DF183" s="50"/>
      <c r="DG183" s="15"/>
      <c r="DH183" s="14"/>
      <c r="DI183" s="50"/>
      <c r="DJ183" s="15"/>
      <c r="DK183" s="14"/>
      <c r="DL183" s="50"/>
      <c r="DM183" s="15"/>
      <c r="DN183" s="14"/>
      <c r="DO183" s="50"/>
      <c r="DP183" s="15"/>
      <c r="DQ183" s="14"/>
      <c r="DR183" s="50"/>
      <c r="DS183" s="15"/>
      <c r="DT183" s="14"/>
      <c r="DU183" s="50"/>
      <c r="DV183" s="15"/>
      <c r="DW183" s="14"/>
      <c r="DX183" s="50"/>
      <c r="DY183" s="15"/>
      <c r="DZ183" s="14"/>
      <c r="EA183" s="50"/>
      <c r="EB183" s="15"/>
      <c r="EC183" s="50"/>
      <c r="ED183" s="50"/>
      <c r="EE183" s="15"/>
      <c r="EF183" s="50"/>
      <c r="EG183" s="50"/>
      <c r="EH183" s="15"/>
      <c r="EI183" s="50"/>
      <c r="EJ183" s="50"/>
      <c r="EK183" s="15"/>
      <c r="EL183" s="50"/>
      <c r="EM183" s="50"/>
      <c r="EN183" s="15"/>
      <c r="EO183" s="50"/>
      <c r="EP183" s="50"/>
      <c r="EQ183" s="15"/>
      <c r="ER183" s="50"/>
      <c r="ES183" s="50"/>
      <c r="ET183" s="15"/>
      <c r="EU183" s="50"/>
      <c r="EV183" s="50"/>
      <c r="EW183" s="15"/>
      <c r="EX183" s="50"/>
      <c r="EY183" s="50"/>
      <c r="EZ183" s="15"/>
      <c r="FA183" s="50"/>
      <c r="FB183" s="50"/>
      <c r="FC183" s="15"/>
      <c r="FD183" s="50"/>
      <c r="FE183" s="50"/>
      <c r="FF183" s="15"/>
      <c r="FG183" s="50"/>
      <c r="FH183" s="50"/>
      <c r="FI183" s="15"/>
      <c r="FJ183" s="14"/>
      <c r="FK183" s="50"/>
      <c r="FL183" s="15"/>
      <c r="FM183" s="14"/>
      <c r="FN183" s="50"/>
      <c r="FO183" s="15"/>
      <c r="FP183" s="14"/>
      <c r="FQ183" s="50"/>
      <c r="FR183" s="15"/>
      <c r="FS183" s="14"/>
      <c r="FT183" s="50"/>
      <c r="FU183" s="15"/>
      <c r="FV183" s="14"/>
    </row>
    <row r="184" spans="1:178" s="12" customFormat="1" ht="16.5" customHeight="1" x14ac:dyDescent="0.25">
      <c r="A184" s="59" t="s">
        <v>590</v>
      </c>
      <c r="B184" s="50">
        <f t="shared" si="330"/>
        <v>73.7</v>
      </c>
      <c r="C184" s="50">
        <f t="shared" si="331"/>
        <v>24.008320000000001</v>
      </c>
      <c r="D184" s="15">
        <f t="shared" si="112"/>
        <v>32.575739484396202</v>
      </c>
      <c r="E184" s="50"/>
      <c r="F184" s="50"/>
      <c r="G184" s="50"/>
      <c r="H184" s="50"/>
      <c r="I184" s="50"/>
      <c r="J184" s="50"/>
      <c r="K184" s="50"/>
      <c r="L184" s="50"/>
      <c r="M184" s="50"/>
      <c r="N184" s="238"/>
      <c r="O184" s="238"/>
      <c r="P184" s="238"/>
      <c r="Q184" s="238"/>
      <c r="R184" s="238"/>
      <c r="S184" s="238"/>
      <c r="T184" s="238"/>
      <c r="U184" s="238"/>
      <c r="V184" s="238"/>
      <c r="W184" s="238"/>
      <c r="X184" s="238"/>
      <c r="Y184" s="15"/>
      <c r="Z184" s="50"/>
      <c r="AA184" s="15"/>
      <c r="AB184" s="50"/>
      <c r="AC184" s="14"/>
      <c r="AD184" s="14"/>
      <c r="AE184" s="14"/>
      <c r="AF184" s="238"/>
      <c r="AG184" s="238"/>
      <c r="AH184" s="238"/>
      <c r="AI184" s="238"/>
      <c r="AJ184" s="238"/>
      <c r="AK184" s="238"/>
      <c r="AL184" s="238"/>
      <c r="AM184" s="238"/>
      <c r="AN184" s="15"/>
      <c r="AO184" s="238"/>
      <c r="AP184" s="238"/>
      <c r="AQ184" s="238"/>
      <c r="AR184" s="238"/>
      <c r="AS184" s="238"/>
      <c r="AT184" s="238"/>
      <c r="AU184" s="238"/>
      <c r="AV184" s="238"/>
      <c r="AW184" s="238"/>
      <c r="AX184" s="238"/>
      <c r="AY184" s="238"/>
      <c r="AZ184" s="238"/>
      <c r="BA184" s="238"/>
      <c r="BB184" s="238"/>
      <c r="BC184" s="238"/>
      <c r="BD184" s="238"/>
      <c r="BE184" s="238"/>
      <c r="BF184" s="238"/>
      <c r="BG184" s="50">
        <v>73.7</v>
      </c>
      <c r="BH184" s="50">
        <v>24.008320000000001</v>
      </c>
      <c r="BI184" s="14">
        <f t="shared" si="359"/>
        <v>32.575739484396202</v>
      </c>
      <c r="BJ184" s="50"/>
      <c r="BK184" s="15"/>
      <c r="BL184" s="238"/>
      <c r="BM184" s="238"/>
      <c r="BN184" s="238"/>
      <c r="BO184" s="238"/>
      <c r="BP184" s="50"/>
      <c r="BQ184" s="15"/>
      <c r="BR184" s="238"/>
      <c r="BS184" s="50"/>
      <c r="BT184" s="15"/>
      <c r="BU184" s="238"/>
      <c r="BV184" s="50"/>
      <c r="BW184" s="15"/>
      <c r="BX184" s="238"/>
      <c r="BY184" s="50"/>
      <c r="BZ184" s="15"/>
      <c r="CA184" s="238"/>
      <c r="CB184" s="50"/>
      <c r="CC184" s="15"/>
      <c r="CD184" s="238"/>
      <c r="CE184" s="50"/>
      <c r="CF184" s="15"/>
      <c r="CG184" s="14"/>
      <c r="CH184" s="50"/>
      <c r="CI184" s="15"/>
      <c r="CJ184" s="14"/>
      <c r="CK184" s="50"/>
      <c r="CL184" s="15"/>
      <c r="CM184" s="14"/>
      <c r="CN184" s="50"/>
      <c r="CO184" s="15"/>
      <c r="CP184" s="14"/>
      <c r="CQ184" s="50"/>
      <c r="CR184" s="15"/>
      <c r="CS184" s="14"/>
      <c r="CT184" s="50"/>
      <c r="CU184" s="15"/>
      <c r="CV184" s="14"/>
      <c r="CW184" s="50"/>
      <c r="CX184" s="15"/>
      <c r="CY184" s="14"/>
      <c r="CZ184" s="50"/>
      <c r="DA184" s="15"/>
      <c r="DB184" s="14"/>
      <c r="DC184" s="50"/>
      <c r="DD184" s="15"/>
      <c r="DE184" s="14"/>
      <c r="DF184" s="50"/>
      <c r="DG184" s="15"/>
      <c r="DH184" s="14"/>
      <c r="DI184" s="50"/>
      <c r="DJ184" s="15"/>
      <c r="DK184" s="14"/>
      <c r="DL184" s="50"/>
      <c r="DM184" s="15"/>
      <c r="DN184" s="14"/>
      <c r="DO184" s="50"/>
      <c r="DP184" s="15"/>
      <c r="DQ184" s="14"/>
      <c r="DR184" s="50"/>
      <c r="DS184" s="15"/>
      <c r="DT184" s="14"/>
      <c r="DU184" s="50"/>
      <c r="DV184" s="15"/>
      <c r="DW184" s="14"/>
      <c r="DX184" s="50"/>
      <c r="DY184" s="15"/>
      <c r="DZ184" s="14"/>
      <c r="EA184" s="50"/>
      <c r="EB184" s="15"/>
      <c r="EC184" s="50"/>
      <c r="ED184" s="50"/>
      <c r="EE184" s="15"/>
      <c r="EF184" s="50"/>
      <c r="EG184" s="50"/>
      <c r="EH184" s="15"/>
      <c r="EI184" s="50"/>
      <c r="EJ184" s="50"/>
      <c r="EK184" s="15"/>
      <c r="EL184" s="50"/>
      <c r="EM184" s="50"/>
      <c r="EN184" s="15"/>
      <c r="EO184" s="50"/>
      <c r="EP184" s="50"/>
      <c r="EQ184" s="15"/>
      <c r="ER184" s="50"/>
      <c r="ES184" s="50"/>
      <c r="ET184" s="15"/>
      <c r="EU184" s="50"/>
      <c r="EV184" s="50"/>
      <c r="EW184" s="15"/>
      <c r="EX184" s="50"/>
      <c r="EY184" s="50"/>
      <c r="EZ184" s="15"/>
      <c r="FA184" s="50"/>
      <c r="FB184" s="50"/>
      <c r="FC184" s="15"/>
      <c r="FD184" s="50"/>
      <c r="FE184" s="50"/>
      <c r="FF184" s="15"/>
      <c r="FG184" s="50"/>
      <c r="FH184" s="50"/>
      <c r="FI184" s="15"/>
      <c r="FJ184" s="14"/>
      <c r="FK184" s="50"/>
      <c r="FL184" s="15"/>
      <c r="FM184" s="14"/>
      <c r="FN184" s="50"/>
      <c r="FO184" s="15"/>
      <c r="FP184" s="14"/>
      <c r="FQ184" s="50"/>
      <c r="FR184" s="15"/>
      <c r="FS184" s="14"/>
      <c r="FT184" s="50"/>
      <c r="FU184" s="15"/>
      <c r="FV184" s="14"/>
    </row>
    <row r="185" spans="1:178" s="12" customFormat="1" ht="16.5" customHeight="1" x14ac:dyDescent="0.25">
      <c r="A185" s="59" t="s">
        <v>591</v>
      </c>
      <c r="B185" s="50">
        <f t="shared" si="330"/>
        <v>97.8</v>
      </c>
      <c r="C185" s="50">
        <f t="shared" si="331"/>
        <v>32.599989999999998</v>
      </c>
      <c r="D185" s="15">
        <f t="shared" si="112"/>
        <v>33.333323108384455</v>
      </c>
      <c r="E185" s="50"/>
      <c r="F185" s="50"/>
      <c r="G185" s="50"/>
      <c r="H185" s="50"/>
      <c r="I185" s="50"/>
      <c r="J185" s="50"/>
      <c r="K185" s="50"/>
      <c r="L185" s="50"/>
      <c r="M185" s="50"/>
      <c r="N185" s="238"/>
      <c r="O185" s="238"/>
      <c r="P185" s="238"/>
      <c r="Q185" s="238"/>
      <c r="R185" s="238"/>
      <c r="S185" s="238"/>
      <c r="T185" s="238"/>
      <c r="U185" s="238"/>
      <c r="V185" s="238"/>
      <c r="W185" s="238"/>
      <c r="X185" s="238"/>
      <c r="Y185" s="15"/>
      <c r="Z185" s="50"/>
      <c r="AA185" s="15"/>
      <c r="AB185" s="50"/>
      <c r="AC185" s="14"/>
      <c r="AD185" s="14"/>
      <c r="AE185" s="14"/>
      <c r="AF185" s="238"/>
      <c r="AG185" s="238"/>
      <c r="AH185" s="238"/>
      <c r="AI185" s="238"/>
      <c r="AJ185" s="238"/>
      <c r="AK185" s="238"/>
      <c r="AL185" s="238"/>
      <c r="AM185" s="238"/>
      <c r="AN185" s="15"/>
      <c r="AO185" s="238"/>
      <c r="AP185" s="238"/>
      <c r="AQ185" s="238"/>
      <c r="AR185" s="238"/>
      <c r="AS185" s="238"/>
      <c r="AT185" s="238"/>
      <c r="AU185" s="238"/>
      <c r="AV185" s="238"/>
      <c r="AW185" s="238"/>
      <c r="AX185" s="238"/>
      <c r="AY185" s="238"/>
      <c r="AZ185" s="238"/>
      <c r="BA185" s="238"/>
      <c r="BB185" s="238"/>
      <c r="BC185" s="238"/>
      <c r="BD185" s="238"/>
      <c r="BE185" s="238"/>
      <c r="BF185" s="238"/>
      <c r="BG185" s="50">
        <v>97.8</v>
      </c>
      <c r="BH185" s="50">
        <v>32.599989999999998</v>
      </c>
      <c r="BI185" s="14">
        <f t="shared" si="359"/>
        <v>33.333323108384455</v>
      </c>
      <c r="BJ185" s="50"/>
      <c r="BK185" s="15"/>
      <c r="BL185" s="238"/>
      <c r="BM185" s="238"/>
      <c r="BN185" s="238"/>
      <c r="BO185" s="238"/>
      <c r="BP185" s="50"/>
      <c r="BQ185" s="15"/>
      <c r="BR185" s="238"/>
      <c r="BS185" s="50"/>
      <c r="BT185" s="15"/>
      <c r="BU185" s="238"/>
      <c r="BV185" s="50"/>
      <c r="BW185" s="15"/>
      <c r="BX185" s="238"/>
      <c r="BY185" s="50"/>
      <c r="BZ185" s="15"/>
      <c r="CA185" s="238"/>
      <c r="CB185" s="50"/>
      <c r="CC185" s="15"/>
      <c r="CD185" s="238"/>
      <c r="CE185" s="50"/>
      <c r="CF185" s="15"/>
      <c r="CG185" s="14"/>
      <c r="CH185" s="50"/>
      <c r="CI185" s="15"/>
      <c r="CJ185" s="14"/>
      <c r="CK185" s="50"/>
      <c r="CL185" s="15"/>
      <c r="CM185" s="14"/>
      <c r="CN185" s="50"/>
      <c r="CO185" s="15"/>
      <c r="CP185" s="14"/>
      <c r="CQ185" s="50"/>
      <c r="CR185" s="15"/>
      <c r="CS185" s="14"/>
      <c r="CT185" s="50"/>
      <c r="CU185" s="15"/>
      <c r="CV185" s="14"/>
      <c r="CW185" s="50"/>
      <c r="CX185" s="15"/>
      <c r="CY185" s="14"/>
      <c r="CZ185" s="50"/>
      <c r="DA185" s="15"/>
      <c r="DB185" s="14"/>
      <c r="DC185" s="50"/>
      <c r="DD185" s="15"/>
      <c r="DE185" s="14"/>
      <c r="DF185" s="50"/>
      <c r="DG185" s="15"/>
      <c r="DH185" s="14"/>
      <c r="DI185" s="50"/>
      <c r="DJ185" s="15"/>
      <c r="DK185" s="14"/>
      <c r="DL185" s="50"/>
      <c r="DM185" s="15"/>
      <c r="DN185" s="14"/>
      <c r="DO185" s="50"/>
      <c r="DP185" s="15"/>
      <c r="DQ185" s="14"/>
      <c r="DR185" s="50"/>
      <c r="DS185" s="15"/>
      <c r="DT185" s="14"/>
      <c r="DU185" s="50"/>
      <c r="DV185" s="15"/>
      <c r="DW185" s="14"/>
      <c r="DX185" s="50"/>
      <c r="DY185" s="15"/>
      <c r="DZ185" s="14"/>
      <c r="EA185" s="50"/>
      <c r="EB185" s="15"/>
      <c r="EC185" s="50"/>
      <c r="ED185" s="50"/>
      <c r="EE185" s="15"/>
      <c r="EF185" s="50"/>
      <c r="EG185" s="50"/>
      <c r="EH185" s="15"/>
      <c r="EI185" s="50"/>
      <c r="EJ185" s="50"/>
      <c r="EK185" s="15"/>
      <c r="EL185" s="50"/>
      <c r="EM185" s="50"/>
      <c r="EN185" s="15"/>
      <c r="EO185" s="50"/>
      <c r="EP185" s="50"/>
      <c r="EQ185" s="15"/>
      <c r="ER185" s="50"/>
      <c r="ES185" s="50"/>
      <c r="ET185" s="15"/>
      <c r="EU185" s="50"/>
      <c r="EV185" s="50"/>
      <c r="EW185" s="15"/>
      <c r="EX185" s="50"/>
      <c r="EY185" s="50"/>
      <c r="EZ185" s="15"/>
      <c r="FA185" s="50"/>
      <c r="FB185" s="50"/>
      <c r="FC185" s="15"/>
      <c r="FD185" s="50"/>
      <c r="FE185" s="50"/>
      <c r="FF185" s="15"/>
      <c r="FG185" s="50"/>
      <c r="FH185" s="50"/>
      <c r="FI185" s="15"/>
      <c r="FJ185" s="14"/>
      <c r="FK185" s="50"/>
      <c r="FL185" s="15"/>
      <c r="FM185" s="14"/>
      <c r="FN185" s="50"/>
      <c r="FO185" s="15"/>
      <c r="FP185" s="14"/>
      <c r="FQ185" s="50"/>
      <c r="FR185" s="15"/>
      <c r="FS185" s="14"/>
      <c r="FT185" s="50"/>
      <c r="FU185" s="15"/>
      <c r="FV185" s="14"/>
    </row>
    <row r="186" spans="1:178" s="12" customFormat="1" ht="16.5" customHeight="1" x14ac:dyDescent="0.25">
      <c r="A186" s="59" t="s">
        <v>429</v>
      </c>
      <c r="B186" s="50">
        <f t="shared" si="330"/>
        <v>97.8</v>
      </c>
      <c r="C186" s="50">
        <f t="shared" si="331"/>
        <v>32.600009999999997</v>
      </c>
      <c r="D186" s="15">
        <f t="shared" si="112"/>
        <v>33.333343558282209</v>
      </c>
      <c r="E186" s="50"/>
      <c r="F186" s="50"/>
      <c r="G186" s="50"/>
      <c r="H186" s="50"/>
      <c r="I186" s="50"/>
      <c r="J186" s="50"/>
      <c r="K186" s="50"/>
      <c r="L186" s="50"/>
      <c r="M186" s="50"/>
      <c r="N186" s="238"/>
      <c r="O186" s="238"/>
      <c r="P186" s="238"/>
      <c r="Q186" s="238"/>
      <c r="R186" s="238"/>
      <c r="S186" s="238"/>
      <c r="T186" s="238"/>
      <c r="U186" s="238"/>
      <c r="V186" s="238"/>
      <c r="W186" s="238"/>
      <c r="X186" s="238"/>
      <c r="Y186" s="15"/>
      <c r="Z186" s="50"/>
      <c r="AA186" s="15"/>
      <c r="AB186" s="50"/>
      <c r="AC186" s="14"/>
      <c r="AD186" s="14"/>
      <c r="AE186" s="14"/>
      <c r="AF186" s="238"/>
      <c r="AG186" s="238"/>
      <c r="AH186" s="238"/>
      <c r="AI186" s="238"/>
      <c r="AJ186" s="238"/>
      <c r="AK186" s="238"/>
      <c r="AL186" s="238"/>
      <c r="AM186" s="238"/>
      <c r="AN186" s="15"/>
      <c r="AO186" s="238"/>
      <c r="AP186" s="238"/>
      <c r="AQ186" s="238"/>
      <c r="AR186" s="238"/>
      <c r="AS186" s="238"/>
      <c r="AT186" s="238"/>
      <c r="AU186" s="238"/>
      <c r="AV186" s="238"/>
      <c r="AW186" s="238"/>
      <c r="AX186" s="238"/>
      <c r="AY186" s="238"/>
      <c r="AZ186" s="238"/>
      <c r="BA186" s="238"/>
      <c r="BB186" s="238"/>
      <c r="BC186" s="238"/>
      <c r="BD186" s="238"/>
      <c r="BE186" s="238"/>
      <c r="BF186" s="238"/>
      <c r="BG186" s="50">
        <v>97.8</v>
      </c>
      <c r="BH186" s="50">
        <v>32.600009999999997</v>
      </c>
      <c r="BI186" s="14">
        <f t="shared" si="359"/>
        <v>33.333343558282209</v>
      </c>
      <c r="BJ186" s="50"/>
      <c r="BK186" s="15"/>
      <c r="BL186" s="238"/>
      <c r="BM186" s="238"/>
      <c r="BN186" s="238"/>
      <c r="BO186" s="238"/>
      <c r="BP186" s="50"/>
      <c r="BQ186" s="15"/>
      <c r="BR186" s="238"/>
      <c r="BS186" s="50"/>
      <c r="BT186" s="15"/>
      <c r="BU186" s="238"/>
      <c r="BV186" s="50"/>
      <c r="BW186" s="15"/>
      <c r="BX186" s="238"/>
      <c r="BY186" s="50"/>
      <c r="BZ186" s="15"/>
      <c r="CA186" s="238"/>
      <c r="CB186" s="50"/>
      <c r="CC186" s="15"/>
      <c r="CD186" s="238"/>
      <c r="CE186" s="50"/>
      <c r="CF186" s="15"/>
      <c r="CG186" s="14"/>
      <c r="CH186" s="50"/>
      <c r="CI186" s="15"/>
      <c r="CJ186" s="14"/>
      <c r="CK186" s="50"/>
      <c r="CL186" s="15"/>
      <c r="CM186" s="14"/>
      <c r="CN186" s="50"/>
      <c r="CO186" s="15"/>
      <c r="CP186" s="14"/>
      <c r="CQ186" s="50"/>
      <c r="CR186" s="15"/>
      <c r="CS186" s="14"/>
      <c r="CT186" s="50"/>
      <c r="CU186" s="15"/>
      <c r="CV186" s="14"/>
      <c r="CW186" s="50"/>
      <c r="CX186" s="15"/>
      <c r="CY186" s="14"/>
      <c r="CZ186" s="50"/>
      <c r="DA186" s="15"/>
      <c r="DB186" s="14"/>
      <c r="DC186" s="50"/>
      <c r="DD186" s="15"/>
      <c r="DE186" s="14"/>
      <c r="DF186" s="50"/>
      <c r="DG186" s="15"/>
      <c r="DH186" s="14"/>
      <c r="DI186" s="50"/>
      <c r="DJ186" s="15"/>
      <c r="DK186" s="14"/>
      <c r="DL186" s="50"/>
      <c r="DM186" s="15"/>
      <c r="DN186" s="14"/>
      <c r="DO186" s="50"/>
      <c r="DP186" s="15"/>
      <c r="DQ186" s="14"/>
      <c r="DR186" s="50"/>
      <c r="DS186" s="15"/>
      <c r="DT186" s="14"/>
      <c r="DU186" s="50"/>
      <c r="DV186" s="15"/>
      <c r="DW186" s="14"/>
      <c r="DX186" s="50"/>
      <c r="DY186" s="15"/>
      <c r="DZ186" s="14"/>
      <c r="EA186" s="50"/>
      <c r="EB186" s="15"/>
      <c r="EC186" s="50"/>
      <c r="ED186" s="50"/>
      <c r="EE186" s="15"/>
      <c r="EF186" s="50"/>
      <c r="EG186" s="50"/>
      <c r="EH186" s="15"/>
      <c r="EI186" s="50"/>
      <c r="EJ186" s="50"/>
      <c r="EK186" s="15"/>
      <c r="EL186" s="50"/>
      <c r="EM186" s="50"/>
      <c r="EN186" s="15"/>
      <c r="EO186" s="50"/>
      <c r="EP186" s="50"/>
      <c r="EQ186" s="15"/>
      <c r="ER186" s="50"/>
      <c r="ES186" s="50"/>
      <c r="ET186" s="15"/>
      <c r="EU186" s="50"/>
      <c r="EV186" s="50"/>
      <c r="EW186" s="15"/>
      <c r="EX186" s="50"/>
      <c r="EY186" s="50"/>
      <c r="EZ186" s="15"/>
      <c r="FA186" s="50"/>
      <c r="FB186" s="50"/>
      <c r="FC186" s="15"/>
      <c r="FD186" s="50"/>
      <c r="FE186" s="50"/>
      <c r="FF186" s="15"/>
      <c r="FG186" s="50"/>
      <c r="FH186" s="50"/>
      <c r="FI186" s="15"/>
      <c r="FJ186" s="14"/>
      <c r="FK186" s="50"/>
      <c r="FL186" s="15"/>
      <c r="FM186" s="14"/>
      <c r="FN186" s="50"/>
      <c r="FO186" s="15"/>
      <c r="FP186" s="14"/>
      <c r="FQ186" s="50"/>
      <c r="FR186" s="15"/>
      <c r="FS186" s="14"/>
      <c r="FT186" s="50"/>
      <c r="FU186" s="15"/>
      <c r="FV186" s="14"/>
    </row>
    <row r="187" spans="1:178" s="12" customFormat="1" ht="16.5" customHeight="1" x14ac:dyDescent="0.25">
      <c r="A187" s="59" t="s">
        <v>592</v>
      </c>
      <c r="B187" s="50">
        <f t="shared" si="330"/>
        <v>97.8</v>
      </c>
      <c r="C187" s="50">
        <f t="shared" si="331"/>
        <v>19.53</v>
      </c>
      <c r="D187" s="15">
        <f t="shared" si="112"/>
        <v>19.969325153374236</v>
      </c>
      <c r="E187" s="50"/>
      <c r="F187" s="50"/>
      <c r="G187" s="50"/>
      <c r="H187" s="50"/>
      <c r="I187" s="50"/>
      <c r="J187" s="50"/>
      <c r="K187" s="50"/>
      <c r="L187" s="50"/>
      <c r="M187" s="50"/>
      <c r="N187" s="238"/>
      <c r="O187" s="238"/>
      <c r="P187" s="238"/>
      <c r="Q187" s="238"/>
      <c r="R187" s="238"/>
      <c r="S187" s="238"/>
      <c r="T187" s="238"/>
      <c r="U187" s="238"/>
      <c r="V187" s="238"/>
      <c r="W187" s="238"/>
      <c r="X187" s="238"/>
      <c r="Y187" s="15"/>
      <c r="Z187" s="50"/>
      <c r="AA187" s="15"/>
      <c r="AB187" s="50"/>
      <c r="AC187" s="14"/>
      <c r="AD187" s="14"/>
      <c r="AE187" s="14"/>
      <c r="AF187" s="238"/>
      <c r="AG187" s="238"/>
      <c r="AH187" s="238"/>
      <c r="AI187" s="238"/>
      <c r="AJ187" s="238"/>
      <c r="AK187" s="238"/>
      <c r="AL187" s="238"/>
      <c r="AM187" s="238"/>
      <c r="AN187" s="15"/>
      <c r="AO187" s="238"/>
      <c r="AP187" s="238"/>
      <c r="AQ187" s="238"/>
      <c r="AR187" s="238"/>
      <c r="AS187" s="238"/>
      <c r="AT187" s="238"/>
      <c r="AU187" s="238"/>
      <c r="AV187" s="238"/>
      <c r="AW187" s="238"/>
      <c r="AX187" s="238"/>
      <c r="AY187" s="238"/>
      <c r="AZ187" s="238"/>
      <c r="BA187" s="238"/>
      <c r="BB187" s="238"/>
      <c r="BC187" s="238"/>
      <c r="BD187" s="238"/>
      <c r="BE187" s="238"/>
      <c r="BF187" s="238"/>
      <c r="BG187" s="50">
        <v>97.8</v>
      </c>
      <c r="BH187" s="50">
        <v>19.53</v>
      </c>
      <c r="BI187" s="14">
        <f t="shared" si="359"/>
        <v>19.969325153374236</v>
      </c>
      <c r="BJ187" s="50"/>
      <c r="BK187" s="15"/>
      <c r="BL187" s="238"/>
      <c r="BM187" s="238"/>
      <c r="BN187" s="238"/>
      <c r="BO187" s="238"/>
      <c r="BP187" s="50"/>
      <c r="BQ187" s="15"/>
      <c r="BR187" s="238"/>
      <c r="BS187" s="50"/>
      <c r="BT187" s="15"/>
      <c r="BU187" s="238"/>
      <c r="BV187" s="50"/>
      <c r="BW187" s="15"/>
      <c r="BX187" s="238"/>
      <c r="BY187" s="50"/>
      <c r="BZ187" s="15"/>
      <c r="CA187" s="238"/>
      <c r="CB187" s="50"/>
      <c r="CC187" s="15"/>
      <c r="CD187" s="238"/>
      <c r="CE187" s="50"/>
      <c r="CF187" s="15"/>
      <c r="CG187" s="14"/>
      <c r="CH187" s="50"/>
      <c r="CI187" s="15"/>
      <c r="CJ187" s="14"/>
      <c r="CK187" s="50"/>
      <c r="CL187" s="15"/>
      <c r="CM187" s="14"/>
      <c r="CN187" s="50"/>
      <c r="CO187" s="15"/>
      <c r="CP187" s="14"/>
      <c r="CQ187" s="50"/>
      <c r="CR187" s="15"/>
      <c r="CS187" s="14"/>
      <c r="CT187" s="50"/>
      <c r="CU187" s="15"/>
      <c r="CV187" s="14"/>
      <c r="CW187" s="50"/>
      <c r="CX187" s="15"/>
      <c r="CY187" s="14"/>
      <c r="CZ187" s="50"/>
      <c r="DA187" s="15"/>
      <c r="DB187" s="14"/>
      <c r="DC187" s="50"/>
      <c r="DD187" s="15"/>
      <c r="DE187" s="14"/>
      <c r="DF187" s="50"/>
      <c r="DG187" s="15"/>
      <c r="DH187" s="14"/>
      <c r="DI187" s="50"/>
      <c r="DJ187" s="15"/>
      <c r="DK187" s="14"/>
      <c r="DL187" s="50"/>
      <c r="DM187" s="15"/>
      <c r="DN187" s="14"/>
      <c r="DO187" s="50"/>
      <c r="DP187" s="15"/>
      <c r="DQ187" s="14"/>
      <c r="DR187" s="50"/>
      <c r="DS187" s="15"/>
      <c r="DT187" s="14"/>
      <c r="DU187" s="50"/>
      <c r="DV187" s="15"/>
      <c r="DW187" s="14"/>
      <c r="DX187" s="50"/>
      <c r="DY187" s="15"/>
      <c r="DZ187" s="14"/>
      <c r="EA187" s="50"/>
      <c r="EB187" s="15"/>
      <c r="EC187" s="50"/>
      <c r="ED187" s="50"/>
      <c r="EE187" s="15"/>
      <c r="EF187" s="50"/>
      <c r="EG187" s="50"/>
      <c r="EH187" s="15"/>
      <c r="EI187" s="50"/>
      <c r="EJ187" s="50"/>
      <c r="EK187" s="15"/>
      <c r="EL187" s="50"/>
      <c r="EM187" s="50"/>
      <c r="EN187" s="15"/>
      <c r="EO187" s="50"/>
      <c r="EP187" s="50"/>
      <c r="EQ187" s="15"/>
      <c r="ER187" s="50"/>
      <c r="ES187" s="50"/>
      <c r="ET187" s="15"/>
      <c r="EU187" s="50"/>
      <c r="EV187" s="50"/>
      <c r="EW187" s="15"/>
      <c r="EX187" s="50"/>
      <c r="EY187" s="50"/>
      <c r="EZ187" s="15"/>
      <c r="FA187" s="50"/>
      <c r="FB187" s="50"/>
      <c r="FC187" s="15"/>
      <c r="FD187" s="50"/>
      <c r="FE187" s="50"/>
      <c r="FF187" s="15"/>
      <c r="FG187" s="50"/>
      <c r="FH187" s="50"/>
      <c r="FI187" s="15"/>
      <c r="FJ187" s="14"/>
      <c r="FK187" s="50"/>
      <c r="FL187" s="15"/>
      <c r="FM187" s="14"/>
      <c r="FN187" s="50"/>
      <c r="FO187" s="15"/>
      <c r="FP187" s="14"/>
      <c r="FQ187" s="50"/>
      <c r="FR187" s="15"/>
      <c r="FS187" s="14"/>
      <c r="FT187" s="50"/>
      <c r="FU187" s="15"/>
      <c r="FV187" s="14"/>
    </row>
    <row r="188" spans="1:178" s="12" customFormat="1" ht="16.5" customHeight="1" x14ac:dyDescent="0.25">
      <c r="A188" s="59" t="s">
        <v>593</v>
      </c>
      <c r="B188" s="50">
        <f t="shared" si="330"/>
        <v>45</v>
      </c>
      <c r="C188" s="50">
        <f t="shared" si="331"/>
        <v>0</v>
      </c>
      <c r="D188" s="15">
        <f t="shared" si="112"/>
        <v>0</v>
      </c>
      <c r="E188" s="50"/>
      <c r="F188" s="50"/>
      <c r="G188" s="50"/>
      <c r="H188" s="50"/>
      <c r="I188" s="50"/>
      <c r="J188" s="50"/>
      <c r="K188" s="50"/>
      <c r="L188" s="50"/>
      <c r="M188" s="50"/>
      <c r="N188" s="238"/>
      <c r="O188" s="238"/>
      <c r="P188" s="238"/>
      <c r="Q188" s="238"/>
      <c r="R188" s="238"/>
      <c r="S188" s="238"/>
      <c r="T188" s="238"/>
      <c r="U188" s="238"/>
      <c r="V188" s="238"/>
      <c r="W188" s="238"/>
      <c r="X188" s="238"/>
      <c r="Y188" s="15"/>
      <c r="Z188" s="50"/>
      <c r="AA188" s="15"/>
      <c r="AB188" s="50"/>
      <c r="AC188" s="14"/>
      <c r="AD188" s="14"/>
      <c r="AE188" s="14"/>
      <c r="AF188" s="238"/>
      <c r="AG188" s="238"/>
      <c r="AH188" s="238"/>
      <c r="AI188" s="238"/>
      <c r="AJ188" s="238"/>
      <c r="AK188" s="238"/>
      <c r="AL188" s="238"/>
      <c r="AM188" s="238"/>
      <c r="AN188" s="15"/>
      <c r="AO188" s="238"/>
      <c r="AP188" s="238"/>
      <c r="AQ188" s="238"/>
      <c r="AR188" s="238"/>
      <c r="AS188" s="238"/>
      <c r="AT188" s="238"/>
      <c r="AU188" s="238"/>
      <c r="AV188" s="238"/>
      <c r="AW188" s="238"/>
      <c r="AX188" s="238"/>
      <c r="AY188" s="238"/>
      <c r="AZ188" s="238"/>
      <c r="BA188" s="238"/>
      <c r="BB188" s="238"/>
      <c r="BC188" s="238"/>
      <c r="BD188" s="238"/>
      <c r="BE188" s="238"/>
      <c r="BF188" s="238"/>
      <c r="BG188" s="50">
        <v>45</v>
      </c>
      <c r="BH188" s="15"/>
      <c r="BI188" s="14">
        <f t="shared" si="359"/>
        <v>0</v>
      </c>
      <c r="BJ188" s="50"/>
      <c r="BK188" s="15"/>
      <c r="BL188" s="238"/>
      <c r="BM188" s="238"/>
      <c r="BN188" s="238"/>
      <c r="BO188" s="238"/>
      <c r="BP188" s="50"/>
      <c r="BQ188" s="15"/>
      <c r="BR188" s="238"/>
      <c r="BS188" s="50"/>
      <c r="BT188" s="15"/>
      <c r="BU188" s="238"/>
      <c r="BV188" s="50"/>
      <c r="BW188" s="15"/>
      <c r="BX188" s="238"/>
      <c r="BY188" s="50"/>
      <c r="BZ188" s="15"/>
      <c r="CA188" s="238"/>
      <c r="CB188" s="50"/>
      <c r="CC188" s="15"/>
      <c r="CD188" s="238"/>
      <c r="CE188" s="50"/>
      <c r="CF188" s="15"/>
      <c r="CG188" s="14"/>
      <c r="CH188" s="50"/>
      <c r="CI188" s="15"/>
      <c r="CJ188" s="14"/>
      <c r="CK188" s="50"/>
      <c r="CL188" s="15"/>
      <c r="CM188" s="14"/>
      <c r="CN188" s="50"/>
      <c r="CO188" s="15"/>
      <c r="CP188" s="14"/>
      <c r="CQ188" s="50"/>
      <c r="CR188" s="15"/>
      <c r="CS188" s="14"/>
      <c r="CT188" s="50"/>
      <c r="CU188" s="15"/>
      <c r="CV188" s="14"/>
      <c r="CW188" s="50"/>
      <c r="CX188" s="15"/>
      <c r="CY188" s="14"/>
      <c r="CZ188" s="50"/>
      <c r="DA188" s="15"/>
      <c r="DB188" s="14"/>
      <c r="DC188" s="50"/>
      <c r="DD188" s="15"/>
      <c r="DE188" s="14"/>
      <c r="DF188" s="50"/>
      <c r="DG188" s="15"/>
      <c r="DH188" s="14"/>
      <c r="DI188" s="50"/>
      <c r="DJ188" s="15"/>
      <c r="DK188" s="14"/>
      <c r="DL188" s="50"/>
      <c r="DM188" s="15"/>
      <c r="DN188" s="14"/>
      <c r="DO188" s="50"/>
      <c r="DP188" s="15"/>
      <c r="DQ188" s="14"/>
      <c r="DR188" s="50"/>
      <c r="DS188" s="15"/>
      <c r="DT188" s="14"/>
      <c r="DU188" s="50"/>
      <c r="DV188" s="15"/>
      <c r="DW188" s="14"/>
      <c r="DX188" s="50"/>
      <c r="DY188" s="15"/>
      <c r="DZ188" s="14"/>
      <c r="EA188" s="50"/>
      <c r="EB188" s="15"/>
      <c r="EC188" s="50"/>
      <c r="ED188" s="50"/>
      <c r="EE188" s="15"/>
      <c r="EF188" s="50"/>
      <c r="EG188" s="50"/>
      <c r="EH188" s="15"/>
      <c r="EI188" s="50"/>
      <c r="EJ188" s="50"/>
      <c r="EK188" s="15"/>
      <c r="EL188" s="50"/>
      <c r="EM188" s="50"/>
      <c r="EN188" s="15"/>
      <c r="EO188" s="50"/>
      <c r="EP188" s="50"/>
      <c r="EQ188" s="15"/>
      <c r="ER188" s="50"/>
      <c r="ES188" s="50"/>
      <c r="ET188" s="15"/>
      <c r="EU188" s="50"/>
      <c r="EV188" s="50"/>
      <c r="EW188" s="15"/>
      <c r="EX188" s="50"/>
      <c r="EY188" s="50"/>
      <c r="EZ188" s="15"/>
      <c r="FA188" s="50"/>
      <c r="FB188" s="50"/>
      <c r="FC188" s="15"/>
      <c r="FD188" s="50"/>
      <c r="FE188" s="50"/>
      <c r="FF188" s="15"/>
      <c r="FG188" s="50"/>
      <c r="FH188" s="50"/>
      <c r="FI188" s="15"/>
      <c r="FJ188" s="14"/>
      <c r="FK188" s="50"/>
      <c r="FL188" s="15"/>
      <c r="FM188" s="14"/>
      <c r="FN188" s="50"/>
      <c r="FO188" s="15"/>
      <c r="FP188" s="14"/>
      <c r="FQ188" s="50"/>
      <c r="FR188" s="15"/>
      <c r="FS188" s="14"/>
      <c r="FT188" s="50"/>
      <c r="FU188" s="15"/>
      <c r="FV188" s="14"/>
    </row>
    <row r="189" spans="1:178" s="28" customFormat="1" ht="31.5" x14ac:dyDescent="0.25">
      <c r="A189" s="131" t="s">
        <v>405</v>
      </c>
      <c r="B189" s="80">
        <f t="shared" si="330"/>
        <v>21674.399999999998</v>
      </c>
      <c r="C189" s="80">
        <f t="shared" si="331"/>
        <v>15266.502979999999</v>
      </c>
      <c r="D189" s="83">
        <f t="shared" ref="D189" si="367">C189/B189*100</f>
        <v>70.435642878234233</v>
      </c>
      <c r="E189" s="83">
        <f>E190+E191</f>
        <v>0</v>
      </c>
      <c r="F189" s="83">
        <f t="shared" ref="F189:AY189" si="368">F190+F191</f>
        <v>0</v>
      </c>
      <c r="G189" s="83">
        <f t="shared" si="368"/>
        <v>0</v>
      </c>
      <c r="H189" s="83">
        <f t="shared" si="368"/>
        <v>0</v>
      </c>
      <c r="I189" s="83">
        <f t="shared" si="368"/>
        <v>0</v>
      </c>
      <c r="J189" s="83">
        <f t="shared" si="368"/>
        <v>0</v>
      </c>
      <c r="K189" s="83">
        <f t="shared" si="368"/>
        <v>5600</v>
      </c>
      <c r="L189" s="83">
        <f t="shared" si="368"/>
        <v>5600</v>
      </c>
      <c r="M189" s="83">
        <f>L189/K189*100</f>
        <v>100</v>
      </c>
      <c r="N189" s="83">
        <f t="shared" si="368"/>
        <v>0</v>
      </c>
      <c r="O189" s="83">
        <f t="shared" si="368"/>
        <v>0</v>
      </c>
      <c r="P189" s="83">
        <f t="shared" si="368"/>
        <v>0</v>
      </c>
      <c r="Q189" s="83">
        <f t="shared" si="368"/>
        <v>0</v>
      </c>
      <c r="R189" s="83">
        <f t="shared" si="368"/>
        <v>0</v>
      </c>
      <c r="S189" s="83">
        <f t="shared" si="368"/>
        <v>0</v>
      </c>
      <c r="T189" s="83">
        <f t="shared" si="368"/>
        <v>0</v>
      </c>
      <c r="U189" s="83">
        <f t="shared" si="368"/>
        <v>0</v>
      </c>
      <c r="V189" s="83">
        <f t="shared" si="368"/>
        <v>0</v>
      </c>
      <c r="W189" s="83">
        <f t="shared" si="368"/>
        <v>0</v>
      </c>
      <c r="X189" s="83">
        <f t="shared" si="368"/>
        <v>0</v>
      </c>
      <c r="Y189" s="83"/>
      <c r="Z189" s="83">
        <f t="shared" si="368"/>
        <v>605.29999999999995</v>
      </c>
      <c r="AA189" s="83">
        <f t="shared" si="368"/>
        <v>605.29999999999995</v>
      </c>
      <c r="AB189" s="81">
        <f t="shared" si="163"/>
        <v>100</v>
      </c>
      <c r="AC189" s="83">
        <f t="shared" si="368"/>
        <v>0</v>
      </c>
      <c r="AD189" s="83">
        <f t="shared" si="368"/>
        <v>0</v>
      </c>
      <c r="AE189" s="81"/>
      <c r="AF189" s="83">
        <f t="shared" si="368"/>
        <v>0</v>
      </c>
      <c r="AG189" s="83">
        <f t="shared" si="368"/>
        <v>0</v>
      </c>
      <c r="AH189" s="83">
        <f t="shared" si="368"/>
        <v>0</v>
      </c>
      <c r="AI189" s="83">
        <f>SUM(AI190:AI192)</f>
        <v>266</v>
      </c>
      <c r="AJ189" s="83">
        <f t="shared" ref="AJ189:AM189" si="369">SUM(AJ190:AJ192)</f>
        <v>266</v>
      </c>
      <c r="AK189" s="83">
        <f>AJ189/AI189*100</f>
        <v>100</v>
      </c>
      <c r="AL189" s="83">
        <f t="shared" si="369"/>
        <v>1024</v>
      </c>
      <c r="AM189" s="83">
        <f t="shared" si="369"/>
        <v>1024</v>
      </c>
      <c r="AN189" s="83">
        <f>AM189/AL189*100</f>
        <v>100</v>
      </c>
      <c r="AO189" s="83">
        <f t="shared" si="368"/>
        <v>1200</v>
      </c>
      <c r="AP189" s="83">
        <f t="shared" si="368"/>
        <v>1200</v>
      </c>
      <c r="AQ189" s="83">
        <f>AP189/AO189*100</f>
        <v>100</v>
      </c>
      <c r="AR189" s="83">
        <f t="shared" si="368"/>
        <v>0</v>
      </c>
      <c r="AS189" s="83">
        <f t="shared" si="368"/>
        <v>0</v>
      </c>
      <c r="AT189" s="83">
        <f t="shared" si="368"/>
        <v>0</v>
      </c>
      <c r="AU189" s="83">
        <f t="shared" si="368"/>
        <v>0</v>
      </c>
      <c r="AV189" s="83">
        <f t="shared" si="368"/>
        <v>0</v>
      </c>
      <c r="AW189" s="83">
        <f t="shared" si="368"/>
        <v>0</v>
      </c>
      <c r="AX189" s="83">
        <f t="shared" si="368"/>
        <v>0</v>
      </c>
      <c r="AY189" s="83">
        <f t="shared" si="368"/>
        <v>0</v>
      </c>
      <c r="AZ189" s="83">
        <f t="shared" ref="AZ189:BF189" si="370">AZ190+AZ191</f>
        <v>0</v>
      </c>
      <c r="BA189" s="83">
        <f t="shared" si="370"/>
        <v>0</v>
      </c>
      <c r="BB189" s="83">
        <f t="shared" si="370"/>
        <v>0</v>
      </c>
      <c r="BC189" s="83">
        <f t="shared" si="370"/>
        <v>0</v>
      </c>
      <c r="BD189" s="83">
        <f t="shared" si="370"/>
        <v>0</v>
      </c>
      <c r="BE189" s="83">
        <f t="shared" si="370"/>
        <v>0</v>
      </c>
      <c r="BF189" s="83">
        <f t="shared" si="370"/>
        <v>0</v>
      </c>
      <c r="BG189" s="83">
        <f>SUM(BG190:BG192)</f>
        <v>1204.3</v>
      </c>
      <c r="BH189" s="83">
        <f>SUM(BH190:BH192)</f>
        <v>453.20297999999997</v>
      </c>
      <c r="BI189" s="81">
        <f t="shared" ref="BI189:BI191" si="371">BH189/BG189*100</f>
        <v>37.632066760773888</v>
      </c>
      <c r="BJ189" s="83"/>
      <c r="BK189" s="83">
        <f>SUM(BK190:BK192)</f>
        <v>0</v>
      </c>
      <c r="BL189" s="81"/>
      <c r="BM189" s="83">
        <f t="shared" ref="BM189:BO189" si="372">BM190+BM191</f>
        <v>0</v>
      </c>
      <c r="BN189" s="83">
        <f t="shared" si="372"/>
        <v>0</v>
      </c>
      <c r="BO189" s="83">
        <f t="shared" si="372"/>
        <v>0</v>
      </c>
      <c r="BP189" s="83">
        <f>SUM(BP190:BP192)</f>
        <v>1290</v>
      </c>
      <c r="BQ189" s="83">
        <f>SUM(BQ190:BQ192)</f>
        <v>1290</v>
      </c>
      <c r="BR189" s="81">
        <f t="shared" ref="BR189:BR190" si="373">BQ189/BP189*100</f>
        <v>100</v>
      </c>
      <c r="BS189" s="83">
        <f>SUM(BS190:BS192)</f>
        <v>0</v>
      </c>
      <c r="BT189" s="83">
        <f>SUM(BT190:BT192)</f>
        <v>0</v>
      </c>
      <c r="BU189" s="81"/>
      <c r="BV189" s="83">
        <f>SUM(BV190:BV192)</f>
        <v>0</v>
      </c>
      <c r="BW189" s="83">
        <f>SUM(BW190:BW192)</f>
        <v>0</v>
      </c>
      <c r="BX189" s="81"/>
      <c r="BY189" s="83">
        <f>SUM(BY190:BY192)</f>
        <v>0</v>
      </c>
      <c r="BZ189" s="83">
        <f>SUM(BZ190:BZ192)</f>
        <v>0</v>
      </c>
      <c r="CA189" s="81"/>
      <c r="CB189" s="83">
        <f>SUM(CB190:CB192)</f>
        <v>9962.6</v>
      </c>
      <c r="CC189" s="83">
        <f>SUM(CC190:CC192)</f>
        <v>4578</v>
      </c>
      <c r="CD189" s="81">
        <f t="shared" ref="CD189:CD190" si="374">CC189/CB189*100</f>
        <v>45.951859956236326</v>
      </c>
      <c r="CE189" s="83">
        <f>SUM(CE190:CE192)</f>
        <v>250</v>
      </c>
      <c r="CF189" s="83">
        <f>SUM(CF190:CF192)</f>
        <v>250</v>
      </c>
      <c r="CG189" s="81">
        <f t="shared" si="339"/>
        <v>100</v>
      </c>
      <c r="CH189" s="83">
        <f>SUM(CH190:CH192)</f>
        <v>0</v>
      </c>
      <c r="CI189" s="83">
        <f>SUM(CI190:CI192)</f>
        <v>0</v>
      </c>
      <c r="CJ189" s="81"/>
      <c r="CK189" s="83">
        <f>SUM(CK190:CK192)</f>
        <v>0</v>
      </c>
      <c r="CL189" s="83">
        <f>SUM(CL190:CL192)</f>
        <v>0</v>
      </c>
      <c r="CM189" s="81"/>
      <c r="CN189" s="83">
        <f>SUM(CN190:CN192)</f>
        <v>0</v>
      </c>
      <c r="CO189" s="83">
        <f>SUM(CO190:CO192)</f>
        <v>0</v>
      </c>
      <c r="CP189" s="81"/>
      <c r="CQ189" s="83">
        <f>SUM(CQ190:CQ192)</f>
        <v>0</v>
      </c>
      <c r="CR189" s="83">
        <f>SUM(CR190:CR192)</f>
        <v>0</v>
      </c>
      <c r="CS189" s="81"/>
      <c r="CT189" s="83">
        <f>SUM(CT190:CT192)</f>
        <v>0</v>
      </c>
      <c r="CU189" s="83">
        <f>SUM(CU190:CU192)</f>
        <v>0</v>
      </c>
      <c r="CV189" s="81"/>
      <c r="CW189" s="83">
        <f>SUM(CW190:CW192)</f>
        <v>0</v>
      </c>
      <c r="CX189" s="83">
        <f>SUM(CX190:CX192)</f>
        <v>0</v>
      </c>
      <c r="CY189" s="81"/>
      <c r="CZ189" s="83">
        <f>SUM(CZ190:CZ192)</f>
        <v>0</v>
      </c>
      <c r="DA189" s="83">
        <f>SUM(DA190:DA192)</f>
        <v>0</v>
      </c>
      <c r="DB189" s="81"/>
      <c r="DC189" s="83">
        <f>SUM(DC190:DC192)</f>
        <v>0</v>
      </c>
      <c r="DD189" s="83">
        <f>SUM(DD190:DD192)</f>
        <v>0</v>
      </c>
      <c r="DE189" s="81"/>
      <c r="DF189" s="83">
        <f>SUM(DF190:DF192)</f>
        <v>0</v>
      </c>
      <c r="DG189" s="83">
        <f>SUM(DG190:DG192)</f>
        <v>0</v>
      </c>
      <c r="DH189" s="81"/>
      <c r="DI189" s="83">
        <f>SUM(DI190:DI192)</f>
        <v>0</v>
      </c>
      <c r="DJ189" s="83">
        <f>SUM(DJ190:DJ192)</f>
        <v>0</v>
      </c>
      <c r="DK189" s="81"/>
      <c r="DL189" s="83">
        <f>SUM(DL190:DL192)</f>
        <v>0</v>
      </c>
      <c r="DM189" s="83">
        <f>SUM(DM190:DM192)</f>
        <v>0</v>
      </c>
      <c r="DN189" s="81"/>
      <c r="DO189" s="83">
        <f>SUM(DO190:DO192)</f>
        <v>0</v>
      </c>
      <c r="DP189" s="83">
        <f>SUM(DP190:DP192)</f>
        <v>0</v>
      </c>
      <c r="DQ189" s="81"/>
      <c r="DR189" s="83">
        <f>SUM(DR190:DR192)</f>
        <v>0</v>
      </c>
      <c r="DS189" s="83">
        <f>SUM(DS190:DS192)</f>
        <v>0</v>
      </c>
      <c r="DT189" s="81"/>
      <c r="DU189" s="83">
        <f>SUM(DU190:DU192)</f>
        <v>0</v>
      </c>
      <c r="DV189" s="83">
        <f>SUM(DV190:DV192)</f>
        <v>0</v>
      </c>
      <c r="DW189" s="81"/>
      <c r="DX189" s="83">
        <f>SUM(DX190:DX192)</f>
        <v>0</v>
      </c>
      <c r="DY189" s="83">
        <f>SUM(DY190:DY192)</f>
        <v>0</v>
      </c>
      <c r="DZ189" s="81"/>
      <c r="EA189" s="83">
        <f t="shared" ref="EA189:EB189" si="375">EA190+EA191</f>
        <v>272.2</v>
      </c>
      <c r="EB189" s="83">
        <f t="shared" si="375"/>
        <v>0</v>
      </c>
      <c r="EC189" s="81">
        <f t="shared" ref="EC189:EC190" si="376">EB189/EA189*100</f>
        <v>0</v>
      </c>
      <c r="ED189" s="83">
        <f t="shared" ref="ED189:EE189" si="377">ED190+ED191</f>
        <v>0</v>
      </c>
      <c r="EE189" s="83">
        <f t="shared" si="377"/>
        <v>0</v>
      </c>
      <c r="EF189" s="81" t="e">
        <f t="shared" ref="EF189:EF190" si="378">EE189/ED189*100</f>
        <v>#DIV/0!</v>
      </c>
      <c r="EG189" s="83"/>
      <c r="EH189" s="83"/>
      <c r="EI189" s="81"/>
      <c r="EJ189" s="83"/>
      <c r="EK189" s="83"/>
      <c r="EL189" s="81"/>
      <c r="EM189" s="83"/>
      <c r="EN189" s="83"/>
      <c r="EO189" s="81"/>
      <c r="EP189" s="83"/>
      <c r="EQ189" s="83"/>
      <c r="ER189" s="81"/>
      <c r="ES189" s="83"/>
      <c r="ET189" s="83"/>
      <c r="EU189" s="81"/>
      <c r="EV189" s="83"/>
      <c r="EW189" s="83"/>
      <c r="EX189" s="81"/>
      <c r="EY189" s="83"/>
      <c r="EZ189" s="83"/>
      <c r="FA189" s="81"/>
      <c r="FB189" s="83"/>
      <c r="FC189" s="83"/>
      <c r="FD189" s="81"/>
      <c r="FE189" s="83"/>
      <c r="FF189" s="83"/>
      <c r="FG189" s="81"/>
      <c r="FH189" s="83"/>
      <c r="FI189" s="83"/>
      <c r="FJ189" s="81"/>
      <c r="FK189" s="83"/>
      <c r="FL189" s="83"/>
      <c r="FM189" s="81"/>
      <c r="FN189" s="83"/>
      <c r="FO189" s="83"/>
      <c r="FP189" s="81"/>
      <c r="FQ189" s="83"/>
      <c r="FR189" s="83"/>
      <c r="FS189" s="81"/>
      <c r="FT189" s="83"/>
      <c r="FU189" s="83"/>
      <c r="FV189" s="81"/>
    </row>
    <row r="190" spans="1:178" s="12" customFormat="1" ht="31.5" x14ac:dyDescent="0.25">
      <c r="A190" s="59" t="s">
        <v>378</v>
      </c>
      <c r="B190" s="50">
        <f t="shared" si="330"/>
        <v>21482.899999999998</v>
      </c>
      <c r="C190" s="50">
        <f t="shared" si="331"/>
        <v>15241.874599999999</v>
      </c>
      <c r="D190" s="15">
        <f t="shared" si="112"/>
        <v>70.948869100540435</v>
      </c>
      <c r="E190" s="15"/>
      <c r="F190" s="15"/>
      <c r="G190" s="15"/>
      <c r="H190" s="15"/>
      <c r="I190" s="15"/>
      <c r="J190" s="15"/>
      <c r="K190" s="15">
        <v>5600</v>
      </c>
      <c r="L190" s="15">
        <v>5600</v>
      </c>
      <c r="M190" s="15">
        <f>L190/K190*100</f>
        <v>100</v>
      </c>
      <c r="N190" s="15"/>
      <c r="O190" s="15"/>
      <c r="P190" s="15"/>
      <c r="Q190" s="15"/>
      <c r="R190" s="15"/>
      <c r="S190" s="15"/>
      <c r="T190" s="15"/>
      <c r="U190" s="15"/>
      <c r="V190" s="14"/>
      <c r="W190" s="15"/>
      <c r="X190" s="15"/>
      <c r="Y190" s="15"/>
      <c r="Z190" s="15">
        <v>605.29999999999995</v>
      </c>
      <c r="AA190" s="15">
        <v>605.29999999999995</v>
      </c>
      <c r="AB190" s="14">
        <f t="shared" si="163"/>
        <v>100</v>
      </c>
      <c r="AC190" s="15"/>
      <c r="AD190" s="15"/>
      <c r="AE190" s="14"/>
      <c r="AF190" s="15"/>
      <c r="AG190" s="15"/>
      <c r="AH190" s="14"/>
      <c r="AI190" s="15">
        <v>266</v>
      </c>
      <c r="AJ190" s="15">
        <v>266</v>
      </c>
      <c r="AK190" s="15">
        <f>AJ190/AI190*100</f>
        <v>100</v>
      </c>
      <c r="AL190" s="14">
        <v>1024</v>
      </c>
      <c r="AM190" s="14">
        <v>1024</v>
      </c>
      <c r="AN190" s="15">
        <f>AM190/AL190*100</f>
        <v>100</v>
      </c>
      <c r="AO190" s="15">
        <v>1200</v>
      </c>
      <c r="AP190" s="15">
        <v>1200</v>
      </c>
      <c r="AQ190" s="15">
        <f t="shared" ref="AQ190:AQ194" si="379">AP190/AO190*100</f>
        <v>100</v>
      </c>
      <c r="AR190" s="15"/>
      <c r="AS190" s="15"/>
      <c r="AT190" s="14"/>
      <c r="AU190" s="15"/>
      <c r="AV190" s="15"/>
      <c r="AW190" s="14"/>
      <c r="AX190" s="15"/>
      <c r="AY190" s="15"/>
      <c r="AZ190" s="14"/>
      <c r="BA190" s="15"/>
      <c r="BB190" s="15"/>
      <c r="BC190" s="14"/>
      <c r="BD190" s="15"/>
      <c r="BE190" s="15"/>
      <c r="BF190" s="14"/>
      <c r="BG190" s="50">
        <v>1012.8</v>
      </c>
      <c r="BH190" s="50">
        <v>428.57459999999998</v>
      </c>
      <c r="BI190" s="14">
        <f t="shared" si="371"/>
        <v>42.315817535545023</v>
      </c>
      <c r="BJ190" s="50"/>
      <c r="BK190" s="15"/>
      <c r="BL190" s="14"/>
      <c r="BM190" s="15"/>
      <c r="BN190" s="15"/>
      <c r="BO190" s="14"/>
      <c r="BP190" s="15">
        <v>1290</v>
      </c>
      <c r="BQ190" s="15">
        <v>1290</v>
      </c>
      <c r="BR190" s="14">
        <f t="shared" si="373"/>
        <v>100</v>
      </c>
      <c r="BS190" s="15"/>
      <c r="BT190" s="15"/>
      <c r="BU190" s="14"/>
      <c r="BV190" s="15"/>
      <c r="BW190" s="15"/>
      <c r="BX190" s="14"/>
      <c r="BY190" s="15"/>
      <c r="BZ190" s="15"/>
      <c r="CA190" s="14"/>
      <c r="CB190" s="14">
        <v>9962.6</v>
      </c>
      <c r="CC190" s="14">
        <v>4578</v>
      </c>
      <c r="CD190" s="14">
        <f t="shared" si="374"/>
        <v>45.951859956236326</v>
      </c>
      <c r="CE190" s="50">
        <v>250</v>
      </c>
      <c r="CF190" s="50">
        <v>250</v>
      </c>
      <c r="CG190" s="14">
        <f t="shared" si="339"/>
        <v>100</v>
      </c>
      <c r="CH190" s="50"/>
      <c r="CI190" s="50"/>
      <c r="CJ190" s="14"/>
      <c r="CK190" s="50"/>
      <c r="CL190" s="50"/>
      <c r="CM190" s="14"/>
      <c r="CN190" s="50"/>
      <c r="CO190" s="50"/>
      <c r="CP190" s="14"/>
      <c r="CQ190" s="50"/>
      <c r="CR190" s="50"/>
      <c r="CS190" s="14"/>
      <c r="CT190" s="50"/>
      <c r="CU190" s="50"/>
      <c r="CV190" s="14"/>
      <c r="CW190" s="50"/>
      <c r="CX190" s="50"/>
      <c r="CY190" s="14"/>
      <c r="CZ190" s="50"/>
      <c r="DA190" s="50"/>
      <c r="DB190" s="14"/>
      <c r="DC190" s="50"/>
      <c r="DD190" s="50"/>
      <c r="DE190" s="14"/>
      <c r="DF190" s="50"/>
      <c r="DG190" s="50"/>
      <c r="DH190" s="14"/>
      <c r="DI190" s="50"/>
      <c r="DJ190" s="50"/>
      <c r="DK190" s="14"/>
      <c r="DL190" s="50"/>
      <c r="DM190" s="50"/>
      <c r="DN190" s="14"/>
      <c r="DO190" s="50"/>
      <c r="DP190" s="50"/>
      <c r="DQ190" s="14"/>
      <c r="DR190" s="50"/>
      <c r="DS190" s="50"/>
      <c r="DT190" s="14"/>
      <c r="DU190" s="50"/>
      <c r="DV190" s="50"/>
      <c r="DW190" s="14"/>
      <c r="DX190" s="50"/>
      <c r="DY190" s="50"/>
      <c r="DZ190" s="14"/>
      <c r="EA190" s="191">
        <v>272.2</v>
      </c>
      <c r="EB190" s="15"/>
      <c r="EC190" s="14">
        <f t="shared" si="376"/>
        <v>0</v>
      </c>
      <c r="ED190" s="172"/>
      <c r="EE190" s="15"/>
      <c r="EF190" s="14" t="e">
        <f t="shared" si="378"/>
        <v>#DIV/0!</v>
      </c>
      <c r="EG190" s="172"/>
      <c r="EH190" s="15"/>
      <c r="EI190" s="14"/>
      <c r="EJ190" s="172"/>
      <c r="EK190" s="15"/>
      <c r="EL190" s="14"/>
      <c r="EM190" s="172"/>
      <c r="EN190" s="15"/>
      <c r="EO190" s="14"/>
      <c r="EP190" s="172"/>
      <c r="EQ190" s="15"/>
      <c r="ER190" s="14"/>
      <c r="ES190" s="172"/>
      <c r="ET190" s="15"/>
      <c r="EU190" s="14"/>
      <c r="EV190" s="172"/>
      <c r="EW190" s="15"/>
      <c r="EX190" s="14"/>
      <c r="EY190" s="172"/>
      <c r="EZ190" s="15"/>
      <c r="FA190" s="14"/>
      <c r="FB190" s="172"/>
      <c r="FC190" s="15"/>
      <c r="FD190" s="14"/>
      <c r="FE190" s="172"/>
      <c r="FF190" s="15"/>
      <c r="FG190" s="14"/>
      <c r="FH190" s="172"/>
      <c r="FI190" s="15"/>
      <c r="FJ190" s="14"/>
      <c r="FK190" s="172"/>
      <c r="FL190" s="15"/>
      <c r="FM190" s="14"/>
      <c r="FN190" s="172"/>
      <c r="FO190" s="15"/>
      <c r="FP190" s="14"/>
      <c r="FQ190" s="172"/>
      <c r="FR190" s="15"/>
      <c r="FS190" s="14"/>
      <c r="FT190" s="172"/>
      <c r="FU190" s="15"/>
      <c r="FV190" s="14"/>
    </row>
    <row r="191" spans="1:178" s="12" customFormat="1" ht="15.75" x14ac:dyDescent="0.25">
      <c r="A191" s="59" t="s">
        <v>404</v>
      </c>
      <c r="B191" s="50">
        <f t="shared" si="330"/>
        <v>81.3</v>
      </c>
      <c r="C191" s="50">
        <f t="shared" si="331"/>
        <v>24.62838</v>
      </c>
      <c r="D191" s="15">
        <f t="shared" si="112"/>
        <v>30.293210332103321</v>
      </c>
      <c r="E191" s="50"/>
      <c r="F191" s="50"/>
      <c r="G191" s="50"/>
      <c r="H191" s="50"/>
      <c r="I191" s="50"/>
      <c r="J191" s="50"/>
      <c r="K191" s="50"/>
      <c r="L191" s="50"/>
      <c r="M191" s="50"/>
      <c r="N191" s="238"/>
      <c r="O191" s="238"/>
      <c r="P191" s="238"/>
      <c r="Q191" s="238"/>
      <c r="R191" s="238"/>
      <c r="S191" s="238"/>
      <c r="T191" s="238"/>
      <c r="U191" s="238"/>
      <c r="V191" s="238"/>
      <c r="W191" s="238"/>
      <c r="X191" s="238"/>
      <c r="Y191" s="15"/>
      <c r="Z191" s="50"/>
      <c r="AA191" s="15"/>
      <c r="AB191" s="50"/>
      <c r="AC191" s="238"/>
      <c r="AD191" s="238"/>
      <c r="AE191" s="14"/>
      <c r="AF191" s="238"/>
      <c r="AG191" s="238"/>
      <c r="AH191" s="238"/>
      <c r="AI191" s="238"/>
      <c r="AJ191" s="238"/>
      <c r="AK191" s="15"/>
      <c r="AL191" s="238"/>
      <c r="AM191" s="238"/>
      <c r="AN191" s="15"/>
      <c r="AO191" s="238"/>
      <c r="AP191" s="238"/>
      <c r="AQ191" s="15"/>
      <c r="AR191" s="238"/>
      <c r="AS191" s="238"/>
      <c r="AT191" s="238"/>
      <c r="AU191" s="238"/>
      <c r="AV191" s="238"/>
      <c r="AW191" s="238"/>
      <c r="AX191" s="238"/>
      <c r="AY191" s="238"/>
      <c r="AZ191" s="238"/>
      <c r="BA191" s="238"/>
      <c r="BB191" s="238"/>
      <c r="BC191" s="238"/>
      <c r="BD191" s="238"/>
      <c r="BE191" s="238"/>
      <c r="BF191" s="238"/>
      <c r="BG191" s="50">
        <v>81.3</v>
      </c>
      <c r="BH191" s="50">
        <v>24.62838</v>
      </c>
      <c r="BI191" s="14">
        <f t="shared" si="371"/>
        <v>30.293210332103321</v>
      </c>
      <c r="BJ191" s="50"/>
      <c r="BK191" s="15"/>
      <c r="BL191" s="238"/>
      <c r="BM191" s="238"/>
      <c r="BN191" s="238"/>
      <c r="BO191" s="238"/>
      <c r="BP191" s="50"/>
      <c r="BQ191" s="15"/>
      <c r="BR191" s="238"/>
      <c r="BS191" s="50"/>
      <c r="BT191" s="15"/>
      <c r="BU191" s="238"/>
      <c r="BV191" s="50"/>
      <c r="BW191" s="15"/>
      <c r="BX191" s="238"/>
      <c r="BY191" s="50"/>
      <c r="BZ191" s="15"/>
      <c r="CA191" s="238"/>
      <c r="CB191" s="50"/>
      <c r="CC191" s="15"/>
      <c r="CD191" s="238"/>
      <c r="CE191" s="50"/>
      <c r="CF191" s="15"/>
      <c r="CG191" s="14"/>
      <c r="CH191" s="50"/>
      <c r="CI191" s="15"/>
      <c r="CJ191" s="14"/>
      <c r="CK191" s="50"/>
      <c r="CL191" s="15"/>
      <c r="CM191" s="14"/>
      <c r="CN191" s="50"/>
      <c r="CO191" s="15"/>
      <c r="CP191" s="14"/>
      <c r="CQ191" s="50"/>
      <c r="CR191" s="15"/>
      <c r="CS191" s="14"/>
      <c r="CT191" s="50"/>
      <c r="CU191" s="15"/>
      <c r="CV191" s="14"/>
      <c r="CW191" s="50"/>
      <c r="CX191" s="15"/>
      <c r="CY191" s="14"/>
      <c r="CZ191" s="50"/>
      <c r="DA191" s="15"/>
      <c r="DB191" s="14"/>
      <c r="DC191" s="50"/>
      <c r="DD191" s="15"/>
      <c r="DE191" s="14"/>
      <c r="DF191" s="50"/>
      <c r="DG191" s="15"/>
      <c r="DH191" s="14"/>
      <c r="DI191" s="50"/>
      <c r="DJ191" s="15"/>
      <c r="DK191" s="14"/>
      <c r="DL191" s="50"/>
      <c r="DM191" s="15"/>
      <c r="DN191" s="14"/>
      <c r="DO191" s="50"/>
      <c r="DP191" s="15"/>
      <c r="DQ191" s="14"/>
      <c r="DR191" s="50"/>
      <c r="DS191" s="15"/>
      <c r="DT191" s="14"/>
      <c r="DU191" s="50"/>
      <c r="DV191" s="15"/>
      <c r="DW191" s="14"/>
      <c r="DX191" s="50"/>
      <c r="DY191" s="15"/>
      <c r="DZ191" s="14"/>
      <c r="EA191" s="50"/>
      <c r="EB191" s="15"/>
      <c r="EC191" s="50"/>
      <c r="ED191" s="50"/>
      <c r="EE191" s="15"/>
      <c r="EF191" s="50"/>
      <c r="EG191" s="50"/>
      <c r="EH191" s="15"/>
      <c r="EI191" s="50"/>
      <c r="EJ191" s="50"/>
      <c r="EK191" s="15"/>
      <c r="EL191" s="50"/>
      <c r="EM191" s="50"/>
      <c r="EN191" s="15"/>
      <c r="EO191" s="50"/>
      <c r="EP191" s="50"/>
      <c r="EQ191" s="15"/>
      <c r="ER191" s="50"/>
      <c r="ES191" s="50"/>
      <c r="ET191" s="15"/>
      <c r="EU191" s="50"/>
      <c r="EV191" s="50"/>
      <c r="EW191" s="15"/>
      <c r="EX191" s="50"/>
      <c r="EY191" s="50"/>
      <c r="EZ191" s="15"/>
      <c r="FA191" s="50"/>
      <c r="FB191" s="50"/>
      <c r="FC191" s="15"/>
      <c r="FD191" s="50"/>
      <c r="FE191" s="50"/>
      <c r="FF191" s="15"/>
      <c r="FG191" s="50"/>
      <c r="FH191" s="50"/>
      <c r="FI191" s="15"/>
      <c r="FJ191" s="14"/>
      <c r="FK191" s="50"/>
      <c r="FL191" s="15"/>
      <c r="FM191" s="14"/>
      <c r="FN191" s="50"/>
      <c r="FO191" s="15"/>
      <c r="FP191" s="14"/>
      <c r="FQ191" s="50"/>
      <c r="FR191" s="15"/>
      <c r="FS191" s="14"/>
      <c r="FT191" s="50"/>
      <c r="FU191" s="15"/>
      <c r="FV191" s="14"/>
    </row>
    <row r="192" spans="1:178" s="12" customFormat="1" ht="15.75" x14ac:dyDescent="0.25">
      <c r="A192" s="59" t="s">
        <v>594</v>
      </c>
      <c r="B192" s="50">
        <f t="shared" si="330"/>
        <v>110.2</v>
      </c>
      <c r="C192" s="50">
        <f t="shared" si="331"/>
        <v>0</v>
      </c>
      <c r="D192" s="15">
        <f t="shared" si="112"/>
        <v>0</v>
      </c>
      <c r="E192" s="50"/>
      <c r="F192" s="50"/>
      <c r="G192" s="50"/>
      <c r="H192" s="50"/>
      <c r="I192" s="50"/>
      <c r="J192" s="50"/>
      <c r="K192" s="50"/>
      <c r="L192" s="50"/>
      <c r="M192" s="50"/>
      <c r="N192" s="238"/>
      <c r="O192" s="238"/>
      <c r="P192" s="238"/>
      <c r="Q192" s="238"/>
      <c r="R192" s="238"/>
      <c r="S192" s="238"/>
      <c r="T192" s="238"/>
      <c r="U192" s="238"/>
      <c r="V192" s="238"/>
      <c r="W192" s="238"/>
      <c r="X192" s="238"/>
      <c r="Y192" s="15"/>
      <c r="Z192" s="50"/>
      <c r="AA192" s="15"/>
      <c r="AB192" s="50"/>
      <c r="AC192" s="238"/>
      <c r="AD192" s="238"/>
      <c r="AE192" s="14"/>
      <c r="AF192" s="238"/>
      <c r="AG192" s="238"/>
      <c r="AH192" s="238"/>
      <c r="AI192" s="238"/>
      <c r="AJ192" s="238"/>
      <c r="AK192" s="15"/>
      <c r="AL192" s="238"/>
      <c r="AM192" s="238"/>
      <c r="AN192" s="15"/>
      <c r="AO192" s="238"/>
      <c r="AP192" s="238"/>
      <c r="AQ192" s="15"/>
      <c r="AR192" s="238"/>
      <c r="AS192" s="238"/>
      <c r="AT192" s="238"/>
      <c r="AU192" s="238"/>
      <c r="AV192" s="238"/>
      <c r="AW192" s="238"/>
      <c r="AX192" s="238"/>
      <c r="AY192" s="238"/>
      <c r="AZ192" s="238"/>
      <c r="BA192" s="238"/>
      <c r="BB192" s="238"/>
      <c r="BC192" s="238"/>
      <c r="BD192" s="238"/>
      <c r="BE192" s="238"/>
      <c r="BF192" s="238"/>
      <c r="BG192" s="50">
        <v>110.2</v>
      </c>
      <c r="BH192" s="242">
        <v>0</v>
      </c>
      <c r="BI192" s="238"/>
      <c r="BJ192" s="50"/>
      <c r="BK192" s="15"/>
      <c r="BL192" s="238"/>
      <c r="BM192" s="238"/>
      <c r="BN192" s="238"/>
      <c r="BO192" s="238"/>
      <c r="BP192" s="50"/>
      <c r="BQ192" s="15"/>
      <c r="BR192" s="238"/>
      <c r="BS192" s="50"/>
      <c r="BT192" s="15"/>
      <c r="BU192" s="238"/>
      <c r="BV192" s="50"/>
      <c r="BW192" s="15"/>
      <c r="BX192" s="238"/>
      <c r="BY192" s="50"/>
      <c r="BZ192" s="15"/>
      <c r="CA192" s="238"/>
      <c r="CB192" s="50"/>
      <c r="CC192" s="15"/>
      <c r="CD192" s="238"/>
      <c r="CE192" s="50"/>
      <c r="CF192" s="15"/>
      <c r="CG192" s="14"/>
      <c r="CH192" s="50"/>
      <c r="CI192" s="15"/>
      <c r="CJ192" s="14"/>
      <c r="CK192" s="50"/>
      <c r="CL192" s="15"/>
      <c r="CM192" s="14"/>
      <c r="CN192" s="50"/>
      <c r="CO192" s="15"/>
      <c r="CP192" s="14"/>
      <c r="CQ192" s="50"/>
      <c r="CR192" s="15"/>
      <c r="CS192" s="14"/>
      <c r="CT192" s="50"/>
      <c r="CU192" s="15"/>
      <c r="CV192" s="14"/>
      <c r="CW192" s="50"/>
      <c r="CX192" s="15"/>
      <c r="CY192" s="14"/>
      <c r="CZ192" s="50"/>
      <c r="DA192" s="15"/>
      <c r="DB192" s="14"/>
      <c r="DC192" s="50"/>
      <c r="DD192" s="15"/>
      <c r="DE192" s="14"/>
      <c r="DF192" s="50"/>
      <c r="DG192" s="15"/>
      <c r="DH192" s="14"/>
      <c r="DI192" s="50"/>
      <c r="DJ192" s="15"/>
      <c r="DK192" s="14"/>
      <c r="DL192" s="50"/>
      <c r="DM192" s="15"/>
      <c r="DN192" s="14"/>
      <c r="DO192" s="50"/>
      <c r="DP192" s="15"/>
      <c r="DQ192" s="14"/>
      <c r="DR192" s="50"/>
      <c r="DS192" s="15"/>
      <c r="DT192" s="14"/>
      <c r="DU192" s="50"/>
      <c r="DV192" s="15"/>
      <c r="DW192" s="14"/>
      <c r="DX192" s="50"/>
      <c r="DY192" s="15"/>
      <c r="DZ192" s="14"/>
      <c r="EA192" s="50"/>
      <c r="EB192" s="15"/>
      <c r="EC192" s="50"/>
      <c r="ED192" s="50"/>
      <c r="EE192" s="15"/>
      <c r="EF192" s="50"/>
      <c r="EG192" s="50"/>
      <c r="EH192" s="15"/>
      <c r="EI192" s="50"/>
      <c r="EJ192" s="50"/>
      <c r="EK192" s="15"/>
      <c r="EL192" s="50"/>
      <c r="EM192" s="50"/>
      <c r="EN192" s="15"/>
      <c r="EO192" s="50"/>
      <c r="EP192" s="50"/>
      <c r="EQ192" s="15"/>
      <c r="ER192" s="50"/>
      <c r="ES192" s="50"/>
      <c r="ET192" s="15"/>
      <c r="EU192" s="50"/>
      <c r="EV192" s="50"/>
      <c r="EW192" s="15"/>
      <c r="EX192" s="50"/>
      <c r="EY192" s="50"/>
      <c r="EZ192" s="15"/>
      <c r="FA192" s="50"/>
      <c r="FB192" s="50"/>
      <c r="FC192" s="15"/>
      <c r="FD192" s="50"/>
      <c r="FE192" s="50"/>
      <c r="FF192" s="15"/>
      <c r="FG192" s="50"/>
      <c r="FH192" s="50"/>
      <c r="FI192" s="15"/>
      <c r="FJ192" s="14"/>
      <c r="FK192" s="50"/>
      <c r="FL192" s="15"/>
      <c r="FM192" s="14"/>
      <c r="FN192" s="50"/>
      <c r="FO192" s="15"/>
      <c r="FP192" s="14"/>
      <c r="FQ192" s="50"/>
      <c r="FR192" s="15"/>
      <c r="FS192" s="14"/>
      <c r="FT192" s="50"/>
      <c r="FU192" s="15"/>
      <c r="FV192" s="14"/>
    </row>
    <row r="193" spans="1:178" s="28" customFormat="1" ht="31.5" x14ac:dyDescent="0.25">
      <c r="A193" s="131" t="s">
        <v>407</v>
      </c>
      <c r="B193" s="80">
        <f t="shared" si="330"/>
        <v>17752.199999999997</v>
      </c>
      <c r="C193" s="80">
        <f t="shared" si="331"/>
        <v>9175.7601299999988</v>
      </c>
      <c r="D193" s="83">
        <f t="shared" ref="D193" si="380">C193/B193*100</f>
        <v>51.688016865515266</v>
      </c>
      <c r="E193" s="83">
        <f>E194+E195</f>
        <v>0</v>
      </c>
      <c r="F193" s="83">
        <f t="shared" ref="F193:AY193" si="381">F194+F195</f>
        <v>0</v>
      </c>
      <c r="G193" s="83">
        <f t="shared" si="381"/>
        <v>0</v>
      </c>
      <c r="H193" s="83">
        <f t="shared" si="381"/>
        <v>0</v>
      </c>
      <c r="I193" s="83">
        <f t="shared" si="381"/>
        <v>0</v>
      </c>
      <c r="J193" s="83">
        <f t="shared" si="381"/>
        <v>0</v>
      </c>
      <c r="K193" s="83">
        <f t="shared" si="381"/>
        <v>3890</v>
      </c>
      <c r="L193" s="83">
        <f t="shared" si="381"/>
        <v>3890</v>
      </c>
      <c r="M193" s="83">
        <f t="shared" si="381"/>
        <v>100</v>
      </c>
      <c r="N193" s="83">
        <f t="shared" si="381"/>
        <v>0</v>
      </c>
      <c r="O193" s="83">
        <f t="shared" si="381"/>
        <v>0</v>
      </c>
      <c r="P193" s="83">
        <f t="shared" si="381"/>
        <v>0</v>
      </c>
      <c r="Q193" s="83">
        <f t="shared" si="381"/>
        <v>0</v>
      </c>
      <c r="R193" s="83">
        <f t="shared" si="381"/>
        <v>0</v>
      </c>
      <c r="S193" s="83">
        <f t="shared" si="381"/>
        <v>0</v>
      </c>
      <c r="T193" s="83">
        <f t="shared" si="381"/>
        <v>0</v>
      </c>
      <c r="U193" s="83">
        <f t="shared" si="381"/>
        <v>0</v>
      </c>
      <c r="V193" s="83">
        <f t="shared" si="381"/>
        <v>0</v>
      </c>
      <c r="W193" s="83">
        <f t="shared" si="381"/>
        <v>0</v>
      </c>
      <c r="X193" s="83">
        <f t="shared" si="381"/>
        <v>0</v>
      </c>
      <c r="Y193" s="83"/>
      <c r="Z193" s="83">
        <f t="shared" si="381"/>
        <v>413.4</v>
      </c>
      <c r="AA193" s="83">
        <f t="shared" si="381"/>
        <v>413.4</v>
      </c>
      <c r="AB193" s="83">
        <f t="shared" si="381"/>
        <v>100</v>
      </c>
      <c r="AC193" s="83">
        <f t="shared" si="381"/>
        <v>0</v>
      </c>
      <c r="AD193" s="83">
        <f t="shared" si="381"/>
        <v>0</v>
      </c>
      <c r="AE193" s="83"/>
      <c r="AF193" s="83">
        <f t="shared" si="381"/>
        <v>0</v>
      </c>
      <c r="AG193" s="83">
        <f t="shared" si="381"/>
        <v>0</v>
      </c>
      <c r="AH193" s="83">
        <f t="shared" si="381"/>
        <v>0</v>
      </c>
      <c r="AI193" s="83">
        <f>SUM(AI194:AI204)</f>
        <v>437</v>
      </c>
      <c r="AJ193" s="83">
        <f t="shared" ref="AJ193:AM193" si="382">SUM(AJ194:AJ204)</f>
        <v>437</v>
      </c>
      <c r="AK193" s="83">
        <f t="shared" ref="AK193:AK220" si="383">AJ193/AI193*100</f>
        <v>100</v>
      </c>
      <c r="AL193" s="83">
        <f t="shared" si="382"/>
        <v>1927</v>
      </c>
      <c r="AM193" s="83">
        <f t="shared" si="382"/>
        <v>1927</v>
      </c>
      <c r="AN193" s="83">
        <f t="shared" ref="AN193:AN220" si="384">AM193/AL193*100</f>
        <v>100</v>
      </c>
      <c r="AO193" s="83">
        <f t="shared" si="381"/>
        <v>1200</v>
      </c>
      <c r="AP193" s="83">
        <f t="shared" si="381"/>
        <v>1200</v>
      </c>
      <c r="AQ193" s="83">
        <f t="shared" si="379"/>
        <v>100</v>
      </c>
      <c r="AR193" s="83">
        <f t="shared" si="381"/>
        <v>0</v>
      </c>
      <c r="AS193" s="83">
        <f t="shared" si="381"/>
        <v>0</v>
      </c>
      <c r="AT193" s="83">
        <f t="shared" si="381"/>
        <v>0</v>
      </c>
      <c r="AU193" s="83">
        <f t="shared" si="381"/>
        <v>0</v>
      </c>
      <c r="AV193" s="83">
        <f t="shared" si="381"/>
        <v>0</v>
      </c>
      <c r="AW193" s="83">
        <f t="shared" si="381"/>
        <v>0</v>
      </c>
      <c r="AX193" s="83">
        <f t="shared" si="381"/>
        <v>0</v>
      </c>
      <c r="AY193" s="83">
        <f t="shared" si="381"/>
        <v>0</v>
      </c>
      <c r="AZ193" s="83">
        <f t="shared" ref="AZ193:BI193" si="385">AZ194+AZ195</f>
        <v>0</v>
      </c>
      <c r="BA193" s="83">
        <f t="shared" si="385"/>
        <v>0</v>
      </c>
      <c r="BB193" s="83">
        <f t="shared" si="385"/>
        <v>0</v>
      </c>
      <c r="BC193" s="83">
        <f t="shared" si="385"/>
        <v>0</v>
      </c>
      <c r="BD193" s="83">
        <f t="shared" si="385"/>
        <v>0</v>
      </c>
      <c r="BE193" s="83">
        <f t="shared" si="385"/>
        <v>0</v>
      </c>
      <c r="BF193" s="83">
        <f t="shared" si="385"/>
        <v>0</v>
      </c>
      <c r="BG193" s="83">
        <f>SUM(BG194:BG204)</f>
        <v>2033.1999999999998</v>
      </c>
      <c r="BH193" s="83">
        <f>SUM(BH194:BH204)</f>
        <v>683.3601299999998</v>
      </c>
      <c r="BI193" s="83">
        <f t="shared" si="385"/>
        <v>35.836313215208563</v>
      </c>
      <c r="BJ193" s="83"/>
      <c r="BK193" s="83">
        <f>SUM(BK194:BK204)</f>
        <v>0</v>
      </c>
      <c r="BL193" s="83"/>
      <c r="BM193" s="83">
        <f t="shared" ref="BM193:BO193" si="386">BM194+BM195</f>
        <v>0</v>
      </c>
      <c r="BN193" s="83">
        <f t="shared" si="386"/>
        <v>0</v>
      </c>
      <c r="BO193" s="83">
        <f t="shared" si="386"/>
        <v>0</v>
      </c>
      <c r="BP193" s="83">
        <f>SUM(BP194:BP204)</f>
        <v>0</v>
      </c>
      <c r="BQ193" s="83">
        <f>SUM(BQ194:BQ204)</f>
        <v>0</v>
      </c>
      <c r="BR193" s="83"/>
      <c r="BS193" s="83">
        <f>SUM(BS194:BS204)</f>
        <v>0</v>
      </c>
      <c r="BT193" s="83">
        <f>SUM(BT194:BT204)</f>
        <v>0</v>
      </c>
      <c r="BU193" s="83"/>
      <c r="BV193" s="83">
        <f>SUM(BV194:BV204)</f>
        <v>0</v>
      </c>
      <c r="BW193" s="83">
        <f>SUM(BW194:BW204)</f>
        <v>0</v>
      </c>
      <c r="BX193" s="83"/>
      <c r="BY193" s="83">
        <f>SUM(BY194:BY204)</f>
        <v>0</v>
      </c>
      <c r="BZ193" s="83">
        <f>SUM(BZ194:BZ204)</f>
        <v>0</v>
      </c>
      <c r="CA193" s="83"/>
      <c r="CB193" s="83">
        <f>SUM(CB194:CB204)</f>
        <v>0</v>
      </c>
      <c r="CC193" s="83">
        <f>SUM(CC194:CC204)</f>
        <v>0</v>
      </c>
      <c r="CD193" s="83"/>
      <c r="CE193" s="83">
        <f>SUM(CE194:CE204)</f>
        <v>325</v>
      </c>
      <c r="CF193" s="83">
        <f>SUM(CF194:CF204)</f>
        <v>325</v>
      </c>
      <c r="CG193" s="81">
        <f t="shared" si="339"/>
        <v>100</v>
      </c>
      <c r="CH193" s="83">
        <f>SUM(CH194:CH204)</f>
        <v>0</v>
      </c>
      <c r="CI193" s="83">
        <f>SUM(CI194:CI204)</f>
        <v>0</v>
      </c>
      <c r="CJ193" s="81"/>
      <c r="CK193" s="83">
        <f>SUM(CK194:CK204)</f>
        <v>0</v>
      </c>
      <c r="CL193" s="83">
        <f>SUM(CL194:CL204)</f>
        <v>0</v>
      </c>
      <c r="CM193" s="81"/>
      <c r="CN193" s="83">
        <f>SUM(CN194:CN204)</f>
        <v>0</v>
      </c>
      <c r="CO193" s="83">
        <f>SUM(CO194:CO204)</f>
        <v>0</v>
      </c>
      <c r="CP193" s="81"/>
      <c r="CQ193" s="83">
        <f>SUM(CQ194:CQ204)</f>
        <v>0</v>
      </c>
      <c r="CR193" s="83">
        <f>SUM(CR194:CR204)</f>
        <v>0</v>
      </c>
      <c r="CS193" s="81"/>
      <c r="CT193" s="83">
        <f>SUM(CT194:CT204)</f>
        <v>0</v>
      </c>
      <c r="CU193" s="83">
        <f>SUM(CU194:CU204)</f>
        <v>0</v>
      </c>
      <c r="CV193" s="81"/>
      <c r="CW193" s="83">
        <f>SUM(CW194:CW204)</f>
        <v>0</v>
      </c>
      <c r="CX193" s="83">
        <f>SUM(CX194:CX204)</f>
        <v>0</v>
      </c>
      <c r="CY193" s="81"/>
      <c r="CZ193" s="83">
        <f>SUM(CZ194:CZ204)</f>
        <v>0</v>
      </c>
      <c r="DA193" s="83">
        <f>SUM(DA194:DA204)</f>
        <v>0</v>
      </c>
      <c r="DB193" s="81"/>
      <c r="DC193" s="83">
        <f>SUM(DC194:DC204)</f>
        <v>0</v>
      </c>
      <c r="DD193" s="83">
        <f>SUM(DD194:DD204)</f>
        <v>0</v>
      </c>
      <c r="DE193" s="81"/>
      <c r="DF193" s="83">
        <f>SUM(DF194:DF204)</f>
        <v>0</v>
      </c>
      <c r="DG193" s="83">
        <f>SUM(DG194:DG204)</f>
        <v>0</v>
      </c>
      <c r="DH193" s="81"/>
      <c r="DI193" s="83">
        <f>SUM(DI194:DI204)</f>
        <v>0</v>
      </c>
      <c r="DJ193" s="83">
        <f>SUM(DJ194:DJ204)</f>
        <v>0</v>
      </c>
      <c r="DK193" s="81"/>
      <c r="DL193" s="83">
        <f>SUM(DL194:DL204)</f>
        <v>0</v>
      </c>
      <c r="DM193" s="83">
        <f>SUM(DM194:DM204)</f>
        <v>0</v>
      </c>
      <c r="DN193" s="81"/>
      <c r="DO193" s="83">
        <f>SUM(DO194:DO204)</f>
        <v>0</v>
      </c>
      <c r="DP193" s="83">
        <f>SUM(DP194:DP204)</f>
        <v>0</v>
      </c>
      <c r="DQ193" s="81"/>
      <c r="DR193" s="83">
        <f>SUM(DR194:DR204)</f>
        <v>0</v>
      </c>
      <c r="DS193" s="83">
        <f>SUM(DS194:DS204)</f>
        <v>0</v>
      </c>
      <c r="DT193" s="81"/>
      <c r="DU193" s="83">
        <f>SUM(DU194:DU204)</f>
        <v>0</v>
      </c>
      <c r="DV193" s="83">
        <f>SUM(DV194:DV204)</f>
        <v>0</v>
      </c>
      <c r="DW193" s="81"/>
      <c r="DX193" s="83">
        <f>SUM(DX194:DX204)</f>
        <v>0</v>
      </c>
      <c r="DY193" s="83">
        <f>SUM(DY194:DY204)</f>
        <v>0</v>
      </c>
      <c r="DZ193" s="81"/>
      <c r="EA193" s="83">
        <f t="shared" ref="EA193:EC193" si="387">EA194+EA195</f>
        <v>226.6</v>
      </c>
      <c r="EB193" s="83">
        <f t="shared" si="387"/>
        <v>0</v>
      </c>
      <c r="EC193" s="83">
        <f t="shared" si="387"/>
        <v>0</v>
      </c>
      <c r="ED193" s="83">
        <f t="shared" ref="ED193:EE193" si="388">ED194+ED195</f>
        <v>7000</v>
      </c>
      <c r="EE193" s="83">
        <f t="shared" si="388"/>
        <v>0</v>
      </c>
      <c r="EF193" s="83">
        <f>EE193/ED193*100</f>
        <v>0</v>
      </c>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f>SUM(FH194:FH204)</f>
        <v>300</v>
      </c>
      <c r="FI193" s="83">
        <f>SUM(FI194:FI204)</f>
        <v>300</v>
      </c>
      <c r="FJ193" s="81">
        <f t="shared" si="328"/>
        <v>100</v>
      </c>
      <c r="FK193" s="83"/>
      <c r="FL193" s="83"/>
      <c r="FM193" s="81"/>
      <c r="FN193" s="83"/>
      <c r="FO193" s="83"/>
      <c r="FP193" s="81"/>
      <c r="FQ193" s="83"/>
      <c r="FR193" s="83"/>
      <c r="FS193" s="81"/>
      <c r="FT193" s="83"/>
      <c r="FU193" s="83"/>
      <c r="FV193" s="81"/>
    </row>
    <row r="194" spans="1:178" s="12" customFormat="1" ht="31.5" x14ac:dyDescent="0.25">
      <c r="A194" s="59" t="s">
        <v>379</v>
      </c>
      <c r="B194" s="50">
        <f t="shared" si="330"/>
        <v>9802.6</v>
      </c>
      <c r="C194" s="50">
        <f t="shared" si="331"/>
        <v>8880.7222899999997</v>
      </c>
      <c r="D194" s="15">
        <f t="shared" si="112"/>
        <v>90.595579642135746</v>
      </c>
      <c r="E194" s="15"/>
      <c r="F194" s="15"/>
      <c r="G194" s="15"/>
      <c r="H194" s="15"/>
      <c r="I194" s="15"/>
      <c r="J194" s="15"/>
      <c r="K194" s="15">
        <v>3890</v>
      </c>
      <c r="L194" s="15">
        <v>3890</v>
      </c>
      <c r="M194" s="15">
        <f t="shared" si="215"/>
        <v>100</v>
      </c>
      <c r="N194" s="15"/>
      <c r="O194" s="15"/>
      <c r="P194" s="15"/>
      <c r="Q194" s="15"/>
      <c r="R194" s="15"/>
      <c r="S194" s="15"/>
      <c r="T194" s="15"/>
      <c r="U194" s="15"/>
      <c r="V194" s="14"/>
      <c r="W194" s="15"/>
      <c r="X194" s="15"/>
      <c r="Y194" s="15"/>
      <c r="Z194" s="15">
        <v>413.4</v>
      </c>
      <c r="AA194" s="15">
        <v>413.4</v>
      </c>
      <c r="AB194" s="14">
        <f t="shared" si="163"/>
        <v>100</v>
      </c>
      <c r="AC194" s="15"/>
      <c r="AD194" s="15"/>
      <c r="AE194" s="14"/>
      <c r="AF194" s="15"/>
      <c r="AG194" s="15"/>
      <c r="AH194" s="14"/>
      <c r="AI194" s="50">
        <v>437</v>
      </c>
      <c r="AJ194" s="50">
        <v>437</v>
      </c>
      <c r="AK194" s="15">
        <f t="shared" si="383"/>
        <v>100</v>
      </c>
      <c r="AL194" s="50">
        <v>1927</v>
      </c>
      <c r="AM194" s="50">
        <v>1927</v>
      </c>
      <c r="AN194" s="15">
        <f t="shared" si="384"/>
        <v>100</v>
      </c>
      <c r="AO194" s="15">
        <v>1200</v>
      </c>
      <c r="AP194" s="15">
        <v>1200</v>
      </c>
      <c r="AQ194" s="15">
        <f t="shared" si="379"/>
        <v>100</v>
      </c>
      <c r="AR194" s="15"/>
      <c r="AS194" s="15"/>
      <c r="AT194" s="14"/>
      <c r="AU194" s="15"/>
      <c r="AV194" s="15"/>
      <c r="AW194" s="14"/>
      <c r="AX194" s="15"/>
      <c r="AY194" s="15"/>
      <c r="AZ194" s="14"/>
      <c r="BA194" s="15"/>
      <c r="BB194" s="15"/>
      <c r="BC194" s="14"/>
      <c r="BD194" s="15"/>
      <c r="BE194" s="15"/>
      <c r="BF194" s="14"/>
      <c r="BG194" s="50">
        <v>1083.5999999999999</v>
      </c>
      <c r="BH194" s="50">
        <v>388.32228999999995</v>
      </c>
      <c r="BI194" s="14">
        <f t="shared" ref="BI194:BI204" si="389">BH194/BG194*100</f>
        <v>35.836313215208563</v>
      </c>
      <c r="BJ194" s="50"/>
      <c r="BK194" s="15"/>
      <c r="BL194" s="14"/>
      <c r="BM194" s="15"/>
      <c r="BN194" s="15"/>
      <c r="BO194" s="14"/>
      <c r="BP194" s="50"/>
      <c r="BQ194" s="15"/>
      <c r="BR194" s="14"/>
      <c r="BS194" s="50"/>
      <c r="BT194" s="15"/>
      <c r="BU194" s="14"/>
      <c r="BV194" s="50"/>
      <c r="BW194" s="15"/>
      <c r="BX194" s="14"/>
      <c r="BY194" s="50"/>
      <c r="BZ194" s="15"/>
      <c r="CA194" s="14"/>
      <c r="CB194" s="50"/>
      <c r="CC194" s="15"/>
      <c r="CD194" s="14"/>
      <c r="CE194" s="50">
        <v>325</v>
      </c>
      <c r="CF194" s="50">
        <v>325</v>
      </c>
      <c r="CG194" s="14">
        <f t="shared" si="339"/>
        <v>100</v>
      </c>
      <c r="CH194" s="50"/>
      <c r="CI194" s="15"/>
      <c r="CJ194" s="14"/>
      <c r="CK194" s="50"/>
      <c r="CL194" s="15"/>
      <c r="CM194" s="14"/>
      <c r="CN194" s="50"/>
      <c r="CO194" s="15"/>
      <c r="CP194" s="14"/>
      <c r="CQ194" s="50"/>
      <c r="CR194" s="15"/>
      <c r="CS194" s="14"/>
      <c r="CT194" s="50"/>
      <c r="CU194" s="15"/>
      <c r="CV194" s="14"/>
      <c r="CW194" s="50"/>
      <c r="CX194" s="15"/>
      <c r="CY194" s="14"/>
      <c r="CZ194" s="50"/>
      <c r="DA194" s="15"/>
      <c r="DB194" s="14"/>
      <c r="DC194" s="50"/>
      <c r="DD194" s="15"/>
      <c r="DE194" s="14"/>
      <c r="DF194" s="50"/>
      <c r="DG194" s="15"/>
      <c r="DH194" s="14"/>
      <c r="DI194" s="50"/>
      <c r="DJ194" s="15"/>
      <c r="DK194" s="14"/>
      <c r="DL194" s="50"/>
      <c r="DM194" s="15"/>
      <c r="DN194" s="14"/>
      <c r="DO194" s="50"/>
      <c r="DP194" s="15"/>
      <c r="DQ194" s="14"/>
      <c r="DR194" s="50"/>
      <c r="DS194" s="15"/>
      <c r="DT194" s="14"/>
      <c r="DU194" s="50"/>
      <c r="DV194" s="15"/>
      <c r="DW194" s="14"/>
      <c r="DX194" s="50"/>
      <c r="DY194" s="15"/>
      <c r="DZ194" s="14"/>
      <c r="EA194" s="191">
        <v>226.6</v>
      </c>
      <c r="EB194" s="15"/>
      <c r="EC194" s="14">
        <f t="shared" ref="EC194" si="390">EB194/EA194*100</f>
        <v>0</v>
      </c>
      <c r="ED194" s="172"/>
      <c r="EE194" s="15"/>
      <c r="EF194" s="15"/>
      <c r="EG194" s="172"/>
      <c r="EH194" s="15"/>
      <c r="EI194" s="15"/>
      <c r="EJ194" s="172"/>
      <c r="EK194" s="15"/>
      <c r="EL194" s="15"/>
      <c r="EM194" s="172"/>
      <c r="EN194" s="15"/>
      <c r="EO194" s="15"/>
      <c r="EP194" s="172"/>
      <c r="EQ194" s="15"/>
      <c r="ER194" s="15"/>
      <c r="ES194" s="172"/>
      <c r="ET194" s="15"/>
      <c r="EU194" s="15"/>
      <c r="EV194" s="172"/>
      <c r="EW194" s="15"/>
      <c r="EX194" s="15"/>
      <c r="EY194" s="172"/>
      <c r="EZ194" s="15"/>
      <c r="FA194" s="15"/>
      <c r="FB194" s="172"/>
      <c r="FC194" s="15"/>
      <c r="FD194" s="15"/>
      <c r="FE194" s="172"/>
      <c r="FF194" s="15"/>
      <c r="FG194" s="15"/>
      <c r="FH194" s="172">
        <v>300</v>
      </c>
      <c r="FI194" s="172">
        <v>300</v>
      </c>
      <c r="FJ194" s="14">
        <f t="shared" si="328"/>
        <v>100</v>
      </c>
      <c r="FK194" s="172"/>
      <c r="FL194" s="172"/>
      <c r="FM194" s="14"/>
      <c r="FN194" s="172"/>
      <c r="FO194" s="172"/>
      <c r="FP194" s="14"/>
      <c r="FQ194" s="172"/>
      <c r="FR194" s="172"/>
      <c r="FS194" s="14"/>
      <c r="FT194" s="172"/>
      <c r="FU194" s="172"/>
      <c r="FV194" s="14"/>
    </row>
    <row r="195" spans="1:178" s="12" customFormat="1" ht="15.75" x14ac:dyDescent="0.25">
      <c r="A195" s="59" t="s">
        <v>406</v>
      </c>
      <c r="B195" s="50">
        <f t="shared" si="330"/>
        <v>7000</v>
      </c>
      <c r="C195" s="50">
        <f t="shared" si="331"/>
        <v>0</v>
      </c>
      <c r="D195" s="15">
        <f t="shared" si="112"/>
        <v>0</v>
      </c>
      <c r="E195" s="50"/>
      <c r="F195" s="50"/>
      <c r="G195" s="50"/>
      <c r="H195" s="50"/>
      <c r="I195" s="50"/>
      <c r="J195" s="50"/>
      <c r="K195" s="50"/>
      <c r="L195" s="50"/>
      <c r="M195" s="50"/>
      <c r="N195" s="238"/>
      <c r="O195" s="238"/>
      <c r="P195" s="238"/>
      <c r="Q195" s="238"/>
      <c r="R195" s="238"/>
      <c r="S195" s="238"/>
      <c r="T195" s="238"/>
      <c r="U195" s="238"/>
      <c r="V195" s="238"/>
      <c r="W195" s="238"/>
      <c r="X195" s="238"/>
      <c r="Y195" s="15"/>
      <c r="Z195" s="50"/>
      <c r="AA195" s="15"/>
      <c r="AB195" s="50"/>
      <c r="AC195" s="14"/>
      <c r="AD195" s="14"/>
      <c r="AE195" s="14"/>
      <c r="AF195" s="238"/>
      <c r="AG195" s="238"/>
      <c r="AH195" s="238"/>
      <c r="AI195" s="238"/>
      <c r="AJ195" s="238"/>
      <c r="AK195" s="15"/>
      <c r="AL195" s="238"/>
      <c r="AM195" s="238"/>
      <c r="AN195" s="15"/>
      <c r="AO195" s="238"/>
      <c r="AP195" s="238"/>
      <c r="AQ195" s="238"/>
      <c r="AR195" s="238"/>
      <c r="AS195" s="238"/>
      <c r="AT195" s="238"/>
      <c r="AU195" s="238"/>
      <c r="AV195" s="238"/>
      <c r="AW195" s="238"/>
      <c r="AX195" s="238"/>
      <c r="AY195" s="238"/>
      <c r="AZ195" s="238"/>
      <c r="BA195" s="238"/>
      <c r="BB195" s="238"/>
      <c r="BC195" s="238"/>
      <c r="BD195" s="238"/>
      <c r="BE195" s="238"/>
      <c r="BF195" s="238"/>
      <c r="BG195" s="50"/>
      <c r="BH195" s="15"/>
      <c r="BI195" s="14"/>
      <c r="BJ195" s="50"/>
      <c r="BK195" s="15"/>
      <c r="BL195" s="238"/>
      <c r="BM195" s="238"/>
      <c r="BN195" s="238"/>
      <c r="BO195" s="238"/>
      <c r="BP195" s="50"/>
      <c r="BQ195" s="15"/>
      <c r="BR195" s="238"/>
      <c r="BS195" s="50"/>
      <c r="BT195" s="15"/>
      <c r="BU195" s="238"/>
      <c r="BV195" s="50"/>
      <c r="BW195" s="15"/>
      <c r="BX195" s="238"/>
      <c r="BY195" s="50"/>
      <c r="BZ195" s="15"/>
      <c r="CA195" s="238"/>
      <c r="CB195" s="50"/>
      <c r="CC195" s="15"/>
      <c r="CD195" s="238"/>
      <c r="CE195" s="50"/>
      <c r="CF195" s="15"/>
      <c r="CG195" s="14"/>
      <c r="CH195" s="50"/>
      <c r="CI195" s="15"/>
      <c r="CJ195" s="14"/>
      <c r="CK195" s="50"/>
      <c r="CL195" s="15"/>
      <c r="CM195" s="14"/>
      <c r="CN195" s="50"/>
      <c r="CO195" s="15"/>
      <c r="CP195" s="14"/>
      <c r="CQ195" s="50"/>
      <c r="CR195" s="15"/>
      <c r="CS195" s="14"/>
      <c r="CT195" s="50"/>
      <c r="CU195" s="15"/>
      <c r="CV195" s="14"/>
      <c r="CW195" s="50"/>
      <c r="CX195" s="15"/>
      <c r="CY195" s="14"/>
      <c r="CZ195" s="50"/>
      <c r="DA195" s="15"/>
      <c r="DB195" s="14"/>
      <c r="DC195" s="50"/>
      <c r="DD195" s="15"/>
      <c r="DE195" s="14"/>
      <c r="DF195" s="50"/>
      <c r="DG195" s="15"/>
      <c r="DH195" s="14"/>
      <c r="DI195" s="50"/>
      <c r="DJ195" s="15"/>
      <c r="DK195" s="14"/>
      <c r="DL195" s="50"/>
      <c r="DM195" s="15"/>
      <c r="DN195" s="14"/>
      <c r="DO195" s="50"/>
      <c r="DP195" s="15"/>
      <c r="DQ195" s="14"/>
      <c r="DR195" s="50"/>
      <c r="DS195" s="15"/>
      <c r="DT195" s="14"/>
      <c r="DU195" s="50"/>
      <c r="DV195" s="15"/>
      <c r="DW195" s="14"/>
      <c r="DX195" s="50"/>
      <c r="DY195" s="15"/>
      <c r="DZ195" s="14"/>
      <c r="EA195" s="50"/>
      <c r="EB195" s="15"/>
      <c r="EC195" s="50"/>
      <c r="ED195" s="172">
        <v>7000</v>
      </c>
      <c r="EE195" s="15"/>
      <c r="EF195" s="15">
        <f t="shared" ref="EF195" si="391">EE195/ED195*100</f>
        <v>0</v>
      </c>
      <c r="EG195" s="172"/>
      <c r="EH195" s="15"/>
      <c r="EI195" s="15"/>
      <c r="EJ195" s="172"/>
      <c r="EK195" s="15"/>
      <c r="EL195" s="15"/>
      <c r="EM195" s="172"/>
      <c r="EN195" s="15"/>
      <c r="EO195" s="15"/>
      <c r="EP195" s="172"/>
      <c r="EQ195" s="15"/>
      <c r="ER195" s="15"/>
      <c r="ES195" s="172"/>
      <c r="ET195" s="15"/>
      <c r="EU195" s="15"/>
      <c r="EV195" s="172"/>
      <c r="EW195" s="15"/>
      <c r="EX195" s="15"/>
      <c r="EY195" s="172"/>
      <c r="EZ195" s="15"/>
      <c r="FA195" s="15"/>
      <c r="FB195" s="172"/>
      <c r="FC195" s="15"/>
      <c r="FD195" s="15"/>
      <c r="FE195" s="172"/>
      <c r="FF195" s="15"/>
      <c r="FG195" s="15"/>
      <c r="FH195" s="172"/>
      <c r="FI195" s="15"/>
      <c r="FJ195" s="14"/>
      <c r="FK195" s="172"/>
      <c r="FL195" s="15"/>
      <c r="FM195" s="14"/>
      <c r="FN195" s="172"/>
      <c r="FO195" s="15"/>
      <c r="FP195" s="14"/>
      <c r="FQ195" s="172"/>
      <c r="FR195" s="15"/>
      <c r="FS195" s="14"/>
      <c r="FT195" s="172"/>
      <c r="FU195" s="15"/>
      <c r="FV195" s="14"/>
    </row>
    <row r="196" spans="1:178" s="12" customFormat="1" ht="15.75" x14ac:dyDescent="0.25">
      <c r="A196" s="59" t="s">
        <v>595</v>
      </c>
      <c r="B196" s="50">
        <f t="shared" si="330"/>
        <v>97.6</v>
      </c>
      <c r="C196" s="50">
        <f t="shared" si="331"/>
        <v>55.429470000000002</v>
      </c>
      <c r="D196" s="15">
        <f t="shared" si="112"/>
        <v>56.792489754098362</v>
      </c>
      <c r="E196" s="50"/>
      <c r="F196" s="50"/>
      <c r="G196" s="50"/>
      <c r="H196" s="50"/>
      <c r="I196" s="50"/>
      <c r="J196" s="50"/>
      <c r="K196" s="50"/>
      <c r="L196" s="50"/>
      <c r="M196" s="50"/>
      <c r="N196" s="238"/>
      <c r="O196" s="238"/>
      <c r="P196" s="238"/>
      <c r="Q196" s="238"/>
      <c r="R196" s="238"/>
      <c r="S196" s="238"/>
      <c r="T196" s="238"/>
      <c r="U196" s="238"/>
      <c r="V196" s="238"/>
      <c r="W196" s="238"/>
      <c r="X196" s="238"/>
      <c r="Y196" s="15"/>
      <c r="Z196" s="50"/>
      <c r="AA196" s="15"/>
      <c r="AB196" s="50"/>
      <c r="AC196" s="14"/>
      <c r="AD196" s="14"/>
      <c r="AE196" s="14"/>
      <c r="AF196" s="238"/>
      <c r="AG196" s="238"/>
      <c r="AH196" s="238"/>
      <c r="AI196" s="238"/>
      <c r="AJ196" s="238"/>
      <c r="AK196" s="15"/>
      <c r="AL196" s="238"/>
      <c r="AM196" s="238"/>
      <c r="AN196" s="15"/>
      <c r="AO196" s="238"/>
      <c r="AP196" s="238"/>
      <c r="AQ196" s="238"/>
      <c r="AR196" s="238"/>
      <c r="AS196" s="238"/>
      <c r="AT196" s="238"/>
      <c r="AU196" s="238"/>
      <c r="AV196" s="238"/>
      <c r="AW196" s="238"/>
      <c r="AX196" s="238"/>
      <c r="AY196" s="238"/>
      <c r="AZ196" s="238"/>
      <c r="BA196" s="238"/>
      <c r="BB196" s="238"/>
      <c r="BC196" s="238"/>
      <c r="BD196" s="238"/>
      <c r="BE196" s="238"/>
      <c r="BF196" s="238"/>
      <c r="BG196" s="50">
        <v>97.6</v>
      </c>
      <c r="BH196" s="50">
        <v>55.429470000000002</v>
      </c>
      <c r="BI196" s="14">
        <f t="shared" si="389"/>
        <v>56.792489754098362</v>
      </c>
      <c r="BJ196" s="50"/>
      <c r="BK196" s="15"/>
      <c r="BL196" s="238"/>
      <c r="BM196" s="238"/>
      <c r="BN196" s="238"/>
      <c r="BO196" s="238"/>
      <c r="BP196" s="50"/>
      <c r="BQ196" s="15"/>
      <c r="BR196" s="238"/>
      <c r="BS196" s="50"/>
      <c r="BT196" s="15"/>
      <c r="BU196" s="238"/>
      <c r="BV196" s="50"/>
      <c r="BW196" s="15"/>
      <c r="BX196" s="238"/>
      <c r="BY196" s="50"/>
      <c r="BZ196" s="15"/>
      <c r="CA196" s="238"/>
      <c r="CB196" s="50"/>
      <c r="CC196" s="15"/>
      <c r="CD196" s="238"/>
      <c r="CE196" s="50"/>
      <c r="CF196" s="15"/>
      <c r="CG196" s="14"/>
      <c r="CH196" s="50"/>
      <c r="CI196" s="15"/>
      <c r="CJ196" s="14"/>
      <c r="CK196" s="50"/>
      <c r="CL196" s="15"/>
      <c r="CM196" s="14"/>
      <c r="CN196" s="50"/>
      <c r="CO196" s="15"/>
      <c r="CP196" s="14"/>
      <c r="CQ196" s="50"/>
      <c r="CR196" s="15"/>
      <c r="CS196" s="14"/>
      <c r="CT196" s="50"/>
      <c r="CU196" s="15"/>
      <c r="CV196" s="14"/>
      <c r="CW196" s="50"/>
      <c r="CX196" s="15"/>
      <c r="CY196" s="14"/>
      <c r="CZ196" s="50"/>
      <c r="DA196" s="15"/>
      <c r="DB196" s="14"/>
      <c r="DC196" s="50"/>
      <c r="DD196" s="15"/>
      <c r="DE196" s="14"/>
      <c r="DF196" s="50"/>
      <c r="DG196" s="15"/>
      <c r="DH196" s="14"/>
      <c r="DI196" s="50"/>
      <c r="DJ196" s="15"/>
      <c r="DK196" s="14"/>
      <c r="DL196" s="50"/>
      <c r="DM196" s="15"/>
      <c r="DN196" s="14"/>
      <c r="DO196" s="50"/>
      <c r="DP196" s="15"/>
      <c r="DQ196" s="14"/>
      <c r="DR196" s="50"/>
      <c r="DS196" s="15"/>
      <c r="DT196" s="14"/>
      <c r="DU196" s="50"/>
      <c r="DV196" s="15"/>
      <c r="DW196" s="14"/>
      <c r="DX196" s="50"/>
      <c r="DY196" s="15"/>
      <c r="DZ196" s="14"/>
      <c r="EA196" s="50"/>
      <c r="EB196" s="15"/>
      <c r="EC196" s="50"/>
      <c r="ED196" s="50"/>
      <c r="EE196" s="15"/>
      <c r="EF196" s="50"/>
      <c r="EG196" s="50"/>
      <c r="EH196" s="15"/>
      <c r="EI196" s="50"/>
      <c r="EJ196" s="50"/>
      <c r="EK196" s="15"/>
      <c r="EL196" s="50"/>
      <c r="EM196" s="50"/>
      <c r="EN196" s="15"/>
      <c r="EO196" s="50"/>
      <c r="EP196" s="50"/>
      <c r="EQ196" s="15"/>
      <c r="ER196" s="50"/>
      <c r="ES196" s="50"/>
      <c r="ET196" s="15"/>
      <c r="EU196" s="50"/>
      <c r="EV196" s="50"/>
      <c r="EW196" s="15"/>
      <c r="EX196" s="50"/>
      <c r="EY196" s="50"/>
      <c r="EZ196" s="15"/>
      <c r="FA196" s="50"/>
      <c r="FB196" s="50"/>
      <c r="FC196" s="15"/>
      <c r="FD196" s="50"/>
      <c r="FE196" s="50"/>
      <c r="FF196" s="15"/>
      <c r="FG196" s="50"/>
      <c r="FH196" s="50"/>
      <c r="FI196" s="15"/>
      <c r="FJ196" s="14"/>
      <c r="FK196" s="50"/>
      <c r="FL196" s="15"/>
      <c r="FM196" s="14"/>
      <c r="FN196" s="50"/>
      <c r="FO196" s="15"/>
      <c r="FP196" s="14"/>
      <c r="FQ196" s="50"/>
      <c r="FR196" s="15"/>
      <c r="FS196" s="14"/>
      <c r="FT196" s="50"/>
      <c r="FU196" s="15"/>
      <c r="FV196" s="14"/>
    </row>
    <row r="197" spans="1:178" s="12" customFormat="1" ht="15.75" x14ac:dyDescent="0.25">
      <c r="A197" s="59" t="s">
        <v>596</v>
      </c>
      <c r="B197" s="50">
        <f t="shared" si="330"/>
        <v>110.5</v>
      </c>
      <c r="C197" s="50">
        <f t="shared" si="331"/>
        <v>36.833320000000001</v>
      </c>
      <c r="D197" s="15">
        <f t="shared" si="112"/>
        <v>33.333321266968326</v>
      </c>
      <c r="E197" s="50"/>
      <c r="F197" s="50"/>
      <c r="G197" s="50"/>
      <c r="H197" s="50"/>
      <c r="I197" s="50"/>
      <c r="J197" s="50"/>
      <c r="K197" s="50"/>
      <c r="L197" s="50"/>
      <c r="M197" s="50"/>
      <c r="N197" s="238"/>
      <c r="O197" s="238"/>
      <c r="P197" s="238"/>
      <c r="Q197" s="238"/>
      <c r="R197" s="238"/>
      <c r="S197" s="238"/>
      <c r="T197" s="238"/>
      <c r="U197" s="238"/>
      <c r="V197" s="238"/>
      <c r="W197" s="238"/>
      <c r="X197" s="238"/>
      <c r="Y197" s="15"/>
      <c r="Z197" s="50"/>
      <c r="AA197" s="15"/>
      <c r="AB197" s="50"/>
      <c r="AC197" s="14"/>
      <c r="AD197" s="14"/>
      <c r="AE197" s="14"/>
      <c r="AF197" s="238"/>
      <c r="AG197" s="238"/>
      <c r="AH197" s="238"/>
      <c r="AI197" s="238"/>
      <c r="AJ197" s="238"/>
      <c r="AK197" s="15"/>
      <c r="AL197" s="238"/>
      <c r="AM197" s="238"/>
      <c r="AN197" s="15"/>
      <c r="AO197" s="238"/>
      <c r="AP197" s="238"/>
      <c r="AQ197" s="238"/>
      <c r="AR197" s="238"/>
      <c r="AS197" s="238"/>
      <c r="AT197" s="238"/>
      <c r="AU197" s="238"/>
      <c r="AV197" s="238"/>
      <c r="AW197" s="238"/>
      <c r="AX197" s="238"/>
      <c r="AY197" s="238"/>
      <c r="AZ197" s="238"/>
      <c r="BA197" s="238"/>
      <c r="BB197" s="238"/>
      <c r="BC197" s="238"/>
      <c r="BD197" s="238"/>
      <c r="BE197" s="238"/>
      <c r="BF197" s="238"/>
      <c r="BG197" s="50">
        <v>110.5</v>
      </c>
      <c r="BH197" s="50">
        <v>36.833320000000001</v>
      </c>
      <c r="BI197" s="14">
        <f t="shared" si="389"/>
        <v>33.333321266968326</v>
      </c>
      <c r="BJ197" s="50"/>
      <c r="BK197" s="15"/>
      <c r="BL197" s="238"/>
      <c r="BM197" s="238"/>
      <c r="BN197" s="238"/>
      <c r="BO197" s="238"/>
      <c r="BP197" s="50"/>
      <c r="BQ197" s="15"/>
      <c r="BR197" s="238"/>
      <c r="BS197" s="50"/>
      <c r="BT197" s="15"/>
      <c r="BU197" s="238"/>
      <c r="BV197" s="50"/>
      <c r="BW197" s="15"/>
      <c r="BX197" s="238"/>
      <c r="BY197" s="50"/>
      <c r="BZ197" s="15"/>
      <c r="CA197" s="238"/>
      <c r="CB197" s="50"/>
      <c r="CC197" s="15"/>
      <c r="CD197" s="238"/>
      <c r="CE197" s="50"/>
      <c r="CF197" s="15"/>
      <c r="CG197" s="14"/>
      <c r="CH197" s="50"/>
      <c r="CI197" s="15"/>
      <c r="CJ197" s="14"/>
      <c r="CK197" s="50"/>
      <c r="CL197" s="15"/>
      <c r="CM197" s="14"/>
      <c r="CN197" s="50"/>
      <c r="CO197" s="15"/>
      <c r="CP197" s="14"/>
      <c r="CQ197" s="50"/>
      <c r="CR197" s="15"/>
      <c r="CS197" s="14"/>
      <c r="CT197" s="50"/>
      <c r="CU197" s="15"/>
      <c r="CV197" s="14"/>
      <c r="CW197" s="50"/>
      <c r="CX197" s="15"/>
      <c r="CY197" s="14"/>
      <c r="CZ197" s="50"/>
      <c r="DA197" s="15"/>
      <c r="DB197" s="14"/>
      <c r="DC197" s="50"/>
      <c r="DD197" s="15"/>
      <c r="DE197" s="14"/>
      <c r="DF197" s="50"/>
      <c r="DG197" s="15"/>
      <c r="DH197" s="14"/>
      <c r="DI197" s="50"/>
      <c r="DJ197" s="15"/>
      <c r="DK197" s="14"/>
      <c r="DL197" s="50"/>
      <c r="DM197" s="15"/>
      <c r="DN197" s="14"/>
      <c r="DO197" s="50"/>
      <c r="DP197" s="15"/>
      <c r="DQ197" s="14"/>
      <c r="DR197" s="50"/>
      <c r="DS197" s="15"/>
      <c r="DT197" s="14"/>
      <c r="DU197" s="50"/>
      <c r="DV197" s="15"/>
      <c r="DW197" s="14"/>
      <c r="DX197" s="50"/>
      <c r="DY197" s="15"/>
      <c r="DZ197" s="14"/>
      <c r="EA197" s="50"/>
      <c r="EB197" s="15"/>
      <c r="EC197" s="50"/>
      <c r="ED197" s="50"/>
      <c r="EE197" s="15"/>
      <c r="EF197" s="50"/>
      <c r="EG197" s="50"/>
      <c r="EH197" s="15"/>
      <c r="EI197" s="50"/>
      <c r="EJ197" s="50"/>
      <c r="EK197" s="15"/>
      <c r="EL197" s="50"/>
      <c r="EM197" s="50"/>
      <c r="EN197" s="15"/>
      <c r="EO197" s="50"/>
      <c r="EP197" s="50"/>
      <c r="EQ197" s="15"/>
      <c r="ER197" s="50"/>
      <c r="ES197" s="50"/>
      <c r="ET197" s="15"/>
      <c r="EU197" s="50"/>
      <c r="EV197" s="50"/>
      <c r="EW197" s="15"/>
      <c r="EX197" s="50"/>
      <c r="EY197" s="50"/>
      <c r="EZ197" s="15"/>
      <c r="FA197" s="50"/>
      <c r="FB197" s="50"/>
      <c r="FC197" s="15"/>
      <c r="FD197" s="50"/>
      <c r="FE197" s="50"/>
      <c r="FF197" s="15"/>
      <c r="FG197" s="50"/>
      <c r="FH197" s="50"/>
      <c r="FI197" s="15"/>
      <c r="FJ197" s="14"/>
      <c r="FK197" s="50"/>
      <c r="FL197" s="15"/>
      <c r="FM197" s="14"/>
      <c r="FN197" s="50"/>
      <c r="FO197" s="15"/>
      <c r="FP197" s="14"/>
      <c r="FQ197" s="50"/>
      <c r="FR197" s="15"/>
      <c r="FS197" s="14"/>
      <c r="FT197" s="50"/>
      <c r="FU197" s="15"/>
      <c r="FV197" s="14"/>
    </row>
    <row r="198" spans="1:178" s="12" customFormat="1" ht="15.75" x14ac:dyDescent="0.25">
      <c r="A198" s="59" t="s">
        <v>597</v>
      </c>
      <c r="B198" s="50">
        <f t="shared" si="330"/>
        <v>115.2</v>
      </c>
      <c r="C198" s="50">
        <f t="shared" si="331"/>
        <v>38.293379999999999</v>
      </c>
      <c r="D198" s="15">
        <f t="shared" si="112"/>
        <v>33.240781249999998</v>
      </c>
      <c r="E198" s="50"/>
      <c r="F198" s="50"/>
      <c r="G198" s="50"/>
      <c r="H198" s="50"/>
      <c r="I198" s="50"/>
      <c r="J198" s="50"/>
      <c r="K198" s="50"/>
      <c r="L198" s="50"/>
      <c r="M198" s="50"/>
      <c r="N198" s="238"/>
      <c r="O198" s="238"/>
      <c r="P198" s="238"/>
      <c r="Q198" s="238"/>
      <c r="R198" s="238"/>
      <c r="S198" s="238"/>
      <c r="T198" s="238"/>
      <c r="U198" s="238"/>
      <c r="V198" s="238"/>
      <c r="W198" s="238"/>
      <c r="X198" s="238"/>
      <c r="Y198" s="15"/>
      <c r="Z198" s="50"/>
      <c r="AA198" s="15"/>
      <c r="AB198" s="50"/>
      <c r="AC198" s="14"/>
      <c r="AD198" s="14"/>
      <c r="AE198" s="14"/>
      <c r="AF198" s="238"/>
      <c r="AG198" s="238"/>
      <c r="AH198" s="238"/>
      <c r="AI198" s="238"/>
      <c r="AJ198" s="238"/>
      <c r="AK198" s="15"/>
      <c r="AL198" s="238"/>
      <c r="AM198" s="238"/>
      <c r="AN198" s="15"/>
      <c r="AO198" s="238"/>
      <c r="AP198" s="238"/>
      <c r="AQ198" s="238"/>
      <c r="AR198" s="238"/>
      <c r="AS198" s="238"/>
      <c r="AT198" s="238"/>
      <c r="AU198" s="238"/>
      <c r="AV198" s="238"/>
      <c r="AW198" s="238"/>
      <c r="AX198" s="238"/>
      <c r="AY198" s="238"/>
      <c r="AZ198" s="238"/>
      <c r="BA198" s="238"/>
      <c r="BB198" s="238"/>
      <c r="BC198" s="238"/>
      <c r="BD198" s="238"/>
      <c r="BE198" s="238"/>
      <c r="BF198" s="238"/>
      <c r="BG198" s="50">
        <v>115.2</v>
      </c>
      <c r="BH198" s="50">
        <v>38.293379999999999</v>
      </c>
      <c r="BI198" s="14">
        <f t="shared" si="389"/>
        <v>33.240781249999998</v>
      </c>
      <c r="BJ198" s="50"/>
      <c r="BK198" s="15"/>
      <c r="BL198" s="238"/>
      <c r="BM198" s="238"/>
      <c r="BN198" s="238"/>
      <c r="BO198" s="238"/>
      <c r="BP198" s="50"/>
      <c r="BQ198" s="15"/>
      <c r="BR198" s="238"/>
      <c r="BS198" s="50"/>
      <c r="BT198" s="15"/>
      <c r="BU198" s="238"/>
      <c r="BV198" s="50"/>
      <c r="BW198" s="15"/>
      <c r="BX198" s="238"/>
      <c r="BY198" s="50"/>
      <c r="BZ198" s="15"/>
      <c r="CA198" s="238"/>
      <c r="CB198" s="50"/>
      <c r="CC198" s="15"/>
      <c r="CD198" s="238"/>
      <c r="CE198" s="50"/>
      <c r="CF198" s="15"/>
      <c r="CG198" s="14"/>
      <c r="CH198" s="50"/>
      <c r="CI198" s="15"/>
      <c r="CJ198" s="14"/>
      <c r="CK198" s="50"/>
      <c r="CL198" s="15"/>
      <c r="CM198" s="14"/>
      <c r="CN198" s="50"/>
      <c r="CO198" s="15"/>
      <c r="CP198" s="14"/>
      <c r="CQ198" s="50"/>
      <c r="CR198" s="15"/>
      <c r="CS198" s="14"/>
      <c r="CT198" s="50"/>
      <c r="CU198" s="15"/>
      <c r="CV198" s="14"/>
      <c r="CW198" s="50"/>
      <c r="CX198" s="15"/>
      <c r="CY198" s="14"/>
      <c r="CZ198" s="50"/>
      <c r="DA198" s="15"/>
      <c r="DB198" s="14"/>
      <c r="DC198" s="50"/>
      <c r="DD198" s="15"/>
      <c r="DE198" s="14"/>
      <c r="DF198" s="50"/>
      <c r="DG198" s="15"/>
      <c r="DH198" s="14"/>
      <c r="DI198" s="50"/>
      <c r="DJ198" s="15"/>
      <c r="DK198" s="14"/>
      <c r="DL198" s="50"/>
      <c r="DM198" s="15"/>
      <c r="DN198" s="14"/>
      <c r="DO198" s="50"/>
      <c r="DP198" s="15"/>
      <c r="DQ198" s="14"/>
      <c r="DR198" s="50"/>
      <c r="DS198" s="15"/>
      <c r="DT198" s="14"/>
      <c r="DU198" s="50"/>
      <c r="DV198" s="15"/>
      <c r="DW198" s="14"/>
      <c r="DX198" s="50"/>
      <c r="DY198" s="15"/>
      <c r="DZ198" s="14"/>
      <c r="EA198" s="50"/>
      <c r="EB198" s="15"/>
      <c r="EC198" s="50"/>
      <c r="ED198" s="50"/>
      <c r="EE198" s="15"/>
      <c r="EF198" s="50"/>
      <c r="EG198" s="50"/>
      <c r="EH198" s="15"/>
      <c r="EI198" s="50"/>
      <c r="EJ198" s="50"/>
      <c r="EK198" s="15"/>
      <c r="EL198" s="50"/>
      <c r="EM198" s="50"/>
      <c r="EN198" s="15"/>
      <c r="EO198" s="50"/>
      <c r="EP198" s="50"/>
      <c r="EQ198" s="15"/>
      <c r="ER198" s="50"/>
      <c r="ES198" s="50"/>
      <c r="ET198" s="15"/>
      <c r="EU198" s="50"/>
      <c r="EV198" s="50"/>
      <c r="EW198" s="15"/>
      <c r="EX198" s="50"/>
      <c r="EY198" s="50"/>
      <c r="EZ198" s="15"/>
      <c r="FA198" s="50"/>
      <c r="FB198" s="50"/>
      <c r="FC198" s="15"/>
      <c r="FD198" s="50"/>
      <c r="FE198" s="50"/>
      <c r="FF198" s="15"/>
      <c r="FG198" s="50"/>
      <c r="FH198" s="50"/>
      <c r="FI198" s="15"/>
      <c r="FJ198" s="14"/>
      <c r="FK198" s="50"/>
      <c r="FL198" s="15"/>
      <c r="FM198" s="14"/>
      <c r="FN198" s="50"/>
      <c r="FO198" s="15"/>
      <c r="FP198" s="14"/>
      <c r="FQ198" s="50"/>
      <c r="FR198" s="15"/>
      <c r="FS198" s="14"/>
      <c r="FT198" s="50"/>
      <c r="FU198" s="15"/>
      <c r="FV198" s="14"/>
    </row>
    <row r="199" spans="1:178" s="12" customFormat="1" ht="15.75" x14ac:dyDescent="0.25">
      <c r="A199" s="59" t="s">
        <v>598</v>
      </c>
      <c r="B199" s="50">
        <f t="shared" si="330"/>
        <v>127</v>
      </c>
      <c r="C199" s="50">
        <f t="shared" si="331"/>
        <v>42.333330000000004</v>
      </c>
      <c r="D199" s="15">
        <f t="shared" si="112"/>
        <v>33.333330708661421</v>
      </c>
      <c r="E199" s="50"/>
      <c r="F199" s="50"/>
      <c r="G199" s="50"/>
      <c r="H199" s="50"/>
      <c r="I199" s="50"/>
      <c r="J199" s="50"/>
      <c r="K199" s="50"/>
      <c r="L199" s="50"/>
      <c r="M199" s="50"/>
      <c r="N199" s="238"/>
      <c r="O199" s="238"/>
      <c r="P199" s="238"/>
      <c r="Q199" s="238"/>
      <c r="R199" s="238"/>
      <c r="S199" s="238"/>
      <c r="T199" s="238"/>
      <c r="U199" s="238"/>
      <c r="V199" s="238"/>
      <c r="W199" s="238"/>
      <c r="X199" s="238"/>
      <c r="Y199" s="15"/>
      <c r="Z199" s="50"/>
      <c r="AA199" s="15"/>
      <c r="AB199" s="50"/>
      <c r="AC199" s="14"/>
      <c r="AD199" s="14"/>
      <c r="AE199" s="14"/>
      <c r="AF199" s="238"/>
      <c r="AG199" s="238"/>
      <c r="AH199" s="238"/>
      <c r="AI199" s="238"/>
      <c r="AJ199" s="238"/>
      <c r="AK199" s="15"/>
      <c r="AL199" s="238"/>
      <c r="AM199" s="238"/>
      <c r="AN199" s="15"/>
      <c r="AO199" s="238"/>
      <c r="AP199" s="238"/>
      <c r="AQ199" s="238"/>
      <c r="AR199" s="238"/>
      <c r="AS199" s="238"/>
      <c r="AT199" s="238"/>
      <c r="AU199" s="238"/>
      <c r="AV199" s="238"/>
      <c r="AW199" s="238"/>
      <c r="AX199" s="238"/>
      <c r="AY199" s="238"/>
      <c r="AZ199" s="238"/>
      <c r="BA199" s="238"/>
      <c r="BB199" s="238"/>
      <c r="BC199" s="238"/>
      <c r="BD199" s="238"/>
      <c r="BE199" s="238"/>
      <c r="BF199" s="238"/>
      <c r="BG199" s="50">
        <v>127</v>
      </c>
      <c r="BH199" s="50">
        <v>42.333330000000004</v>
      </c>
      <c r="BI199" s="14">
        <f t="shared" si="389"/>
        <v>33.333330708661421</v>
      </c>
      <c r="BJ199" s="50"/>
      <c r="BK199" s="15"/>
      <c r="BL199" s="238"/>
      <c r="BM199" s="238"/>
      <c r="BN199" s="238"/>
      <c r="BO199" s="238"/>
      <c r="BP199" s="50"/>
      <c r="BQ199" s="15"/>
      <c r="BR199" s="238"/>
      <c r="BS199" s="50"/>
      <c r="BT199" s="15"/>
      <c r="BU199" s="238"/>
      <c r="BV199" s="50"/>
      <c r="BW199" s="15"/>
      <c r="BX199" s="238"/>
      <c r="BY199" s="50"/>
      <c r="BZ199" s="15"/>
      <c r="CA199" s="238"/>
      <c r="CB199" s="50"/>
      <c r="CC199" s="15"/>
      <c r="CD199" s="238"/>
      <c r="CE199" s="50"/>
      <c r="CF199" s="15"/>
      <c r="CG199" s="14"/>
      <c r="CH199" s="50"/>
      <c r="CI199" s="15"/>
      <c r="CJ199" s="14"/>
      <c r="CK199" s="50"/>
      <c r="CL199" s="15"/>
      <c r="CM199" s="14"/>
      <c r="CN199" s="50"/>
      <c r="CO199" s="15"/>
      <c r="CP199" s="14"/>
      <c r="CQ199" s="50"/>
      <c r="CR199" s="15"/>
      <c r="CS199" s="14"/>
      <c r="CT199" s="50"/>
      <c r="CU199" s="15"/>
      <c r="CV199" s="14"/>
      <c r="CW199" s="50"/>
      <c r="CX199" s="15"/>
      <c r="CY199" s="14"/>
      <c r="CZ199" s="50"/>
      <c r="DA199" s="15"/>
      <c r="DB199" s="14"/>
      <c r="DC199" s="50"/>
      <c r="DD199" s="15"/>
      <c r="DE199" s="14"/>
      <c r="DF199" s="50"/>
      <c r="DG199" s="15"/>
      <c r="DH199" s="14"/>
      <c r="DI199" s="50"/>
      <c r="DJ199" s="15"/>
      <c r="DK199" s="14"/>
      <c r="DL199" s="50"/>
      <c r="DM199" s="15"/>
      <c r="DN199" s="14"/>
      <c r="DO199" s="50"/>
      <c r="DP199" s="15"/>
      <c r="DQ199" s="14"/>
      <c r="DR199" s="50"/>
      <c r="DS199" s="15"/>
      <c r="DT199" s="14"/>
      <c r="DU199" s="50"/>
      <c r="DV199" s="15"/>
      <c r="DW199" s="14"/>
      <c r="DX199" s="50"/>
      <c r="DY199" s="15"/>
      <c r="DZ199" s="14"/>
      <c r="EA199" s="50"/>
      <c r="EB199" s="15"/>
      <c r="EC199" s="50"/>
      <c r="ED199" s="50"/>
      <c r="EE199" s="15"/>
      <c r="EF199" s="50"/>
      <c r="EG199" s="50"/>
      <c r="EH199" s="15"/>
      <c r="EI199" s="50"/>
      <c r="EJ199" s="50"/>
      <c r="EK199" s="15"/>
      <c r="EL199" s="50"/>
      <c r="EM199" s="50"/>
      <c r="EN199" s="15"/>
      <c r="EO199" s="50"/>
      <c r="EP199" s="50"/>
      <c r="EQ199" s="15"/>
      <c r="ER199" s="50"/>
      <c r="ES199" s="50"/>
      <c r="ET199" s="15"/>
      <c r="EU199" s="50"/>
      <c r="EV199" s="50"/>
      <c r="EW199" s="15"/>
      <c r="EX199" s="50"/>
      <c r="EY199" s="50"/>
      <c r="EZ199" s="15"/>
      <c r="FA199" s="50"/>
      <c r="FB199" s="50"/>
      <c r="FC199" s="15"/>
      <c r="FD199" s="50"/>
      <c r="FE199" s="50"/>
      <c r="FF199" s="15"/>
      <c r="FG199" s="50"/>
      <c r="FH199" s="50"/>
      <c r="FI199" s="15"/>
      <c r="FJ199" s="14"/>
      <c r="FK199" s="50"/>
      <c r="FL199" s="15"/>
      <c r="FM199" s="14"/>
      <c r="FN199" s="50"/>
      <c r="FO199" s="15"/>
      <c r="FP199" s="14"/>
      <c r="FQ199" s="50"/>
      <c r="FR199" s="15"/>
      <c r="FS199" s="14"/>
      <c r="FT199" s="50"/>
      <c r="FU199" s="15"/>
      <c r="FV199" s="14"/>
    </row>
    <row r="200" spans="1:178" s="12" customFormat="1" ht="15.75" x14ac:dyDescent="0.25">
      <c r="A200" s="59" t="s">
        <v>599</v>
      </c>
      <c r="B200" s="50">
        <f t="shared" si="330"/>
        <v>97.6</v>
      </c>
      <c r="C200" s="50">
        <f t="shared" si="331"/>
        <v>48.076519999999995</v>
      </c>
      <c r="D200" s="15">
        <f t="shared" si="112"/>
        <v>49.258729508196723</v>
      </c>
      <c r="E200" s="50"/>
      <c r="F200" s="50"/>
      <c r="G200" s="50"/>
      <c r="H200" s="50"/>
      <c r="I200" s="50"/>
      <c r="J200" s="50"/>
      <c r="K200" s="50"/>
      <c r="L200" s="50"/>
      <c r="M200" s="50"/>
      <c r="N200" s="238"/>
      <c r="O200" s="238"/>
      <c r="P200" s="238"/>
      <c r="Q200" s="238"/>
      <c r="R200" s="238"/>
      <c r="S200" s="238"/>
      <c r="T200" s="238"/>
      <c r="U200" s="238"/>
      <c r="V200" s="238"/>
      <c r="W200" s="238"/>
      <c r="X200" s="238"/>
      <c r="Y200" s="15"/>
      <c r="Z200" s="50"/>
      <c r="AA200" s="15"/>
      <c r="AB200" s="50"/>
      <c r="AC200" s="14"/>
      <c r="AD200" s="14"/>
      <c r="AE200" s="14"/>
      <c r="AF200" s="238"/>
      <c r="AG200" s="238"/>
      <c r="AH200" s="238"/>
      <c r="AI200" s="238"/>
      <c r="AJ200" s="238"/>
      <c r="AK200" s="15"/>
      <c r="AL200" s="238"/>
      <c r="AM200" s="238"/>
      <c r="AN200" s="15"/>
      <c r="AO200" s="238"/>
      <c r="AP200" s="238"/>
      <c r="AQ200" s="238"/>
      <c r="AR200" s="238"/>
      <c r="AS200" s="238"/>
      <c r="AT200" s="238"/>
      <c r="AU200" s="238"/>
      <c r="AV200" s="238"/>
      <c r="AW200" s="238"/>
      <c r="AX200" s="238"/>
      <c r="AY200" s="238"/>
      <c r="AZ200" s="238"/>
      <c r="BA200" s="238"/>
      <c r="BB200" s="238"/>
      <c r="BC200" s="238"/>
      <c r="BD200" s="238"/>
      <c r="BE200" s="238"/>
      <c r="BF200" s="238"/>
      <c r="BG200" s="50">
        <v>97.6</v>
      </c>
      <c r="BH200" s="50">
        <v>48.076519999999995</v>
      </c>
      <c r="BI200" s="14">
        <f t="shared" si="389"/>
        <v>49.258729508196723</v>
      </c>
      <c r="BJ200" s="50"/>
      <c r="BK200" s="15"/>
      <c r="BL200" s="238"/>
      <c r="BM200" s="238"/>
      <c r="BN200" s="238"/>
      <c r="BO200" s="238"/>
      <c r="BP200" s="50"/>
      <c r="BQ200" s="15"/>
      <c r="BR200" s="238"/>
      <c r="BS200" s="50"/>
      <c r="BT200" s="15"/>
      <c r="BU200" s="238"/>
      <c r="BV200" s="50"/>
      <c r="BW200" s="15"/>
      <c r="BX200" s="238"/>
      <c r="BY200" s="50"/>
      <c r="BZ200" s="15"/>
      <c r="CA200" s="238"/>
      <c r="CB200" s="50"/>
      <c r="CC200" s="15"/>
      <c r="CD200" s="238"/>
      <c r="CE200" s="50"/>
      <c r="CF200" s="15"/>
      <c r="CG200" s="14"/>
      <c r="CH200" s="50"/>
      <c r="CI200" s="15"/>
      <c r="CJ200" s="14"/>
      <c r="CK200" s="50"/>
      <c r="CL200" s="15"/>
      <c r="CM200" s="14"/>
      <c r="CN200" s="50"/>
      <c r="CO200" s="15"/>
      <c r="CP200" s="14"/>
      <c r="CQ200" s="50"/>
      <c r="CR200" s="15"/>
      <c r="CS200" s="14"/>
      <c r="CT200" s="50"/>
      <c r="CU200" s="15"/>
      <c r="CV200" s="14"/>
      <c r="CW200" s="50"/>
      <c r="CX200" s="15"/>
      <c r="CY200" s="14"/>
      <c r="CZ200" s="50"/>
      <c r="DA200" s="15"/>
      <c r="DB200" s="14"/>
      <c r="DC200" s="50"/>
      <c r="DD200" s="15"/>
      <c r="DE200" s="14"/>
      <c r="DF200" s="50"/>
      <c r="DG200" s="15"/>
      <c r="DH200" s="14"/>
      <c r="DI200" s="50"/>
      <c r="DJ200" s="15"/>
      <c r="DK200" s="14"/>
      <c r="DL200" s="50"/>
      <c r="DM200" s="15"/>
      <c r="DN200" s="14"/>
      <c r="DO200" s="50"/>
      <c r="DP200" s="15"/>
      <c r="DQ200" s="14"/>
      <c r="DR200" s="50"/>
      <c r="DS200" s="15"/>
      <c r="DT200" s="14"/>
      <c r="DU200" s="50"/>
      <c r="DV200" s="15"/>
      <c r="DW200" s="14"/>
      <c r="DX200" s="50"/>
      <c r="DY200" s="15"/>
      <c r="DZ200" s="14"/>
      <c r="EA200" s="50"/>
      <c r="EB200" s="15"/>
      <c r="EC200" s="50"/>
      <c r="ED200" s="50"/>
      <c r="EE200" s="15"/>
      <c r="EF200" s="50"/>
      <c r="EG200" s="50"/>
      <c r="EH200" s="15"/>
      <c r="EI200" s="50"/>
      <c r="EJ200" s="50"/>
      <c r="EK200" s="15"/>
      <c r="EL200" s="50"/>
      <c r="EM200" s="50"/>
      <c r="EN200" s="15"/>
      <c r="EO200" s="50"/>
      <c r="EP200" s="50"/>
      <c r="EQ200" s="15"/>
      <c r="ER200" s="50"/>
      <c r="ES200" s="50"/>
      <c r="ET200" s="15"/>
      <c r="EU200" s="50"/>
      <c r="EV200" s="50"/>
      <c r="EW200" s="15"/>
      <c r="EX200" s="50"/>
      <c r="EY200" s="50"/>
      <c r="EZ200" s="15"/>
      <c r="FA200" s="50"/>
      <c r="FB200" s="50"/>
      <c r="FC200" s="15"/>
      <c r="FD200" s="50"/>
      <c r="FE200" s="50"/>
      <c r="FF200" s="15"/>
      <c r="FG200" s="50"/>
      <c r="FH200" s="50"/>
      <c r="FI200" s="15"/>
      <c r="FJ200" s="14"/>
      <c r="FK200" s="50"/>
      <c r="FL200" s="15"/>
      <c r="FM200" s="14"/>
      <c r="FN200" s="50"/>
      <c r="FO200" s="15"/>
      <c r="FP200" s="14"/>
      <c r="FQ200" s="50"/>
      <c r="FR200" s="15"/>
      <c r="FS200" s="14"/>
      <c r="FT200" s="50"/>
      <c r="FU200" s="15"/>
      <c r="FV200" s="14"/>
    </row>
    <row r="201" spans="1:178" s="12" customFormat="1" ht="15.75" x14ac:dyDescent="0.25">
      <c r="A201" s="59" t="s">
        <v>600</v>
      </c>
      <c r="B201" s="50">
        <f t="shared" si="330"/>
        <v>110.5</v>
      </c>
      <c r="C201" s="50">
        <f t="shared" si="331"/>
        <v>36.833320000000001</v>
      </c>
      <c r="D201" s="15">
        <f t="shared" si="112"/>
        <v>33.333321266968326</v>
      </c>
      <c r="E201" s="50"/>
      <c r="F201" s="50"/>
      <c r="G201" s="50"/>
      <c r="H201" s="50"/>
      <c r="I201" s="50"/>
      <c r="J201" s="50"/>
      <c r="K201" s="50"/>
      <c r="L201" s="50"/>
      <c r="M201" s="50"/>
      <c r="N201" s="238"/>
      <c r="O201" s="238"/>
      <c r="P201" s="238"/>
      <c r="Q201" s="238"/>
      <c r="R201" s="238"/>
      <c r="S201" s="238"/>
      <c r="T201" s="238"/>
      <c r="U201" s="238"/>
      <c r="V201" s="238"/>
      <c r="W201" s="238"/>
      <c r="X201" s="238"/>
      <c r="Y201" s="15"/>
      <c r="Z201" s="50"/>
      <c r="AA201" s="15"/>
      <c r="AB201" s="50"/>
      <c r="AC201" s="14"/>
      <c r="AD201" s="14"/>
      <c r="AE201" s="14"/>
      <c r="AF201" s="238"/>
      <c r="AG201" s="238"/>
      <c r="AH201" s="238"/>
      <c r="AI201" s="238"/>
      <c r="AJ201" s="238"/>
      <c r="AK201" s="15"/>
      <c r="AL201" s="238"/>
      <c r="AM201" s="238"/>
      <c r="AN201" s="15"/>
      <c r="AO201" s="238"/>
      <c r="AP201" s="238"/>
      <c r="AQ201" s="238"/>
      <c r="AR201" s="238"/>
      <c r="AS201" s="238"/>
      <c r="AT201" s="238"/>
      <c r="AU201" s="238"/>
      <c r="AV201" s="238"/>
      <c r="AW201" s="238"/>
      <c r="AX201" s="238"/>
      <c r="AY201" s="238"/>
      <c r="AZ201" s="238"/>
      <c r="BA201" s="238"/>
      <c r="BB201" s="238"/>
      <c r="BC201" s="238"/>
      <c r="BD201" s="238"/>
      <c r="BE201" s="238"/>
      <c r="BF201" s="238"/>
      <c r="BG201" s="50">
        <v>110.5</v>
      </c>
      <c r="BH201" s="50">
        <v>36.833320000000001</v>
      </c>
      <c r="BI201" s="14">
        <f t="shared" si="389"/>
        <v>33.333321266968326</v>
      </c>
      <c r="BJ201" s="50"/>
      <c r="BK201" s="15"/>
      <c r="BL201" s="238"/>
      <c r="BM201" s="238"/>
      <c r="BN201" s="238"/>
      <c r="BO201" s="238"/>
      <c r="BP201" s="50"/>
      <c r="BQ201" s="15"/>
      <c r="BR201" s="238"/>
      <c r="BS201" s="50"/>
      <c r="BT201" s="15"/>
      <c r="BU201" s="238"/>
      <c r="BV201" s="50"/>
      <c r="BW201" s="15"/>
      <c r="BX201" s="238"/>
      <c r="BY201" s="50"/>
      <c r="BZ201" s="15"/>
      <c r="CA201" s="238"/>
      <c r="CB201" s="50"/>
      <c r="CC201" s="15"/>
      <c r="CD201" s="238"/>
      <c r="CE201" s="50"/>
      <c r="CF201" s="15"/>
      <c r="CG201" s="14"/>
      <c r="CH201" s="50"/>
      <c r="CI201" s="15"/>
      <c r="CJ201" s="14"/>
      <c r="CK201" s="50"/>
      <c r="CL201" s="15"/>
      <c r="CM201" s="14"/>
      <c r="CN201" s="50"/>
      <c r="CO201" s="15"/>
      <c r="CP201" s="14"/>
      <c r="CQ201" s="50"/>
      <c r="CR201" s="15"/>
      <c r="CS201" s="14"/>
      <c r="CT201" s="50"/>
      <c r="CU201" s="15"/>
      <c r="CV201" s="14"/>
      <c r="CW201" s="50"/>
      <c r="CX201" s="15"/>
      <c r="CY201" s="14"/>
      <c r="CZ201" s="50"/>
      <c r="DA201" s="15"/>
      <c r="DB201" s="14"/>
      <c r="DC201" s="50"/>
      <c r="DD201" s="15"/>
      <c r="DE201" s="14"/>
      <c r="DF201" s="50"/>
      <c r="DG201" s="15"/>
      <c r="DH201" s="14"/>
      <c r="DI201" s="50"/>
      <c r="DJ201" s="15"/>
      <c r="DK201" s="14"/>
      <c r="DL201" s="50"/>
      <c r="DM201" s="15"/>
      <c r="DN201" s="14"/>
      <c r="DO201" s="50"/>
      <c r="DP201" s="15"/>
      <c r="DQ201" s="14"/>
      <c r="DR201" s="50"/>
      <c r="DS201" s="15"/>
      <c r="DT201" s="14"/>
      <c r="DU201" s="50"/>
      <c r="DV201" s="15"/>
      <c r="DW201" s="14"/>
      <c r="DX201" s="50"/>
      <c r="DY201" s="15"/>
      <c r="DZ201" s="14"/>
      <c r="EA201" s="50"/>
      <c r="EB201" s="15"/>
      <c r="EC201" s="50"/>
      <c r="ED201" s="50"/>
      <c r="EE201" s="15"/>
      <c r="EF201" s="50"/>
      <c r="EG201" s="50"/>
      <c r="EH201" s="15"/>
      <c r="EI201" s="50"/>
      <c r="EJ201" s="50"/>
      <c r="EK201" s="15"/>
      <c r="EL201" s="50"/>
      <c r="EM201" s="50"/>
      <c r="EN201" s="15"/>
      <c r="EO201" s="50"/>
      <c r="EP201" s="50"/>
      <c r="EQ201" s="15"/>
      <c r="ER201" s="50"/>
      <c r="ES201" s="50"/>
      <c r="ET201" s="15"/>
      <c r="EU201" s="50"/>
      <c r="EV201" s="50"/>
      <c r="EW201" s="15"/>
      <c r="EX201" s="50"/>
      <c r="EY201" s="50"/>
      <c r="EZ201" s="15"/>
      <c r="FA201" s="50"/>
      <c r="FB201" s="50"/>
      <c r="FC201" s="15"/>
      <c r="FD201" s="50"/>
      <c r="FE201" s="50"/>
      <c r="FF201" s="15"/>
      <c r="FG201" s="50"/>
      <c r="FH201" s="50"/>
      <c r="FI201" s="15"/>
      <c r="FJ201" s="14"/>
      <c r="FK201" s="50"/>
      <c r="FL201" s="15"/>
      <c r="FM201" s="14"/>
      <c r="FN201" s="50"/>
      <c r="FO201" s="15"/>
      <c r="FP201" s="14"/>
      <c r="FQ201" s="50"/>
      <c r="FR201" s="15"/>
      <c r="FS201" s="14"/>
      <c r="FT201" s="50"/>
      <c r="FU201" s="15"/>
      <c r="FV201" s="14"/>
    </row>
    <row r="202" spans="1:178" s="12" customFormat="1" ht="15.75" x14ac:dyDescent="0.25">
      <c r="A202" s="59" t="s">
        <v>331</v>
      </c>
      <c r="B202" s="50">
        <f t="shared" si="330"/>
        <v>86.5</v>
      </c>
      <c r="C202" s="50">
        <f t="shared" si="331"/>
        <v>9.2233600000000013</v>
      </c>
      <c r="D202" s="15">
        <f t="shared" si="112"/>
        <v>10.662843930635841</v>
      </c>
      <c r="E202" s="50"/>
      <c r="F202" s="50"/>
      <c r="G202" s="50"/>
      <c r="H202" s="50"/>
      <c r="I202" s="50"/>
      <c r="J202" s="50"/>
      <c r="K202" s="50"/>
      <c r="L202" s="50"/>
      <c r="M202" s="50"/>
      <c r="N202" s="238"/>
      <c r="O202" s="238"/>
      <c r="P202" s="238"/>
      <c r="Q202" s="238"/>
      <c r="R202" s="238"/>
      <c r="S202" s="238"/>
      <c r="T202" s="238"/>
      <c r="U202" s="238"/>
      <c r="V202" s="238"/>
      <c r="W202" s="238"/>
      <c r="X202" s="238"/>
      <c r="Y202" s="15"/>
      <c r="Z202" s="50"/>
      <c r="AA202" s="15"/>
      <c r="AB202" s="50"/>
      <c r="AC202" s="14"/>
      <c r="AD202" s="14"/>
      <c r="AE202" s="14"/>
      <c r="AF202" s="238"/>
      <c r="AG202" s="238"/>
      <c r="AH202" s="238"/>
      <c r="AI202" s="238"/>
      <c r="AJ202" s="238"/>
      <c r="AK202" s="15"/>
      <c r="AL202" s="238"/>
      <c r="AM202" s="238"/>
      <c r="AN202" s="15"/>
      <c r="AO202" s="238"/>
      <c r="AP202" s="238"/>
      <c r="AQ202" s="238"/>
      <c r="AR202" s="238"/>
      <c r="AS202" s="238"/>
      <c r="AT202" s="238"/>
      <c r="AU202" s="238"/>
      <c r="AV202" s="238"/>
      <c r="AW202" s="238"/>
      <c r="AX202" s="238"/>
      <c r="AY202" s="238"/>
      <c r="AZ202" s="238"/>
      <c r="BA202" s="238"/>
      <c r="BB202" s="238"/>
      <c r="BC202" s="238"/>
      <c r="BD202" s="238"/>
      <c r="BE202" s="238"/>
      <c r="BF202" s="238"/>
      <c r="BG202" s="50">
        <v>86.5</v>
      </c>
      <c r="BH202" s="50">
        <v>9.2233600000000013</v>
      </c>
      <c r="BI202" s="14">
        <f t="shared" si="389"/>
        <v>10.662843930635841</v>
      </c>
      <c r="BJ202" s="50"/>
      <c r="BK202" s="15"/>
      <c r="BL202" s="238"/>
      <c r="BM202" s="238"/>
      <c r="BN202" s="238"/>
      <c r="BO202" s="238"/>
      <c r="BP202" s="50"/>
      <c r="BQ202" s="15"/>
      <c r="BR202" s="238"/>
      <c r="BS202" s="50"/>
      <c r="BT202" s="15"/>
      <c r="BU202" s="238"/>
      <c r="BV202" s="50"/>
      <c r="BW202" s="15"/>
      <c r="BX202" s="238"/>
      <c r="BY202" s="50"/>
      <c r="BZ202" s="15"/>
      <c r="CA202" s="238"/>
      <c r="CB202" s="50"/>
      <c r="CC202" s="15"/>
      <c r="CD202" s="238"/>
      <c r="CE202" s="50"/>
      <c r="CF202" s="15"/>
      <c r="CG202" s="14"/>
      <c r="CH202" s="50"/>
      <c r="CI202" s="15"/>
      <c r="CJ202" s="14"/>
      <c r="CK202" s="50"/>
      <c r="CL202" s="15"/>
      <c r="CM202" s="14"/>
      <c r="CN202" s="50"/>
      <c r="CO202" s="15"/>
      <c r="CP202" s="14"/>
      <c r="CQ202" s="50"/>
      <c r="CR202" s="15"/>
      <c r="CS202" s="14"/>
      <c r="CT202" s="50"/>
      <c r="CU202" s="15"/>
      <c r="CV202" s="14"/>
      <c r="CW202" s="50"/>
      <c r="CX202" s="15"/>
      <c r="CY202" s="14"/>
      <c r="CZ202" s="50"/>
      <c r="DA202" s="15"/>
      <c r="DB202" s="14"/>
      <c r="DC202" s="50"/>
      <c r="DD202" s="15"/>
      <c r="DE202" s="14"/>
      <c r="DF202" s="50"/>
      <c r="DG202" s="15"/>
      <c r="DH202" s="14"/>
      <c r="DI202" s="50"/>
      <c r="DJ202" s="15"/>
      <c r="DK202" s="14"/>
      <c r="DL202" s="50"/>
      <c r="DM202" s="15"/>
      <c r="DN202" s="14"/>
      <c r="DO202" s="50"/>
      <c r="DP202" s="15"/>
      <c r="DQ202" s="14"/>
      <c r="DR202" s="50"/>
      <c r="DS202" s="15"/>
      <c r="DT202" s="14"/>
      <c r="DU202" s="50"/>
      <c r="DV202" s="15"/>
      <c r="DW202" s="14"/>
      <c r="DX202" s="50"/>
      <c r="DY202" s="15"/>
      <c r="DZ202" s="14"/>
      <c r="EA202" s="50"/>
      <c r="EB202" s="15"/>
      <c r="EC202" s="50"/>
      <c r="ED202" s="50"/>
      <c r="EE202" s="15"/>
      <c r="EF202" s="50"/>
      <c r="EG202" s="50"/>
      <c r="EH202" s="15"/>
      <c r="EI202" s="50"/>
      <c r="EJ202" s="50"/>
      <c r="EK202" s="15"/>
      <c r="EL202" s="50"/>
      <c r="EM202" s="50"/>
      <c r="EN202" s="15"/>
      <c r="EO202" s="50"/>
      <c r="EP202" s="50"/>
      <c r="EQ202" s="15"/>
      <c r="ER202" s="50"/>
      <c r="ES202" s="50"/>
      <c r="ET202" s="15"/>
      <c r="EU202" s="50"/>
      <c r="EV202" s="50"/>
      <c r="EW202" s="15"/>
      <c r="EX202" s="50"/>
      <c r="EY202" s="50"/>
      <c r="EZ202" s="15"/>
      <c r="FA202" s="50"/>
      <c r="FB202" s="50"/>
      <c r="FC202" s="15"/>
      <c r="FD202" s="50"/>
      <c r="FE202" s="50"/>
      <c r="FF202" s="15"/>
      <c r="FG202" s="50"/>
      <c r="FH202" s="50"/>
      <c r="FI202" s="15"/>
      <c r="FJ202" s="14"/>
      <c r="FK202" s="50"/>
      <c r="FL202" s="15"/>
      <c r="FM202" s="14"/>
      <c r="FN202" s="50"/>
      <c r="FO202" s="15"/>
      <c r="FP202" s="14"/>
      <c r="FQ202" s="50"/>
      <c r="FR202" s="15"/>
      <c r="FS202" s="14"/>
      <c r="FT202" s="50"/>
      <c r="FU202" s="15"/>
      <c r="FV202" s="14"/>
    </row>
    <row r="203" spans="1:178" s="12" customFormat="1" ht="15.75" x14ac:dyDescent="0.25">
      <c r="A203" s="59" t="s">
        <v>601</v>
      </c>
      <c r="B203" s="50">
        <f t="shared" si="330"/>
        <v>78.3</v>
      </c>
      <c r="C203" s="50">
        <f t="shared" si="331"/>
        <v>26.100009999999997</v>
      </c>
      <c r="D203" s="15">
        <f t="shared" si="112"/>
        <v>33.333346104725415</v>
      </c>
      <c r="E203" s="50"/>
      <c r="F203" s="50"/>
      <c r="G203" s="50"/>
      <c r="H203" s="50"/>
      <c r="I203" s="50"/>
      <c r="J203" s="50"/>
      <c r="K203" s="50"/>
      <c r="L203" s="50"/>
      <c r="M203" s="50"/>
      <c r="N203" s="238"/>
      <c r="O203" s="238"/>
      <c r="P203" s="238"/>
      <c r="Q203" s="238"/>
      <c r="R203" s="238"/>
      <c r="S203" s="238"/>
      <c r="T203" s="238"/>
      <c r="U203" s="238"/>
      <c r="V203" s="238"/>
      <c r="W203" s="238"/>
      <c r="X203" s="238"/>
      <c r="Y203" s="15"/>
      <c r="Z203" s="50"/>
      <c r="AA203" s="15"/>
      <c r="AB203" s="50"/>
      <c r="AC203" s="14"/>
      <c r="AD203" s="14"/>
      <c r="AE203" s="14"/>
      <c r="AF203" s="238"/>
      <c r="AG203" s="238"/>
      <c r="AH203" s="238"/>
      <c r="AI203" s="238"/>
      <c r="AJ203" s="238"/>
      <c r="AK203" s="15"/>
      <c r="AL203" s="238"/>
      <c r="AM203" s="238"/>
      <c r="AN203" s="15"/>
      <c r="AO203" s="238"/>
      <c r="AP203" s="238"/>
      <c r="AQ203" s="238"/>
      <c r="AR203" s="238"/>
      <c r="AS203" s="238"/>
      <c r="AT203" s="238"/>
      <c r="AU203" s="238"/>
      <c r="AV203" s="238"/>
      <c r="AW203" s="238"/>
      <c r="AX203" s="238"/>
      <c r="AY203" s="238"/>
      <c r="AZ203" s="238"/>
      <c r="BA203" s="238"/>
      <c r="BB203" s="238"/>
      <c r="BC203" s="238"/>
      <c r="BD203" s="238"/>
      <c r="BE203" s="238"/>
      <c r="BF203" s="238"/>
      <c r="BG203" s="50">
        <v>78.3</v>
      </c>
      <c r="BH203" s="50">
        <v>26.100009999999997</v>
      </c>
      <c r="BI203" s="14">
        <f t="shared" si="389"/>
        <v>33.333346104725415</v>
      </c>
      <c r="BJ203" s="50"/>
      <c r="BK203" s="15"/>
      <c r="BL203" s="238"/>
      <c r="BM203" s="238"/>
      <c r="BN203" s="238"/>
      <c r="BO203" s="238"/>
      <c r="BP203" s="50"/>
      <c r="BQ203" s="15"/>
      <c r="BR203" s="238"/>
      <c r="BS203" s="50"/>
      <c r="BT203" s="15"/>
      <c r="BU203" s="238"/>
      <c r="BV203" s="50"/>
      <c r="BW203" s="15"/>
      <c r="BX203" s="238"/>
      <c r="BY203" s="50"/>
      <c r="BZ203" s="15"/>
      <c r="CA203" s="238"/>
      <c r="CB203" s="50"/>
      <c r="CC203" s="15"/>
      <c r="CD203" s="238"/>
      <c r="CE203" s="50"/>
      <c r="CF203" s="15"/>
      <c r="CG203" s="14"/>
      <c r="CH203" s="50"/>
      <c r="CI203" s="15"/>
      <c r="CJ203" s="14"/>
      <c r="CK203" s="50"/>
      <c r="CL203" s="15"/>
      <c r="CM203" s="14"/>
      <c r="CN203" s="50"/>
      <c r="CO203" s="15"/>
      <c r="CP203" s="14"/>
      <c r="CQ203" s="50"/>
      <c r="CR203" s="15"/>
      <c r="CS203" s="14"/>
      <c r="CT203" s="50"/>
      <c r="CU203" s="15"/>
      <c r="CV203" s="14"/>
      <c r="CW203" s="50"/>
      <c r="CX203" s="15"/>
      <c r="CY203" s="14"/>
      <c r="CZ203" s="50"/>
      <c r="DA203" s="15"/>
      <c r="DB203" s="14"/>
      <c r="DC203" s="50"/>
      <c r="DD203" s="15"/>
      <c r="DE203" s="14"/>
      <c r="DF203" s="50"/>
      <c r="DG203" s="15"/>
      <c r="DH203" s="14"/>
      <c r="DI203" s="50"/>
      <c r="DJ203" s="15"/>
      <c r="DK203" s="14"/>
      <c r="DL203" s="50"/>
      <c r="DM203" s="15"/>
      <c r="DN203" s="14"/>
      <c r="DO203" s="50"/>
      <c r="DP203" s="15"/>
      <c r="DQ203" s="14"/>
      <c r="DR203" s="50"/>
      <c r="DS203" s="15"/>
      <c r="DT203" s="14"/>
      <c r="DU203" s="50"/>
      <c r="DV203" s="15"/>
      <c r="DW203" s="14"/>
      <c r="DX203" s="50"/>
      <c r="DY203" s="15"/>
      <c r="DZ203" s="14"/>
      <c r="EA203" s="50"/>
      <c r="EB203" s="15"/>
      <c r="EC203" s="50"/>
      <c r="ED203" s="50"/>
      <c r="EE203" s="15"/>
      <c r="EF203" s="50"/>
      <c r="EG203" s="50"/>
      <c r="EH203" s="15"/>
      <c r="EI203" s="50"/>
      <c r="EJ203" s="50"/>
      <c r="EK203" s="15"/>
      <c r="EL203" s="50"/>
      <c r="EM203" s="50"/>
      <c r="EN203" s="15"/>
      <c r="EO203" s="50"/>
      <c r="EP203" s="50"/>
      <c r="EQ203" s="15"/>
      <c r="ER203" s="50"/>
      <c r="ES203" s="50"/>
      <c r="ET203" s="15"/>
      <c r="EU203" s="50"/>
      <c r="EV203" s="50"/>
      <c r="EW203" s="15"/>
      <c r="EX203" s="50"/>
      <c r="EY203" s="50"/>
      <c r="EZ203" s="15"/>
      <c r="FA203" s="50"/>
      <c r="FB203" s="50"/>
      <c r="FC203" s="15"/>
      <c r="FD203" s="50"/>
      <c r="FE203" s="50"/>
      <c r="FF203" s="15"/>
      <c r="FG203" s="50"/>
      <c r="FH203" s="50"/>
      <c r="FI203" s="15"/>
      <c r="FJ203" s="14"/>
      <c r="FK203" s="50"/>
      <c r="FL203" s="15"/>
      <c r="FM203" s="14"/>
      <c r="FN203" s="50"/>
      <c r="FO203" s="15"/>
      <c r="FP203" s="14"/>
      <c r="FQ203" s="50"/>
      <c r="FR203" s="15"/>
      <c r="FS203" s="14"/>
      <c r="FT203" s="50"/>
      <c r="FU203" s="15"/>
      <c r="FV203" s="14"/>
    </row>
    <row r="204" spans="1:178" s="12" customFormat="1" ht="15.75" x14ac:dyDescent="0.25">
      <c r="A204" s="59" t="s">
        <v>602</v>
      </c>
      <c r="B204" s="50">
        <f t="shared" si="330"/>
        <v>126.4</v>
      </c>
      <c r="C204" s="50">
        <f t="shared" si="331"/>
        <v>1.91513</v>
      </c>
      <c r="D204" s="15">
        <f t="shared" si="112"/>
        <v>1.5151344936708862</v>
      </c>
      <c r="E204" s="50"/>
      <c r="F204" s="50"/>
      <c r="G204" s="50"/>
      <c r="H204" s="50"/>
      <c r="I204" s="50"/>
      <c r="J204" s="50"/>
      <c r="K204" s="50"/>
      <c r="L204" s="50"/>
      <c r="M204" s="50"/>
      <c r="N204" s="238"/>
      <c r="O204" s="238"/>
      <c r="P204" s="238"/>
      <c r="Q204" s="238"/>
      <c r="R204" s="238"/>
      <c r="S204" s="238"/>
      <c r="T204" s="238"/>
      <c r="U204" s="238"/>
      <c r="V204" s="238"/>
      <c r="W204" s="238"/>
      <c r="X204" s="238"/>
      <c r="Y204" s="15"/>
      <c r="Z204" s="50"/>
      <c r="AA204" s="15"/>
      <c r="AB204" s="50"/>
      <c r="AC204" s="14"/>
      <c r="AD204" s="14"/>
      <c r="AE204" s="14"/>
      <c r="AF204" s="238"/>
      <c r="AG204" s="238"/>
      <c r="AH204" s="238"/>
      <c r="AI204" s="238"/>
      <c r="AJ204" s="238"/>
      <c r="AK204" s="15"/>
      <c r="AL204" s="238"/>
      <c r="AM204" s="238"/>
      <c r="AN204" s="15"/>
      <c r="AO204" s="238"/>
      <c r="AP204" s="238"/>
      <c r="AQ204" s="238"/>
      <c r="AR204" s="238"/>
      <c r="AS204" s="238"/>
      <c r="AT204" s="238"/>
      <c r="AU204" s="238"/>
      <c r="AV204" s="238"/>
      <c r="AW204" s="238"/>
      <c r="AX204" s="238"/>
      <c r="AY204" s="238"/>
      <c r="AZ204" s="238"/>
      <c r="BA204" s="238"/>
      <c r="BB204" s="238"/>
      <c r="BC204" s="238"/>
      <c r="BD204" s="238"/>
      <c r="BE204" s="238"/>
      <c r="BF204" s="238"/>
      <c r="BG204" s="50">
        <v>126.4</v>
      </c>
      <c r="BH204" s="50">
        <v>1.91513</v>
      </c>
      <c r="BI204" s="14">
        <f t="shared" si="389"/>
        <v>1.5151344936708862</v>
      </c>
      <c r="BJ204" s="50"/>
      <c r="BK204" s="15"/>
      <c r="BL204" s="238"/>
      <c r="BM204" s="238"/>
      <c r="BN204" s="238"/>
      <c r="BO204" s="238"/>
      <c r="BP204" s="50"/>
      <c r="BQ204" s="15"/>
      <c r="BR204" s="238"/>
      <c r="BS204" s="50"/>
      <c r="BT204" s="15"/>
      <c r="BU204" s="238"/>
      <c r="BV204" s="50"/>
      <c r="BW204" s="15"/>
      <c r="BX204" s="238"/>
      <c r="BY204" s="50"/>
      <c r="BZ204" s="15"/>
      <c r="CA204" s="238"/>
      <c r="CB204" s="50"/>
      <c r="CC204" s="15"/>
      <c r="CD204" s="238"/>
      <c r="CE204" s="50"/>
      <c r="CF204" s="15"/>
      <c r="CG204" s="14"/>
      <c r="CH204" s="50"/>
      <c r="CI204" s="15"/>
      <c r="CJ204" s="14"/>
      <c r="CK204" s="50"/>
      <c r="CL204" s="15"/>
      <c r="CM204" s="14"/>
      <c r="CN204" s="50"/>
      <c r="CO204" s="15"/>
      <c r="CP204" s="14"/>
      <c r="CQ204" s="50"/>
      <c r="CR204" s="15"/>
      <c r="CS204" s="14"/>
      <c r="CT204" s="50"/>
      <c r="CU204" s="15"/>
      <c r="CV204" s="14"/>
      <c r="CW204" s="50"/>
      <c r="CX204" s="15"/>
      <c r="CY204" s="14"/>
      <c r="CZ204" s="50"/>
      <c r="DA204" s="15"/>
      <c r="DB204" s="14"/>
      <c r="DC204" s="50"/>
      <c r="DD204" s="15"/>
      <c r="DE204" s="14"/>
      <c r="DF204" s="50"/>
      <c r="DG204" s="15"/>
      <c r="DH204" s="14"/>
      <c r="DI204" s="50"/>
      <c r="DJ204" s="15"/>
      <c r="DK204" s="14"/>
      <c r="DL204" s="50"/>
      <c r="DM204" s="15"/>
      <c r="DN204" s="14"/>
      <c r="DO204" s="50"/>
      <c r="DP204" s="15"/>
      <c r="DQ204" s="14"/>
      <c r="DR204" s="50"/>
      <c r="DS204" s="15"/>
      <c r="DT204" s="14"/>
      <c r="DU204" s="50"/>
      <c r="DV204" s="15"/>
      <c r="DW204" s="14"/>
      <c r="DX204" s="50"/>
      <c r="DY204" s="15"/>
      <c r="DZ204" s="14"/>
      <c r="EA204" s="50"/>
      <c r="EB204" s="15"/>
      <c r="EC204" s="50"/>
      <c r="ED204" s="50"/>
      <c r="EE204" s="15"/>
      <c r="EF204" s="50"/>
      <c r="EG204" s="50"/>
      <c r="EH204" s="15"/>
      <c r="EI204" s="50"/>
      <c r="EJ204" s="50"/>
      <c r="EK204" s="15"/>
      <c r="EL204" s="50"/>
      <c r="EM204" s="50"/>
      <c r="EN204" s="15"/>
      <c r="EO204" s="50"/>
      <c r="EP204" s="50"/>
      <c r="EQ204" s="15"/>
      <c r="ER204" s="50"/>
      <c r="ES204" s="50"/>
      <c r="ET204" s="15"/>
      <c r="EU204" s="50"/>
      <c r="EV204" s="50"/>
      <c r="EW204" s="15"/>
      <c r="EX204" s="50"/>
      <c r="EY204" s="50"/>
      <c r="EZ204" s="15"/>
      <c r="FA204" s="50"/>
      <c r="FB204" s="50"/>
      <c r="FC204" s="15"/>
      <c r="FD204" s="50"/>
      <c r="FE204" s="50"/>
      <c r="FF204" s="15"/>
      <c r="FG204" s="50"/>
      <c r="FH204" s="50"/>
      <c r="FI204" s="15"/>
      <c r="FJ204" s="14"/>
      <c r="FK204" s="50"/>
      <c r="FL204" s="15"/>
      <c r="FM204" s="14"/>
      <c r="FN204" s="50"/>
      <c r="FO204" s="15"/>
      <c r="FP204" s="14"/>
      <c r="FQ204" s="50"/>
      <c r="FR204" s="15"/>
      <c r="FS204" s="14"/>
      <c r="FT204" s="50"/>
      <c r="FU204" s="15"/>
      <c r="FV204" s="14"/>
    </row>
    <row r="205" spans="1:178" s="28" customFormat="1" ht="31.5" x14ac:dyDescent="0.25">
      <c r="A205" s="131" t="s">
        <v>414</v>
      </c>
      <c r="B205" s="80">
        <f t="shared" ref="B205:B268" si="392">E205+H205+K205+N205+Q205+T205+W205+Z205+AC205+AF205+AI205+AL205+AO205+AR205+AU205+AX205+BA205+BD205++BG205+BJ205+BM205+BP205+BS205+BV205+BY205+CB205+CE205+CH205+CK205+CN205+CQ205+CT205+CW205+CZ205+DC205+DF205+DI205+DL205+DO205+DR205+DU205+DX205+EA205+ED205+EG205+EJ205+EM205+EP205+ES205+EV205+EY205+FB205+FE205+FH205+FK205+FN205+FQ205+FT205</f>
        <v>92151</v>
      </c>
      <c r="C205" s="80">
        <f t="shared" ref="C205:C268" si="393">F205+I205+L205+O205+R205+U205+X205+AA205+AD205+AG205+AJ205+AM205+AP205+AS205+AV205+AY205+BB205+BE205++BH205+BK205+BN205+BQ205+BT205+BW205+BZ205+CC205+CF205+CI205+CL205+CO205+CR205+CU205+CX205+DA205+DD205+DG205+DJ205+DM205+DP205+DS205+DV205+DY205+EB205+EE205+EH205+EK205+EN205+EQ205+ET205+EW205+EZ205+FC205+FF205+FI205+FL205+FO205+FR205+FU205</f>
        <v>58302.376909999992</v>
      </c>
      <c r="D205" s="83">
        <f t="shared" ref="D205" si="394">C205/B205*100</f>
        <v>63.268306269058385</v>
      </c>
      <c r="E205" s="83">
        <f>E206+E207+E208+E209+E210+E212+E213</f>
        <v>0</v>
      </c>
      <c r="F205" s="83">
        <f t="shared" ref="F205:AY205" si="395">F206+F207+F208+F209+F210+F212+F213</f>
        <v>0</v>
      </c>
      <c r="G205" s="83">
        <f t="shared" si="395"/>
        <v>0</v>
      </c>
      <c r="H205" s="83">
        <f t="shared" si="395"/>
        <v>0</v>
      </c>
      <c r="I205" s="83">
        <f t="shared" si="395"/>
        <v>0</v>
      </c>
      <c r="J205" s="83">
        <f t="shared" si="395"/>
        <v>0</v>
      </c>
      <c r="K205" s="83">
        <f t="shared" si="395"/>
        <v>6200</v>
      </c>
      <c r="L205" s="83">
        <f t="shared" si="395"/>
        <v>5072.6424000000006</v>
      </c>
      <c r="M205" s="83">
        <f t="shared" si="215"/>
        <v>81.816812903225824</v>
      </c>
      <c r="N205" s="83">
        <f t="shared" si="395"/>
        <v>0</v>
      </c>
      <c r="O205" s="83">
        <f t="shared" si="395"/>
        <v>0</v>
      </c>
      <c r="P205" s="83">
        <f t="shared" si="395"/>
        <v>0</v>
      </c>
      <c r="Q205" s="83">
        <f t="shared" si="395"/>
        <v>0</v>
      </c>
      <c r="R205" s="83">
        <f t="shared" si="395"/>
        <v>0</v>
      </c>
      <c r="S205" s="83">
        <f t="shared" si="395"/>
        <v>0</v>
      </c>
      <c r="T205" s="83">
        <f t="shared" si="395"/>
        <v>0</v>
      </c>
      <c r="U205" s="83">
        <f t="shared" si="395"/>
        <v>0</v>
      </c>
      <c r="V205" s="83">
        <f t="shared" si="395"/>
        <v>0</v>
      </c>
      <c r="W205" s="83">
        <f t="shared" si="395"/>
        <v>70000</v>
      </c>
      <c r="X205" s="83">
        <f t="shared" si="395"/>
        <v>39216.258799999996</v>
      </c>
      <c r="Y205" s="83">
        <f t="shared" si="345"/>
        <v>56.023226857142852</v>
      </c>
      <c r="Z205" s="83">
        <f t="shared" si="395"/>
        <v>593.9</v>
      </c>
      <c r="AA205" s="83">
        <f t="shared" si="395"/>
        <v>165.06</v>
      </c>
      <c r="AB205" s="83">
        <f t="shared" si="395"/>
        <v>27.792557669641354</v>
      </c>
      <c r="AC205" s="83">
        <f t="shared" si="395"/>
        <v>0</v>
      </c>
      <c r="AD205" s="83">
        <f t="shared" si="395"/>
        <v>0</v>
      </c>
      <c r="AE205" s="83"/>
      <c r="AF205" s="83">
        <f t="shared" si="395"/>
        <v>0</v>
      </c>
      <c r="AG205" s="83">
        <f t="shared" si="395"/>
        <v>0</v>
      </c>
      <c r="AH205" s="83">
        <f t="shared" si="395"/>
        <v>0</v>
      </c>
      <c r="AI205" s="83">
        <f>SUM(AI206:AI213)</f>
        <v>1502</v>
      </c>
      <c r="AJ205" s="83">
        <f t="shared" ref="AJ205:AM205" si="396">SUM(AJ206:AJ213)</f>
        <v>1502</v>
      </c>
      <c r="AK205" s="83">
        <f t="shared" si="383"/>
        <v>100</v>
      </c>
      <c r="AL205" s="83">
        <f t="shared" si="396"/>
        <v>7416</v>
      </c>
      <c r="AM205" s="83">
        <f t="shared" si="396"/>
        <v>7416</v>
      </c>
      <c r="AN205" s="83">
        <f t="shared" si="384"/>
        <v>100</v>
      </c>
      <c r="AO205" s="83">
        <f t="shared" si="395"/>
        <v>1200</v>
      </c>
      <c r="AP205" s="83">
        <f t="shared" si="395"/>
        <v>1200</v>
      </c>
      <c r="AQ205" s="83">
        <f>AP205/AO205*100</f>
        <v>100</v>
      </c>
      <c r="AR205" s="83">
        <f t="shared" si="395"/>
        <v>0</v>
      </c>
      <c r="AS205" s="83">
        <f t="shared" si="395"/>
        <v>0</v>
      </c>
      <c r="AT205" s="83">
        <f t="shared" si="395"/>
        <v>0</v>
      </c>
      <c r="AU205" s="83">
        <f t="shared" si="395"/>
        <v>0</v>
      </c>
      <c r="AV205" s="83">
        <f t="shared" si="395"/>
        <v>0</v>
      </c>
      <c r="AW205" s="83">
        <f t="shared" si="395"/>
        <v>0</v>
      </c>
      <c r="AX205" s="83">
        <f t="shared" si="395"/>
        <v>0</v>
      </c>
      <c r="AY205" s="83">
        <f t="shared" si="395"/>
        <v>0</v>
      </c>
      <c r="AZ205" s="83">
        <f t="shared" ref="AZ205:BI205" si="397">AZ206+AZ207+AZ208+AZ209+AZ210+AZ212+AZ213</f>
        <v>0</v>
      </c>
      <c r="BA205" s="83">
        <f t="shared" si="397"/>
        <v>0</v>
      </c>
      <c r="BB205" s="83">
        <f t="shared" si="397"/>
        <v>0</v>
      </c>
      <c r="BC205" s="83">
        <f t="shared" si="397"/>
        <v>0</v>
      </c>
      <c r="BD205" s="83">
        <f t="shared" si="397"/>
        <v>0</v>
      </c>
      <c r="BE205" s="83">
        <f t="shared" si="397"/>
        <v>0</v>
      </c>
      <c r="BF205" s="83">
        <f t="shared" si="397"/>
        <v>0</v>
      </c>
      <c r="BG205" s="83">
        <f>SUM(BG206:BG213)</f>
        <v>3174.1000000000004</v>
      </c>
      <c r="BH205" s="83">
        <f>SUM(BH206:BH213)</f>
        <v>2290.4157099999998</v>
      </c>
      <c r="BI205" s="83">
        <f t="shared" si="397"/>
        <v>391.35554990801444</v>
      </c>
      <c r="BJ205" s="83"/>
      <c r="BK205" s="83">
        <f>SUM(BK206:BK213)</f>
        <v>0</v>
      </c>
      <c r="BL205" s="83"/>
      <c r="BM205" s="83">
        <f t="shared" ref="BM205:BO205" si="398">BM206+BM207+BM208+BM209+BM210+BM212+BM213</f>
        <v>0</v>
      </c>
      <c r="BN205" s="83">
        <f t="shared" si="398"/>
        <v>0</v>
      </c>
      <c r="BO205" s="83">
        <f t="shared" si="398"/>
        <v>0</v>
      </c>
      <c r="BP205" s="83">
        <f>SUM(BP206:BP213)</f>
        <v>0</v>
      </c>
      <c r="BQ205" s="83">
        <f>SUM(BQ206:BQ213)</f>
        <v>0</v>
      </c>
      <c r="BR205" s="83"/>
      <c r="BS205" s="83">
        <f>SUM(BS206:BS213)</f>
        <v>0</v>
      </c>
      <c r="BT205" s="83">
        <f>SUM(BT206:BT213)</f>
        <v>0</v>
      </c>
      <c r="BU205" s="83"/>
      <c r="BV205" s="83">
        <f>SUM(BV206:BV213)</f>
        <v>0</v>
      </c>
      <c r="BW205" s="83">
        <f>SUM(BW206:BW213)</f>
        <v>0</v>
      </c>
      <c r="BX205" s="83"/>
      <c r="BY205" s="83">
        <f>SUM(BY206:BY213)</f>
        <v>0</v>
      </c>
      <c r="BZ205" s="83">
        <f>SUM(BZ206:BZ213)</f>
        <v>0</v>
      </c>
      <c r="CA205" s="83"/>
      <c r="CB205" s="83">
        <f>SUM(CB206:CB213)</f>
        <v>0</v>
      </c>
      <c r="CC205" s="83">
        <f>SUM(CC206:CC213)</f>
        <v>0</v>
      </c>
      <c r="CD205" s="83"/>
      <c r="CE205" s="83">
        <f>SUM(CE206:CE213)</f>
        <v>1140</v>
      </c>
      <c r="CF205" s="83">
        <f>SUM(CF206:CF213)</f>
        <v>1140</v>
      </c>
      <c r="CG205" s="81">
        <f t="shared" ref="CG205:CG268" si="399">CF205/CE205*100</f>
        <v>100</v>
      </c>
      <c r="CH205" s="83">
        <f>SUM(CH206:CH213)</f>
        <v>100</v>
      </c>
      <c r="CI205" s="83">
        <f>SUM(CI206:CI213)</f>
        <v>100</v>
      </c>
      <c r="CJ205" s="81">
        <f t="shared" ref="CJ205:CJ206" si="400">CI205/CH205*100</f>
        <v>100</v>
      </c>
      <c r="CK205" s="83">
        <f>SUM(CK206:CK213)</f>
        <v>0</v>
      </c>
      <c r="CL205" s="83">
        <f>SUM(CL206:CL213)</f>
        <v>0</v>
      </c>
      <c r="CM205" s="81"/>
      <c r="CN205" s="83">
        <f>SUM(CN206:CN213)</f>
        <v>0</v>
      </c>
      <c r="CO205" s="83">
        <f>SUM(CO206:CO213)</f>
        <v>0</v>
      </c>
      <c r="CP205" s="81"/>
      <c r="CQ205" s="83">
        <f>SUM(CQ206:CQ213)</f>
        <v>0</v>
      </c>
      <c r="CR205" s="83">
        <f>SUM(CR206:CR213)</f>
        <v>0</v>
      </c>
      <c r="CS205" s="81"/>
      <c r="CT205" s="83">
        <f>SUM(CT206:CT213)</f>
        <v>0</v>
      </c>
      <c r="CU205" s="83">
        <f>SUM(CU206:CU213)</f>
        <v>0</v>
      </c>
      <c r="CV205" s="81"/>
      <c r="CW205" s="83">
        <f>SUM(CW206:CW213)</f>
        <v>0</v>
      </c>
      <c r="CX205" s="83">
        <f>SUM(CX206:CX213)</f>
        <v>0</v>
      </c>
      <c r="CY205" s="81"/>
      <c r="CZ205" s="83">
        <f>SUM(CZ206:CZ213)</f>
        <v>0</v>
      </c>
      <c r="DA205" s="83">
        <f>SUM(DA206:DA213)</f>
        <v>0</v>
      </c>
      <c r="DB205" s="81"/>
      <c r="DC205" s="83">
        <f>SUM(DC206:DC213)</f>
        <v>0</v>
      </c>
      <c r="DD205" s="83">
        <f>SUM(DD206:DD213)</f>
        <v>0</v>
      </c>
      <c r="DE205" s="81"/>
      <c r="DF205" s="83">
        <f>SUM(DF206:DF213)</f>
        <v>0</v>
      </c>
      <c r="DG205" s="83">
        <f>SUM(DG206:DG213)</f>
        <v>0</v>
      </c>
      <c r="DH205" s="81"/>
      <c r="DI205" s="83">
        <f>SUM(DI206:DI213)</f>
        <v>0</v>
      </c>
      <c r="DJ205" s="83">
        <f>SUM(DJ206:DJ213)</f>
        <v>0</v>
      </c>
      <c r="DK205" s="81"/>
      <c r="DL205" s="83">
        <f>SUM(DL206:DL213)</f>
        <v>0</v>
      </c>
      <c r="DM205" s="83">
        <f>SUM(DM206:DM213)</f>
        <v>0</v>
      </c>
      <c r="DN205" s="81"/>
      <c r="DO205" s="83">
        <f>SUM(DO206:DO213)</f>
        <v>0</v>
      </c>
      <c r="DP205" s="83">
        <f>SUM(DP206:DP213)</f>
        <v>0</v>
      </c>
      <c r="DQ205" s="81"/>
      <c r="DR205" s="83">
        <f>SUM(DR206:DR213)</f>
        <v>0</v>
      </c>
      <c r="DS205" s="83">
        <f>SUM(DS206:DS213)</f>
        <v>0</v>
      </c>
      <c r="DT205" s="81"/>
      <c r="DU205" s="83">
        <f>SUM(DU206:DU213)</f>
        <v>0</v>
      </c>
      <c r="DV205" s="83">
        <f>SUM(DV206:DV213)</f>
        <v>0</v>
      </c>
      <c r="DW205" s="81"/>
      <c r="DX205" s="83">
        <f>SUM(DX206:DX213)</f>
        <v>0</v>
      </c>
      <c r="DY205" s="83">
        <f>SUM(DY206:DY213)</f>
        <v>0</v>
      </c>
      <c r="DZ205" s="81"/>
      <c r="EA205" s="83">
        <f t="shared" ref="EA205:EC205" si="401">EA206+EA207+EA208+EA209+EA210+EA212+EA213</f>
        <v>625</v>
      </c>
      <c r="EB205" s="83">
        <f t="shared" si="401"/>
        <v>0</v>
      </c>
      <c r="EC205" s="83">
        <f t="shared" si="401"/>
        <v>0</v>
      </c>
      <c r="ED205" s="83">
        <f t="shared" ref="ED205:EE205" si="402">ED206+ED207+ED208+ED209+ED210+ED212+ED213</f>
        <v>0</v>
      </c>
      <c r="EE205" s="83">
        <f t="shared" si="402"/>
        <v>0</v>
      </c>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f>SUM(FH206:FH213)</f>
        <v>200</v>
      </c>
      <c r="FI205" s="83">
        <f>SUM(FI206:FI213)</f>
        <v>200</v>
      </c>
      <c r="FJ205" s="81">
        <f t="shared" ref="FJ205:FJ233" si="403">FI205/FH205*100</f>
        <v>100</v>
      </c>
      <c r="FK205" s="83"/>
      <c r="FL205" s="83"/>
      <c r="FM205" s="81"/>
      <c r="FN205" s="83"/>
      <c r="FO205" s="83"/>
      <c r="FP205" s="81"/>
      <c r="FQ205" s="83"/>
      <c r="FR205" s="83"/>
      <c r="FS205" s="81"/>
      <c r="FT205" s="83"/>
      <c r="FU205" s="83"/>
      <c r="FV205" s="81"/>
    </row>
    <row r="206" spans="1:178" s="12" customFormat="1" ht="31.5" x14ac:dyDescent="0.25">
      <c r="A206" s="59" t="s">
        <v>380</v>
      </c>
      <c r="B206" s="50">
        <f t="shared" si="392"/>
        <v>21021.600000000002</v>
      </c>
      <c r="C206" s="50">
        <f t="shared" si="393"/>
        <v>18345.285090000001</v>
      </c>
      <c r="D206" s="15">
        <f t="shared" si="112"/>
        <v>87.268738297750886</v>
      </c>
      <c r="E206" s="15"/>
      <c r="F206" s="15"/>
      <c r="G206" s="15"/>
      <c r="H206" s="15"/>
      <c r="I206" s="15"/>
      <c r="J206" s="15"/>
      <c r="K206" s="15">
        <v>6200</v>
      </c>
      <c r="L206" s="15">
        <v>5072.6424000000006</v>
      </c>
      <c r="M206" s="15">
        <f t="shared" si="215"/>
        <v>81.816812903225824</v>
      </c>
      <c r="N206" s="15"/>
      <c r="O206" s="15"/>
      <c r="P206" s="15"/>
      <c r="Q206" s="15"/>
      <c r="R206" s="15"/>
      <c r="S206" s="15"/>
      <c r="T206" s="15"/>
      <c r="U206" s="15"/>
      <c r="V206" s="14"/>
      <c r="W206" s="15"/>
      <c r="X206" s="15"/>
      <c r="Y206" s="15"/>
      <c r="Z206" s="15">
        <v>593.9</v>
      </c>
      <c r="AA206" s="15">
        <v>165.06</v>
      </c>
      <c r="AB206" s="14">
        <f t="shared" si="163"/>
        <v>27.792557669641354</v>
      </c>
      <c r="AC206" s="15"/>
      <c r="AD206" s="15"/>
      <c r="AE206" s="14"/>
      <c r="AF206" s="15"/>
      <c r="AG206" s="15"/>
      <c r="AH206" s="14"/>
      <c r="AI206" s="50">
        <v>1502</v>
      </c>
      <c r="AJ206" s="50">
        <v>1502</v>
      </c>
      <c r="AK206" s="15">
        <f t="shared" si="383"/>
        <v>100</v>
      </c>
      <c r="AL206" s="50">
        <v>7416</v>
      </c>
      <c r="AM206" s="50">
        <v>7416</v>
      </c>
      <c r="AN206" s="15">
        <f t="shared" si="384"/>
        <v>100</v>
      </c>
      <c r="AO206" s="15">
        <v>1200</v>
      </c>
      <c r="AP206" s="15">
        <v>1200</v>
      </c>
      <c r="AQ206" s="15">
        <f>AP206/AO206*100</f>
        <v>100</v>
      </c>
      <c r="AR206" s="15"/>
      <c r="AS206" s="15"/>
      <c r="AT206" s="14"/>
      <c r="AU206" s="15"/>
      <c r="AV206" s="15"/>
      <c r="AW206" s="14"/>
      <c r="AX206" s="15"/>
      <c r="AY206" s="15"/>
      <c r="AZ206" s="14"/>
      <c r="BA206" s="15"/>
      <c r="BB206" s="15"/>
      <c r="BC206" s="14"/>
      <c r="BD206" s="15"/>
      <c r="BE206" s="15"/>
      <c r="BF206" s="14"/>
      <c r="BG206" s="50">
        <v>2044.7</v>
      </c>
      <c r="BH206" s="50">
        <v>1549.58269</v>
      </c>
      <c r="BI206" s="14">
        <f t="shared" ref="BI206:BI213" si="404">BH206/BG206*100</f>
        <v>75.785332322590108</v>
      </c>
      <c r="BJ206" s="50"/>
      <c r="BK206" s="15"/>
      <c r="BL206" s="14"/>
      <c r="BM206" s="15"/>
      <c r="BN206" s="15"/>
      <c r="BO206" s="14"/>
      <c r="BP206" s="50"/>
      <c r="BQ206" s="15"/>
      <c r="BR206" s="14"/>
      <c r="BS206" s="50"/>
      <c r="BT206" s="15"/>
      <c r="BU206" s="14"/>
      <c r="BV206" s="50"/>
      <c r="BW206" s="15"/>
      <c r="BX206" s="14"/>
      <c r="BY206" s="50"/>
      <c r="BZ206" s="15"/>
      <c r="CA206" s="14"/>
      <c r="CB206" s="50"/>
      <c r="CC206" s="15"/>
      <c r="CD206" s="14"/>
      <c r="CE206" s="50">
        <v>1140</v>
      </c>
      <c r="CF206" s="50">
        <v>1140</v>
      </c>
      <c r="CG206" s="14">
        <f t="shared" si="399"/>
        <v>100</v>
      </c>
      <c r="CH206" s="50">
        <v>100</v>
      </c>
      <c r="CI206" s="50">
        <v>100</v>
      </c>
      <c r="CJ206" s="14">
        <f t="shared" si="400"/>
        <v>100</v>
      </c>
      <c r="CK206" s="50"/>
      <c r="CL206" s="15"/>
      <c r="CM206" s="14"/>
      <c r="CN206" s="50"/>
      <c r="CO206" s="15"/>
      <c r="CP206" s="14"/>
      <c r="CQ206" s="50"/>
      <c r="CR206" s="15"/>
      <c r="CS206" s="14"/>
      <c r="CT206" s="50"/>
      <c r="CU206" s="15"/>
      <c r="CV206" s="14"/>
      <c r="CW206" s="50"/>
      <c r="CX206" s="15"/>
      <c r="CY206" s="14"/>
      <c r="CZ206" s="50"/>
      <c r="DA206" s="15"/>
      <c r="DB206" s="14"/>
      <c r="DC206" s="50"/>
      <c r="DD206" s="15"/>
      <c r="DE206" s="14"/>
      <c r="DF206" s="50"/>
      <c r="DG206" s="15"/>
      <c r="DH206" s="14"/>
      <c r="DI206" s="50"/>
      <c r="DJ206" s="15"/>
      <c r="DK206" s="14"/>
      <c r="DL206" s="50"/>
      <c r="DM206" s="15"/>
      <c r="DN206" s="14"/>
      <c r="DO206" s="50"/>
      <c r="DP206" s="15"/>
      <c r="DQ206" s="14"/>
      <c r="DR206" s="50"/>
      <c r="DS206" s="15"/>
      <c r="DT206" s="14"/>
      <c r="DU206" s="50"/>
      <c r="DV206" s="15"/>
      <c r="DW206" s="14"/>
      <c r="DX206" s="50"/>
      <c r="DY206" s="15"/>
      <c r="DZ206" s="14"/>
      <c r="EA206" s="191">
        <v>625</v>
      </c>
      <c r="EB206" s="15"/>
      <c r="EC206" s="14">
        <f t="shared" ref="EC206" si="405">EB206/EA206*100</f>
        <v>0</v>
      </c>
      <c r="ED206" s="172"/>
      <c r="EE206" s="15"/>
      <c r="EF206" s="14"/>
      <c r="EG206" s="172"/>
      <c r="EH206" s="15"/>
      <c r="EI206" s="14"/>
      <c r="EJ206" s="172"/>
      <c r="EK206" s="15"/>
      <c r="EL206" s="14"/>
      <c r="EM206" s="172"/>
      <c r="EN206" s="15"/>
      <c r="EO206" s="14"/>
      <c r="EP206" s="172"/>
      <c r="EQ206" s="15"/>
      <c r="ER206" s="14"/>
      <c r="ES206" s="172"/>
      <c r="ET206" s="15"/>
      <c r="EU206" s="14"/>
      <c r="EV206" s="172"/>
      <c r="EW206" s="15"/>
      <c r="EX206" s="14"/>
      <c r="EY206" s="172"/>
      <c r="EZ206" s="15"/>
      <c r="FA206" s="14"/>
      <c r="FB206" s="172"/>
      <c r="FC206" s="15"/>
      <c r="FD206" s="14"/>
      <c r="FE206" s="172"/>
      <c r="FF206" s="15"/>
      <c r="FG206" s="14"/>
      <c r="FH206" s="172">
        <v>200</v>
      </c>
      <c r="FI206" s="172">
        <v>200</v>
      </c>
      <c r="FJ206" s="14">
        <f t="shared" si="403"/>
        <v>100</v>
      </c>
      <c r="FK206" s="172"/>
      <c r="FL206" s="172"/>
      <c r="FM206" s="14"/>
      <c r="FN206" s="172"/>
      <c r="FO206" s="172"/>
      <c r="FP206" s="14"/>
      <c r="FQ206" s="172"/>
      <c r="FR206" s="172"/>
      <c r="FS206" s="14"/>
      <c r="FT206" s="172"/>
      <c r="FU206" s="172"/>
      <c r="FV206" s="14"/>
    </row>
    <row r="207" spans="1:178" s="12" customFormat="1" ht="15.75" x14ac:dyDescent="0.25">
      <c r="A207" s="59" t="s">
        <v>408</v>
      </c>
      <c r="B207" s="50">
        <f t="shared" si="392"/>
        <v>70000</v>
      </c>
      <c r="C207" s="50">
        <f t="shared" si="393"/>
        <v>39216.258799999996</v>
      </c>
      <c r="D207" s="15">
        <f t="shared" si="112"/>
        <v>56.023226857142852</v>
      </c>
      <c r="E207" s="50"/>
      <c r="F207" s="50"/>
      <c r="G207" s="50"/>
      <c r="H207" s="50"/>
      <c r="I207" s="50"/>
      <c r="J207" s="50"/>
      <c r="K207" s="50"/>
      <c r="L207" s="50"/>
      <c r="M207" s="50"/>
      <c r="N207" s="238"/>
      <c r="O207" s="238"/>
      <c r="P207" s="238"/>
      <c r="Q207" s="238"/>
      <c r="R207" s="238"/>
      <c r="S207" s="238"/>
      <c r="T207" s="238"/>
      <c r="U207" s="238"/>
      <c r="V207" s="238"/>
      <c r="W207" s="15">
        <v>70000</v>
      </c>
      <c r="X207" s="15">
        <v>39216.258799999996</v>
      </c>
      <c r="Y207" s="15">
        <f t="shared" si="345"/>
        <v>56.023226857142852</v>
      </c>
      <c r="Z207" s="50"/>
      <c r="AA207" s="50"/>
      <c r="AB207" s="50"/>
      <c r="AC207" s="238"/>
      <c r="AD207" s="238"/>
      <c r="AE207" s="14"/>
      <c r="AF207" s="238"/>
      <c r="AG207" s="238"/>
      <c r="AH207" s="238"/>
      <c r="AI207" s="238"/>
      <c r="AJ207" s="238"/>
      <c r="AK207" s="15"/>
      <c r="AL207" s="238"/>
      <c r="AM207" s="238"/>
      <c r="AN207" s="15"/>
      <c r="AO207" s="238"/>
      <c r="AP207" s="238"/>
      <c r="AQ207" s="15"/>
      <c r="AR207" s="238"/>
      <c r="AS207" s="238"/>
      <c r="AT207" s="238"/>
      <c r="AU207" s="238"/>
      <c r="AV207" s="238"/>
      <c r="AW207" s="238"/>
      <c r="AX207" s="238"/>
      <c r="AY207" s="238"/>
      <c r="AZ207" s="238"/>
      <c r="BA207" s="238"/>
      <c r="BB207" s="238"/>
      <c r="BC207" s="238"/>
      <c r="BD207" s="238"/>
      <c r="BE207" s="238"/>
      <c r="BF207" s="238"/>
      <c r="BG207" s="50"/>
      <c r="BH207" s="50"/>
      <c r="BI207" s="14"/>
      <c r="BJ207" s="50"/>
      <c r="BK207" s="238"/>
      <c r="BL207" s="238"/>
      <c r="BM207" s="238"/>
      <c r="BN207" s="238"/>
      <c r="BO207" s="238"/>
      <c r="BP207" s="50"/>
      <c r="BQ207" s="238"/>
      <c r="BR207" s="238"/>
      <c r="BS207" s="50"/>
      <c r="BT207" s="238"/>
      <c r="BU207" s="238"/>
      <c r="BV207" s="50"/>
      <c r="BW207" s="238"/>
      <c r="BX207" s="238"/>
      <c r="BY207" s="50"/>
      <c r="BZ207" s="238"/>
      <c r="CA207" s="238"/>
      <c r="CB207" s="50"/>
      <c r="CC207" s="238"/>
      <c r="CD207" s="238"/>
      <c r="CE207" s="50"/>
      <c r="CF207" s="238"/>
      <c r="CG207" s="14"/>
      <c r="CH207" s="50"/>
      <c r="CI207" s="238"/>
      <c r="CJ207" s="14"/>
      <c r="CK207" s="50"/>
      <c r="CL207" s="238"/>
      <c r="CM207" s="14"/>
      <c r="CN207" s="50"/>
      <c r="CO207" s="238"/>
      <c r="CP207" s="14"/>
      <c r="CQ207" s="50"/>
      <c r="CR207" s="238"/>
      <c r="CS207" s="14"/>
      <c r="CT207" s="50"/>
      <c r="CU207" s="238"/>
      <c r="CV207" s="14"/>
      <c r="CW207" s="50"/>
      <c r="CX207" s="238"/>
      <c r="CY207" s="14"/>
      <c r="CZ207" s="50"/>
      <c r="DA207" s="238"/>
      <c r="DB207" s="14"/>
      <c r="DC207" s="50"/>
      <c r="DD207" s="238"/>
      <c r="DE207" s="14"/>
      <c r="DF207" s="50"/>
      <c r="DG207" s="238"/>
      <c r="DH207" s="14"/>
      <c r="DI207" s="50"/>
      <c r="DJ207" s="238"/>
      <c r="DK207" s="14"/>
      <c r="DL207" s="50"/>
      <c r="DM207" s="238"/>
      <c r="DN207" s="14"/>
      <c r="DO207" s="50"/>
      <c r="DP207" s="238"/>
      <c r="DQ207" s="14"/>
      <c r="DR207" s="50"/>
      <c r="DS207" s="238"/>
      <c r="DT207" s="14"/>
      <c r="DU207" s="50"/>
      <c r="DV207" s="238"/>
      <c r="DW207" s="14"/>
      <c r="DX207" s="50"/>
      <c r="DY207" s="238"/>
      <c r="DZ207" s="14"/>
      <c r="EA207" s="50"/>
      <c r="EB207" s="50"/>
      <c r="EC207" s="50"/>
      <c r="ED207" s="50"/>
      <c r="EE207" s="50"/>
      <c r="EF207" s="50"/>
      <c r="EG207" s="50"/>
      <c r="EH207" s="50"/>
      <c r="EI207" s="50"/>
      <c r="EJ207" s="50"/>
      <c r="EK207" s="50"/>
      <c r="EL207" s="50"/>
      <c r="EM207" s="50"/>
      <c r="EN207" s="50"/>
      <c r="EO207" s="50"/>
      <c r="EP207" s="50"/>
      <c r="EQ207" s="50"/>
      <c r="ER207" s="50"/>
      <c r="ES207" s="50"/>
      <c r="ET207" s="50"/>
      <c r="EU207" s="50"/>
      <c r="EV207" s="50"/>
      <c r="EW207" s="50"/>
      <c r="EX207" s="50"/>
      <c r="EY207" s="50"/>
      <c r="EZ207" s="50"/>
      <c r="FA207" s="50"/>
      <c r="FB207" s="50"/>
      <c r="FC207" s="50"/>
      <c r="FD207" s="50"/>
      <c r="FE207" s="50"/>
      <c r="FF207" s="50"/>
      <c r="FG207" s="50"/>
      <c r="FH207" s="50"/>
      <c r="FI207" s="50"/>
      <c r="FJ207" s="14"/>
      <c r="FK207" s="50"/>
      <c r="FL207" s="50"/>
      <c r="FM207" s="14"/>
      <c r="FN207" s="50"/>
      <c r="FO207" s="50"/>
      <c r="FP207" s="14"/>
      <c r="FQ207" s="50"/>
      <c r="FR207" s="50"/>
      <c r="FS207" s="14"/>
      <c r="FT207" s="50"/>
      <c r="FU207" s="50"/>
      <c r="FV207" s="14"/>
    </row>
    <row r="208" spans="1:178" s="12" customFormat="1" ht="15.75" x14ac:dyDescent="0.25">
      <c r="A208" s="59" t="s">
        <v>409</v>
      </c>
      <c r="B208" s="50">
        <f t="shared" si="392"/>
        <v>158.30000000000001</v>
      </c>
      <c r="C208" s="50">
        <f t="shared" si="393"/>
        <v>158.30000000000001</v>
      </c>
      <c r="D208" s="15">
        <f t="shared" si="112"/>
        <v>100</v>
      </c>
      <c r="E208" s="50"/>
      <c r="F208" s="50"/>
      <c r="G208" s="50"/>
      <c r="H208" s="50"/>
      <c r="I208" s="50"/>
      <c r="J208" s="50"/>
      <c r="K208" s="50"/>
      <c r="L208" s="50"/>
      <c r="M208" s="50"/>
      <c r="N208" s="238"/>
      <c r="O208" s="238"/>
      <c r="P208" s="238"/>
      <c r="Q208" s="238"/>
      <c r="R208" s="238"/>
      <c r="S208" s="238"/>
      <c r="T208" s="238"/>
      <c r="U208" s="238"/>
      <c r="V208" s="238"/>
      <c r="W208" s="238"/>
      <c r="X208" s="238"/>
      <c r="Y208" s="238"/>
      <c r="Z208" s="50"/>
      <c r="AA208" s="50"/>
      <c r="AB208" s="50"/>
      <c r="AC208" s="14"/>
      <c r="AD208" s="14"/>
      <c r="AE208" s="14"/>
      <c r="AF208" s="238"/>
      <c r="AG208" s="238"/>
      <c r="AH208" s="238"/>
      <c r="AI208" s="238"/>
      <c r="AJ208" s="238"/>
      <c r="AK208" s="15"/>
      <c r="AL208" s="238"/>
      <c r="AM208" s="238"/>
      <c r="AN208" s="15"/>
      <c r="AO208" s="238"/>
      <c r="AP208" s="238"/>
      <c r="AQ208" s="15"/>
      <c r="AR208" s="238"/>
      <c r="AS208" s="238"/>
      <c r="AT208" s="238"/>
      <c r="AU208" s="238"/>
      <c r="AV208" s="238"/>
      <c r="AW208" s="238"/>
      <c r="AX208" s="238"/>
      <c r="AY208" s="238"/>
      <c r="AZ208" s="238"/>
      <c r="BA208" s="238"/>
      <c r="BB208" s="238"/>
      <c r="BC208" s="238"/>
      <c r="BD208" s="238"/>
      <c r="BE208" s="238"/>
      <c r="BF208" s="238"/>
      <c r="BG208" s="50">
        <v>158.30000000000001</v>
      </c>
      <c r="BH208" s="50">
        <v>158.30000000000001</v>
      </c>
      <c r="BI208" s="14">
        <f t="shared" si="404"/>
        <v>100</v>
      </c>
      <c r="BJ208" s="50"/>
      <c r="BK208" s="238"/>
      <c r="BL208" s="238"/>
      <c r="BM208" s="238"/>
      <c r="BN208" s="238"/>
      <c r="BO208" s="238"/>
      <c r="BP208" s="50"/>
      <c r="BQ208" s="238"/>
      <c r="BR208" s="238"/>
      <c r="BS208" s="50"/>
      <c r="BT208" s="238"/>
      <c r="BU208" s="238"/>
      <c r="BV208" s="50"/>
      <c r="BW208" s="238"/>
      <c r="BX208" s="238"/>
      <c r="BY208" s="50"/>
      <c r="BZ208" s="238"/>
      <c r="CA208" s="238"/>
      <c r="CB208" s="50"/>
      <c r="CC208" s="238"/>
      <c r="CD208" s="238"/>
      <c r="CE208" s="50"/>
      <c r="CF208" s="238"/>
      <c r="CG208" s="14"/>
      <c r="CH208" s="50"/>
      <c r="CI208" s="238"/>
      <c r="CJ208" s="14"/>
      <c r="CK208" s="50"/>
      <c r="CL208" s="238"/>
      <c r="CM208" s="14"/>
      <c r="CN208" s="50"/>
      <c r="CO208" s="238"/>
      <c r="CP208" s="14"/>
      <c r="CQ208" s="50"/>
      <c r="CR208" s="238"/>
      <c r="CS208" s="14"/>
      <c r="CT208" s="50"/>
      <c r="CU208" s="238"/>
      <c r="CV208" s="14"/>
      <c r="CW208" s="50"/>
      <c r="CX208" s="238"/>
      <c r="CY208" s="14"/>
      <c r="CZ208" s="50"/>
      <c r="DA208" s="238"/>
      <c r="DB208" s="14"/>
      <c r="DC208" s="50"/>
      <c r="DD208" s="238"/>
      <c r="DE208" s="14"/>
      <c r="DF208" s="50"/>
      <c r="DG208" s="238"/>
      <c r="DH208" s="14"/>
      <c r="DI208" s="50"/>
      <c r="DJ208" s="238"/>
      <c r="DK208" s="14"/>
      <c r="DL208" s="50"/>
      <c r="DM208" s="238"/>
      <c r="DN208" s="14"/>
      <c r="DO208" s="50"/>
      <c r="DP208" s="238"/>
      <c r="DQ208" s="14"/>
      <c r="DR208" s="50"/>
      <c r="DS208" s="238"/>
      <c r="DT208" s="14"/>
      <c r="DU208" s="50"/>
      <c r="DV208" s="238"/>
      <c r="DW208" s="14"/>
      <c r="DX208" s="50"/>
      <c r="DY208" s="238"/>
      <c r="DZ208" s="14"/>
      <c r="EA208" s="50"/>
      <c r="EB208" s="50"/>
      <c r="EC208" s="50"/>
      <c r="ED208" s="50"/>
      <c r="EE208" s="50"/>
      <c r="EF208" s="50"/>
      <c r="EG208" s="50"/>
      <c r="EH208" s="50"/>
      <c r="EI208" s="50"/>
      <c r="EJ208" s="50"/>
      <c r="EK208" s="50"/>
      <c r="EL208" s="50"/>
      <c r="EM208" s="50"/>
      <c r="EN208" s="50"/>
      <c r="EO208" s="50"/>
      <c r="EP208" s="50"/>
      <c r="EQ208" s="50"/>
      <c r="ER208" s="50"/>
      <c r="ES208" s="50"/>
      <c r="ET208" s="50"/>
      <c r="EU208" s="50"/>
      <c r="EV208" s="50"/>
      <c r="EW208" s="50"/>
      <c r="EX208" s="50"/>
      <c r="EY208" s="50"/>
      <c r="EZ208" s="50"/>
      <c r="FA208" s="50"/>
      <c r="FB208" s="50"/>
      <c r="FC208" s="50"/>
      <c r="FD208" s="50"/>
      <c r="FE208" s="50"/>
      <c r="FF208" s="50"/>
      <c r="FG208" s="50"/>
      <c r="FH208" s="50"/>
      <c r="FI208" s="50"/>
      <c r="FJ208" s="14"/>
      <c r="FK208" s="50"/>
      <c r="FL208" s="50"/>
      <c r="FM208" s="14"/>
      <c r="FN208" s="50"/>
      <c r="FO208" s="50"/>
      <c r="FP208" s="14"/>
      <c r="FQ208" s="50"/>
      <c r="FR208" s="50"/>
      <c r="FS208" s="14"/>
      <c r="FT208" s="50"/>
      <c r="FU208" s="50"/>
      <c r="FV208" s="14"/>
    </row>
    <row r="209" spans="1:178" s="12" customFormat="1" ht="15.75" x14ac:dyDescent="0.25">
      <c r="A209" s="59" t="s">
        <v>410</v>
      </c>
      <c r="B209" s="50">
        <f t="shared" si="392"/>
        <v>158.30000000000001</v>
      </c>
      <c r="C209" s="50">
        <f t="shared" si="393"/>
        <v>134.32</v>
      </c>
      <c r="D209" s="15">
        <f t="shared" si="112"/>
        <v>84.851547694251408</v>
      </c>
      <c r="E209" s="50"/>
      <c r="F209" s="50"/>
      <c r="G209" s="50"/>
      <c r="H209" s="50"/>
      <c r="I209" s="50"/>
      <c r="J209" s="50"/>
      <c r="K209" s="50"/>
      <c r="L209" s="50"/>
      <c r="M209" s="50"/>
      <c r="N209" s="238"/>
      <c r="O209" s="238"/>
      <c r="P209" s="238"/>
      <c r="Q209" s="238"/>
      <c r="R209" s="238"/>
      <c r="S209" s="238"/>
      <c r="T209" s="238"/>
      <c r="U209" s="238"/>
      <c r="V209" s="238"/>
      <c r="W209" s="238"/>
      <c r="X209" s="238"/>
      <c r="Y209" s="238"/>
      <c r="Z209" s="50"/>
      <c r="AA209" s="50"/>
      <c r="AB209" s="50"/>
      <c r="AC209" s="238"/>
      <c r="AD209" s="238"/>
      <c r="AE209" s="14"/>
      <c r="AF209" s="238"/>
      <c r="AG209" s="238"/>
      <c r="AH209" s="238"/>
      <c r="AI209" s="238"/>
      <c r="AJ209" s="238"/>
      <c r="AK209" s="15"/>
      <c r="AL209" s="238"/>
      <c r="AM209" s="238"/>
      <c r="AN209" s="15"/>
      <c r="AO209" s="238"/>
      <c r="AP209" s="238"/>
      <c r="AQ209" s="15"/>
      <c r="AR209" s="238"/>
      <c r="AS209" s="238"/>
      <c r="AT209" s="238"/>
      <c r="AU209" s="238"/>
      <c r="AV209" s="238"/>
      <c r="AW209" s="238"/>
      <c r="AX209" s="238"/>
      <c r="AY209" s="238"/>
      <c r="AZ209" s="238"/>
      <c r="BA209" s="238"/>
      <c r="BB209" s="238"/>
      <c r="BC209" s="238"/>
      <c r="BD209" s="238"/>
      <c r="BE209" s="238"/>
      <c r="BF209" s="238"/>
      <c r="BG209" s="50">
        <v>158.30000000000001</v>
      </c>
      <c r="BH209" s="50">
        <v>134.32</v>
      </c>
      <c r="BI209" s="14">
        <f t="shared" si="404"/>
        <v>84.851547694251408</v>
      </c>
      <c r="BJ209" s="50"/>
      <c r="BK209" s="238"/>
      <c r="BL209" s="238"/>
      <c r="BM209" s="238"/>
      <c r="BN209" s="238"/>
      <c r="BO209" s="238"/>
      <c r="BP209" s="50"/>
      <c r="BQ209" s="238"/>
      <c r="BR209" s="238"/>
      <c r="BS209" s="50"/>
      <c r="BT209" s="238"/>
      <c r="BU209" s="238"/>
      <c r="BV209" s="50"/>
      <c r="BW209" s="238"/>
      <c r="BX209" s="238"/>
      <c r="BY209" s="50"/>
      <c r="BZ209" s="238"/>
      <c r="CA209" s="238"/>
      <c r="CB209" s="50"/>
      <c r="CC209" s="238"/>
      <c r="CD209" s="238"/>
      <c r="CE209" s="50"/>
      <c r="CF209" s="238"/>
      <c r="CG209" s="14"/>
      <c r="CH209" s="50"/>
      <c r="CI209" s="238"/>
      <c r="CJ209" s="14"/>
      <c r="CK209" s="50"/>
      <c r="CL209" s="238"/>
      <c r="CM209" s="14"/>
      <c r="CN209" s="50"/>
      <c r="CO209" s="238"/>
      <c r="CP209" s="14"/>
      <c r="CQ209" s="50"/>
      <c r="CR209" s="238"/>
      <c r="CS209" s="14"/>
      <c r="CT209" s="50"/>
      <c r="CU209" s="238"/>
      <c r="CV209" s="14"/>
      <c r="CW209" s="50"/>
      <c r="CX209" s="238"/>
      <c r="CY209" s="14"/>
      <c r="CZ209" s="50"/>
      <c r="DA209" s="238"/>
      <c r="DB209" s="14"/>
      <c r="DC209" s="50"/>
      <c r="DD209" s="238"/>
      <c r="DE209" s="14"/>
      <c r="DF209" s="50"/>
      <c r="DG209" s="238"/>
      <c r="DH209" s="14"/>
      <c r="DI209" s="50"/>
      <c r="DJ209" s="238"/>
      <c r="DK209" s="14"/>
      <c r="DL209" s="50"/>
      <c r="DM209" s="238"/>
      <c r="DN209" s="14"/>
      <c r="DO209" s="50"/>
      <c r="DP209" s="238"/>
      <c r="DQ209" s="14"/>
      <c r="DR209" s="50"/>
      <c r="DS209" s="238"/>
      <c r="DT209" s="14"/>
      <c r="DU209" s="50"/>
      <c r="DV209" s="238"/>
      <c r="DW209" s="14"/>
      <c r="DX209" s="50"/>
      <c r="DY209" s="238"/>
      <c r="DZ209" s="14"/>
      <c r="EA209" s="50"/>
      <c r="EB209" s="50"/>
      <c r="EC209" s="50"/>
      <c r="ED209" s="50"/>
      <c r="EE209" s="50"/>
      <c r="EF209" s="50"/>
      <c r="EG209" s="50"/>
      <c r="EH209" s="50"/>
      <c r="EI209" s="50"/>
      <c r="EJ209" s="50"/>
      <c r="EK209" s="50"/>
      <c r="EL209" s="50"/>
      <c r="EM209" s="50"/>
      <c r="EN209" s="50"/>
      <c r="EO209" s="50"/>
      <c r="EP209" s="50"/>
      <c r="EQ209" s="50"/>
      <c r="ER209" s="50"/>
      <c r="ES209" s="50"/>
      <c r="ET209" s="50"/>
      <c r="EU209" s="50"/>
      <c r="EV209" s="50"/>
      <c r="EW209" s="50"/>
      <c r="EX209" s="50"/>
      <c r="EY209" s="50"/>
      <c r="EZ209" s="50"/>
      <c r="FA209" s="50"/>
      <c r="FB209" s="50"/>
      <c r="FC209" s="50"/>
      <c r="FD209" s="50"/>
      <c r="FE209" s="50"/>
      <c r="FF209" s="50"/>
      <c r="FG209" s="50"/>
      <c r="FH209" s="50"/>
      <c r="FI209" s="50"/>
      <c r="FJ209" s="14"/>
      <c r="FK209" s="50"/>
      <c r="FL209" s="50"/>
      <c r="FM209" s="14"/>
      <c r="FN209" s="50"/>
      <c r="FO209" s="50"/>
      <c r="FP209" s="14"/>
      <c r="FQ209" s="50"/>
      <c r="FR209" s="50"/>
      <c r="FS209" s="14"/>
      <c r="FT209" s="50"/>
      <c r="FU209" s="50"/>
      <c r="FV209" s="14"/>
    </row>
    <row r="210" spans="1:178" s="12" customFormat="1" ht="15.75" x14ac:dyDescent="0.25">
      <c r="A210" s="59" t="s">
        <v>411</v>
      </c>
      <c r="B210" s="50">
        <f t="shared" si="392"/>
        <v>158.30000000000001</v>
      </c>
      <c r="C210" s="50">
        <f t="shared" si="393"/>
        <v>0</v>
      </c>
      <c r="D210" s="15">
        <f t="shared" si="112"/>
        <v>0</v>
      </c>
      <c r="E210" s="50"/>
      <c r="F210" s="50"/>
      <c r="G210" s="50"/>
      <c r="H210" s="50"/>
      <c r="I210" s="50"/>
      <c r="J210" s="50"/>
      <c r="K210" s="50"/>
      <c r="L210" s="50"/>
      <c r="M210" s="50"/>
      <c r="N210" s="238"/>
      <c r="O210" s="238"/>
      <c r="P210" s="238"/>
      <c r="Q210" s="238"/>
      <c r="R210" s="238"/>
      <c r="S210" s="238"/>
      <c r="T210" s="238"/>
      <c r="U210" s="238"/>
      <c r="V210" s="238"/>
      <c r="W210" s="238"/>
      <c r="X210" s="238"/>
      <c r="Y210" s="238"/>
      <c r="Z210" s="50"/>
      <c r="AA210" s="50"/>
      <c r="AB210" s="50"/>
      <c r="AC210" s="238"/>
      <c r="AD210" s="238"/>
      <c r="AE210" s="14"/>
      <c r="AF210" s="238"/>
      <c r="AG210" s="238"/>
      <c r="AH210" s="238"/>
      <c r="AI210" s="238"/>
      <c r="AJ210" s="238"/>
      <c r="AK210" s="15"/>
      <c r="AL210" s="238"/>
      <c r="AM210" s="238"/>
      <c r="AN210" s="15"/>
      <c r="AO210" s="238"/>
      <c r="AP210" s="238"/>
      <c r="AQ210" s="15"/>
      <c r="AR210" s="238"/>
      <c r="AS210" s="238"/>
      <c r="AT210" s="238"/>
      <c r="AU210" s="238"/>
      <c r="AV210" s="238"/>
      <c r="AW210" s="238"/>
      <c r="AX210" s="238"/>
      <c r="AY210" s="238"/>
      <c r="AZ210" s="238"/>
      <c r="BA210" s="238"/>
      <c r="BB210" s="238"/>
      <c r="BC210" s="238"/>
      <c r="BD210" s="238"/>
      <c r="BE210" s="238"/>
      <c r="BF210" s="238"/>
      <c r="BG210" s="50">
        <v>158.30000000000001</v>
      </c>
      <c r="BH210" s="50"/>
      <c r="BI210" s="14">
        <f t="shared" si="404"/>
        <v>0</v>
      </c>
      <c r="BJ210" s="50"/>
      <c r="BK210" s="238"/>
      <c r="BL210" s="238"/>
      <c r="BM210" s="238"/>
      <c r="BN210" s="238"/>
      <c r="BO210" s="238"/>
      <c r="BP210" s="50"/>
      <c r="BQ210" s="238"/>
      <c r="BR210" s="238"/>
      <c r="BS210" s="50"/>
      <c r="BT210" s="238"/>
      <c r="BU210" s="238"/>
      <c r="BV210" s="50"/>
      <c r="BW210" s="238"/>
      <c r="BX210" s="238"/>
      <c r="BY210" s="50"/>
      <c r="BZ210" s="238"/>
      <c r="CA210" s="238"/>
      <c r="CB210" s="50"/>
      <c r="CC210" s="238"/>
      <c r="CD210" s="238"/>
      <c r="CE210" s="50"/>
      <c r="CF210" s="238"/>
      <c r="CG210" s="14"/>
      <c r="CH210" s="50"/>
      <c r="CI210" s="238"/>
      <c r="CJ210" s="14"/>
      <c r="CK210" s="50"/>
      <c r="CL210" s="238"/>
      <c r="CM210" s="14"/>
      <c r="CN210" s="50"/>
      <c r="CO210" s="238"/>
      <c r="CP210" s="14"/>
      <c r="CQ210" s="50"/>
      <c r="CR210" s="238"/>
      <c r="CS210" s="14"/>
      <c r="CT210" s="50"/>
      <c r="CU210" s="238"/>
      <c r="CV210" s="14"/>
      <c r="CW210" s="50"/>
      <c r="CX210" s="238"/>
      <c r="CY210" s="14"/>
      <c r="CZ210" s="50"/>
      <c r="DA210" s="238"/>
      <c r="DB210" s="14"/>
      <c r="DC210" s="50"/>
      <c r="DD210" s="238"/>
      <c r="DE210" s="14"/>
      <c r="DF210" s="50"/>
      <c r="DG210" s="238"/>
      <c r="DH210" s="14"/>
      <c r="DI210" s="50"/>
      <c r="DJ210" s="238"/>
      <c r="DK210" s="14"/>
      <c r="DL210" s="50"/>
      <c r="DM210" s="238"/>
      <c r="DN210" s="14"/>
      <c r="DO210" s="50"/>
      <c r="DP210" s="238"/>
      <c r="DQ210" s="14"/>
      <c r="DR210" s="50"/>
      <c r="DS210" s="238"/>
      <c r="DT210" s="14"/>
      <c r="DU210" s="50"/>
      <c r="DV210" s="238"/>
      <c r="DW210" s="14"/>
      <c r="DX210" s="50"/>
      <c r="DY210" s="238"/>
      <c r="DZ210" s="14"/>
      <c r="EA210" s="50"/>
      <c r="EB210" s="50"/>
      <c r="EC210" s="50"/>
      <c r="ED210" s="50"/>
      <c r="EE210" s="50"/>
      <c r="EF210" s="50"/>
      <c r="EG210" s="50"/>
      <c r="EH210" s="50"/>
      <c r="EI210" s="50"/>
      <c r="EJ210" s="50"/>
      <c r="EK210" s="50"/>
      <c r="EL210" s="50"/>
      <c r="EM210" s="50"/>
      <c r="EN210" s="50"/>
      <c r="EO210" s="50"/>
      <c r="EP210" s="50"/>
      <c r="EQ210" s="50"/>
      <c r="ER210" s="50"/>
      <c r="ES210" s="50"/>
      <c r="ET210" s="50"/>
      <c r="EU210" s="50"/>
      <c r="EV210" s="50"/>
      <c r="EW210" s="50"/>
      <c r="EX210" s="50"/>
      <c r="EY210" s="50"/>
      <c r="EZ210" s="50"/>
      <c r="FA210" s="50"/>
      <c r="FB210" s="50"/>
      <c r="FC210" s="50"/>
      <c r="FD210" s="50"/>
      <c r="FE210" s="50"/>
      <c r="FF210" s="50"/>
      <c r="FG210" s="50"/>
      <c r="FH210" s="50"/>
      <c r="FI210" s="50"/>
      <c r="FJ210" s="14"/>
      <c r="FK210" s="50"/>
      <c r="FL210" s="50"/>
      <c r="FM210" s="14"/>
      <c r="FN210" s="50"/>
      <c r="FO210" s="50"/>
      <c r="FP210" s="14"/>
      <c r="FQ210" s="50"/>
      <c r="FR210" s="50"/>
      <c r="FS210" s="14"/>
      <c r="FT210" s="50"/>
      <c r="FU210" s="50"/>
      <c r="FV210" s="14"/>
    </row>
    <row r="211" spans="1:178" s="12" customFormat="1" ht="15.75" x14ac:dyDescent="0.25">
      <c r="A211" s="59" t="s">
        <v>604</v>
      </c>
      <c r="B211" s="50">
        <f t="shared" si="392"/>
        <v>158.30000000000001</v>
      </c>
      <c r="C211" s="50">
        <f t="shared" si="393"/>
        <v>123.9</v>
      </c>
      <c r="D211" s="15">
        <f t="shared" si="112"/>
        <v>78.269109286165502</v>
      </c>
      <c r="E211" s="50"/>
      <c r="F211" s="50"/>
      <c r="G211" s="50"/>
      <c r="H211" s="50"/>
      <c r="I211" s="50"/>
      <c r="J211" s="50"/>
      <c r="K211" s="50"/>
      <c r="L211" s="50"/>
      <c r="M211" s="50"/>
      <c r="N211" s="238"/>
      <c r="O211" s="238"/>
      <c r="P211" s="238"/>
      <c r="Q211" s="238"/>
      <c r="R211" s="238"/>
      <c r="S211" s="238"/>
      <c r="T211" s="238"/>
      <c r="U211" s="238"/>
      <c r="V211" s="238"/>
      <c r="W211" s="238"/>
      <c r="X211" s="238"/>
      <c r="Y211" s="238"/>
      <c r="Z211" s="50"/>
      <c r="AA211" s="50"/>
      <c r="AB211" s="50"/>
      <c r="AC211" s="238"/>
      <c r="AD211" s="238"/>
      <c r="AE211" s="14"/>
      <c r="AF211" s="238"/>
      <c r="AG211" s="238"/>
      <c r="AH211" s="238"/>
      <c r="AI211" s="238"/>
      <c r="AJ211" s="238"/>
      <c r="AK211" s="15"/>
      <c r="AL211" s="238"/>
      <c r="AM211" s="238"/>
      <c r="AN211" s="15"/>
      <c r="AO211" s="238"/>
      <c r="AP211" s="238"/>
      <c r="AQ211" s="15"/>
      <c r="AR211" s="238"/>
      <c r="AS211" s="238"/>
      <c r="AT211" s="238"/>
      <c r="AU211" s="238"/>
      <c r="AV211" s="238"/>
      <c r="AW211" s="238"/>
      <c r="AX211" s="238"/>
      <c r="AY211" s="238"/>
      <c r="AZ211" s="238"/>
      <c r="BA211" s="238"/>
      <c r="BB211" s="238"/>
      <c r="BC211" s="238"/>
      <c r="BD211" s="238"/>
      <c r="BE211" s="238"/>
      <c r="BF211" s="238"/>
      <c r="BG211" s="50">
        <v>158.30000000000001</v>
      </c>
      <c r="BH211" s="50">
        <v>123.9</v>
      </c>
      <c r="BI211" s="14">
        <f t="shared" si="404"/>
        <v>78.269109286165502</v>
      </c>
      <c r="BJ211" s="50"/>
      <c r="BK211" s="238"/>
      <c r="BL211" s="238"/>
      <c r="BM211" s="238"/>
      <c r="BN211" s="238"/>
      <c r="BO211" s="238"/>
      <c r="BP211" s="50"/>
      <c r="BQ211" s="238"/>
      <c r="BR211" s="238"/>
      <c r="BS211" s="50"/>
      <c r="BT211" s="238"/>
      <c r="BU211" s="238"/>
      <c r="BV211" s="50"/>
      <c r="BW211" s="238"/>
      <c r="BX211" s="238"/>
      <c r="BY211" s="50"/>
      <c r="BZ211" s="238"/>
      <c r="CA211" s="238"/>
      <c r="CB211" s="50"/>
      <c r="CC211" s="238"/>
      <c r="CD211" s="238"/>
      <c r="CE211" s="50"/>
      <c r="CF211" s="238"/>
      <c r="CG211" s="14"/>
      <c r="CH211" s="50"/>
      <c r="CI211" s="238"/>
      <c r="CJ211" s="14"/>
      <c r="CK211" s="50"/>
      <c r="CL211" s="238"/>
      <c r="CM211" s="14"/>
      <c r="CN211" s="50"/>
      <c r="CO211" s="238"/>
      <c r="CP211" s="14"/>
      <c r="CQ211" s="50"/>
      <c r="CR211" s="238"/>
      <c r="CS211" s="14"/>
      <c r="CT211" s="50"/>
      <c r="CU211" s="238"/>
      <c r="CV211" s="14"/>
      <c r="CW211" s="50"/>
      <c r="CX211" s="238"/>
      <c r="CY211" s="14"/>
      <c r="CZ211" s="50"/>
      <c r="DA211" s="238"/>
      <c r="DB211" s="14"/>
      <c r="DC211" s="50"/>
      <c r="DD211" s="238"/>
      <c r="DE211" s="14"/>
      <c r="DF211" s="50"/>
      <c r="DG211" s="238"/>
      <c r="DH211" s="14"/>
      <c r="DI211" s="50"/>
      <c r="DJ211" s="238"/>
      <c r="DK211" s="14"/>
      <c r="DL211" s="50"/>
      <c r="DM211" s="238"/>
      <c r="DN211" s="14"/>
      <c r="DO211" s="50"/>
      <c r="DP211" s="238"/>
      <c r="DQ211" s="14"/>
      <c r="DR211" s="50"/>
      <c r="DS211" s="238"/>
      <c r="DT211" s="14"/>
      <c r="DU211" s="50"/>
      <c r="DV211" s="238"/>
      <c r="DW211" s="14"/>
      <c r="DX211" s="50"/>
      <c r="DY211" s="238"/>
      <c r="DZ211" s="14"/>
      <c r="EA211" s="50"/>
      <c r="EB211" s="50"/>
      <c r="EC211" s="50"/>
      <c r="ED211" s="50"/>
      <c r="EE211" s="50"/>
      <c r="EF211" s="50"/>
      <c r="EG211" s="50"/>
      <c r="EH211" s="50"/>
      <c r="EI211" s="50"/>
      <c r="EJ211" s="50"/>
      <c r="EK211" s="50"/>
      <c r="EL211" s="50"/>
      <c r="EM211" s="50"/>
      <c r="EN211" s="50"/>
      <c r="EO211" s="50"/>
      <c r="EP211" s="50"/>
      <c r="EQ211" s="50"/>
      <c r="ER211" s="50"/>
      <c r="ES211" s="50"/>
      <c r="ET211" s="50"/>
      <c r="EU211" s="50"/>
      <c r="EV211" s="50"/>
      <c r="EW211" s="50"/>
      <c r="EX211" s="50"/>
      <c r="EY211" s="50"/>
      <c r="EZ211" s="50"/>
      <c r="FA211" s="50"/>
      <c r="FB211" s="50"/>
      <c r="FC211" s="50"/>
      <c r="FD211" s="50"/>
      <c r="FE211" s="50"/>
      <c r="FF211" s="50"/>
      <c r="FG211" s="50"/>
      <c r="FH211" s="50"/>
      <c r="FI211" s="50"/>
      <c r="FJ211" s="14"/>
      <c r="FK211" s="50"/>
      <c r="FL211" s="50"/>
      <c r="FM211" s="14"/>
      <c r="FN211" s="50"/>
      <c r="FO211" s="50"/>
      <c r="FP211" s="14"/>
      <c r="FQ211" s="50"/>
      <c r="FR211" s="50"/>
      <c r="FS211" s="14"/>
      <c r="FT211" s="50"/>
      <c r="FU211" s="50"/>
      <c r="FV211" s="14"/>
    </row>
    <row r="212" spans="1:178" s="12" customFormat="1" ht="15.75" x14ac:dyDescent="0.25">
      <c r="A212" s="59" t="s">
        <v>412</v>
      </c>
      <c r="B212" s="50">
        <f t="shared" si="392"/>
        <v>248.1</v>
      </c>
      <c r="C212" s="50">
        <f t="shared" si="393"/>
        <v>184.75198</v>
      </c>
      <c r="D212" s="15">
        <f t="shared" si="112"/>
        <v>74.466739218057242</v>
      </c>
      <c r="E212" s="50"/>
      <c r="F212" s="50"/>
      <c r="G212" s="50"/>
      <c r="H212" s="50"/>
      <c r="I212" s="50"/>
      <c r="J212" s="50"/>
      <c r="K212" s="50"/>
      <c r="L212" s="50"/>
      <c r="M212" s="50"/>
      <c r="N212" s="238"/>
      <c r="O212" s="238"/>
      <c r="P212" s="238"/>
      <c r="Q212" s="238"/>
      <c r="R212" s="238"/>
      <c r="S212" s="238"/>
      <c r="T212" s="238"/>
      <c r="U212" s="238"/>
      <c r="V212" s="238"/>
      <c r="W212" s="238"/>
      <c r="X212" s="238"/>
      <c r="Y212" s="238"/>
      <c r="Z212" s="50"/>
      <c r="AA212" s="50"/>
      <c r="AB212" s="50"/>
      <c r="AC212" s="14"/>
      <c r="AD212" s="14"/>
      <c r="AE212" s="14"/>
      <c r="AF212" s="238"/>
      <c r="AG212" s="238"/>
      <c r="AH212" s="238"/>
      <c r="AI212" s="238"/>
      <c r="AJ212" s="238"/>
      <c r="AK212" s="15"/>
      <c r="AL212" s="238"/>
      <c r="AM212" s="238"/>
      <c r="AN212" s="15"/>
      <c r="AO212" s="238"/>
      <c r="AP212" s="238"/>
      <c r="AQ212" s="15"/>
      <c r="AR212" s="238"/>
      <c r="AS212" s="238"/>
      <c r="AT212" s="238"/>
      <c r="AU212" s="238"/>
      <c r="AV212" s="238"/>
      <c r="AW212" s="238"/>
      <c r="AX212" s="238"/>
      <c r="AY212" s="238"/>
      <c r="AZ212" s="238"/>
      <c r="BA212" s="238"/>
      <c r="BB212" s="238"/>
      <c r="BC212" s="238"/>
      <c r="BD212" s="238"/>
      <c r="BE212" s="238"/>
      <c r="BF212" s="238"/>
      <c r="BG212" s="50">
        <v>248.1</v>
      </c>
      <c r="BH212" s="50">
        <v>184.75198</v>
      </c>
      <c r="BI212" s="14">
        <f t="shared" si="404"/>
        <v>74.466739218057242</v>
      </c>
      <c r="BJ212" s="50"/>
      <c r="BK212" s="238"/>
      <c r="BL212" s="238"/>
      <c r="BM212" s="238"/>
      <c r="BN212" s="238"/>
      <c r="BO212" s="238"/>
      <c r="BP212" s="50"/>
      <c r="BQ212" s="238"/>
      <c r="BR212" s="238"/>
      <c r="BS212" s="50"/>
      <c r="BT212" s="238"/>
      <c r="BU212" s="238"/>
      <c r="BV212" s="50"/>
      <c r="BW212" s="238"/>
      <c r="BX212" s="238"/>
      <c r="BY212" s="50"/>
      <c r="BZ212" s="238"/>
      <c r="CA212" s="238"/>
      <c r="CB212" s="50"/>
      <c r="CC212" s="238"/>
      <c r="CD212" s="238"/>
      <c r="CE212" s="50"/>
      <c r="CF212" s="238"/>
      <c r="CG212" s="14"/>
      <c r="CH212" s="50"/>
      <c r="CI212" s="238"/>
      <c r="CJ212" s="14"/>
      <c r="CK212" s="50"/>
      <c r="CL212" s="238"/>
      <c r="CM212" s="14"/>
      <c r="CN212" s="50"/>
      <c r="CO212" s="238"/>
      <c r="CP212" s="14"/>
      <c r="CQ212" s="50"/>
      <c r="CR212" s="238"/>
      <c r="CS212" s="14"/>
      <c r="CT212" s="50"/>
      <c r="CU212" s="238"/>
      <c r="CV212" s="14"/>
      <c r="CW212" s="50"/>
      <c r="CX212" s="238"/>
      <c r="CY212" s="14"/>
      <c r="CZ212" s="50"/>
      <c r="DA212" s="238"/>
      <c r="DB212" s="14"/>
      <c r="DC212" s="50"/>
      <c r="DD212" s="238"/>
      <c r="DE212" s="14"/>
      <c r="DF212" s="50"/>
      <c r="DG212" s="238"/>
      <c r="DH212" s="14"/>
      <c r="DI212" s="50"/>
      <c r="DJ212" s="238"/>
      <c r="DK212" s="14"/>
      <c r="DL212" s="50"/>
      <c r="DM212" s="238"/>
      <c r="DN212" s="14"/>
      <c r="DO212" s="50"/>
      <c r="DP212" s="238"/>
      <c r="DQ212" s="14"/>
      <c r="DR212" s="50"/>
      <c r="DS212" s="238"/>
      <c r="DT212" s="14"/>
      <c r="DU212" s="50"/>
      <c r="DV212" s="238"/>
      <c r="DW212" s="14"/>
      <c r="DX212" s="50"/>
      <c r="DY212" s="238"/>
      <c r="DZ212" s="14"/>
      <c r="EA212" s="50"/>
      <c r="EB212" s="50"/>
      <c r="EC212" s="50"/>
      <c r="ED212" s="50"/>
      <c r="EE212" s="50"/>
      <c r="EF212" s="50"/>
      <c r="EG212" s="50"/>
      <c r="EH212" s="50"/>
      <c r="EI212" s="50"/>
      <c r="EJ212" s="50"/>
      <c r="EK212" s="50"/>
      <c r="EL212" s="50"/>
      <c r="EM212" s="50"/>
      <c r="EN212" s="50"/>
      <c r="EO212" s="50"/>
      <c r="EP212" s="50"/>
      <c r="EQ212" s="50"/>
      <c r="ER212" s="50"/>
      <c r="ES212" s="50"/>
      <c r="ET212" s="50"/>
      <c r="EU212" s="50"/>
      <c r="EV212" s="50"/>
      <c r="EW212" s="50"/>
      <c r="EX212" s="50"/>
      <c r="EY212" s="50"/>
      <c r="EZ212" s="50"/>
      <c r="FA212" s="50"/>
      <c r="FB212" s="50"/>
      <c r="FC212" s="50"/>
      <c r="FD212" s="50"/>
      <c r="FE212" s="50"/>
      <c r="FF212" s="50"/>
      <c r="FG212" s="50"/>
      <c r="FH212" s="50"/>
      <c r="FI212" s="50"/>
      <c r="FJ212" s="14"/>
      <c r="FK212" s="50"/>
      <c r="FL212" s="50"/>
      <c r="FM212" s="14"/>
      <c r="FN212" s="50"/>
      <c r="FO212" s="50"/>
      <c r="FP212" s="14"/>
      <c r="FQ212" s="50"/>
      <c r="FR212" s="50"/>
      <c r="FS212" s="14"/>
      <c r="FT212" s="50"/>
      <c r="FU212" s="50"/>
      <c r="FV212" s="14"/>
    </row>
    <row r="213" spans="1:178" s="12" customFormat="1" ht="15.75" x14ac:dyDescent="0.25">
      <c r="A213" s="59" t="s">
        <v>413</v>
      </c>
      <c r="B213" s="50">
        <f t="shared" si="392"/>
        <v>248.1</v>
      </c>
      <c r="C213" s="50">
        <f t="shared" si="393"/>
        <v>139.56104000000002</v>
      </c>
      <c r="D213" s="15">
        <f t="shared" si="112"/>
        <v>56.251930673115695</v>
      </c>
      <c r="E213" s="50"/>
      <c r="F213" s="50"/>
      <c r="G213" s="50"/>
      <c r="H213" s="50"/>
      <c r="I213" s="50"/>
      <c r="J213" s="50"/>
      <c r="K213" s="50"/>
      <c r="L213" s="50"/>
      <c r="M213" s="50"/>
      <c r="N213" s="238"/>
      <c r="O213" s="238"/>
      <c r="P213" s="238"/>
      <c r="Q213" s="238"/>
      <c r="R213" s="238"/>
      <c r="S213" s="238"/>
      <c r="T213" s="238"/>
      <c r="U213" s="238"/>
      <c r="V213" s="238"/>
      <c r="W213" s="238"/>
      <c r="X213" s="238"/>
      <c r="Y213" s="238"/>
      <c r="Z213" s="50"/>
      <c r="AA213" s="50"/>
      <c r="AB213" s="50"/>
      <c r="AC213" s="14"/>
      <c r="AD213" s="14"/>
      <c r="AE213" s="14"/>
      <c r="AF213" s="238"/>
      <c r="AG213" s="238"/>
      <c r="AH213" s="238"/>
      <c r="AI213" s="238"/>
      <c r="AJ213" s="238"/>
      <c r="AK213" s="15"/>
      <c r="AL213" s="238"/>
      <c r="AM213" s="238"/>
      <c r="AN213" s="15"/>
      <c r="AO213" s="238"/>
      <c r="AP213" s="238"/>
      <c r="AQ213" s="15"/>
      <c r="AR213" s="238"/>
      <c r="AS213" s="238"/>
      <c r="AT213" s="238"/>
      <c r="AU213" s="238"/>
      <c r="AV213" s="238"/>
      <c r="AW213" s="238"/>
      <c r="AX213" s="238"/>
      <c r="AY213" s="238"/>
      <c r="AZ213" s="238"/>
      <c r="BA213" s="238"/>
      <c r="BB213" s="238"/>
      <c r="BC213" s="238"/>
      <c r="BD213" s="238"/>
      <c r="BE213" s="238"/>
      <c r="BF213" s="238"/>
      <c r="BG213" s="50">
        <v>248.1</v>
      </c>
      <c r="BH213" s="50">
        <v>139.56104000000002</v>
      </c>
      <c r="BI213" s="14">
        <f t="shared" si="404"/>
        <v>56.251930673115695</v>
      </c>
      <c r="BJ213" s="50"/>
      <c r="BK213" s="238"/>
      <c r="BL213" s="238"/>
      <c r="BM213" s="238"/>
      <c r="BN213" s="238"/>
      <c r="BO213" s="238"/>
      <c r="BP213" s="50"/>
      <c r="BQ213" s="238"/>
      <c r="BR213" s="238"/>
      <c r="BS213" s="50"/>
      <c r="BT213" s="238"/>
      <c r="BU213" s="238"/>
      <c r="BV213" s="50"/>
      <c r="BW213" s="238"/>
      <c r="BX213" s="238"/>
      <c r="BY213" s="50"/>
      <c r="BZ213" s="238"/>
      <c r="CA213" s="238"/>
      <c r="CB213" s="50"/>
      <c r="CC213" s="238"/>
      <c r="CD213" s="238"/>
      <c r="CE213" s="50"/>
      <c r="CF213" s="238"/>
      <c r="CG213" s="14"/>
      <c r="CH213" s="50"/>
      <c r="CI213" s="238"/>
      <c r="CJ213" s="14"/>
      <c r="CK213" s="50"/>
      <c r="CL213" s="238"/>
      <c r="CM213" s="14"/>
      <c r="CN213" s="50"/>
      <c r="CO213" s="238"/>
      <c r="CP213" s="14"/>
      <c r="CQ213" s="50"/>
      <c r="CR213" s="238"/>
      <c r="CS213" s="14"/>
      <c r="CT213" s="50"/>
      <c r="CU213" s="238"/>
      <c r="CV213" s="14"/>
      <c r="CW213" s="50"/>
      <c r="CX213" s="238"/>
      <c r="CY213" s="14"/>
      <c r="CZ213" s="50"/>
      <c r="DA213" s="238"/>
      <c r="DB213" s="14"/>
      <c r="DC213" s="50"/>
      <c r="DD213" s="238"/>
      <c r="DE213" s="14"/>
      <c r="DF213" s="50"/>
      <c r="DG213" s="238"/>
      <c r="DH213" s="14"/>
      <c r="DI213" s="50"/>
      <c r="DJ213" s="238"/>
      <c r="DK213" s="14"/>
      <c r="DL213" s="50"/>
      <c r="DM213" s="238"/>
      <c r="DN213" s="14"/>
      <c r="DO213" s="50"/>
      <c r="DP213" s="238"/>
      <c r="DQ213" s="14"/>
      <c r="DR213" s="50"/>
      <c r="DS213" s="238"/>
      <c r="DT213" s="14"/>
      <c r="DU213" s="50"/>
      <c r="DV213" s="238"/>
      <c r="DW213" s="14"/>
      <c r="DX213" s="50"/>
      <c r="DY213" s="238"/>
      <c r="DZ213" s="14"/>
      <c r="EA213" s="50"/>
      <c r="EB213" s="50"/>
      <c r="EC213" s="50"/>
      <c r="ED213" s="50"/>
      <c r="EE213" s="50"/>
      <c r="EF213" s="50"/>
      <c r="EG213" s="50"/>
      <c r="EH213" s="50"/>
      <c r="EI213" s="50"/>
      <c r="EJ213" s="50"/>
      <c r="EK213" s="50"/>
      <c r="EL213" s="50"/>
      <c r="EM213" s="50"/>
      <c r="EN213" s="50"/>
      <c r="EO213" s="50"/>
      <c r="EP213" s="50"/>
      <c r="EQ213" s="50"/>
      <c r="ER213" s="50"/>
      <c r="ES213" s="50"/>
      <c r="ET213" s="50"/>
      <c r="EU213" s="50"/>
      <c r="EV213" s="50"/>
      <c r="EW213" s="50"/>
      <c r="EX213" s="50"/>
      <c r="EY213" s="50"/>
      <c r="EZ213" s="50"/>
      <c r="FA213" s="50"/>
      <c r="FB213" s="50"/>
      <c r="FC213" s="50"/>
      <c r="FD213" s="50"/>
      <c r="FE213" s="50"/>
      <c r="FF213" s="50"/>
      <c r="FG213" s="50"/>
      <c r="FH213" s="50"/>
      <c r="FI213" s="50"/>
      <c r="FJ213" s="14"/>
      <c r="FK213" s="50"/>
      <c r="FL213" s="50"/>
      <c r="FM213" s="14"/>
      <c r="FN213" s="50"/>
      <c r="FO213" s="50"/>
      <c r="FP213" s="14"/>
      <c r="FQ213" s="50"/>
      <c r="FR213" s="50"/>
      <c r="FS213" s="14"/>
      <c r="FT213" s="50"/>
      <c r="FU213" s="50"/>
      <c r="FV213" s="14"/>
    </row>
    <row r="214" spans="1:178" s="28" customFormat="1" ht="31.5" x14ac:dyDescent="0.25">
      <c r="A214" s="131" t="s">
        <v>416</v>
      </c>
      <c r="B214" s="80">
        <f t="shared" si="392"/>
        <v>34952.100000000006</v>
      </c>
      <c r="C214" s="80">
        <f t="shared" si="393"/>
        <v>23480.67928</v>
      </c>
      <c r="D214" s="83">
        <f t="shared" ref="D214" si="406">C214/B214*100</f>
        <v>67.179595160233561</v>
      </c>
      <c r="E214" s="83">
        <f>E215+E216</f>
        <v>0</v>
      </c>
      <c r="F214" s="83">
        <f t="shared" ref="F214:AY214" si="407">F215+F216</f>
        <v>0</v>
      </c>
      <c r="G214" s="83">
        <f t="shared" si="407"/>
        <v>0</v>
      </c>
      <c r="H214" s="83">
        <f t="shared" si="407"/>
        <v>0</v>
      </c>
      <c r="I214" s="83">
        <f t="shared" si="407"/>
        <v>0</v>
      </c>
      <c r="J214" s="83">
        <f t="shared" si="407"/>
        <v>0</v>
      </c>
      <c r="K214" s="83">
        <f t="shared" si="407"/>
        <v>0</v>
      </c>
      <c r="L214" s="83">
        <f t="shared" si="407"/>
        <v>0</v>
      </c>
      <c r="M214" s="83"/>
      <c r="N214" s="83">
        <f t="shared" si="407"/>
        <v>0</v>
      </c>
      <c r="O214" s="83">
        <f t="shared" si="407"/>
        <v>0</v>
      </c>
      <c r="P214" s="83">
        <f t="shared" si="407"/>
        <v>0</v>
      </c>
      <c r="Q214" s="83">
        <f t="shared" si="407"/>
        <v>0</v>
      </c>
      <c r="R214" s="83">
        <f t="shared" si="407"/>
        <v>0</v>
      </c>
      <c r="S214" s="83">
        <f t="shared" si="407"/>
        <v>0</v>
      </c>
      <c r="T214" s="83">
        <f t="shared" si="407"/>
        <v>0</v>
      </c>
      <c r="U214" s="83">
        <f t="shared" si="407"/>
        <v>0</v>
      </c>
      <c r="V214" s="83">
        <f t="shared" si="407"/>
        <v>0</v>
      </c>
      <c r="W214" s="83">
        <f t="shared" si="407"/>
        <v>0</v>
      </c>
      <c r="X214" s="83">
        <f t="shared" si="407"/>
        <v>0</v>
      </c>
      <c r="Y214" s="83">
        <f t="shared" si="407"/>
        <v>0</v>
      </c>
      <c r="Z214" s="83">
        <f t="shared" si="407"/>
        <v>458.8</v>
      </c>
      <c r="AA214" s="83">
        <f t="shared" si="407"/>
        <v>392.49599999999998</v>
      </c>
      <c r="AB214" s="81">
        <f t="shared" si="163"/>
        <v>85.548387096774192</v>
      </c>
      <c r="AC214" s="83">
        <f t="shared" si="407"/>
        <v>0</v>
      </c>
      <c r="AD214" s="83">
        <f t="shared" si="407"/>
        <v>0</v>
      </c>
      <c r="AE214" s="81"/>
      <c r="AF214" s="83">
        <f t="shared" si="407"/>
        <v>0</v>
      </c>
      <c r="AG214" s="83">
        <f t="shared" si="407"/>
        <v>0</v>
      </c>
      <c r="AH214" s="83">
        <f t="shared" si="407"/>
        <v>0</v>
      </c>
      <c r="AI214" s="83">
        <f>SUM(AI215:AI218)</f>
        <v>385</v>
      </c>
      <c r="AJ214" s="83">
        <f t="shared" ref="AJ214:AM214" si="408">SUM(AJ215:AJ218)</f>
        <v>385</v>
      </c>
      <c r="AK214" s="83">
        <f t="shared" si="383"/>
        <v>100</v>
      </c>
      <c r="AL214" s="83">
        <f t="shared" si="408"/>
        <v>1484</v>
      </c>
      <c r="AM214" s="83">
        <f t="shared" si="408"/>
        <v>1484</v>
      </c>
      <c r="AN214" s="83">
        <f t="shared" si="384"/>
        <v>100</v>
      </c>
      <c r="AO214" s="83">
        <f t="shared" si="407"/>
        <v>1200</v>
      </c>
      <c r="AP214" s="83">
        <f t="shared" si="407"/>
        <v>1200</v>
      </c>
      <c r="AQ214" s="83">
        <f t="shared" ref="AQ214:AQ233" si="409">AP214/AO214*100</f>
        <v>100</v>
      </c>
      <c r="AR214" s="83">
        <f t="shared" si="407"/>
        <v>0</v>
      </c>
      <c r="AS214" s="83">
        <f t="shared" si="407"/>
        <v>0</v>
      </c>
      <c r="AT214" s="83">
        <f t="shared" si="407"/>
        <v>0</v>
      </c>
      <c r="AU214" s="83">
        <f t="shared" si="407"/>
        <v>0</v>
      </c>
      <c r="AV214" s="83">
        <f t="shared" si="407"/>
        <v>0</v>
      </c>
      <c r="AW214" s="83">
        <f t="shared" si="407"/>
        <v>0</v>
      </c>
      <c r="AX214" s="83">
        <f t="shared" si="407"/>
        <v>0</v>
      </c>
      <c r="AY214" s="83">
        <f t="shared" si="407"/>
        <v>0</v>
      </c>
      <c r="AZ214" s="83">
        <f t="shared" ref="AZ214:BF214" si="410">AZ215+AZ216</f>
        <v>0</v>
      </c>
      <c r="BA214" s="83">
        <f t="shared" si="410"/>
        <v>0</v>
      </c>
      <c r="BB214" s="83">
        <f t="shared" si="410"/>
        <v>0</v>
      </c>
      <c r="BC214" s="83">
        <f t="shared" si="410"/>
        <v>0</v>
      </c>
      <c r="BD214" s="83">
        <f t="shared" si="410"/>
        <v>0</v>
      </c>
      <c r="BE214" s="83">
        <f t="shared" si="410"/>
        <v>0</v>
      </c>
      <c r="BF214" s="83">
        <f t="shared" si="410"/>
        <v>0</v>
      </c>
      <c r="BG214" s="83">
        <f>SUM(BG215:BG218)</f>
        <v>1513.9</v>
      </c>
      <c r="BH214" s="83">
        <f>SUM(BH215:BH218)</f>
        <v>399.18328000000002</v>
      </c>
      <c r="BI214" s="81">
        <f t="shared" ref="BI214:BI218" si="411">BH214/BG214*100</f>
        <v>26.367876345861678</v>
      </c>
      <c r="BJ214" s="83"/>
      <c r="BK214" s="83">
        <f t="shared" ref="BK214" si="412">BK215+BK216</f>
        <v>0</v>
      </c>
      <c r="BL214" s="81"/>
      <c r="BM214" s="83">
        <f t="shared" ref="BM214:BO214" si="413">BM215+BM216</f>
        <v>0</v>
      </c>
      <c r="BN214" s="83">
        <f t="shared" si="413"/>
        <v>0</v>
      </c>
      <c r="BO214" s="83">
        <f t="shared" si="413"/>
        <v>0</v>
      </c>
      <c r="BP214" s="83">
        <f>SUM(BP215:BP218)</f>
        <v>0</v>
      </c>
      <c r="BQ214" s="83">
        <f t="shared" ref="BQ214" si="414">BQ215+BQ216</f>
        <v>0</v>
      </c>
      <c r="BR214" s="81"/>
      <c r="BS214" s="83">
        <f>SUM(BS215:BS218)</f>
        <v>9400</v>
      </c>
      <c r="BT214" s="83">
        <f t="shared" ref="BT214" si="415">BT215+BT216</f>
        <v>9400</v>
      </c>
      <c r="BU214" s="81">
        <f>BT214/BS214*100</f>
        <v>100</v>
      </c>
      <c r="BV214" s="83">
        <f>SUM(BV215:BV218)</f>
        <v>0</v>
      </c>
      <c r="BW214" s="83">
        <f t="shared" ref="BW214" si="416">BW215+BW216</f>
        <v>0</v>
      </c>
      <c r="BX214" s="81"/>
      <c r="BY214" s="83">
        <f>SUM(BY215:BY218)</f>
        <v>0</v>
      </c>
      <c r="BZ214" s="83">
        <f t="shared" ref="BZ214" si="417">BZ215+BZ216</f>
        <v>0</v>
      </c>
      <c r="CA214" s="81"/>
      <c r="CB214" s="83">
        <f>SUM(CB215:CB218)</f>
        <v>0</v>
      </c>
      <c r="CC214" s="83">
        <f t="shared" ref="CC214" si="418">CC215+CC216</f>
        <v>0</v>
      </c>
      <c r="CD214" s="81"/>
      <c r="CE214" s="83">
        <f>SUM(CE215:CE218)</f>
        <v>220</v>
      </c>
      <c r="CF214" s="83">
        <f t="shared" ref="CF214" si="419">CF215+CF216</f>
        <v>220</v>
      </c>
      <c r="CG214" s="81">
        <f t="shared" si="399"/>
        <v>100</v>
      </c>
      <c r="CH214" s="83">
        <f>SUM(CH215:CH218)</f>
        <v>0</v>
      </c>
      <c r="CI214" s="83">
        <f t="shared" ref="CI214" si="420">CI215+CI216</f>
        <v>0</v>
      </c>
      <c r="CJ214" s="81"/>
      <c r="CK214" s="83">
        <f>SUM(CK215:CK218)</f>
        <v>0</v>
      </c>
      <c r="CL214" s="83">
        <f t="shared" ref="CL214" si="421">CL215+CL216</f>
        <v>0</v>
      </c>
      <c r="CM214" s="81"/>
      <c r="CN214" s="83">
        <f>SUM(CN215:CN218)</f>
        <v>0</v>
      </c>
      <c r="CO214" s="83">
        <f t="shared" ref="CO214" si="422">CO215+CO216</f>
        <v>0</v>
      </c>
      <c r="CP214" s="81"/>
      <c r="CQ214" s="83">
        <f>SUM(CQ215:CQ218)</f>
        <v>0</v>
      </c>
      <c r="CR214" s="83">
        <f t="shared" ref="CR214" si="423">CR215+CR216</f>
        <v>0</v>
      </c>
      <c r="CS214" s="81"/>
      <c r="CT214" s="83">
        <f>SUM(CT215:CT218)</f>
        <v>0</v>
      </c>
      <c r="CU214" s="83">
        <f t="shared" ref="CU214" si="424">CU215+CU216</f>
        <v>0</v>
      </c>
      <c r="CV214" s="81"/>
      <c r="CW214" s="83">
        <f>SUM(CW215:CW218)</f>
        <v>0</v>
      </c>
      <c r="CX214" s="83">
        <f t="shared" ref="CX214" si="425">CX215+CX216</f>
        <v>0</v>
      </c>
      <c r="CY214" s="81"/>
      <c r="CZ214" s="83">
        <f>SUM(CZ215:CZ218)</f>
        <v>10000</v>
      </c>
      <c r="DA214" s="83">
        <f>SUM(DA215:DA218)</f>
        <v>10000</v>
      </c>
      <c r="DB214" s="81">
        <f t="shared" ref="DB214:DB216" si="426">DA214/CZ214*100</f>
        <v>100</v>
      </c>
      <c r="DC214" s="83">
        <f>SUM(DC215:DC218)</f>
        <v>0</v>
      </c>
      <c r="DD214" s="83">
        <f t="shared" ref="DD214" si="427">DD215+DD216</f>
        <v>0</v>
      </c>
      <c r="DE214" s="81"/>
      <c r="DF214" s="83">
        <f>SUM(DF215:DF218)</f>
        <v>0</v>
      </c>
      <c r="DG214" s="83">
        <f t="shared" ref="DG214" si="428">DG215+DG216</f>
        <v>0</v>
      </c>
      <c r="DH214" s="81"/>
      <c r="DI214" s="83">
        <f>SUM(DI215:DI218)</f>
        <v>0</v>
      </c>
      <c r="DJ214" s="83">
        <f t="shared" ref="DJ214" si="429">DJ215+DJ216</f>
        <v>0</v>
      </c>
      <c r="DK214" s="81"/>
      <c r="DL214" s="83">
        <f>SUM(DL215:DL218)</f>
        <v>0</v>
      </c>
      <c r="DM214" s="83">
        <f t="shared" ref="DM214" si="430">DM215+DM216</f>
        <v>0</v>
      </c>
      <c r="DN214" s="81"/>
      <c r="DO214" s="83">
        <f>SUM(DO215:DO218)</f>
        <v>0</v>
      </c>
      <c r="DP214" s="83">
        <f t="shared" ref="DP214" si="431">DP215+DP216</f>
        <v>0</v>
      </c>
      <c r="DQ214" s="81"/>
      <c r="DR214" s="83">
        <f>SUM(DR215:DR218)</f>
        <v>0</v>
      </c>
      <c r="DS214" s="83">
        <f t="shared" ref="DS214" si="432">DS215+DS216</f>
        <v>0</v>
      </c>
      <c r="DT214" s="81"/>
      <c r="DU214" s="83">
        <f>SUM(DU215:DU218)</f>
        <v>0</v>
      </c>
      <c r="DV214" s="83">
        <f t="shared" ref="DV214" si="433">DV215+DV216</f>
        <v>0</v>
      </c>
      <c r="DW214" s="81"/>
      <c r="DX214" s="83">
        <f>SUM(DX215:DX218)</f>
        <v>0</v>
      </c>
      <c r="DY214" s="83">
        <f t="shared" ref="DY214" si="434">DY215+DY216</f>
        <v>0</v>
      </c>
      <c r="DZ214" s="81"/>
      <c r="EA214" s="83">
        <f t="shared" ref="EA214:EB214" si="435">EA215+EA216</f>
        <v>290.39999999999998</v>
      </c>
      <c r="EB214" s="83">
        <f t="shared" si="435"/>
        <v>0</v>
      </c>
      <c r="EC214" s="81">
        <f t="shared" ref="EC214:EC215" si="436">EB214/EA214*100</f>
        <v>0</v>
      </c>
      <c r="ED214" s="83">
        <f t="shared" ref="ED214:EE214" si="437">ED215+ED216</f>
        <v>10000</v>
      </c>
      <c r="EE214" s="83">
        <f t="shared" si="437"/>
        <v>0</v>
      </c>
      <c r="EF214" s="81">
        <f t="shared" ref="EF214:EF216" si="438">EE214/ED214*100</f>
        <v>0</v>
      </c>
      <c r="EG214" s="83"/>
      <c r="EH214" s="83"/>
      <c r="EI214" s="81"/>
      <c r="EJ214" s="83"/>
      <c r="EK214" s="83"/>
      <c r="EL214" s="81"/>
      <c r="EM214" s="83"/>
      <c r="EN214" s="83"/>
      <c r="EO214" s="81"/>
      <c r="EP214" s="83"/>
      <c r="EQ214" s="83"/>
      <c r="ER214" s="81"/>
      <c r="ES214" s="83"/>
      <c r="ET214" s="83"/>
      <c r="EU214" s="81"/>
      <c r="EV214" s="83"/>
      <c r="EW214" s="83"/>
      <c r="EX214" s="81"/>
      <c r="EY214" s="83"/>
      <c r="EZ214" s="83"/>
      <c r="FA214" s="81"/>
      <c r="FB214" s="83"/>
      <c r="FC214" s="83"/>
      <c r="FD214" s="81"/>
      <c r="FE214" s="83"/>
      <c r="FF214" s="83"/>
      <c r="FG214" s="81"/>
      <c r="FH214" s="83"/>
      <c r="FI214" s="83"/>
      <c r="FJ214" s="81"/>
      <c r="FK214" s="83"/>
      <c r="FL214" s="83"/>
      <c r="FM214" s="81"/>
      <c r="FN214" s="83"/>
      <c r="FO214" s="83"/>
      <c r="FP214" s="81"/>
      <c r="FQ214" s="83"/>
      <c r="FR214" s="83"/>
      <c r="FS214" s="81"/>
      <c r="FT214" s="83"/>
      <c r="FU214" s="83"/>
      <c r="FV214" s="81"/>
    </row>
    <row r="215" spans="1:178" s="12" customFormat="1" ht="35.25" customHeight="1" x14ac:dyDescent="0.25">
      <c r="A215" s="59" t="s">
        <v>381</v>
      </c>
      <c r="B215" s="50">
        <f t="shared" si="392"/>
        <v>14685.9</v>
      </c>
      <c r="C215" s="50">
        <f t="shared" si="393"/>
        <v>13427.25239</v>
      </c>
      <c r="D215" s="15">
        <f t="shared" si="112"/>
        <v>91.429550725525843</v>
      </c>
      <c r="E215" s="15"/>
      <c r="F215" s="15"/>
      <c r="G215" s="15"/>
      <c r="H215" s="15"/>
      <c r="I215" s="15"/>
      <c r="J215" s="15"/>
      <c r="K215" s="15"/>
      <c r="L215" s="15"/>
      <c r="M215" s="15"/>
      <c r="N215" s="15"/>
      <c r="O215" s="15"/>
      <c r="P215" s="15"/>
      <c r="Q215" s="15"/>
      <c r="R215" s="15"/>
      <c r="S215" s="15"/>
      <c r="T215" s="15"/>
      <c r="U215" s="15"/>
      <c r="V215" s="14"/>
      <c r="W215" s="15"/>
      <c r="X215" s="15"/>
      <c r="Y215" s="14"/>
      <c r="Z215" s="15">
        <v>458.8</v>
      </c>
      <c r="AA215" s="172">
        <v>392.49599999999998</v>
      </c>
      <c r="AB215" s="14">
        <f t="shared" si="163"/>
        <v>85.548387096774192</v>
      </c>
      <c r="AC215" s="15"/>
      <c r="AD215" s="15"/>
      <c r="AE215" s="14"/>
      <c r="AF215" s="15"/>
      <c r="AG215" s="15"/>
      <c r="AH215" s="14"/>
      <c r="AI215" s="50">
        <v>385</v>
      </c>
      <c r="AJ215" s="50">
        <v>385</v>
      </c>
      <c r="AK215" s="15">
        <f t="shared" si="383"/>
        <v>100</v>
      </c>
      <c r="AL215" s="50">
        <v>1484</v>
      </c>
      <c r="AM215" s="50">
        <v>1484</v>
      </c>
      <c r="AN215" s="15">
        <f t="shared" si="384"/>
        <v>100</v>
      </c>
      <c r="AO215" s="15">
        <v>1200</v>
      </c>
      <c r="AP215" s="15">
        <v>1200</v>
      </c>
      <c r="AQ215" s="15">
        <f t="shared" si="409"/>
        <v>100</v>
      </c>
      <c r="AR215" s="15"/>
      <c r="AS215" s="15"/>
      <c r="AT215" s="14"/>
      <c r="AU215" s="15"/>
      <c r="AV215" s="15"/>
      <c r="AW215" s="14"/>
      <c r="AX215" s="15"/>
      <c r="AY215" s="15"/>
      <c r="AZ215" s="14"/>
      <c r="BA215" s="15"/>
      <c r="BB215" s="15"/>
      <c r="BC215" s="14"/>
      <c r="BD215" s="15"/>
      <c r="BE215" s="15"/>
      <c r="BF215" s="14"/>
      <c r="BG215" s="50">
        <v>1247.7</v>
      </c>
      <c r="BH215" s="50">
        <v>345.75639000000001</v>
      </c>
      <c r="BI215" s="14">
        <f t="shared" si="411"/>
        <v>27.711500360663621</v>
      </c>
      <c r="BJ215" s="50"/>
      <c r="BK215" s="15"/>
      <c r="BL215" s="14"/>
      <c r="BM215" s="15"/>
      <c r="BN215" s="15"/>
      <c r="BO215" s="14"/>
      <c r="BP215" s="50"/>
      <c r="BQ215" s="15"/>
      <c r="BR215" s="14"/>
      <c r="BS215" s="50">
        <v>9400</v>
      </c>
      <c r="BT215" s="50">
        <v>9400</v>
      </c>
      <c r="BU215" s="14">
        <f>BT215/BS215*100</f>
        <v>100</v>
      </c>
      <c r="BV215" s="50"/>
      <c r="BW215" s="50"/>
      <c r="BX215" s="14"/>
      <c r="BY215" s="50"/>
      <c r="BZ215" s="50"/>
      <c r="CA215" s="14"/>
      <c r="CB215" s="50"/>
      <c r="CC215" s="15"/>
      <c r="CD215" s="14"/>
      <c r="CE215" s="50">
        <v>220</v>
      </c>
      <c r="CF215" s="15">
        <v>220</v>
      </c>
      <c r="CG215" s="14">
        <f t="shared" si="399"/>
        <v>100</v>
      </c>
      <c r="CH215" s="50"/>
      <c r="CI215" s="15"/>
      <c r="CJ215" s="14"/>
      <c r="CK215" s="50"/>
      <c r="CL215" s="15"/>
      <c r="CM215" s="14"/>
      <c r="CN215" s="50"/>
      <c r="CO215" s="15"/>
      <c r="CP215" s="14"/>
      <c r="CQ215" s="50"/>
      <c r="CR215" s="15"/>
      <c r="CS215" s="14"/>
      <c r="CT215" s="50"/>
      <c r="CU215" s="15"/>
      <c r="CV215" s="14"/>
      <c r="CW215" s="50"/>
      <c r="CX215" s="15"/>
      <c r="CY215" s="14"/>
      <c r="CZ215" s="50"/>
      <c r="DA215" s="15"/>
      <c r="DB215" s="14"/>
      <c r="DC215" s="50"/>
      <c r="DD215" s="15"/>
      <c r="DE215" s="14"/>
      <c r="DF215" s="50"/>
      <c r="DG215" s="15"/>
      <c r="DH215" s="14"/>
      <c r="DI215" s="50"/>
      <c r="DJ215" s="15"/>
      <c r="DK215" s="14"/>
      <c r="DL215" s="50"/>
      <c r="DM215" s="15"/>
      <c r="DN215" s="14"/>
      <c r="DO215" s="50"/>
      <c r="DP215" s="15"/>
      <c r="DQ215" s="14"/>
      <c r="DR215" s="50"/>
      <c r="DS215" s="15"/>
      <c r="DT215" s="14"/>
      <c r="DU215" s="50"/>
      <c r="DV215" s="15"/>
      <c r="DW215" s="14"/>
      <c r="DX215" s="50"/>
      <c r="DY215" s="15"/>
      <c r="DZ215" s="14"/>
      <c r="EA215" s="191">
        <v>290.39999999999998</v>
      </c>
      <c r="EB215" s="172"/>
      <c r="EC215" s="14">
        <f t="shared" si="436"/>
        <v>0</v>
      </c>
      <c r="ED215" s="172"/>
      <c r="EE215" s="172"/>
      <c r="EF215" s="14"/>
      <c r="EG215" s="172"/>
      <c r="EH215" s="172"/>
      <c r="EI215" s="14"/>
      <c r="EJ215" s="172"/>
      <c r="EK215" s="172"/>
      <c r="EL215" s="14"/>
      <c r="EM215" s="172"/>
      <c r="EN215" s="172"/>
      <c r="EO215" s="14"/>
      <c r="EP215" s="172"/>
      <c r="EQ215" s="172"/>
      <c r="ER215" s="14"/>
      <c r="ES215" s="172"/>
      <c r="ET215" s="172"/>
      <c r="EU215" s="14"/>
      <c r="EV215" s="172"/>
      <c r="EW215" s="172"/>
      <c r="EX215" s="14"/>
      <c r="EY215" s="172"/>
      <c r="EZ215" s="172"/>
      <c r="FA215" s="14"/>
      <c r="FB215" s="172"/>
      <c r="FC215" s="172"/>
      <c r="FD215" s="14"/>
      <c r="FE215" s="172"/>
      <c r="FF215" s="172"/>
      <c r="FG215" s="14"/>
      <c r="FH215" s="172"/>
      <c r="FI215" s="172"/>
      <c r="FJ215" s="14"/>
      <c r="FK215" s="172"/>
      <c r="FL215" s="172"/>
      <c r="FM215" s="14"/>
      <c r="FN215" s="172"/>
      <c r="FO215" s="172"/>
      <c r="FP215" s="14"/>
      <c r="FQ215" s="172"/>
      <c r="FR215" s="172"/>
      <c r="FS215" s="14"/>
      <c r="FT215" s="172"/>
      <c r="FU215" s="172"/>
      <c r="FV215" s="14"/>
    </row>
    <row r="216" spans="1:178" s="12" customFormat="1" ht="15" customHeight="1" x14ac:dyDescent="0.25">
      <c r="A216" s="59" t="s">
        <v>415</v>
      </c>
      <c r="B216" s="50">
        <f t="shared" si="392"/>
        <v>19802.916559999998</v>
      </c>
      <c r="C216" s="50">
        <f t="shared" si="393"/>
        <v>9802.9165599999997</v>
      </c>
      <c r="D216" s="15">
        <f t="shared" si="112"/>
        <v>49.502387844227734</v>
      </c>
      <c r="E216" s="50"/>
      <c r="F216" s="50"/>
      <c r="G216" s="50"/>
      <c r="H216" s="50"/>
      <c r="I216" s="50"/>
      <c r="J216" s="50"/>
      <c r="K216" s="50"/>
      <c r="L216" s="50"/>
      <c r="M216" s="50"/>
      <c r="N216" s="238"/>
      <c r="O216" s="238"/>
      <c r="P216" s="238"/>
      <c r="Q216" s="238"/>
      <c r="R216" s="238"/>
      <c r="S216" s="238"/>
      <c r="T216" s="238"/>
      <c r="U216" s="238"/>
      <c r="V216" s="238"/>
      <c r="W216" s="238"/>
      <c r="X216" s="238"/>
      <c r="Y216" s="238"/>
      <c r="Z216" s="50"/>
      <c r="AA216" s="15"/>
      <c r="AB216" s="50"/>
      <c r="AC216" s="14"/>
      <c r="AD216" s="14"/>
      <c r="AE216" s="14"/>
      <c r="AF216" s="238"/>
      <c r="AG216" s="238"/>
      <c r="AH216" s="238"/>
      <c r="AI216" s="238"/>
      <c r="AJ216" s="238"/>
      <c r="AK216" s="15"/>
      <c r="AL216" s="238"/>
      <c r="AM216" s="238"/>
      <c r="AN216" s="15"/>
      <c r="AO216" s="238"/>
      <c r="AP216" s="238"/>
      <c r="AQ216" s="15"/>
      <c r="AR216" s="238"/>
      <c r="AS216" s="238"/>
      <c r="AT216" s="238"/>
      <c r="AU216" s="238"/>
      <c r="AV216" s="238"/>
      <c r="AW216" s="238"/>
      <c r="AX216" s="238"/>
      <c r="AY216" s="238"/>
      <c r="AZ216" s="238"/>
      <c r="BA216" s="238"/>
      <c r="BB216" s="238"/>
      <c r="BC216" s="238"/>
      <c r="BD216" s="238"/>
      <c r="BE216" s="238"/>
      <c r="BF216" s="238"/>
      <c r="BG216" s="50"/>
      <c r="BH216" s="50"/>
      <c r="BI216" s="14"/>
      <c r="BJ216" s="50"/>
      <c r="BK216" s="15"/>
      <c r="BL216" s="238"/>
      <c r="BM216" s="238"/>
      <c r="BN216" s="238"/>
      <c r="BO216" s="238"/>
      <c r="BP216" s="50"/>
      <c r="BQ216" s="15"/>
      <c r="BR216" s="238"/>
      <c r="BS216" s="50"/>
      <c r="BT216" s="15"/>
      <c r="BU216" s="238"/>
      <c r="BV216" s="50"/>
      <c r="BW216" s="15"/>
      <c r="BX216" s="238"/>
      <c r="BY216" s="50"/>
      <c r="BZ216" s="15"/>
      <c r="CA216" s="238"/>
      <c r="CB216" s="50"/>
      <c r="CC216" s="15"/>
      <c r="CD216" s="238"/>
      <c r="CE216" s="50"/>
      <c r="CF216" s="15"/>
      <c r="CG216" s="14"/>
      <c r="CH216" s="50"/>
      <c r="CI216" s="15"/>
      <c r="CJ216" s="14"/>
      <c r="CK216" s="50"/>
      <c r="CL216" s="15"/>
      <c r="CM216" s="14"/>
      <c r="CN216" s="50"/>
      <c r="CO216" s="15"/>
      <c r="CP216" s="14"/>
      <c r="CQ216" s="50"/>
      <c r="CR216" s="15"/>
      <c r="CS216" s="14"/>
      <c r="CT216" s="50"/>
      <c r="CU216" s="15"/>
      <c r="CV216" s="14"/>
      <c r="CW216" s="50"/>
      <c r="CX216" s="15"/>
      <c r="CY216" s="14"/>
      <c r="CZ216" s="15">
        <v>9802.9165599999997</v>
      </c>
      <c r="DA216" s="15">
        <v>9802.9165599999997</v>
      </c>
      <c r="DB216" s="14">
        <f t="shared" si="426"/>
        <v>100</v>
      </c>
      <c r="DC216" s="15"/>
      <c r="DD216" s="15"/>
      <c r="DE216" s="14"/>
      <c r="DF216" s="15"/>
      <c r="DG216" s="15"/>
      <c r="DH216" s="14"/>
      <c r="DI216" s="15"/>
      <c r="DJ216" s="15"/>
      <c r="DK216" s="14"/>
      <c r="DL216" s="15"/>
      <c r="DM216" s="15"/>
      <c r="DN216" s="14"/>
      <c r="DO216" s="15"/>
      <c r="DP216" s="15"/>
      <c r="DQ216" s="14"/>
      <c r="DR216" s="15"/>
      <c r="DS216" s="15"/>
      <c r="DT216" s="14"/>
      <c r="DU216" s="15"/>
      <c r="DV216" s="15"/>
      <c r="DW216" s="14"/>
      <c r="DX216" s="15"/>
      <c r="DY216" s="15"/>
      <c r="DZ216" s="14"/>
      <c r="EA216" s="50"/>
      <c r="EB216" s="15"/>
      <c r="EC216" s="50"/>
      <c r="ED216" s="172">
        <v>10000</v>
      </c>
      <c r="EE216" s="15"/>
      <c r="EF216" s="14">
        <f t="shared" si="438"/>
        <v>0</v>
      </c>
      <c r="EG216" s="172"/>
      <c r="EH216" s="15"/>
      <c r="EI216" s="14"/>
      <c r="EJ216" s="172"/>
      <c r="EK216" s="15"/>
      <c r="EL216" s="14"/>
      <c r="EM216" s="172"/>
      <c r="EN216" s="15"/>
      <c r="EO216" s="14"/>
      <c r="EP216" s="172"/>
      <c r="EQ216" s="15"/>
      <c r="ER216" s="14"/>
      <c r="ES216" s="172"/>
      <c r="ET216" s="15"/>
      <c r="EU216" s="14"/>
      <c r="EV216" s="172"/>
      <c r="EW216" s="15"/>
      <c r="EX216" s="14"/>
      <c r="EY216" s="172"/>
      <c r="EZ216" s="15"/>
      <c r="FA216" s="14"/>
      <c r="FB216" s="172"/>
      <c r="FC216" s="15"/>
      <c r="FD216" s="14"/>
      <c r="FE216" s="172"/>
      <c r="FF216" s="15"/>
      <c r="FG216" s="14"/>
      <c r="FH216" s="172"/>
      <c r="FI216" s="15"/>
      <c r="FJ216" s="14"/>
      <c r="FK216" s="172"/>
      <c r="FL216" s="15"/>
      <c r="FM216" s="14"/>
      <c r="FN216" s="172"/>
      <c r="FO216" s="15"/>
      <c r="FP216" s="14"/>
      <c r="FQ216" s="172"/>
      <c r="FR216" s="15"/>
      <c r="FS216" s="14"/>
      <c r="FT216" s="172"/>
      <c r="FU216" s="15"/>
      <c r="FV216" s="14"/>
    </row>
    <row r="217" spans="1:178" s="12" customFormat="1" ht="15" customHeight="1" x14ac:dyDescent="0.25">
      <c r="A217" s="59" t="s">
        <v>605</v>
      </c>
      <c r="B217" s="50">
        <f t="shared" si="392"/>
        <v>285.28343999999998</v>
      </c>
      <c r="C217" s="50">
        <f t="shared" si="393"/>
        <v>220.51033000000001</v>
      </c>
      <c r="D217" s="15">
        <f t="shared" si="112"/>
        <v>77.295173529876109</v>
      </c>
      <c r="E217" s="50"/>
      <c r="F217" s="50"/>
      <c r="G217" s="50"/>
      <c r="H217" s="50"/>
      <c r="I217" s="50"/>
      <c r="J217" s="50"/>
      <c r="K217" s="50"/>
      <c r="L217" s="50"/>
      <c r="M217" s="50"/>
      <c r="N217" s="238"/>
      <c r="O217" s="238"/>
      <c r="P217" s="238"/>
      <c r="Q217" s="238"/>
      <c r="R217" s="238"/>
      <c r="S217" s="238"/>
      <c r="T217" s="238"/>
      <c r="U217" s="238"/>
      <c r="V217" s="238"/>
      <c r="W217" s="238"/>
      <c r="X217" s="238"/>
      <c r="Y217" s="238"/>
      <c r="Z217" s="50"/>
      <c r="AA217" s="15"/>
      <c r="AB217" s="50"/>
      <c r="AC217" s="14"/>
      <c r="AD217" s="14"/>
      <c r="AE217" s="14"/>
      <c r="AF217" s="238"/>
      <c r="AG217" s="238"/>
      <c r="AH217" s="238"/>
      <c r="AI217" s="238"/>
      <c r="AJ217" s="238"/>
      <c r="AK217" s="15"/>
      <c r="AL217" s="238"/>
      <c r="AM217" s="238"/>
      <c r="AN217" s="15"/>
      <c r="AO217" s="238"/>
      <c r="AP217" s="238"/>
      <c r="AQ217" s="15"/>
      <c r="AR217" s="238"/>
      <c r="AS217" s="238"/>
      <c r="AT217" s="238"/>
      <c r="AU217" s="238"/>
      <c r="AV217" s="238"/>
      <c r="AW217" s="238"/>
      <c r="AX217" s="238"/>
      <c r="AY217" s="238"/>
      <c r="AZ217" s="238"/>
      <c r="BA217" s="238"/>
      <c r="BB217" s="238"/>
      <c r="BC217" s="238"/>
      <c r="BD217" s="238"/>
      <c r="BE217" s="238"/>
      <c r="BF217" s="238"/>
      <c r="BG217" s="50">
        <v>88.2</v>
      </c>
      <c r="BH217" s="50">
        <v>23.42689</v>
      </c>
      <c r="BI217" s="14">
        <f t="shared" si="411"/>
        <v>26.561099773242631</v>
      </c>
      <c r="BJ217" s="50"/>
      <c r="BK217" s="15"/>
      <c r="BL217" s="238"/>
      <c r="BM217" s="238"/>
      <c r="BN217" s="238"/>
      <c r="BO217" s="238"/>
      <c r="BP217" s="50"/>
      <c r="BQ217" s="15"/>
      <c r="BR217" s="238"/>
      <c r="BS217" s="50"/>
      <c r="BT217" s="15"/>
      <c r="BU217" s="238"/>
      <c r="BV217" s="50"/>
      <c r="BW217" s="15"/>
      <c r="BX217" s="238"/>
      <c r="BY217" s="50"/>
      <c r="BZ217" s="15"/>
      <c r="CA217" s="238"/>
      <c r="CB217" s="50"/>
      <c r="CC217" s="15"/>
      <c r="CD217" s="238"/>
      <c r="CE217" s="50"/>
      <c r="CF217" s="15"/>
      <c r="CG217" s="14"/>
      <c r="CH217" s="50"/>
      <c r="CI217" s="15"/>
      <c r="CJ217" s="14"/>
      <c r="CK217" s="50"/>
      <c r="CL217" s="15"/>
      <c r="CM217" s="14"/>
      <c r="CN217" s="50"/>
      <c r="CO217" s="15"/>
      <c r="CP217" s="14"/>
      <c r="CQ217" s="50"/>
      <c r="CR217" s="15"/>
      <c r="CS217" s="14"/>
      <c r="CT217" s="50"/>
      <c r="CU217" s="15"/>
      <c r="CV217" s="14"/>
      <c r="CW217" s="50"/>
      <c r="CX217" s="15"/>
      <c r="CY217" s="14"/>
      <c r="CZ217" s="15">
        <v>197.08344</v>
      </c>
      <c r="DA217" s="15">
        <v>197.08344</v>
      </c>
      <c r="DB217" s="14">
        <f>DA217/CZ217*100</f>
        <v>100</v>
      </c>
      <c r="DC217" s="15"/>
      <c r="DD217" s="15"/>
      <c r="DE217" s="14"/>
      <c r="DF217" s="15"/>
      <c r="DG217" s="15"/>
      <c r="DH217" s="14"/>
      <c r="DI217" s="15"/>
      <c r="DJ217" s="15"/>
      <c r="DK217" s="14"/>
      <c r="DL217" s="15"/>
      <c r="DM217" s="15"/>
      <c r="DN217" s="14"/>
      <c r="DO217" s="15"/>
      <c r="DP217" s="15"/>
      <c r="DQ217" s="14"/>
      <c r="DR217" s="15"/>
      <c r="DS217" s="15"/>
      <c r="DT217" s="14"/>
      <c r="DU217" s="15"/>
      <c r="DV217" s="15"/>
      <c r="DW217" s="14"/>
      <c r="DX217" s="15"/>
      <c r="DY217" s="15"/>
      <c r="DZ217" s="14"/>
      <c r="EA217" s="50"/>
      <c r="EB217" s="15"/>
      <c r="EC217" s="50"/>
      <c r="ED217" s="50"/>
      <c r="EE217" s="15"/>
      <c r="EF217" s="50"/>
      <c r="EG217" s="50"/>
      <c r="EH217" s="15"/>
      <c r="EI217" s="50"/>
      <c r="EJ217" s="50"/>
      <c r="EK217" s="15"/>
      <c r="EL217" s="50"/>
      <c r="EM217" s="50"/>
      <c r="EN217" s="15"/>
      <c r="EO217" s="50"/>
      <c r="EP217" s="50"/>
      <c r="EQ217" s="15"/>
      <c r="ER217" s="50"/>
      <c r="ES217" s="50"/>
      <c r="ET217" s="15"/>
      <c r="EU217" s="50"/>
      <c r="EV217" s="50"/>
      <c r="EW217" s="15"/>
      <c r="EX217" s="50"/>
      <c r="EY217" s="50"/>
      <c r="EZ217" s="15"/>
      <c r="FA217" s="50"/>
      <c r="FB217" s="50"/>
      <c r="FC217" s="15"/>
      <c r="FD217" s="50"/>
      <c r="FE217" s="50"/>
      <c r="FF217" s="15"/>
      <c r="FG217" s="50"/>
      <c r="FH217" s="50"/>
      <c r="FI217" s="15"/>
      <c r="FJ217" s="14"/>
      <c r="FK217" s="50"/>
      <c r="FL217" s="15"/>
      <c r="FM217" s="14"/>
      <c r="FN217" s="50"/>
      <c r="FO217" s="15"/>
      <c r="FP217" s="14"/>
      <c r="FQ217" s="50"/>
      <c r="FR217" s="15"/>
      <c r="FS217" s="14"/>
      <c r="FT217" s="50"/>
      <c r="FU217" s="15"/>
      <c r="FV217" s="14"/>
    </row>
    <row r="218" spans="1:178" s="12" customFormat="1" ht="15" customHeight="1" x14ac:dyDescent="0.25">
      <c r="A218" s="59" t="s">
        <v>432</v>
      </c>
      <c r="B218" s="50">
        <f t="shared" si="392"/>
        <v>178</v>
      </c>
      <c r="C218" s="50">
        <f t="shared" si="393"/>
        <v>30</v>
      </c>
      <c r="D218" s="15">
        <f t="shared" si="112"/>
        <v>16.853932584269664</v>
      </c>
      <c r="E218" s="50"/>
      <c r="F218" s="50"/>
      <c r="G218" s="50"/>
      <c r="H218" s="50"/>
      <c r="I218" s="50"/>
      <c r="J218" s="50"/>
      <c r="K218" s="50"/>
      <c r="L218" s="50"/>
      <c r="M218" s="50"/>
      <c r="N218" s="238"/>
      <c r="O218" s="238"/>
      <c r="P218" s="238"/>
      <c r="Q218" s="238"/>
      <c r="R218" s="238"/>
      <c r="S218" s="238"/>
      <c r="T218" s="238"/>
      <c r="U218" s="238"/>
      <c r="V218" s="238"/>
      <c r="W218" s="238"/>
      <c r="X218" s="238"/>
      <c r="Y218" s="238"/>
      <c r="Z218" s="50"/>
      <c r="AA218" s="15"/>
      <c r="AB218" s="50"/>
      <c r="AC218" s="14"/>
      <c r="AD218" s="14"/>
      <c r="AE218" s="14"/>
      <c r="AF218" s="238"/>
      <c r="AG218" s="238"/>
      <c r="AH218" s="238"/>
      <c r="AI218" s="238"/>
      <c r="AJ218" s="238"/>
      <c r="AK218" s="15"/>
      <c r="AL218" s="238"/>
      <c r="AM218" s="238"/>
      <c r="AN218" s="15"/>
      <c r="AO218" s="238"/>
      <c r="AP218" s="238"/>
      <c r="AQ218" s="15"/>
      <c r="AR218" s="238"/>
      <c r="AS218" s="238"/>
      <c r="AT218" s="238"/>
      <c r="AU218" s="238"/>
      <c r="AV218" s="238"/>
      <c r="AW218" s="238"/>
      <c r="AX218" s="238"/>
      <c r="AY218" s="238"/>
      <c r="AZ218" s="238"/>
      <c r="BA218" s="238"/>
      <c r="BB218" s="238"/>
      <c r="BC218" s="238"/>
      <c r="BD218" s="238"/>
      <c r="BE218" s="238"/>
      <c r="BF218" s="238"/>
      <c r="BG218" s="50">
        <v>178</v>
      </c>
      <c r="BH218" s="50">
        <v>30</v>
      </c>
      <c r="BI218" s="14">
        <f t="shared" si="411"/>
        <v>16.853932584269664</v>
      </c>
      <c r="BJ218" s="50"/>
      <c r="BK218" s="15"/>
      <c r="BL218" s="238"/>
      <c r="BM218" s="238"/>
      <c r="BN218" s="238"/>
      <c r="BO218" s="238"/>
      <c r="BP218" s="50"/>
      <c r="BQ218" s="15"/>
      <c r="BR218" s="238"/>
      <c r="BS218" s="50"/>
      <c r="BT218" s="15"/>
      <c r="BU218" s="238"/>
      <c r="BV218" s="50"/>
      <c r="BW218" s="15"/>
      <c r="BX218" s="238"/>
      <c r="BY218" s="50"/>
      <c r="BZ218" s="15"/>
      <c r="CA218" s="238"/>
      <c r="CB218" s="50"/>
      <c r="CC218" s="15"/>
      <c r="CD218" s="238"/>
      <c r="CE218" s="50"/>
      <c r="CF218" s="15"/>
      <c r="CG218" s="14"/>
      <c r="CH218" s="50"/>
      <c r="CI218" s="15"/>
      <c r="CJ218" s="14"/>
      <c r="CK218" s="50"/>
      <c r="CL218" s="15"/>
      <c r="CM218" s="14"/>
      <c r="CN218" s="50"/>
      <c r="CO218" s="15"/>
      <c r="CP218" s="14"/>
      <c r="CQ218" s="50"/>
      <c r="CR218" s="15"/>
      <c r="CS218" s="14"/>
      <c r="CT218" s="50"/>
      <c r="CU218" s="15"/>
      <c r="CV218" s="14"/>
      <c r="CW218" s="50"/>
      <c r="CX218" s="15"/>
      <c r="CY218" s="14"/>
      <c r="CZ218" s="50"/>
      <c r="DA218" s="15"/>
      <c r="DB218" s="14"/>
      <c r="DC218" s="50"/>
      <c r="DD218" s="15"/>
      <c r="DE218" s="14"/>
      <c r="DF218" s="50"/>
      <c r="DG218" s="15"/>
      <c r="DH218" s="14"/>
      <c r="DI218" s="50"/>
      <c r="DJ218" s="15"/>
      <c r="DK218" s="14"/>
      <c r="DL218" s="50"/>
      <c r="DM218" s="15"/>
      <c r="DN218" s="14"/>
      <c r="DO218" s="50"/>
      <c r="DP218" s="15"/>
      <c r="DQ218" s="14"/>
      <c r="DR218" s="50"/>
      <c r="DS218" s="15"/>
      <c r="DT218" s="14"/>
      <c r="DU218" s="50"/>
      <c r="DV218" s="15"/>
      <c r="DW218" s="14"/>
      <c r="DX218" s="50"/>
      <c r="DY218" s="15"/>
      <c r="DZ218" s="14"/>
      <c r="EA218" s="50"/>
      <c r="EB218" s="15"/>
      <c r="EC218" s="50"/>
      <c r="ED218" s="50"/>
      <c r="EE218" s="15"/>
      <c r="EF218" s="50"/>
      <c r="EG218" s="50"/>
      <c r="EH218" s="15"/>
      <c r="EI218" s="50"/>
      <c r="EJ218" s="50"/>
      <c r="EK218" s="15"/>
      <c r="EL218" s="50"/>
      <c r="EM218" s="50"/>
      <c r="EN218" s="15"/>
      <c r="EO218" s="50"/>
      <c r="EP218" s="50"/>
      <c r="EQ218" s="15"/>
      <c r="ER218" s="50"/>
      <c r="ES218" s="50"/>
      <c r="ET218" s="15"/>
      <c r="EU218" s="50"/>
      <c r="EV218" s="50"/>
      <c r="EW218" s="15"/>
      <c r="EX218" s="50"/>
      <c r="EY218" s="50"/>
      <c r="EZ218" s="15"/>
      <c r="FA218" s="50"/>
      <c r="FB218" s="50"/>
      <c r="FC218" s="15"/>
      <c r="FD218" s="50"/>
      <c r="FE218" s="50"/>
      <c r="FF218" s="15"/>
      <c r="FG218" s="50"/>
      <c r="FH218" s="50"/>
      <c r="FI218" s="15"/>
      <c r="FJ218" s="14"/>
      <c r="FK218" s="50"/>
      <c r="FL218" s="15"/>
      <c r="FM218" s="14"/>
      <c r="FN218" s="50"/>
      <c r="FO218" s="15"/>
      <c r="FP218" s="14"/>
      <c r="FQ218" s="50"/>
      <c r="FR218" s="15"/>
      <c r="FS218" s="14"/>
      <c r="FT218" s="50"/>
      <c r="FU218" s="15"/>
      <c r="FV218" s="14"/>
    </row>
    <row r="219" spans="1:178" s="28" customFormat="1" ht="33.75" customHeight="1" x14ac:dyDescent="0.25">
      <c r="A219" s="131" t="s">
        <v>420</v>
      </c>
      <c r="B219" s="80">
        <f t="shared" si="392"/>
        <v>24647.902400000003</v>
      </c>
      <c r="C219" s="80">
        <f t="shared" si="393"/>
        <v>21504.500360000002</v>
      </c>
      <c r="D219" s="83">
        <f t="shared" ref="D219" si="439">C219/B219*100</f>
        <v>87.246776666885864</v>
      </c>
      <c r="E219" s="80">
        <f t="shared" ref="E219:AA219" si="440">E220+E221+E227+E229</f>
        <v>0</v>
      </c>
      <c r="F219" s="80">
        <f t="shared" si="440"/>
        <v>0</v>
      </c>
      <c r="G219" s="80">
        <f t="shared" si="440"/>
        <v>0</v>
      </c>
      <c r="H219" s="80">
        <f t="shared" si="440"/>
        <v>0</v>
      </c>
      <c r="I219" s="80">
        <f t="shared" si="440"/>
        <v>0</v>
      </c>
      <c r="J219" s="80">
        <f t="shared" si="440"/>
        <v>0</v>
      </c>
      <c r="K219" s="80">
        <f t="shared" si="440"/>
        <v>3800</v>
      </c>
      <c r="L219" s="80">
        <f t="shared" si="440"/>
        <v>3800</v>
      </c>
      <c r="M219" s="80">
        <f>L219/K219*100</f>
        <v>100</v>
      </c>
      <c r="N219" s="80">
        <f t="shared" si="440"/>
        <v>0</v>
      </c>
      <c r="O219" s="80">
        <f t="shared" si="440"/>
        <v>0</v>
      </c>
      <c r="P219" s="80">
        <f t="shared" si="440"/>
        <v>0</v>
      </c>
      <c r="Q219" s="80">
        <f t="shared" si="440"/>
        <v>0</v>
      </c>
      <c r="R219" s="80">
        <f t="shared" si="440"/>
        <v>0</v>
      </c>
      <c r="S219" s="80">
        <f t="shared" si="440"/>
        <v>0</v>
      </c>
      <c r="T219" s="80">
        <f t="shared" si="440"/>
        <v>0</v>
      </c>
      <c r="U219" s="80">
        <f t="shared" si="440"/>
        <v>0</v>
      </c>
      <c r="V219" s="80">
        <f t="shared" si="440"/>
        <v>0</v>
      </c>
      <c r="W219" s="80">
        <f t="shared" si="440"/>
        <v>0</v>
      </c>
      <c r="X219" s="80">
        <f t="shared" si="440"/>
        <v>0</v>
      </c>
      <c r="Y219" s="80">
        <f t="shared" si="440"/>
        <v>0</v>
      </c>
      <c r="Z219" s="80">
        <f t="shared" si="440"/>
        <v>366.8</v>
      </c>
      <c r="AA219" s="83">
        <f t="shared" si="440"/>
        <v>188.75</v>
      </c>
      <c r="AB219" s="81">
        <f t="shared" si="163"/>
        <v>51.458560523446017</v>
      </c>
      <c r="AC219" s="80">
        <f>AC220+AC221+AC227+AC229</f>
        <v>0</v>
      </c>
      <c r="AD219" s="80">
        <f>AD220+AD221+AD227+AD229</f>
        <v>0</v>
      </c>
      <c r="AE219" s="81"/>
      <c r="AF219" s="80">
        <f t="shared" ref="AF219:AH219" si="441">AF220+AF221+AF227+AF229</f>
        <v>0</v>
      </c>
      <c r="AG219" s="80">
        <f t="shared" si="441"/>
        <v>0</v>
      </c>
      <c r="AH219" s="80">
        <f t="shared" si="441"/>
        <v>0</v>
      </c>
      <c r="AI219" s="80">
        <f>SUM(AI220:AI231)</f>
        <v>1110</v>
      </c>
      <c r="AJ219" s="80">
        <f t="shared" ref="AJ219:AM219" si="442">SUM(AJ220:AJ231)</f>
        <v>1110</v>
      </c>
      <c r="AK219" s="83">
        <f t="shared" si="383"/>
        <v>100</v>
      </c>
      <c r="AL219" s="80">
        <f t="shared" si="442"/>
        <v>2990</v>
      </c>
      <c r="AM219" s="80">
        <f t="shared" si="442"/>
        <v>2990</v>
      </c>
      <c r="AN219" s="83">
        <f t="shared" si="384"/>
        <v>100</v>
      </c>
      <c r="AO219" s="80">
        <f t="shared" ref="AO219:AT219" si="443">AO220+AO221+AO227+AO229</f>
        <v>1200</v>
      </c>
      <c r="AP219" s="80">
        <f t="shared" si="443"/>
        <v>1200</v>
      </c>
      <c r="AQ219" s="83">
        <f t="shared" si="409"/>
        <v>100</v>
      </c>
      <c r="AR219" s="80">
        <f t="shared" si="443"/>
        <v>0</v>
      </c>
      <c r="AS219" s="80">
        <f t="shared" si="443"/>
        <v>0</v>
      </c>
      <c r="AT219" s="80">
        <f t="shared" si="443"/>
        <v>0</v>
      </c>
      <c r="AU219" s="80">
        <f t="shared" ref="AU219:BF219" si="444">AU220+AU221+AU227+AU229</f>
        <v>0</v>
      </c>
      <c r="AV219" s="80">
        <f t="shared" si="444"/>
        <v>0</v>
      </c>
      <c r="AW219" s="80">
        <f t="shared" si="444"/>
        <v>0</v>
      </c>
      <c r="AX219" s="80">
        <f t="shared" si="444"/>
        <v>0</v>
      </c>
      <c r="AY219" s="80">
        <f t="shared" si="444"/>
        <v>0</v>
      </c>
      <c r="AZ219" s="80">
        <f t="shared" si="444"/>
        <v>0</v>
      </c>
      <c r="BA219" s="80">
        <f t="shared" si="444"/>
        <v>0</v>
      </c>
      <c r="BB219" s="80">
        <f t="shared" si="444"/>
        <v>0</v>
      </c>
      <c r="BC219" s="80">
        <f t="shared" si="444"/>
        <v>0</v>
      </c>
      <c r="BD219" s="80">
        <f t="shared" si="444"/>
        <v>0</v>
      </c>
      <c r="BE219" s="80">
        <f t="shared" si="444"/>
        <v>0</v>
      </c>
      <c r="BF219" s="80">
        <f t="shared" si="444"/>
        <v>0</v>
      </c>
      <c r="BG219" s="80">
        <f>SUM(BG220:BG231)</f>
        <v>2080.7000000000003</v>
      </c>
      <c r="BH219" s="80">
        <f>SUM(BH220:BH231)</f>
        <v>597.24796000000003</v>
      </c>
      <c r="BI219" s="81">
        <f t="shared" ref="BI219:BI231" si="445">BH219/BG219*100</f>
        <v>28.704184168789347</v>
      </c>
      <c r="BJ219" s="80"/>
      <c r="BK219" s="80">
        <f>SUM(BK220:BK231)</f>
        <v>0</v>
      </c>
      <c r="BL219" s="81"/>
      <c r="BM219" s="80">
        <f t="shared" ref="BM219" si="446">BM220+BM221+BM227+BM229</f>
        <v>0</v>
      </c>
      <c r="BN219" s="80">
        <f t="shared" ref="BN219" si="447">BN220+BN221+BN227+BN229</f>
        <v>0</v>
      </c>
      <c r="BO219" s="80">
        <f t="shared" ref="BO219" si="448">BO220+BO221+BO227+BO229</f>
        <v>0</v>
      </c>
      <c r="BP219" s="80">
        <f>SUM(BP220:BP231)</f>
        <v>0</v>
      </c>
      <c r="BQ219" s="80">
        <f>SUM(BQ220:BQ231)</f>
        <v>0</v>
      </c>
      <c r="BR219" s="81"/>
      <c r="BS219" s="80">
        <f>SUM(BS220:BS231)</f>
        <v>0</v>
      </c>
      <c r="BT219" s="80">
        <f>SUM(BT220:BT231)</f>
        <v>0</v>
      </c>
      <c r="BU219" s="81"/>
      <c r="BV219" s="80">
        <f>SUM(BV220:BV231)</f>
        <v>0</v>
      </c>
      <c r="BW219" s="80">
        <f>SUM(BW220:BW231)</f>
        <v>0</v>
      </c>
      <c r="BX219" s="81"/>
      <c r="BY219" s="80">
        <f>SUM(BY220:BY231)</f>
        <v>0</v>
      </c>
      <c r="BZ219" s="80">
        <f>SUM(BZ220:BZ231)</f>
        <v>0</v>
      </c>
      <c r="CA219" s="81"/>
      <c r="CB219" s="80">
        <f>SUM(CB220:CB231)</f>
        <v>5486.9</v>
      </c>
      <c r="CC219" s="80">
        <f>SUM(CC220:CC231)</f>
        <v>4440.5</v>
      </c>
      <c r="CD219" s="81">
        <f>CC219/CB219*100</f>
        <v>80.929122090798089</v>
      </c>
      <c r="CE219" s="80">
        <f>SUM(CE220:CE231)</f>
        <v>340</v>
      </c>
      <c r="CF219" s="80">
        <f>SUM(CF220:CF231)</f>
        <v>340</v>
      </c>
      <c r="CG219" s="81">
        <f t="shared" si="399"/>
        <v>100</v>
      </c>
      <c r="CH219" s="80">
        <f>SUM(CH220:CH231)</f>
        <v>0</v>
      </c>
      <c r="CI219" s="80">
        <f>SUM(CI220:CI231)</f>
        <v>0</v>
      </c>
      <c r="CJ219" s="81"/>
      <c r="CK219" s="80">
        <f>SUM(CK220:CK231)</f>
        <v>0</v>
      </c>
      <c r="CL219" s="80">
        <f>SUM(CL220:CL231)</f>
        <v>0</v>
      </c>
      <c r="CM219" s="81"/>
      <c r="CN219" s="80">
        <f>SUM(CN220:CN231)</f>
        <v>0</v>
      </c>
      <c r="CO219" s="80">
        <f>SUM(CO220:CO231)</f>
        <v>0</v>
      </c>
      <c r="CP219" s="81"/>
      <c r="CQ219" s="80">
        <f>SUM(CQ220:CQ231)</f>
        <v>0</v>
      </c>
      <c r="CR219" s="80">
        <f>SUM(CR220:CR231)</f>
        <v>0</v>
      </c>
      <c r="CS219" s="81"/>
      <c r="CT219" s="80">
        <f>SUM(CT220:CT231)</f>
        <v>0</v>
      </c>
      <c r="CU219" s="80">
        <f>SUM(CU220:CU231)</f>
        <v>0</v>
      </c>
      <c r="CV219" s="81"/>
      <c r="CW219" s="80">
        <f>SUM(CW220:CW231)</f>
        <v>0</v>
      </c>
      <c r="CX219" s="80">
        <f>SUM(CX220:CX231)</f>
        <v>0</v>
      </c>
      <c r="CY219" s="81"/>
      <c r="CZ219" s="80">
        <f>SUM(CZ220:CZ231)</f>
        <v>0</v>
      </c>
      <c r="DA219" s="80">
        <f>SUM(DA220:DA231)</f>
        <v>0</v>
      </c>
      <c r="DB219" s="81"/>
      <c r="DC219" s="80">
        <f>SUM(DC220:DC231)</f>
        <v>0</v>
      </c>
      <c r="DD219" s="80">
        <f>SUM(DD220:DD231)</f>
        <v>0</v>
      </c>
      <c r="DE219" s="81"/>
      <c r="DF219" s="80">
        <f>SUM(DF220:DF231)</f>
        <v>0</v>
      </c>
      <c r="DG219" s="80">
        <f>SUM(DG220:DG231)</f>
        <v>0</v>
      </c>
      <c r="DH219" s="81"/>
      <c r="DI219" s="80">
        <f>SUM(DI220:DI231)</f>
        <v>0</v>
      </c>
      <c r="DJ219" s="80">
        <f>SUM(DJ220:DJ231)</f>
        <v>0</v>
      </c>
      <c r="DK219" s="81"/>
      <c r="DL219" s="80">
        <f>SUM(DL220:DL231)</f>
        <v>0</v>
      </c>
      <c r="DM219" s="80">
        <f>SUM(DM220:DM231)</f>
        <v>0</v>
      </c>
      <c r="DN219" s="81"/>
      <c r="DO219" s="80">
        <f>SUM(DO220:DO231)</f>
        <v>6600.0024000000003</v>
      </c>
      <c r="DP219" s="80">
        <f>SUM(DP220:DP231)</f>
        <v>6600.0024000000003</v>
      </c>
      <c r="DQ219" s="81">
        <f>DP219/DO219*100</f>
        <v>100</v>
      </c>
      <c r="DR219" s="80">
        <f>SUM(DR220:DR231)</f>
        <v>0</v>
      </c>
      <c r="DS219" s="80">
        <f>SUM(DS220:DS231)</f>
        <v>0</v>
      </c>
      <c r="DT219" s="81"/>
      <c r="DU219" s="80">
        <f>SUM(DU220:DU231)</f>
        <v>0</v>
      </c>
      <c r="DV219" s="80">
        <f>SUM(DV220:DV231)</f>
        <v>0</v>
      </c>
      <c r="DW219" s="81"/>
      <c r="DX219" s="80">
        <f>SUM(DX220:DX231)</f>
        <v>0</v>
      </c>
      <c r="DY219" s="80">
        <f>SUM(DY220:DY231)</f>
        <v>0</v>
      </c>
      <c r="DZ219" s="81"/>
      <c r="EA219" s="80">
        <f t="shared" ref="EA219:EB219" si="449">EA220+EA221+EA227+EA229</f>
        <v>435.5</v>
      </c>
      <c r="EB219" s="83">
        <f t="shared" si="449"/>
        <v>0</v>
      </c>
      <c r="EC219" s="81">
        <f t="shared" ref="EC219:EC220" si="450">EB219/EA219*100</f>
        <v>0</v>
      </c>
      <c r="ED219" s="80">
        <f t="shared" ref="ED219:EE219" si="451">ED220+ED221+ED227+ED229</f>
        <v>0</v>
      </c>
      <c r="EE219" s="83">
        <f t="shared" si="451"/>
        <v>0</v>
      </c>
      <c r="EF219" s="81"/>
      <c r="EG219" s="80"/>
      <c r="EH219" s="83"/>
      <c r="EI219" s="81"/>
      <c r="EJ219" s="80"/>
      <c r="EK219" s="83"/>
      <c r="EL219" s="81"/>
      <c r="EM219" s="80"/>
      <c r="EN219" s="83"/>
      <c r="EO219" s="81"/>
      <c r="EP219" s="80"/>
      <c r="EQ219" s="83"/>
      <c r="ER219" s="81"/>
      <c r="ES219" s="80">
        <f>SUM(ES220:ES231)</f>
        <v>238</v>
      </c>
      <c r="ET219" s="80">
        <f>SUM(ET220:ET231)</f>
        <v>238</v>
      </c>
      <c r="EU219" s="81">
        <f>ET219/ES219*100</f>
        <v>100</v>
      </c>
      <c r="EV219" s="80"/>
      <c r="EW219" s="80"/>
      <c r="EX219" s="81"/>
      <c r="EY219" s="80"/>
      <c r="EZ219" s="80"/>
      <c r="FA219" s="81"/>
      <c r="FB219" s="80"/>
      <c r="FC219" s="80"/>
      <c r="FD219" s="81"/>
      <c r="FE219" s="80"/>
      <c r="FF219" s="80"/>
      <c r="FG219" s="81"/>
      <c r="FH219" s="80"/>
      <c r="FI219" s="80"/>
      <c r="FJ219" s="81"/>
      <c r="FK219" s="80"/>
      <c r="FL219" s="80"/>
      <c r="FM219" s="81"/>
      <c r="FN219" s="80"/>
      <c r="FO219" s="80"/>
      <c r="FP219" s="81"/>
      <c r="FQ219" s="80"/>
      <c r="FR219" s="80"/>
      <c r="FS219" s="81"/>
      <c r="FT219" s="80"/>
      <c r="FU219" s="80"/>
      <c r="FV219" s="81"/>
    </row>
    <row r="220" spans="1:178" s="12" customFormat="1" ht="33.75" customHeight="1" x14ac:dyDescent="0.25">
      <c r="A220" s="59" t="s">
        <v>400</v>
      </c>
      <c r="B220" s="50">
        <f t="shared" si="392"/>
        <v>23408.702399999998</v>
      </c>
      <c r="C220" s="50">
        <f t="shared" si="393"/>
        <v>21093.382730000001</v>
      </c>
      <c r="D220" s="15">
        <f t="shared" si="112"/>
        <v>90.109149877525894</v>
      </c>
      <c r="E220" s="15"/>
      <c r="F220" s="15"/>
      <c r="G220" s="15"/>
      <c r="H220" s="15"/>
      <c r="I220" s="15"/>
      <c r="J220" s="15"/>
      <c r="K220" s="15">
        <v>3800</v>
      </c>
      <c r="L220" s="15">
        <v>3800</v>
      </c>
      <c r="M220" s="50">
        <f>L220/K220*100</f>
        <v>100</v>
      </c>
      <c r="N220" s="15"/>
      <c r="O220" s="15"/>
      <c r="P220" s="15"/>
      <c r="Q220" s="15"/>
      <c r="R220" s="15"/>
      <c r="S220" s="15"/>
      <c r="T220" s="15"/>
      <c r="U220" s="15"/>
      <c r="V220" s="14"/>
      <c r="W220" s="15"/>
      <c r="X220" s="15"/>
      <c r="Y220" s="14"/>
      <c r="Z220" s="15">
        <v>366.8</v>
      </c>
      <c r="AA220" s="15">
        <v>188.75</v>
      </c>
      <c r="AB220" s="14">
        <f t="shared" si="163"/>
        <v>51.458560523446017</v>
      </c>
      <c r="AC220" s="15"/>
      <c r="AD220" s="15"/>
      <c r="AE220" s="14"/>
      <c r="AF220" s="15"/>
      <c r="AG220" s="15"/>
      <c r="AH220" s="14"/>
      <c r="AI220" s="50">
        <v>1110</v>
      </c>
      <c r="AJ220" s="50">
        <v>1110</v>
      </c>
      <c r="AK220" s="15">
        <f t="shared" si="383"/>
        <v>100</v>
      </c>
      <c r="AL220" s="50">
        <v>2990</v>
      </c>
      <c r="AM220" s="50">
        <v>2990</v>
      </c>
      <c r="AN220" s="15">
        <f t="shared" si="384"/>
        <v>100</v>
      </c>
      <c r="AO220" s="15">
        <v>1200</v>
      </c>
      <c r="AP220" s="15">
        <v>1200</v>
      </c>
      <c r="AQ220" s="15">
        <f t="shared" si="409"/>
        <v>100</v>
      </c>
      <c r="AR220" s="15"/>
      <c r="AS220" s="15"/>
      <c r="AT220" s="14"/>
      <c r="AU220" s="15"/>
      <c r="AV220" s="15"/>
      <c r="AW220" s="14"/>
      <c r="AX220" s="15"/>
      <c r="AY220" s="15"/>
      <c r="AZ220" s="14"/>
      <c r="BA220" s="15"/>
      <c r="BB220" s="15"/>
      <c r="BC220" s="14"/>
      <c r="BD220" s="15"/>
      <c r="BE220" s="15"/>
      <c r="BF220" s="14"/>
      <c r="BG220" s="50">
        <v>841.5</v>
      </c>
      <c r="BH220" s="50">
        <v>186.13032999999999</v>
      </c>
      <c r="BI220" s="14">
        <f t="shared" si="445"/>
        <v>22.118874628639333</v>
      </c>
      <c r="BJ220" s="50"/>
      <c r="BK220" s="15"/>
      <c r="BL220" s="14"/>
      <c r="BM220" s="15"/>
      <c r="BN220" s="15"/>
      <c r="BO220" s="14"/>
      <c r="BP220" s="50"/>
      <c r="BQ220" s="15"/>
      <c r="BR220" s="14"/>
      <c r="BS220" s="50"/>
      <c r="BT220" s="15"/>
      <c r="BU220" s="14"/>
      <c r="BV220" s="50"/>
      <c r="BW220" s="15"/>
      <c r="BX220" s="14"/>
      <c r="BY220" s="50"/>
      <c r="BZ220" s="15"/>
      <c r="CA220" s="14"/>
      <c r="CB220" s="14">
        <v>5486.9</v>
      </c>
      <c r="CC220" s="14">
        <v>4440.5</v>
      </c>
      <c r="CD220" s="14">
        <f>CC220/CB220*100</f>
        <v>80.929122090798089</v>
      </c>
      <c r="CE220" s="14">
        <v>340</v>
      </c>
      <c r="CF220" s="14">
        <v>340</v>
      </c>
      <c r="CG220" s="14">
        <f t="shared" si="399"/>
        <v>100</v>
      </c>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c r="DK220" s="14"/>
      <c r="DL220" s="14"/>
      <c r="DM220" s="14"/>
      <c r="DN220" s="14"/>
      <c r="DO220" s="14">
        <v>6600.0024000000003</v>
      </c>
      <c r="DP220" s="14">
        <v>6600.0024000000003</v>
      </c>
      <c r="DQ220" s="14">
        <f>DP220/DO220*100</f>
        <v>100</v>
      </c>
      <c r="DR220" s="14"/>
      <c r="DS220" s="14"/>
      <c r="DT220" s="14"/>
      <c r="DU220" s="14"/>
      <c r="DV220" s="14"/>
      <c r="DW220" s="14"/>
      <c r="DX220" s="14"/>
      <c r="DY220" s="14"/>
      <c r="DZ220" s="14"/>
      <c r="EA220" s="191">
        <v>435.5</v>
      </c>
      <c r="EB220" s="15"/>
      <c r="EC220" s="14">
        <f t="shared" si="450"/>
        <v>0</v>
      </c>
      <c r="ED220" s="172"/>
      <c r="EE220" s="15"/>
      <c r="EF220" s="14"/>
      <c r="EG220" s="172"/>
      <c r="EH220" s="15"/>
      <c r="EI220" s="14"/>
      <c r="EJ220" s="172"/>
      <c r="EK220" s="15"/>
      <c r="EL220" s="14"/>
      <c r="EM220" s="172"/>
      <c r="EN220" s="15"/>
      <c r="EO220" s="14"/>
      <c r="EP220" s="172"/>
      <c r="EQ220" s="15"/>
      <c r="ER220" s="14"/>
      <c r="ES220" s="172">
        <v>238</v>
      </c>
      <c r="ET220" s="172">
        <v>238</v>
      </c>
      <c r="EU220" s="14">
        <f>ET220/ES220*100</f>
        <v>100</v>
      </c>
      <c r="EV220" s="172"/>
      <c r="EW220" s="172"/>
      <c r="EX220" s="14"/>
      <c r="EY220" s="172"/>
      <c r="EZ220" s="172"/>
      <c r="FA220" s="14"/>
      <c r="FB220" s="172"/>
      <c r="FC220" s="172"/>
      <c r="FD220" s="14"/>
      <c r="FE220" s="172"/>
      <c r="FF220" s="172"/>
      <c r="FG220" s="14"/>
      <c r="FH220" s="172"/>
      <c r="FI220" s="172"/>
      <c r="FJ220" s="14"/>
      <c r="FK220" s="172"/>
      <c r="FL220" s="172"/>
      <c r="FM220" s="14"/>
      <c r="FN220" s="172"/>
      <c r="FO220" s="172"/>
      <c r="FP220" s="14"/>
      <c r="FQ220" s="172"/>
      <c r="FR220" s="172"/>
      <c r="FS220" s="14"/>
      <c r="FT220" s="172"/>
      <c r="FU220" s="172"/>
      <c r="FV220" s="14"/>
    </row>
    <row r="221" spans="1:178" s="12" customFormat="1" ht="15.75" x14ac:dyDescent="0.25">
      <c r="A221" s="59" t="s">
        <v>417</v>
      </c>
      <c r="B221" s="50">
        <f t="shared" si="392"/>
        <v>0</v>
      </c>
      <c r="C221" s="50">
        <f t="shared" si="393"/>
        <v>0</v>
      </c>
      <c r="D221" s="15"/>
      <c r="E221" s="50"/>
      <c r="F221" s="50"/>
      <c r="G221" s="50"/>
      <c r="H221" s="50"/>
      <c r="I221" s="50"/>
      <c r="J221" s="50"/>
      <c r="K221" s="50"/>
      <c r="L221" s="50"/>
      <c r="M221" s="50"/>
      <c r="N221" s="238"/>
      <c r="O221" s="238"/>
      <c r="P221" s="238"/>
      <c r="Q221" s="238"/>
      <c r="R221" s="238"/>
      <c r="S221" s="238"/>
      <c r="T221" s="238"/>
      <c r="U221" s="238"/>
      <c r="V221" s="238"/>
      <c r="W221" s="238"/>
      <c r="X221" s="238"/>
      <c r="Y221" s="238"/>
      <c r="Z221" s="50"/>
      <c r="AA221" s="15"/>
      <c r="AB221" s="50"/>
      <c r="AC221" s="238"/>
      <c r="AD221" s="238"/>
      <c r="AE221" s="238"/>
      <c r="AF221" s="238"/>
      <c r="AG221" s="238"/>
      <c r="AH221" s="238"/>
      <c r="AI221" s="238"/>
      <c r="AJ221" s="238"/>
      <c r="AK221" s="238"/>
      <c r="AL221" s="238"/>
      <c r="AM221" s="238"/>
      <c r="AN221" s="238"/>
      <c r="AO221" s="238"/>
      <c r="AP221" s="238"/>
      <c r="AQ221" s="15"/>
      <c r="AR221" s="238"/>
      <c r="AS221" s="238"/>
      <c r="AT221" s="238"/>
      <c r="AU221" s="238"/>
      <c r="AV221" s="238"/>
      <c r="AW221" s="238"/>
      <c r="AX221" s="238"/>
      <c r="AY221" s="238"/>
      <c r="AZ221" s="238"/>
      <c r="BA221" s="238"/>
      <c r="BB221" s="238"/>
      <c r="BC221" s="238"/>
      <c r="BD221" s="238"/>
      <c r="BE221" s="238"/>
      <c r="BF221" s="238"/>
      <c r="BG221" s="50"/>
      <c r="BH221" s="15"/>
      <c r="BI221" s="14"/>
      <c r="BJ221" s="50"/>
      <c r="BK221" s="15"/>
      <c r="BL221" s="238"/>
      <c r="BM221" s="238"/>
      <c r="BN221" s="238"/>
      <c r="BO221" s="238"/>
      <c r="BP221" s="50"/>
      <c r="BQ221" s="15"/>
      <c r="BR221" s="238"/>
      <c r="BS221" s="50"/>
      <c r="BT221" s="15"/>
      <c r="BU221" s="238"/>
      <c r="BV221" s="50"/>
      <c r="BW221" s="15"/>
      <c r="BX221" s="238"/>
      <c r="BY221" s="50"/>
      <c r="BZ221" s="15"/>
      <c r="CA221" s="238"/>
      <c r="CB221" s="50"/>
      <c r="CC221" s="15"/>
      <c r="CD221" s="238"/>
      <c r="CE221" s="50"/>
      <c r="CF221" s="15"/>
      <c r="CG221" s="14"/>
      <c r="CH221" s="50"/>
      <c r="CI221" s="15"/>
      <c r="CJ221" s="14"/>
      <c r="CK221" s="50"/>
      <c r="CL221" s="15"/>
      <c r="CM221" s="14"/>
      <c r="CN221" s="50"/>
      <c r="CO221" s="15"/>
      <c r="CP221" s="14"/>
      <c r="CQ221" s="50"/>
      <c r="CR221" s="15"/>
      <c r="CS221" s="14"/>
      <c r="CT221" s="50"/>
      <c r="CU221" s="15"/>
      <c r="CV221" s="14"/>
      <c r="CW221" s="50"/>
      <c r="CX221" s="15"/>
      <c r="CY221" s="14"/>
      <c r="CZ221" s="50"/>
      <c r="DA221" s="15"/>
      <c r="DB221" s="14"/>
      <c r="DC221" s="50"/>
      <c r="DD221" s="15"/>
      <c r="DE221" s="14"/>
      <c r="DF221" s="50"/>
      <c r="DG221" s="15"/>
      <c r="DH221" s="14"/>
      <c r="DI221" s="50"/>
      <c r="DJ221" s="15"/>
      <c r="DK221" s="14"/>
      <c r="DL221" s="50"/>
      <c r="DM221" s="15"/>
      <c r="DN221" s="14"/>
      <c r="DO221" s="50"/>
      <c r="DP221" s="15"/>
      <c r="DQ221" s="14"/>
      <c r="DR221" s="50"/>
      <c r="DS221" s="15"/>
      <c r="DT221" s="14"/>
      <c r="DU221" s="50"/>
      <c r="DV221" s="15"/>
      <c r="DW221" s="14"/>
      <c r="DX221" s="50"/>
      <c r="DY221" s="15"/>
      <c r="DZ221" s="14"/>
      <c r="EA221" s="50"/>
      <c r="EB221" s="15"/>
      <c r="EC221" s="50"/>
      <c r="ED221" s="50"/>
      <c r="EE221" s="15"/>
      <c r="EF221" s="50"/>
      <c r="EG221" s="50"/>
      <c r="EH221" s="15"/>
      <c r="EI221" s="50"/>
      <c r="EJ221" s="50"/>
      <c r="EK221" s="15"/>
      <c r="EL221" s="50"/>
      <c r="EM221" s="50"/>
      <c r="EN221" s="15"/>
      <c r="EO221" s="50"/>
      <c r="EP221" s="50"/>
      <c r="EQ221" s="15"/>
      <c r="ER221" s="50"/>
      <c r="ES221" s="50"/>
      <c r="ET221" s="15"/>
      <c r="EU221" s="50"/>
      <c r="EV221" s="50"/>
      <c r="EW221" s="15"/>
      <c r="EX221" s="50"/>
      <c r="EY221" s="50"/>
      <c r="EZ221" s="15"/>
      <c r="FA221" s="50"/>
      <c r="FB221" s="50"/>
      <c r="FC221" s="15"/>
      <c r="FD221" s="50"/>
      <c r="FE221" s="50"/>
      <c r="FF221" s="15"/>
      <c r="FG221" s="50"/>
      <c r="FH221" s="50"/>
      <c r="FI221" s="15"/>
      <c r="FJ221" s="14"/>
      <c r="FK221" s="50"/>
      <c r="FL221" s="15"/>
      <c r="FM221" s="14"/>
      <c r="FN221" s="50"/>
      <c r="FO221" s="15"/>
      <c r="FP221" s="14"/>
      <c r="FQ221" s="50"/>
      <c r="FR221" s="15"/>
      <c r="FS221" s="14"/>
      <c r="FT221" s="50"/>
      <c r="FU221" s="15"/>
      <c r="FV221" s="14"/>
    </row>
    <row r="222" spans="1:178" s="12" customFormat="1" ht="15.75" x14ac:dyDescent="0.25">
      <c r="A222" s="59" t="s">
        <v>607</v>
      </c>
      <c r="B222" s="50">
        <f t="shared" si="392"/>
        <v>132.9</v>
      </c>
      <c r="C222" s="50">
        <f t="shared" si="393"/>
        <v>32.217640000000003</v>
      </c>
      <c r="D222" s="15">
        <f t="shared" si="112"/>
        <v>24.24201655379985</v>
      </c>
      <c r="E222" s="50"/>
      <c r="F222" s="50"/>
      <c r="G222" s="50"/>
      <c r="H222" s="50"/>
      <c r="I222" s="50"/>
      <c r="J222" s="50"/>
      <c r="K222" s="50"/>
      <c r="L222" s="50"/>
      <c r="M222" s="50"/>
      <c r="N222" s="238"/>
      <c r="O222" s="238"/>
      <c r="P222" s="238"/>
      <c r="Q222" s="238"/>
      <c r="R222" s="238"/>
      <c r="S222" s="238"/>
      <c r="T222" s="238"/>
      <c r="U222" s="238"/>
      <c r="V222" s="238"/>
      <c r="W222" s="238"/>
      <c r="X222" s="238"/>
      <c r="Y222" s="238"/>
      <c r="Z222" s="50"/>
      <c r="AA222" s="15"/>
      <c r="AB222" s="50"/>
      <c r="AC222" s="238"/>
      <c r="AD222" s="238"/>
      <c r="AE222" s="238"/>
      <c r="AF222" s="238"/>
      <c r="AG222" s="238"/>
      <c r="AH222" s="238"/>
      <c r="AI222" s="238"/>
      <c r="AJ222" s="238"/>
      <c r="AK222" s="238"/>
      <c r="AL222" s="238"/>
      <c r="AM222" s="238"/>
      <c r="AN222" s="238"/>
      <c r="AO222" s="238"/>
      <c r="AP222" s="238"/>
      <c r="AQ222" s="15"/>
      <c r="AR222" s="238"/>
      <c r="AS222" s="238"/>
      <c r="AT222" s="238"/>
      <c r="AU222" s="238"/>
      <c r="AV222" s="238"/>
      <c r="AW222" s="238"/>
      <c r="AX222" s="238"/>
      <c r="AY222" s="238"/>
      <c r="AZ222" s="238"/>
      <c r="BA222" s="238"/>
      <c r="BB222" s="238"/>
      <c r="BC222" s="238"/>
      <c r="BD222" s="238"/>
      <c r="BE222" s="238"/>
      <c r="BF222" s="238"/>
      <c r="BG222" s="50">
        <v>132.9</v>
      </c>
      <c r="BH222" s="50">
        <v>32.217640000000003</v>
      </c>
      <c r="BI222" s="14">
        <f t="shared" si="445"/>
        <v>24.24201655379985</v>
      </c>
      <c r="BJ222" s="50"/>
      <c r="BK222" s="15"/>
      <c r="BL222" s="238"/>
      <c r="BM222" s="238"/>
      <c r="BN222" s="238"/>
      <c r="BO222" s="238"/>
      <c r="BP222" s="50"/>
      <c r="BQ222" s="15"/>
      <c r="BR222" s="238"/>
      <c r="BS222" s="50"/>
      <c r="BT222" s="15"/>
      <c r="BU222" s="238"/>
      <c r="BV222" s="50"/>
      <c r="BW222" s="15"/>
      <c r="BX222" s="238"/>
      <c r="BY222" s="50"/>
      <c r="BZ222" s="15"/>
      <c r="CA222" s="238"/>
      <c r="CB222" s="50"/>
      <c r="CC222" s="15"/>
      <c r="CD222" s="238"/>
      <c r="CE222" s="50"/>
      <c r="CF222" s="15"/>
      <c r="CG222" s="14"/>
      <c r="CH222" s="50"/>
      <c r="CI222" s="15"/>
      <c r="CJ222" s="14"/>
      <c r="CK222" s="50"/>
      <c r="CL222" s="15"/>
      <c r="CM222" s="14"/>
      <c r="CN222" s="50"/>
      <c r="CO222" s="15"/>
      <c r="CP222" s="14"/>
      <c r="CQ222" s="50"/>
      <c r="CR222" s="15"/>
      <c r="CS222" s="14"/>
      <c r="CT222" s="50"/>
      <c r="CU222" s="15"/>
      <c r="CV222" s="14"/>
      <c r="CW222" s="50"/>
      <c r="CX222" s="15"/>
      <c r="CY222" s="14"/>
      <c r="CZ222" s="50"/>
      <c r="DA222" s="15"/>
      <c r="DB222" s="14"/>
      <c r="DC222" s="50"/>
      <c r="DD222" s="15"/>
      <c r="DE222" s="14"/>
      <c r="DF222" s="50"/>
      <c r="DG222" s="15"/>
      <c r="DH222" s="14"/>
      <c r="DI222" s="50"/>
      <c r="DJ222" s="15"/>
      <c r="DK222" s="14"/>
      <c r="DL222" s="50"/>
      <c r="DM222" s="15"/>
      <c r="DN222" s="14"/>
      <c r="DO222" s="50"/>
      <c r="DP222" s="15"/>
      <c r="DQ222" s="14"/>
      <c r="DR222" s="50"/>
      <c r="DS222" s="15"/>
      <c r="DT222" s="14"/>
      <c r="DU222" s="50"/>
      <c r="DV222" s="15"/>
      <c r="DW222" s="14"/>
      <c r="DX222" s="50"/>
      <c r="DY222" s="15"/>
      <c r="DZ222" s="14"/>
      <c r="EA222" s="50"/>
      <c r="EB222" s="15"/>
      <c r="EC222" s="50"/>
      <c r="ED222" s="50"/>
      <c r="EE222" s="15"/>
      <c r="EF222" s="50"/>
      <c r="EG222" s="50"/>
      <c r="EH222" s="15"/>
      <c r="EI222" s="50"/>
      <c r="EJ222" s="50"/>
      <c r="EK222" s="15"/>
      <c r="EL222" s="50"/>
      <c r="EM222" s="50"/>
      <c r="EN222" s="15"/>
      <c r="EO222" s="50"/>
      <c r="EP222" s="50"/>
      <c r="EQ222" s="15"/>
      <c r="ER222" s="50"/>
      <c r="ES222" s="50"/>
      <c r="ET222" s="15"/>
      <c r="EU222" s="50"/>
      <c r="EV222" s="50"/>
      <c r="EW222" s="15"/>
      <c r="EX222" s="50"/>
      <c r="EY222" s="50"/>
      <c r="EZ222" s="15"/>
      <c r="FA222" s="50"/>
      <c r="FB222" s="50"/>
      <c r="FC222" s="15"/>
      <c r="FD222" s="50"/>
      <c r="FE222" s="50"/>
      <c r="FF222" s="15"/>
      <c r="FG222" s="50"/>
      <c r="FH222" s="50"/>
      <c r="FI222" s="15"/>
      <c r="FJ222" s="14"/>
      <c r="FK222" s="50"/>
      <c r="FL222" s="15"/>
      <c r="FM222" s="14"/>
      <c r="FN222" s="50"/>
      <c r="FO222" s="15"/>
      <c r="FP222" s="14"/>
      <c r="FQ222" s="50"/>
      <c r="FR222" s="15"/>
      <c r="FS222" s="14"/>
      <c r="FT222" s="50"/>
      <c r="FU222" s="15"/>
      <c r="FV222" s="14"/>
    </row>
    <row r="223" spans="1:178" s="12" customFormat="1" ht="15.75" x14ac:dyDescent="0.25">
      <c r="A223" s="59" t="s">
        <v>608</v>
      </c>
      <c r="B223" s="50">
        <f t="shared" si="392"/>
        <v>88</v>
      </c>
      <c r="C223" s="50">
        <f t="shared" si="393"/>
        <v>24.665089999999999</v>
      </c>
      <c r="D223" s="15">
        <f t="shared" si="112"/>
        <v>28.028511363636362</v>
      </c>
      <c r="E223" s="50"/>
      <c r="F223" s="50"/>
      <c r="G223" s="50"/>
      <c r="H223" s="50"/>
      <c r="I223" s="50"/>
      <c r="J223" s="50"/>
      <c r="K223" s="50"/>
      <c r="L223" s="50"/>
      <c r="M223" s="50"/>
      <c r="N223" s="238"/>
      <c r="O223" s="238"/>
      <c r="P223" s="238"/>
      <c r="Q223" s="238"/>
      <c r="R223" s="238"/>
      <c r="S223" s="238"/>
      <c r="T223" s="238"/>
      <c r="U223" s="238"/>
      <c r="V223" s="238"/>
      <c r="W223" s="238"/>
      <c r="X223" s="238"/>
      <c r="Y223" s="238"/>
      <c r="Z223" s="50"/>
      <c r="AA223" s="15"/>
      <c r="AB223" s="50"/>
      <c r="AC223" s="238"/>
      <c r="AD223" s="238"/>
      <c r="AE223" s="238"/>
      <c r="AF223" s="238"/>
      <c r="AG223" s="238"/>
      <c r="AH223" s="238"/>
      <c r="AI223" s="238"/>
      <c r="AJ223" s="238"/>
      <c r="AK223" s="238"/>
      <c r="AL223" s="238"/>
      <c r="AM223" s="238"/>
      <c r="AN223" s="238"/>
      <c r="AO223" s="238"/>
      <c r="AP223" s="238"/>
      <c r="AQ223" s="15"/>
      <c r="AR223" s="238"/>
      <c r="AS223" s="238"/>
      <c r="AT223" s="238"/>
      <c r="AU223" s="238"/>
      <c r="AV223" s="238"/>
      <c r="AW223" s="238"/>
      <c r="AX223" s="238"/>
      <c r="AY223" s="238"/>
      <c r="AZ223" s="238"/>
      <c r="BA223" s="238"/>
      <c r="BB223" s="238"/>
      <c r="BC223" s="238"/>
      <c r="BD223" s="238"/>
      <c r="BE223" s="238"/>
      <c r="BF223" s="238"/>
      <c r="BG223" s="50">
        <v>88</v>
      </c>
      <c r="BH223" s="50">
        <v>24.665089999999999</v>
      </c>
      <c r="BI223" s="14">
        <f t="shared" si="445"/>
        <v>28.028511363636362</v>
      </c>
      <c r="BJ223" s="50"/>
      <c r="BK223" s="15"/>
      <c r="BL223" s="238"/>
      <c r="BM223" s="238"/>
      <c r="BN223" s="238"/>
      <c r="BO223" s="238"/>
      <c r="BP223" s="50"/>
      <c r="BQ223" s="15"/>
      <c r="BR223" s="238"/>
      <c r="BS223" s="50"/>
      <c r="BT223" s="15"/>
      <c r="BU223" s="238"/>
      <c r="BV223" s="50"/>
      <c r="BW223" s="15"/>
      <c r="BX223" s="238"/>
      <c r="BY223" s="50"/>
      <c r="BZ223" s="15"/>
      <c r="CA223" s="238"/>
      <c r="CB223" s="50"/>
      <c r="CC223" s="15"/>
      <c r="CD223" s="238"/>
      <c r="CE223" s="50"/>
      <c r="CF223" s="15"/>
      <c r="CG223" s="14"/>
      <c r="CH223" s="50"/>
      <c r="CI223" s="15"/>
      <c r="CJ223" s="14"/>
      <c r="CK223" s="50"/>
      <c r="CL223" s="15"/>
      <c r="CM223" s="14"/>
      <c r="CN223" s="50"/>
      <c r="CO223" s="15"/>
      <c r="CP223" s="14"/>
      <c r="CQ223" s="50"/>
      <c r="CR223" s="15"/>
      <c r="CS223" s="14"/>
      <c r="CT223" s="50"/>
      <c r="CU223" s="15"/>
      <c r="CV223" s="14"/>
      <c r="CW223" s="50"/>
      <c r="CX223" s="15"/>
      <c r="CY223" s="14"/>
      <c r="CZ223" s="50"/>
      <c r="DA223" s="15"/>
      <c r="DB223" s="14"/>
      <c r="DC223" s="50"/>
      <c r="DD223" s="15"/>
      <c r="DE223" s="14"/>
      <c r="DF223" s="50"/>
      <c r="DG223" s="15"/>
      <c r="DH223" s="14"/>
      <c r="DI223" s="50"/>
      <c r="DJ223" s="15"/>
      <c r="DK223" s="14"/>
      <c r="DL223" s="50"/>
      <c r="DM223" s="15"/>
      <c r="DN223" s="14"/>
      <c r="DO223" s="50"/>
      <c r="DP223" s="15"/>
      <c r="DQ223" s="14"/>
      <c r="DR223" s="50"/>
      <c r="DS223" s="15"/>
      <c r="DT223" s="14"/>
      <c r="DU223" s="50"/>
      <c r="DV223" s="15"/>
      <c r="DW223" s="14"/>
      <c r="DX223" s="50"/>
      <c r="DY223" s="15"/>
      <c r="DZ223" s="14"/>
      <c r="EA223" s="50"/>
      <c r="EB223" s="15"/>
      <c r="EC223" s="50"/>
      <c r="ED223" s="50"/>
      <c r="EE223" s="15"/>
      <c r="EF223" s="50"/>
      <c r="EG223" s="50"/>
      <c r="EH223" s="15"/>
      <c r="EI223" s="50"/>
      <c r="EJ223" s="50"/>
      <c r="EK223" s="15"/>
      <c r="EL223" s="50"/>
      <c r="EM223" s="50"/>
      <c r="EN223" s="15"/>
      <c r="EO223" s="50"/>
      <c r="EP223" s="50"/>
      <c r="EQ223" s="15"/>
      <c r="ER223" s="50"/>
      <c r="ES223" s="50"/>
      <c r="ET223" s="15"/>
      <c r="EU223" s="50"/>
      <c r="EV223" s="50"/>
      <c r="EW223" s="15"/>
      <c r="EX223" s="50"/>
      <c r="EY223" s="50"/>
      <c r="EZ223" s="15"/>
      <c r="FA223" s="50"/>
      <c r="FB223" s="50"/>
      <c r="FC223" s="15"/>
      <c r="FD223" s="50"/>
      <c r="FE223" s="50"/>
      <c r="FF223" s="15"/>
      <c r="FG223" s="50"/>
      <c r="FH223" s="50"/>
      <c r="FI223" s="15"/>
      <c r="FJ223" s="14"/>
      <c r="FK223" s="50"/>
      <c r="FL223" s="15"/>
      <c r="FM223" s="14"/>
      <c r="FN223" s="50"/>
      <c r="FO223" s="15"/>
      <c r="FP223" s="14"/>
      <c r="FQ223" s="50"/>
      <c r="FR223" s="15"/>
      <c r="FS223" s="14"/>
      <c r="FT223" s="50"/>
      <c r="FU223" s="15"/>
      <c r="FV223" s="14"/>
    </row>
    <row r="224" spans="1:178" s="12" customFormat="1" ht="15.75" x14ac:dyDescent="0.25">
      <c r="A224" s="59" t="s">
        <v>609</v>
      </c>
      <c r="B224" s="50">
        <f t="shared" si="392"/>
        <v>132.9</v>
      </c>
      <c r="C224" s="50">
        <f t="shared" si="393"/>
        <v>80.888509999999997</v>
      </c>
      <c r="D224" s="15">
        <f t="shared" si="112"/>
        <v>60.864191121143705</v>
      </c>
      <c r="E224" s="50"/>
      <c r="F224" s="50"/>
      <c r="G224" s="50"/>
      <c r="H224" s="50"/>
      <c r="I224" s="50"/>
      <c r="J224" s="50"/>
      <c r="K224" s="50"/>
      <c r="L224" s="50"/>
      <c r="M224" s="50"/>
      <c r="N224" s="238"/>
      <c r="O224" s="238"/>
      <c r="P224" s="238"/>
      <c r="Q224" s="238"/>
      <c r="R224" s="238"/>
      <c r="S224" s="238"/>
      <c r="T224" s="238"/>
      <c r="U224" s="238"/>
      <c r="V224" s="238"/>
      <c r="W224" s="238"/>
      <c r="X224" s="238"/>
      <c r="Y224" s="238"/>
      <c r="Z224" s="50"/>
      <c r="AA224" s="15"/>
      <c r="AB224" s="50"/>
      <c r="AC224" s="238"/>
      <c r="AD224" s="238"/>
      <c r="AE224" s="238"/>
      <c r="AF224" s="238"/>
      <c r="AG224" s="238"/>
      <c r="AH224" s="238"/>
      <c r="AI224" s="238"/>
      <c r="AJ224" s="238"/>
      <c r="AK224" s="238"/>
      <c r="AL224" s="238"/>
      <c r="AM224" s="238"/>
      <c r="AN224" s="238"/>
      <c r="AO224" s="238"/>
      <c r="AP224" s="238"/>
      <c r="AQ224" s="15"/>
      <c r="AR224" s="238"/>
      <c r="AS224" s="238"/>
      <c r="AT224" s="238"/>
      <c r="AU224" s="238"/>
      <c r="AV224" s="238"/>
      <c r="AW224" s="238"/>
      <c r="AX224" s="238"/>
      <c r="AY224" s="238"/>
      <c r="AZ224" s="238"/>
      <c r="BA224" s="238"/>
      <c r="BB224" s="238"/>
      <c r="BC224" s="238"/>
      <c r="BD224" s="238"/>
      <c r="BE224" s="238"/>
      <c r="BF224" s="238"/>
      <c r="BG224" s="50">
        <v>132.9</v>
      </c>
      <c r="BH224" s="50">
        <v>80.888509999999997</v>
      </c>
      <c r="BI224" s="14">
        <f t="shared" si="445"/>
        <v>60.864191121143705</v>
      </c>
      <c r="BJ224" s="50"/>
      <c r="BK224" s="15"/>
      <c r="BL224" s="238"/>
      <c r="BM224" s="238"/>
      <c r="BN224" s="238"/>
      <c r="BO224" s="238"/>
      <c r="BP224" s="50"/>
      <c r="BQ224" s="15"/>
      <c r="BR224" s="238"/>
      <c r="BS224" s="50"/>
      <c r="BT224" s="15"/>
      <c r="BU224" s="238"/>
      <c r="BV224" s="50"/>
      <c r="BW224" s="15"/>
      <c r="BX224" s="238"/>
      <c r="BY224" s="50"/>
      <c r="BZ224" s="15"/>
      <c r="CA224" s="238"/>
      <c r="CB224" s="50"/>
      <c r="CC224" s="15"/>
      <c r="CD224" s="238"/>
      <c r="CE224" s="50"/>
      <c r="CF224" s="15"/>
      <c r="CG224" s="14"/>
      <c r="CH224" s="50"/>
      <c r="CI224" s="15"/>
      <c r="CJ224" s="14"/>
      <c r="CK224" s="50"/>
      <c r="CL224" s="15"/>
      <c r="CM224" s="14"/>
      <c r="CN224" s="50"/>
      <c r="CO224" s="15"/>
      <c r="CP224" s="14"/>
      <c r="CQ224" s="50"/>
      <c r="CR224" s="15"/>
      <c r="CS224" s="14"/>
      <c r="CT224" s="50"/>
      <c r="CU224" s="15"/>
      <c r="CV224" s="14"/>
      <c r="CW224" s="50"/>
      <c r="CX224" s="15"/>
      <c r="CY224" s="14"/>
      <c r="CZ224" s="50"/>
      <c r="DA224" s="15"/>
      <c r="DB224" s="14"/>
      <c r="DC224" s="50"/>
      <c r="DD224" s="15"/>
      <c r="DE224" s="14"/>
      <c r="DF224" s="50"/>
      <c r="DG224" s="15"/>
      <c r="DH224" s="14"/>
      <c r="DI224" s="50"/>
      <c r="DJ224" s="15"/>
      <c r="DK224" s="14"/>
      <c r="DL224" s="50"/>
      <c r="DM224" s="15"/>
      <c r="DN224" s="14"/>
      <c r="DO224" s="50"/>
      <c r="DP224" s="15"/>
      <c r="DQ224" s="14"/>
      <c r="DR224" s="50"/>
      <c r="DS224" s="15"/>
      <c r="DT224" s="14"/>
      <c r="DU224" s="50"/>
      <c r="DV224" s="15"/>
      <c r="DW224" s="14"/>
      <c r="DX224" s="50"/>
      <c r="DY224" s="15"/>
      <c r="DZ224" s="14"/>
      <c r="EA224" s="50"/>
      <c r="EB224" s="15"/>
      <c r="EC224" s="50"/>
      <c r="ED224" s="50"/>
      <c r="EE224" s="15"/>
      <c r="EF224" s="50"/>
      <c r="EG224" s="50"/>
      <c r="EH224" s="15"/>
      <c r="EI224" s="50"/>
      <c r="EJ224" s="50"/>
      <c r="EK224" s="15"/>
      <c r="EL224" s="50"/>
      <c r="EM224" s="50"/>
      <c r="EN224" s="15"/>
      <c r="EO224" s="50"/>
      <c r="EP224" s="50"/>
      <c r="EQ224" s="15"/>
      <c r="ER224" s="50"/>
      <c r="ES224" s="50"/>
      <c r="ET224" s="15"/>
      <c r="EU224" s="50"/>
      <c r="EV224" s="50"/>
      <c r="EW224" s="15"/>
      <c r="EX224" s="50"/>
      <c r="EY224" s="50"/>
      <c r="EZ224" s="15"/>
      <c r="FA224" s="50"/>
      <c r="FB224" s="50"/>
      <c r="FC224" s="15"/>
      <c r="FD224" s="50"/>
      <c r="FE224" s="50"/>
      <c r="FF224" s="15"/>
      <c r="FG224" s="50"/>
      <c r="FH224" s="50"/>
      <c r="FI224" s="15"/>
      <c r="FJ224" s="14"/>
      <c r="FK224" s="50"/>
      <c r="FL224" s="15"/>
      <c r="FM224" s="14"/>
      <c r="FN224" s="50"/>
      <c r="FO224" s="15"/>
      <c r="FP224" s="14"/>
      <c r="FQ224" s="50"/>
      <c r="FR224" s="15"/>
      <c r="FS224" s="14"/>
      <c r="FT224" s="50"/>
      <c r="FU224" s="15"/>
      <c r="FV224" s="14"/>
    </row>
    <row r="225" spans="1:178" s="12" customFormat="1" ht="15.75" x14ac:dyDescent="0.25">
      <c r="A225" s="59" t="s">
        <v>610</v>
      </c>
      <c r="B225" s="50">
        <f t="shared" si="392"/>
        <v>88</v>
      </c>
      <c r="C225" s="50">
        <f t="shared" si="393"/>
        <v>17.998849999999997</v>
      </c>
      <c r="D225" s="15">
        <f t="shared" si="112"/>
        <v>20.453238636363633</v>
      </c>
      <c r="E225" s="50"/>
      <c r="F225" s="50"/>
      <c r="G225" s="50"/>
      <c r="H225" s="50"/>
      <c r="I225" s="50"/>
      <c r="J225" s="50"/>
      <c r="K225" s="50"/>
      <c r="L225" s="50"/>
      <c r="M225" s="50"/>
      <c r="N225" s="238"/>
      <c r="O225" s="238"/>
      <c r="P225" s="238"/>
      <c r="Q225" s="238"/>
      <c r="R225" s="238"/>
      <c r="S225" s="238"/>
      <c r="T225" s="238"/>
      <c r="U225" s="238"/>
      <c r="V225" s="238"/>
      <c r="W225" s="238"/>
      <c r="X225" s="238"/>
      <c r="Y225" s="238"/>
      <c r="Z225" s="50"/>
      <c r="AA225" s="15"/>
      <c r="AB225" s="50"/>
      <c r="AC225" s="238"/>
      <c r="AD225" s="238"/>
      <c r="AE225" s="238"/>
      <c r="AF225" s="238"/>
      <c r="AG225" s="238"/>
      <c r="AH225" s="238"/>
      <c r="AI225" s="238"/>
      <c r="AJ225" s="238"/>
      <c r="AK225" s="238"/>
      <c r="AL225" s="238"/>
      <c r="AM225" s="238"/>
      <c r="AN225" s="238"/>
      <c r="AO225" s="238"/>
      <c r="AP225" s="238"/>
      <c r="AQ225" s="15"/>
      <c r="AR225" s="238"/>
      <c r="AS225" s="238"/>
      <c r="AT225" s="238"/>
      <c r="AU225" s="238"/>
      <c r="AV225" s="238"/>
      <c r="AW225" s="238"/>
      <c r="AX225" s="238"/>
      <c r="AY225" s="238"/>
      <c r="AZ225" s="238"/>
      <c r="BA225" s="238"/>
      <c r="BB225" s="238"/>
      <c r="BC225" s="238"/>
      <c r="BD225" s="238"/>
      <c r="BE225" s="238"/>
      <c r="BF225" s="238"/>
      <c r="BG225" s="50">
        <v>88</v>
      </c>
      <c r="BH225" s="50">
        <v>17.998849999999997</v>
      </c>
      <c r="BI225" s="14">
        <f t="shared" si="445"/>
        <v>20.453238636363633</v>
      </c>
      <c r="BJ225" s="50"/>
      <c r="BK225" s="15"/>
      <c r="BL225" s="238"/>
      <c r="BM225" s="238"/>
      <c r="BN225" s="238"/>
      <c r="BO225" s="238"/>
      <c r="BP225" s="50"/>
      <c r="BQ225" s="15"/>
      <c r="BR225" s="238"/>
      <c r="BS225" s="50"/>
      <c r="BT225" s="15"/>
      <c r="BU225" s="238"/>
      <c r="BV225" s="50"/>
      <c r="BW225" s="15"/>
      <c r="BX225" s="238"/>
      <c r="BY225" s="50"/>
      <c r="BZ225" s="15"/>
      <c r="CA225" s="238"/>
      <c r="CB225" s="50"/>
      <c r="CC225" s="15"/>
      <c r="CD225" s="238"/>
      <c r="CE225" s="50"/>
      <c r="CF225" s="15"/>
      <c r="CG225" s="14"/>
      <c r="CH225" s="50"/>
      <c r="CI225" s="15"/>
      <c r="CJ225" s="14"/>
      <c r="CK225" s="50"/>
      <c r="CL225" s="15"/>
      <c r="CM225" s="14"/>
      <c r="CN225" s="50"/>
      <c r="CO225" s="15"/>
      <c r="CP225" s="14"/>
      <c r="CQ225" s="50"/>
      <c r="CR225" s="15"/>
      <c r="CS225" s="14"/>
      <c r="CT225" s="50"/>
      <c r="CU225" s="15"/>
      <c r="CV225" s="14"/>
      <c r="CW225" s="50"/>
      <c r="CX225" s="15"/>
      <c r="CY225" s="14"/>
      <c r="CZ225" s="50"/>
      <c r="DA225" s="15"/>
      <c r="DB225" s="14"/>
      <c r="DC225" s="50"/>
      <c r="DD225" s="15"/>
      <c r="DE225" s="14"/>
      <c r="DF225" s="50"/>
      <c r="DG225" s="15"/>
      <c r="DH225" s="14"/>
      <c r="DI225" s="50"/>
      <c r="DJ225" s="15"/>
      <c r="DK225" s="14"/>
      <c r="DL225" s="50"/>
      <c r="DM225" s="15"/>
      <c r="DN225" s="14"/>
      <c r="DO225" s="50"/>
      <c r="DP225" s="15"/>
      <c r="DQ225" s="14"/>
      <c r="DR225" s="50"/>
      <c r="DS225" s="15"/>
      <c r="DT225" s="14"/>
      <c r="DU225" s="50"/>
      <c r="DV225" s="15"/>
      <c r="DW225" s="14"/>
      <c r="DX225" s="50"/>
      <c r="DY225" s="15"/>
      <c r="DZ225" s="14"/>
      <c r="EA225" s="50"/>
      <c r="EB225" s="15"/>
      <c r="EC225" s="50"/>
      <c r="ED225" s="50"/>
      <c r="EE225" s="15"/>
      <c r="EF225" s="50"/>
      <c r="EG225" s="50"/>
      <c r="EH225" s="15"/>
      <c r="EI225" s="50"/>
      <c r="EJ225" s="50"/>
      <c r="EK225" s="15"/>
      <c r="EL225" s="50"/>
      <c r="EM225" s="50"/>
      <c r="EN225" s="15"/>
      <c r="EO225" s="50"/>
      <c r="EP225" s="50"/>
      <c r="EQ225" s="15"/>
      <c r="ER225" s="50"/>
      <c r="ES225" s="50"/>
      <c r="ET225" s="15"/>
      <c r="EU225" s="50"/>
      <c r="EV225" s="50"/>
      <c r="EW225" s="15"/>
      <c r="EX225" s="50"/>
      <c r="EY225" s="50"/>
      <c r="EZ225" s="15"/>
      <c r="FA225" s="50"/>
      <c r="FB225" s="50"/>
      <c r="FC225" s="15"/>
      <c r="FD225" s="50"/>
      <c r="FE225" s="50"/>
      <c r="FF225" s="15"/>
      <c r="FG225" s="50"/>
      <c r="FH225" s="50"/>
      <c r="FI225" s="15"/>
      <c r="FJ225" s="14"/>
      <c r="FK225" s="50"/>
      <c r="FL225" s="15"/>
      <c r="FM225" s="14"/>
      <c r="FN225" s="50"/>
      <c r="FO225" s="15"/>
      <c r="FP225" s="14"/>
      <c r="FQ225" s="50"/>
      <c r="FR225" s="15"/>
      <c r="FS225" s="14"/>
      <c r="FT225" s="50"/>
      <c r="FU225" s="15"/>
      <c r="FV225" s="14"/>
    </row>
    <row r="226" spans="1:178" s="12" customFormat="1" ht="15.75" x14ac:dyDescent="0.25">
      <c r="A226" s="59" t="s">
        <v>611</v>
      </c>
      <c r="B226" s="50">
        <f t="shared" si="392"/>
        <v>132.9</v>
      </c>
      <c r="C226" s="50">
        <f t="shared" si="393"/>
        <v>44.299239999999998</v>
      </c>
      <c r="D226" s="15">
        <f t="shared" si="112"/>
        <v>33.332761474793074</v>
      </c>
      <c r="E226" s="50"/>
      <c r="F226" s="50"/>
      <c r="G226" s="50"/>
      <c r="H226" s="50"/>
      <c r="I226" s="50"/>
      <c r="J226" s="50"/>
      <c r="K226" s="50"/>
      <c r="L226" s="50"/>
      <c r="M226" s="50"/>
      <c r="N226" s="238"/>
      <c r="O226" s="238"/>
      <c r="P226" s="238"/>
      <c r="Q226" s="238"/>
      <c r="R226" s="238"/>
      <c r="S226" s="238"/>
      <c r="T226" s="238"/>
      <c r="U226" s="238"/>
      <c r="V226" s="238"/>
      <c r="W226" s="238"/>
      <c r="X226" s="238"/>
      <c r="Y226" s="238"/>
      <c r="Z226" s="50"/>
      <c r="AA226" s="15"/>
      <c r="AB226" s="50"/>
      <c r="AC226" s="238"/>
      <c r="AD226" s="238"/>
      <c r="AE226" s="238"/>
      <c r="AF226" s="238"/>
      <c r="AG226" s="238"/>
      <c r="AH226" s="238"/>
      <c r="AI226" s="238"/>
      <c r="AJ226" s="238"/>
      <c r="AK226" s="238"/>
      <c r="AL226" s="238"/>
      <c r="AM226" s="238"/>
      <c r="AN226" s="238"/>
      <c r="AO226" s="238"/>
      <c r="AP226" s="238"/>
      <c r="AQ226" s="15"/>
      <c r="AR226" s="238"/>
      <c r="AS226" s="238"/>
      <c r="AT226" s="238"/>
      <c r="AU226" s="238"/>
      <c r="AV226" s="238"/>
      <c r="AW226" s="238"/>
      <c r="AX226" s="238"/>
      <c r="AY226" s="238"/>
      <c r="AZ226" s="238"/>
      <c r="BA226" s="238"/>
      <c r="BB226" s="238"/>
      <c r="BC226" s="238"/>
      <c r="BD226" s="238"/>
      <c r="BE226" s="238"/>
      <c r="BF226" s="238"/>
      <c r="BG226" s="50">
        <v>132.9</v>
      </c>
      <c r="BH226" s="50">
        <v>44.299239999999998</v>
      </c>
      <c r="BI226" s="14">
        <f t="shared" si="445"/>
        <v>33.332761474793074</v>
      </c>
      <c r="BJ226" s="50"/>
      <c r="BK226" s="15"/>
      <c r="BL226" s="238"/>
      <c r="BM226" s="238"/>
      <c r="BN226" s="238"/>
      <c r="BO226" s="238"/>
      <c r="BP226" s="50"/>
      <c r="BQ226" s="15"/>
      <c r="BR226" s="238"/>
      <c r="BS226" s="50"/>
      <c r="BT226" s="15"/>
      <c r="BU226" s="238"/>
      <c r="BV226" s="50"/>
      <c r="BW226" s="15"/>
      <c r="BX226" s="238"/>
      <c r="BY226" s="50"/>
      <c r="BZ226" s="15"/>
      <c r="CA226" s="238"/>
      <c r="CB226" s="50"/>
      <c r="CC226" s="15"/>
      <c r="CD226" s="238"/>
      <c r="CE226" s="50"/>
      <c r="CF226" s="15"/>
      <c r="CG226" s="14"/>
      <c r="CH226" s="50"/>
      <c r="CI226" s="15"/>
      <c r="CJ226" s="14"/>
      <c r="CK226" s="50"/>
      <c r="CL226" s="15"/>
      <c r="CM226" s="14"/>
      <c r="CN226" s="50"/>
      <c r="CO226" s="15"/>
      <c r="CP226" s="14"/>
      <c r="CQ226" s="50"/>
      <c r="CR226" s="15"/>
      <c r="CS226" s="14"/>
      <c r="CT226" s="50"/>
      <c r="CU226" s="15"/>
      <c r="CV226" s="14"/>
      <c r="CW226" s="50"/>
      <c r="CX226" s="15"/>
      <c r="CY226" s="14"/>
      <c r="CZ226" s="50"/>
      <c r="DA226" s="15"/>
      <c r="DB226" s="14"/>
      <c r="DC226" s="50"/>
      <c r="DD226" s="15"/>
      <c r="DE226" s="14"/>
      <c r="DF226" s="50"/>
      <c r="DG226" s="15"/>
      <c r="DH226" s="14"/>
      <c r="DI226" s="50"/>
      <c r="DJ226" s="15"/>
      <c r="DK226" s="14"/>
      <c r="DL226" s="50"/>
      <c r="DM226" s="15"/>
      <c r="DN226" s="14"/>
      <c r="DO226" s="50"/>
      <c r="DP226" s="15"/>
      <c r="DQ226" s="14"/>
      <c r="DR226" s="50"/>
      <c r="DS226" s="15"/>
      <c r="DT226" s="14"/>
      <c r="DU226" s="50"/>
      <c r="DV226" s="15"/>
      <c r="DW226" s="14"/>
      <c r="DX226" s="50"/>
      <c r="DY226" s="15"/>
      <c r="DZ226" s="14"/>
      <c r="EA226" s="50"/>
      <c r="EB226" s="15"/>
      <c r="EC226" s="50"/>
      <c r="ED226" s="50"/>
      <c r="EE226" s="15"/>
      <c r="EF226" s="50"/>
      <c r="EG226" s="50"/>
      <c r="EH226" s="15"/>
      <c r="EI226" s="50"/>
      <c r="EJ226" s="50"/>
      <c r="EK226" s="15"/>
      <c r="EL226" s="50"/>
      <c r="EM226" s="50"/>
      <c r="EN226" s="15"/>
      <c r="EO226" s="50"/>
      <c r="EP226" s="50"/>
      <c r="EQ226" s="15"/>
      <c r="ER226" s="50"/>
      <c r="ES226" s="50"/>
      <c r="ET226" s="15"/>
      <c r="EU226" s="50"/>
      <c r="EV226" s="50"/>
      <c r="EW226" s="15"/>
      <c r="EX226" s="50"/>
      <c r="EY226" s="50"/>
      <c r="EZ226" s="15"/>
      <c r="FA226" s="50"/>
      <c r="FB226" s="50"/>
      <c r="FC226" s="15"/>
      <c r="FD226" s="50"/>
      <c r="FE226" s="50"/>
      <c r="FF226" s="15"/>
      <c r="FG226" s="50"/>
      <c r="FH226" s="50"/>
      <c r="FI226" s="15"/>
      <c r="FJ226" s="14"/>
      <c r="FK226" s="50"/>
      <c r="FL226" s="15"/>
      <c r="FM226" s="14"/>
      <c r="FN226" s="50"/>
      <c r="FO226" s="15"/>
      <c r="FP226" s="14"/>
      <c r="FQ226" s="50"/>
      <c r="FR226" s="15"/>
      <c r="FS226" s="14"/>
      <c r="FT226" s="50"/>
      <c r="FU226" s="15"/>
      <c r="FV226" s="14"/>
    </row>
    <row r="227" spans="1:178" s="12" customFormat="1" ht="15.75" x14ac:dyDescent="0.25">
      <c r="A227" s="59" t="s">
        <v>418</v>
      </c>
      <c r="B227" s="50">
        <f t="shared" si="392"/>
        <v>222.7</v>
      </c>
      <c r="C227" s="50">
        <f t="shared" si="393"/>
        <v>95.443119999999993</v>
      </c>
      <c r="D227" s="15">
        <f t="shared" si="112"/>
        <v>42.857260889088458</v>
      </c>
      <c r="E227" s="50"/>
      <c r="F227" s="50"/>
      <c r="G227" s="50"/>
      <c r="H227" s="50"/>
      <c r="I227" s="50"/>
      <c r="J227" s="50"/>
      <c r="K227" s="50"/>
      <c r="L227" s="50"/>
      <c r="M227" s="50"/>
      <c r="N227" s="238"/>
      <c r="O227" s="238"/>
      <c r="P227" s="238"/>
      <c r="Q227" s="238"/>
      <c r="R227" s="238"/>
      <c r="S227" s="238"/>
      <c r="T227" s="238"/>
      <c r="U227" s="238"/>
      <c r="V227" s="238"/>
      <c r="W227" s="238"/>
      <c r="X227" s="238"/>
      <c r="Y227" s="238"/>
      <c r="Z227" s="50"/>
      <c r="AA227" s="15"/>
      <c r="AB227" s="50"/>
      <c r="AC227" s="238"/>
      <c r="AD227" s="238"/>
      <c r="AE227" s="238"/>
      <c r="AF227" s="238"/>
      <c r="AG227" s="238"/>
      <c r="AH227" s="238"/>
      <c r="AI227" s="238"/>
      <c r="AJ227" s="238"/>
      <c r="AK227" s="238"/>
      <c r="AL227" s="238"/>
      <c r="AM227" s="238"/>
      <c r="AN227" s="238"/>
      <c r="AO227" s="238"/>
      <c r="AP227" s="238"/>
      <c r="AQ227" s="15"/>
      <c r="AR227" s="238"/>
      <c r="AS227" s="238"/>
      <c r="AT227" s="238"/>
      <c r="AU227" s="238"/>
      <c r="AV227" s="238"/>
      <c r="AW227" s="238"/>
      <c r="AX227" s="238"/>
      <c r="AY227" s="238"/>
      <c r="AZ227" s="238"/>
      <c r="BA227" s="238"/>
      <c r="BB227" s="238"/>
      <c r="BC227" s="238"/>
      <c r="BD227" s="238"/>
      <c r="BE227" s="238"/>
      <c r="BF227" s="238"/>
      <c r="BG227" s="50">
        <v>222.7</v>
      </c>
      <c r="BH227" s="50">
        <v>95.443119999999993</v>
      </c>
      <c r="BI227" s="14">
        <f t="shared" si="445"/>
        <v>42.857260889088458</v>
      </c>
      <c r="BJ227" s="50"/>
      <c r="BK227" s="15"/>
      <c r="BL227" s="238"/>
      <c r="BM227" s="238"/>
      <c r="BN227" s="238"/>
      <c r="BO227" s="238"/>
      <c r="BP227" s="50"/>
      <c r="BQ227" s="15"/>
      <c r="BR227" s="238"/>
      <c r="BS227" s="50"/>
      <c r="BT227" s="15"/>
      <c r="BU227" s="238"/>
      <c r="BV227" s="50"/>
      <c r="BW227" s="15"/>
      <c r="BX227" s="238"/>
      <c r="BY227" s="50"/>
      <c r="BZ227" s="15"/>
      <c r="CA227" s="238"/>
      <c r="CB227" s="50"/>
      <c r="CC227" s="15"/>
      <c r="CD227" s="238"/>
      <c r="CE227" s="50"/>
      <c r="CF227" s="15"/>
      <c r="CG227" s="14"/>
      <c r="CH227" s="50"/>
      <c r="CI227" s="15"/>
      <c r="CJ227" s="14"/>
      <c r="CK227" s="50"/>
      <c r="CL227" s="15"/>
      <c r="CM227" s="14"/>
      <c r="CN227" s="50"/>
      <c r="CO227" s="15"/>
      <c r="CP227" s="14"/>
      <c r="CQ227" s="50"/>
      <c r="CR227" s="15"/>
      <c r="CS227" s="14"/>
      <c r="CT227" s="50"/>
      <c r="CU227" s="15"/>
      <c r="CV227" s="14"/>
      <c r="CW227" s="50"/>
      <c r="CX227" s="15"/>
      <c r="CY227" s="14"/>
      <c r="CZ227" s="50"/>
      <c r="DA227" s="15"/>
      <c r="DB227" s="14"/>
      <c r="DC227" s="50"/>
      <c r="DD227" s="15"/>
      <c r="DE227" s="14"/>
      <c r="DF227" s="50"/>
      <c r="DG227" s="15"/>
      <c r="DH227" s="14"/>
      <c r="DI227" s="50"/>
      <c r="DJ227" s="15"/>
      <c r="DK227" s="14"/>
      <c r="DL227" s="50"/>
      <c r="DM227" s="15"/>
      <c r="DN227" s="14"/>
      <c r="DO227" s="50"/>
      <c r="DP227" s="15"/>
      <c r="DQ227" s="14"/>
      <c r="DR227" s="50"/>
      <c r="DS227" s="15"/>
      <c r="DT227" s="14"/>
      <c r="DU227" s="50"/>
      <c r="DV227" s="15"/>
      <c r="DW227" s="14"/>
      <c r="DX227" s="50"/>
      <c r="DY227" s="15"/>
      <c r="DZ227" s="14"/>
      <c r="EA227" s="50"/>
      <c r="EB227" s="15"/>
      <c r="EC227" s="50"/>
      <c r="ED227" s="50"/>
      <c r="EE227" s="15"/>
      <c r="EF227" s="50"/>
      <c r="EG227" s="50"/>
      <c r="EH227" s="15"/>
      <c r="EI227" s="50"/>
      <c r="EJ227" s="50"/>
      <c r="EK227" s="15"/>
      <c r="EL227" s="50"/>
      <c r="EM227" s="50"/>
      <c r="EN227" s="15"/>
      <c r="EO227" s="50"/>
      <c r="EP227" s="50"/>
      <c r="EQ227" s="15"/>
      <c r="ER227" s="50"/>
      <c r="ES227" s="50"/>
      <c r="ET227" s="15"/>
      <c r="EU227" s="50"/>
      <c r="EV227" s="50"/>
      <c r="EW227" s="15"/>
      <c r="EX227" s="50"/>
      <c r="EY227" s="50"/>
      <c r="EZ227" s="15"/>
      <c r="FA227" s="50"/>
      <c r="FB227" s="50"/>
      <c r="FC227" s="15"/>
      <c r="FD227" s="50"/>
      <c r="FE227" s="50"/>
      <c r="FF227" s="15"/>
      <c r="FG227" s="50"/>
      <c r="FH227" s="50"/>
      <c r="FI227" s="15"/>
      <c r="FJ227" s="14"/>
      <c r="FK227" s="50"/>
      <c r="FL227" s="15"/>
      <c r="FM227" s="14"/>
      <c r="FN227" s="50"/>
      <c r="FO227" s="15"/>
      <c r="FP227" s="14"/>
      <c r="FQ227" s="50"/>
      <c r="FR227" s="15"/>
      <c r="FS227" s="14"/>
      <c r="FT227" s="50"/>
      <c r="FU227" s="15"/>
      <c r="FV227" s="14"/>
    </row>
    <row r="228" spans="1:178" s="12" customFormat="1" ht="15.75" x14ac:dyDescent="0.25">
      <c r="A228" s="59" t="s">
        <v>612</v>
      </c>
      <c r="B228" s="50">
        <f t="shared" si="392"/>
        <v>132.9</v>
      </c>
      <c r="C228" s="50">
        <f t="shared" si="393"/>
        <v>22.149619999999999</v>
      </c>
      <c r="D228" s="15">
        <f t="shared" si="112"/>
        <v>16.666380737396537</v>
      </c>
      <c r="E228" s="50"/>
      <c r="F228" s="50"/>
      <c r="G228" s="50"/>
      <c r="H228" s="50"/>
      <c r="I228" s="50"/>
      <c r="J228" s="50"/>
      <c r="K228" s="50"/>
      <c r="L228" s="50"/>
      <c r="M228" s="50"/>
      <c r="N228" s="238"/>
      <c r="O228" s="238"/>
      <c r="P228" s="238"/>
      <c r="Q228" s="238"/>
      <c r="R228" s="238"/>
      <c r="S228" s="238"/>
      <c r="T228" s="238"/>
      <c r="U228" s="238"/>
      <c r="V228" s="238"/>
      <c r="W228" s="238"/>
      <c r="X228" s="238"/>
      <c r="Y228" s="238"/>
      <c r="Z228" s="50"/>
      <c r="AA228" s="15"/>
      <c r="AB228" s="50"/>
      <c r="AC228" s="238"/>
      <c r="AD228" s="238"/>
      <c r="AE228" s="238"/>
      <c r="AF228" s="238"/>
      <c r="AG228" s="238"/>
      <c r="AH228" s="238"/>
      <c r="AI228" s="238"/>
      <c r="AJ228" s="238"/>
      <c r="AK228" s="238"/>
      <c r="AL228" s="238"/>
      <c r="AM228" s="238"/>
      <c r="AN228" s="238"/>
      <c r="AO228" s="238"/>
      <c r="AP228" s="238"/>
      <c r="AQ228" s="15"/>
      <c r="AR228" s="238"/>
      <c r="AS228" s="238"/>
      <c r="AT228" s="238"/>
      <c r="AU228" s="238"/>
      <c r="AV228" s="238"/>
      <c r="AW228" s="238"/>
      <c r="AX228" s="238"/>
      <c r="AY228" s="238"/>
      <c r="AZ228" s="238"/>
      <c r="BA228" s="238"/>
      <c r="BB228" s="238"/>
      <c r="BC228" s="238"/>
      <c r="BD228" s="238"/>
      <c r="BE228" s="238"/>
      <c r="BF228" s="238"/>
      <c r="BG228" s="50">
        <v>132.9</v>
      </c>
      <c r="BH228" s="50">
        <v>22.149619999999999</v>
      </c>
      <c r="BI228" s="14">
        <f t="shared" si="445"/>
        <v>16.666380737396537</v>
      </c>
      <c r="BJ228" s="50"/>
      <c r="BK228" s="15"/>
      <c r="BL228" s="238"/>
      <c r="BM228" s="238"/>
      <c r="BN228" s="238"/>
      <c r="BO228" s="238"/>
      <c r="BP228" s="50"/>
      <c r="BQ228" s="15"/>
      <c r="BR228" s="238"/>
      <c r="BS228" s="50"/>
      <c r="BT228" s="15"/>
      <c r="BU228" s="238"/>
      <c r="BV228" s="50"/>
      <c r="BW228" s="15"/>
      <c r="BX228" s="238"/>
      <c r="BY228" s="50"/>
      <c r="BZ228" s="15"/>
      <c r="CA228" s="238"/>
      <c r="CB228" s="50"/>
      <c r="CC228" s="15"/>
      <c r="CD228" s="238"/>
      <c r="CE228" s="50"/>
      <c r="CF228" s="15"/>
      <c r="CG228" s="14"/>
      <c r="CH228" s="50"/>
      <c r="CI228" s="15"/>
      <c r="CJ228" s="14"/>
      <c r="CK228" s="50"/>
      <c r="CL228" s="15"/>
      <c r="CM228" s="14"/>
      <c r="CN228" s="50"/>
      <c r="CO228" s="15"/>
      <c r="CP228" s="14"/>
      <c r="CQ228" s="50"/>
      <c r="CR228" s="15"/>
      <c r="CS228" s="14"/>
      <c r="CT228" s="50"/>
      <c r="CU228" s="15"/>
      <c r="CV228" s="14"/>
      <c r="CW228" s="50"/>
      <c r="CX228" s="15"/>
      <c r="CY228" s="14"/>
      <c r="CZ228" s="50"/>
      <c r="DA228" s="15"/>
      <c r="DB228" s="14"/>
      <c r="DC228" s="50"/>
      <c r="DD228" s="15"/>
      <c r="DE228" s="14"/>
      <c r="DF228" s="50"/>
      <c r="DG228" s="15"/>
      <c r="DH228" s="14"/>
      <c r="DI228" s="50"/>
      <c r="DJ228" s="15"/>
      <c r="DK228" s="14"/>
      <c r="DL228" s="50"/>
      <c r="DM228" s="15"/>
      <c r="DN228" s="14"/>
      <c r="DO228" s="50"/>
      <c r="DP228" s="15"/>
      <c r="DQ228" s="14"/>
      <c r="DR228" s="50"/>
      <c r="DS228" s="15"/>
      <c r="DT228" s="14"/>
      <c r="DU228" s="50"/>
      <c r="DV228" s="15"/>
      <c r="DW228" s="14"/>
      <c r="DX228" s="50"/>
      <c r="DY228" s="15"/>
      <c r="DZ228" s="14"/>
      <c r="EA228" s="50"/>
      <c r="EB228" s="15"/>
      <c r="EC228" s="50"/>
      <c r="ED228" s="50"/>
      <c r="EE228" s="15"/>
      <c r="EF228" s="50"/>
      <c r="EG228" s="50"/>
      <c r="EH228" s="15"/>
      <c r="EI228" s="50"/>
      <c r="EJ228" s="50"/>
      <c r="EK228" s="15"/>
      <c r="EL228" s="50"/>
      <c r="EM228" s="50"/>
      <c r="EN228" s="15"/>
      <c r="EO228" s="50"/>
      <c r="EP228" s="50"/>
      <c r="EQ228" s="15"/>
      <c r="ER228" s="50"/>
      <c r="ES228" s="50"/>
      <c r="ET228" s="15"/>
      <c r="EU228" s="50"/>
      <c r="EV228" s="50"/>
      <c r="EW228" s="15"/>
      <c r="EX228" s="50"/>
      <c r="EY228" s="50"/>
      <c r="EZ228" s="15"/>
      <c r="FA228" s="50"/>
      <c r="FB228" s="50"/>
      <c r="FC228" s="15"/>
      <c r="FD228" s="50"/>
      <c r="FE228" s="50"/>
      <c r="FF228" s="15"/>
      <c r="FG228" s="50"/>
      <c r="FH228" s="50"/>
      <c r="FI228" s="15"/>
      <c r="FJ228" s="14"/>
      <c r="FK228" s="50"/>
      <c r="FL228" s="15"/>
      <c r="FM228" s="14"/>
      <c r="FN228" s="50"/>
      <c r="FO228" s="15"/>
      <c r="FP228" s="14"/>
      <c r="FQ228" s="50"/>
      <c r="FR228" s="15"/>
      <c r="FS228" s="14"/>
      <c r="FT228" s="50"/>
      <c r="FU228" s="15"/>
      <c r="FV228" s="14"/>
    </row>
    <row r="229" spans="1:178" s="12" customFormat="1" ht="15.75" x14ac:dyDescent="0.25">
      <c r="A229" s="59" t="s">
        <v>419</v>
      </c>
      <c r="B229" s="50">
        <f t="shared" si="392"/>
        <v>88</v>
      </c>
      <c r="C229" s="50">
        <f t="shared" si="393"/>
        <v>25.14162</v>
      </c>
      <c r="D229" s="15">
        <f t="shared" si="112"/>
        <v>28.570022727272725</v>
      </c>
      <c r="E229" s="50"/>
      <c r="F229" s="50"/>
      <c r="G229" s="50"/>
      <c r="H229" s="50"/>
      <c r="I229" s="50"/>
      <c r="J229" s="50"/>
      <c r="K229" s="50"/>
      <c r="L229" s="50"/>
      <c r="M229" s="50"/>
      <c r="N229" s="238"/>
      <c r="O229" s="238"/>
      <c r="P229" s="238"/>
      <c r="Q229" s="238"/>
      <c r="R229" s="238"/>
      <c r="S229" s="238"/>
      <c r="T229" s="238"/>
      <c r="U229" s="238"/>
      <c r="V229" s="238"/>
      <c r="W229" s="238"/>
      <c r="X229" s="238"/>
      <c r="Y229" s="238"/>
      <c r="Z229" s="50"/>
      <c r="AA229" s="15"/>
      <c r="AB229" s="50"/>
      <c r="AC229" s="238"/>
      <c r="AD229" s="238"/>
      <c r="AE229" s="238"/>
      <c r="AF229" s="238"/>
      <c r="AG229" s="238"/>
      <c r="AH229" s="238"/>
      <c r="AI229" s="238"/>
      <c r="AJ229" s="238"/>
      <c r="AK229" s="238"/>
      <c r="AL229" s="238"/>
      <c r="AM229" s="238"/>
      <c r="AN229" s="238"/>
      <c r="AO229" s="238"/>
      <c r="AP229" s="238"/>
      <c r="AQ229" s="15"/>
      <c r="AR229" s="238"/>
      <c r="AS229" s="238"/>
      <c r="AT229" s="238"/>
      <c r="AU229" s="238"/>
      <c r="AV229" s="238"/>
      <c r="AW229" s="238"/>
      <c r="AX229" s="238"/>
      <c r="AY229" s="238"/>
      <c r="AZ229" s="238"/>
      <c r="BA229" s="238"/>
      <c r="BB229" s="238"/>
      <c r="BC229" s="238"/>
      <c r="BD229" s="238"/>
      <c r="BE229" s="238"/>
      <c r="BF229" s="238"/>
      <c r="BG229" s="50">
        <v>88</v>
      </c>
      <c r="BH229" s="50">
        <v>25.14162</v>
      </c>
      <c r="BI229" s="14">
        <f t="shared" si="445"/>
        <v>28.570022727272725</v>
      </c>
      <c r="BJ229" s="50"/>
      <c r="BK229" s="15"/>
      <c r="BL229" s="238"/>
      <c r="BM229" s="238"/>
      <c r="BN229" s="238"/>
      <c r="BO229" s="238"/>
      <c r="BP229" s="50"/>
      <c r="BQ229" s="15"/>
      <c r="BR229" s="238"/>
      <c r="BS229" s="50"/>
      <c r="BT229" s="15"/>
      <c r="BU229" s="238"/>
      <c r="BV229" s="50"/>
      <c r="BW229" s="15"/>
      <c r="BX229" s="238"/>
      <c r="BY229" s="50"/>
      <c r="BZ229" s="15"/>
      <c r="CA229" s="238"/>
      <c r="CB229" s="50"/>
      <c r="CC229" s="15"/>
      <c r="CD229" s="238"/>
      <c r="CE229" s="50"/>
      <c r="CF229" s="15"/>
      <c r="CG229" s="14"/>
      <c r="CH229" s="50"/>
      <c r="CI229" s="15"/>
      <c r="CJ229" s="14"/>
      <c r="CK229" s="50"/>
      <c r="CL229" s="15"/>
      <c r="CM229" s="14"/>
      <c r="CN229" s="50"/>
      <c r="CO229" s="15"/>
      <c r="CP229" s="14"/>
      <c r="CQ229" s="50"/>
      <c r="CR229" s="15"/>
      <c r="CS229" s="14"/>
      <c r="CT229" s="50"/>
      <c r="CU229" s="15"/>
      <c r="CV229" s="14"/>
      <c r="CW229" s="50"/>
      <c r="CX229" s="15"/>
      <c r="CY229" s="14"/>
      <c r="CZ229" s="50"/>
      <c r="DA229" s="15"/>
      <c r="DB229" s="14"/>
      <c r="DC229" s="50"/>
      <c r="DD229" s="15"/>
      <c r="DE229" s="14"/>
      <c r="DF229" s="50"/>
      <c r="DG229" s="15"/>
      <c r="DH229" s="14"/>
      <c r="DI229" s="50"/>
      <c r="DJ229" s="15"/>
      <c r="DK229" s="14"/>
      <c r="DL229" s="50"/>
      <c r="DM229" s="15"/>
      <c r="DN229" s="14"/>
      <c r="DO229" s="50"/>
      <c r="DP229" s="15"/>
      <c r="DQ229" s="14"/>
      <c r="DR229" s="50"/>
      <c r="DS229" s="15"/>
      <c r="DT229" s="14"/>
      <c r="DU229" s="50"/>
      <c r="DV229" s="15"/>
      <c r="DW229" s="14"/>
      <c r="DX229" s="50"/>
      <c r="DY229" s="15"/>
      <c r="DZ229" s="14"/>
      <c r="EA229" s="50"/>
      <c r="EB229" s="15"/>
      <c r="EC229" s="50"/>
      <c r="ED229" s="50"/>
      <c r="EE229" s="15"/>
      <c r="EF229" s="50"/>
      <c r="EG229" s="50"/>
      <c r="EH229" s="15"/>
      <c r="EI229" s="50"/>
      <c r="EJ229" s="50"/>
      <c r="EK229" s="15"/>
      <c r="EL229" s="50"/>
      <c r="EM229" s="50"/>
      <c r="EN229" s="15"/>
      <c r="EO229" s="50"/>
      <c r="EP229" s="50"/>
      <c r="EQ229" s="15"/>
      <c r="ER229" s="50"/>
      <c r="ES229" s="50"/>
      <c r="ET229" s="15"/>
      <c r="EU229" s="50"/>
      <c r="EV229" s="50"/>
      <c r="EW229" s="15"/>
      <c r="EX229" s="50"/>
      <c r="EY229" s="50"/>
      <c r="EZ229" s="15"/>
      <c r="FA229" s="50"/>
      <c r="FB229" s="50"/>
      <c r="FC229" s="15"/>
      <c r="FD229" s="50"/>
      <c r="FE229" s="50"/>
      <c r="FF229" s="15"/>
      <c r="FG229" s="50"/>
      <c r="FH229" s="50"/>
      <c r="FI229" s="15"/>
      <c r="FJ229" s="14"/>
      <c r="FK229" s="50"/>
      <c r="FL229" s="15"/>
      <c r="FM229" s="14"/>
      <c r="FN229" s="50"/>
      <c r="FO229" s="15"/>
      <c r="FP229" s="14"/>
      <c r="FQ229" s="50"/>
      <c r="FR229" s="15"/>
      <c r="FS229" s="14"/>
      <c r="FT229" s="50"/>
      <c r="FU229" s="15"/>
      <c r="FV229" s="14"/>
    </row>
    <row r="230" spans="1:178" s="12" customFormat="1" ht="15.75" x14ac:dyDescent="0.25">
      <c r="A230" s="59" t="s">
        <v>615</v>
      </c>
      <c r="B230" s="50">
        <f t="shared" si="392"/>
        <v>88</v>
      </c>
      <c r="C230" s="50">
        <f t="shared" si="393"/>
        <v>21.712509999999998</v>
      </c>
      <c r="D230" s="15">
        <f t="shared" si="112"/>
        <v>24.673306818181818</v>
      </c>
      <c r="E230" s="50"/>
      <c r="F230" s="50"/>
      <c r="G230" s="50"/>
      <c r="H230" s="50"/>
      <c r="I230" s="50"/>
      <c r="J230" s="50"/>
      <c r="K230" s="50"/>
      <c r="L230" s="50"/>
      <c r="M230" s="50"/>
      <c r="N230" s="238"/>
      <c r="O230" s="238"/>
      <c r="P230" s="238"/>
      <c r="Q230" s="238"/>
      <c r="R230" s="238"/>
      <c r="S230" s="238"/>
      <c r="T230" s="238"/>
      <c r="U230" s="238"/>
      <c r="V230" s="238"/>
      <c r="W230" s="238"/>
      <c r="X230" s="238"/>
      <c r="Y230" s="238"/>
      <c r="Z230" s="50"/>
      <c r="AA230" s="15"/>
      <c r="AB230" s="50"/>
      <c r="AC230" s="238"/>
      <c r="AD230" s="238"/>
      <c r="AE230" s="238"/>
      <c r="AF230" s="238"/>
      <c r="AG230" s="238"/>
      <c r="AH230" s="238"/>
      <c r="AI230" s="238"/>
      <c r="AJ230" s="238"/>
      <c r="AK230" s="238"/>
      <c r="AL230" s="238"/>
      <c r="AM230" s="238"/>
      <c r="AN230" s="238"/>
      <c r="AO230" s="238"/>
      <c r="AP230" s="238"/>
      <c r="AQ230" s="15"/>
      <c r="AR230" s="238"/>
      <c r="AS230" s="238"/>
      <c r="AT230" s="238"/>
      <c r="AU230" s="238"/>
      <c r="AV230" s="238"/>
      <c r="AW230" s="238"/>
      <c r="AX230" s="238"/>
      <c r="AY230" s="238"/>
      <c r="AZ230" s="238"/>
      <c r="BA230" s="238"/>
      <c r="BB230" s="238"/>
      <c r="BC230" s="238"/>
      <c r="BD230" s="238"/>
      <c r="BE230" s="238"/>
      <c r="BF230" s="238"/>
      <c r="BG230" s="50">
        <v>88</v>
      </c>
      <c r="BH230" s="50">
        <v>21.712509999999998</v>
      </c>
      <c r="BI230" s="14">
        <f t="shared" si="445"/>
        <v>24.673306818181818</v>
      </c>
      <c r="BJ230" s="50"/>
      <c r="BK230" s="15"/>
      <c r="BL230" s="238"/>
      <c r="BM230" s="238"/>
      <c r="BN230" s="238"/>
      <c r="BO230" s="238"/>
      <c r="BP230" s="50"/>
      <c r="BQ230" s="15"/>
      <c r="BR230" s="238"/>
      <c r="BS230" s="50"/>
      <c r="BT230" s="15"/>
      <c r="BU230" s="238"/>
      <c r="BV230" s="50"/>
      <c r="BW230" s="15"/>
      <c r="BX230" s="238"/>
      <c r="BY230" s="50"/>
      <c r="BZ230" s="15"/>
      <c r="CA230" s="238"/>
      <c r="CB230" s="50"/>
      <c r="CC230" s="15"/>
      <c r="CD230" s="238"/>
      <c r="CE230" s="50"/>
      <c r="CF230" s="15"/>
      <c r="CG230" s="14"/>
      <c r="CH230" s="50"/>
      <c r="CI230" s="15"/>
      <c r="CJ230" s="14"/>
      <c r="CK230" s="50"/>
      <c r="CL230" s="15"/>
      <c r="CM230" s="14"/>
      <c r="CN230" s="50"/>
      <c r="CO230" s="15"/>
      <c r="CP230" s="14"/>
      <c r="CQ230" s="50"/>
      <c r="CR230" s="15"/>
      <c r="CS230" s="14"/>
      <c r="CT230" s="50"/>
      <c r="CU230" s="15"/>
      <c r="CV230" s="14"/>
      <c r="CW230" s="50"/>
      <c r="CX230" s="15"/>
      <c r="CY230" s="14"/>
      <c r="CZ230" s="50"/>
      <c r="DA230" s="15"/>
      <c r="DB230" s="14"/>
      <c r="DC230" s="50"/>
      <c r="DD230" s="15"/>
      <c r="DE230" s="14"/>
      <c r="DF230" s="50"/>
      <c r="DG230" s="15"/>
      <c r="DH230" s="14"/>
      <c r="DI230" s="50"/>
      <c r="DJ230" s="15"/>
      <c r="DK230" s="14"/>
      <c r="DL230" s="50"/>
      <c r="DM230" s="15"/>
      <c r="DN230" s="14"/>
      <c r="DO230" s="50"/>
      <c r="DP230" s="15"/>
      <c r="DQ230" s="14"/>
      <c r="DR230" s="50"/>
      <c r="DS230" s="15"/>
      <c r="DT230" s="14"/>
      <c r="DU230" s="50"/>
      <c r="DV230" s="15"/>
      <c r="DW230" s="14"/>
      <c r="DX230" s="50"/>
      <c r="DY230" s="15"/>
      <c r="DZ230" s="14"/>
      <c r="EA230" s="50"/>
      <c r="EB230" s="15"/>
      <c r="EC230" s="50"/>
      <c r="ED230" s="50"/>
      <c r="EE230" s="15"/>
      <c r="EF230" s="50"/>
      <c r="EG230" s="50"/>
      <c r="EH230" s="15"/>
      <c r="EI230" s="50"/>
      <c r="EJ230" s="50"/>
      <c r="EK230" s="15"/>
      <c r="EL230" s="50"/>
      <c r="EM230" s="50"/>
      <c r="EN230" s="15"/>
      <c r="EO230" s="50"/>
      <c r="EP230" s="50"/>
      <c r="EQ230" s="15"/>
      <c r="ER230" s="50"/>
      <c r="ES230" s="50"/>
      <c r="ET230" s="15"/>
      <c r="EU230" s="50"/>
      <c r="EV230" s="50"/>
      <c r="EW230" s="15"/>
      <c r="EX230" s="50"/>
      <c r="EY230" s="50"/>
      <c r="EZ230" s="15"/>
      <c r="FA230" s="50"/>
      <c r="FB230" s="50"/>
      <c r="FC230" s="15"/>
      <c r="FD230" s="50"/>
      <c r="FE230" s="50"/>
      <c r="FF230" s="15"/>
      <c r="FG230" s="50"/>
      <c r="FH230" s="50"/>
      <c r="FI230" s="15"/>
      <c r="FJ230" s="14"/>
      <c r="FK230" s="50"/>
      <c r="FL230" s="15"/>
      <c r="FM230" s="14"/>
      <c r="FN230" s="50"/>
      <c r="FO230" s="15"/>
      <c r="FP230" s="14"/>
      <c r="FQ230" s="50"/>
      <c r="FR230" s="15"/>
      <c r="FS230" s="14"/>
      <c r="FT230" s="50"/>
      <c r="FU230" s="15"/>
      <c r="FV230" s="14"/>
    </row>
    <row r="231" spans="1:178" s="12" customFormat="1" ht="15.75" x14ac:dyDescent="0.25">
      <c r="A231" s="59" t="s">
        <v>820</v>
      </c>
      <c r="B231" s="50">
        <f t="shared" si="392"/>
        <v>132.9</v>
      </c>
      <c r="C231" s="50">
        <f t="shared" si="393"/>
        <v>46.601430000000001</v>
      </c>
      <c r="D231" s="50"/>
      <c r="E231" s="50"/>
      <c r="F231" s="50"/>
      <c r="G231" s="50"/>
      <c r="H231" s="50"/>
      <c r="I231" s="50"/>
      <c r="J231" s="50"/>
      <c r="K231" s="50"/>
      <c r="L231" s="50"/>
      <c r="M231" s="50"/>
      <c r="N231" s="238"/>
      <c r="O231" s="238"/>
      <c r="P231" s="238"/>
      <c r="Q231" s="238"/>
      <c r="R231" s="238"/>
      <c r="S231" s="238"/>
      <c r="T231" s="238"/>
      <c r="U231" s="238"/>
      <c r="V231" s="238"/>
      <c r="W231" s="238"/>
      <c r="X231" s="238"/>
      <c r="Y231" s="238"/>
      <c r="Z231" s="50"/>
      <c r="AA231" s="15"/>
      <c r="AB231" s="50"/>
      <c r="AC231" s="238"/>
      <c r="AD231" s="238"/>
      <c r="AE231" s="238"/>
      <c r="AF231" s="238"/>
      <c r="AG231" s="238"/>
      <c r="AH231" s="238"/>
      <c r="AI231" s="238"/>
      <c r="AJ231" s="238"/>
      <c r="AK231" s="238"/>
      <c r="AL231" s="238"/>
      <c r="AM231" s="238"/>
      <c r="AN231" s="238"/>
      <c r="AO231" s="238"/>
      <c r="AP231" s="238"/>
      <c r="AQ231" s="15"/>
      <c r="AR231" s="238"/>
      <c r="AS231" s="238"/>
      <c r="AT231" s="238"/>
      <c r="AU231" s="238"/>
      <c r="AV231" s="238"/>
      <c r="AW231" s="238"/>
      <c r="AX231" s="238"/>
      <c r="AY231" s="238"/>
      <c r="AZ231" s="238"/>
      <c r="BA231" s="238"/>
      <c r="BB231" s="238"/>
      <c r="BC231" s="238"/>
      <c r="BD231" s="238"/>
      <c r="BE231" s="238"/>
      <c r="BF231" s="238"/>
      <c r="BG231" s="50">
        <v>132.9</v>
      </c>
      <c r="BH231" s="50">
        <v>46.601430000000001</v>
      </c>
      <c r="BI231" s="14">
        <f t="shared" si="445"/>
        <v>35.065033860045148</v>
      </c>
      <c r="BJ231" s="50"/>
      <c r="BK231" s="15"/>
      <c r="BL231" s="238"/>
      <c r="BM231" s="238"/>
      <c r="BN231" s="238"/>
      <c r="BO231" s="238"/>
      <c r="BP231" s="50"/>
      <c r="BQ231" s="15"/>
      <c r="BR231" s="238"/>
      <c r="BS231" s="50"/>
      <c r="BT231" s="15"/>
      <c r="BU231" s="238"/>
      <c r="BV231" s="50"/>
      <c r="BW231" s="15"/>
      <c r="BX231" s="238"/>
      <c r="BY231" s="50"/>
      <c r="BZ231" s="15"/>
      <c r="CA231" s="238"/>
      <c r="CB231" s="50"/>
      <c r="CC231" s="15"/>
      <c r="CD231" s="238"/>
      <c r="CE231" s="50"/>
      <c r="CF231" s="15"/>
      <c r="CG231" s="14"/>
      <c r="CH231" s="50"/>
      <c r="CI231" s="15"/>
      <c r="CJ231" s="14"/>
      <c r="CK231" s="50"/>
      <c r="CL231" s="15"/>
      <c r="CM231" s="14"/>
      <c r="CN231" s="50"/>
      <c r="CO231" s="15"/>
      <c r="CP231" s="14"/>
      <c r="CQ231" s="50"/>
      <c r="CR231" s="15"/>
      <c r="CS231" s="14"/>
      <c r="CT231" s="50"/>
      <c r="CU231" s="15"/>
      <c r="CV231" s="14"/>
      <c r="CW231" s="50"/>
      <c r="CX231" s="15"/>
      <c r="CY231" s="14"/>
      <c r="CZ231" s="50"/>
      <c r="DA231" s="15"/>
      <c r="DB231" s="14"/>
      <c r="DC231" s="50"/>
      <c r="DD231" s="15"/>
      <c r="DE231" s="14"/>
      <c r="DF231" s="50"/>
      <c r="DG231" s="15"/>
      <c r="DH231" s="14"/>
      <c r="DI231" s="50"/>
      <c r="DJ231" s="15"/>
      <c r="DK231" s="14"/>
      <c r="DL231" s="50"/>
      <c r="DM231" s="15"/>
      <c r="DN231" s="14"/>
      <c r="DO231" s="50"/>
      <c r="DP231" s="15"/>
      <c r="DQ231" s="14"/>
      <c r="DR231" s="50"/>
      <c r="DS231" s="15"/>
      <c r="DT231" s="14"/>
      <c r="DU231" s="50"/>
      <c r="DV231" s="15"/>
      <c r="DW231" s="14"/>
      <c r="DX231" s="50"/>
      <c r="DY231" s="15"/>
      <c r="DZ231" s="14"/>
      <c r="EA231" s="50"/>
      <c r="EB231" s="15"/>
      <c r="EC231" s="50"/>
      <c r="ED231" s="50"/>
      <c r="EE231" s="15"/>
      <c r="EF231" s="50"/>
      <c r="EG231" s="50"/>
      <c r="EH231" s="15"/>
      <c r="EI231" s="50"/>
      <c r="EJ231" s="50"/>
      <c r="EK231" s="15"/>
      <c r="EL231" s="50"/>
      <c r="EM231" s="50"/>
      <c r="EN231" s="15"/>
      <c r="EO231" s="50"/>
      <c r="EP231" s="50"/>
      <c r="EQ231" s="15"/>
      <c r="ER231" s="50"/>
      <c r="ES231" s="50"/>
      <c r="ET231" s="15"/>
      <c r="EU231" s="50"/>
      <c r="EV231" s="50"/>
      <c r="EW231" s="15"/>
      <c r="EX231" s="50"/>
      <c r="EY231" s="50"/>
      <c r="EZ231" s="15"/>
      <c r="FA231" s="50"/>
      <c r="FB231" s="50"/>
      <c r="FC231" s="15"/>
      <c r="FD231" s="50"/>
      <c r="FE231" s="50"/>
      <c r="FF231" s="15"/>
      <c r="FG231" s="50"/>
      <c r="FH231" s="50"/>
      <c r="FI231" s="15"/>
      <c r="FJ231" s="14"/>
      <c r="FK231" s="50"/>
      <c r="FL231" s="15"/>
      <c r="FM231" s="14"/>
      <c r="FN231" s="50"/>
      <c r="FO231" s="15"/>
      <c r="FP231" s="14"/>
      <c r="FQ231" s="50"/>
      <c r="FR231" s="15"/>
      <c r="FS231" s="14"/>
      <c r="FT231" s="50"/>
      <c r="FU231" s="15"/>
      <c r="FV231" s="14"/>
    </row>
    <row r="232" spans="1:178" s="28" customFormat="1" ht="31.5" x14ac:dyDescent="0.25">
      <c r="A232" s="131" t="s">
        <v>401</v>
      </c>
      <c r="B232" s="80">
        <f t="shared" si="392"/>
        <v>17296.311000000002</v>
      </c>
      <c r="C232" s="80">
        <f t="shared" si="393"/>
        <v>15076.326720000001</v>
      </c>
      <c r="D232" s="83">
        <f t="shared" si="112"/>
        <v>87.16498402462814</v>
      </c>
      <c r="E232" s="83">
        <f t="shared" ref="E232:AA232" si="452">E233+E235+E239+E242</f>
        <v>0</v>
      </c>
      <c r="F232" s="83">
        <f t="shared" si="452"/>
        <v>0</v>
      </c>
      <c r="G232" s="83">
        <f t="shared" si="452"/>
        <v>0</v>
      </c>
      <c r="H232" s="83">
        <f t="shared" si="452"/>
        <v>0</v>
      </c>
      <c r="I232" s="83">
        <f t="shared" si="452"/>
        <v>0</v>
      </c>
      <c r="J232" s="83">
        <f t="shared" si="452"/>
        <v>0</v>
      </c>
      <c r="K232" s="83">
        <f t="shared" si="452"/>
        <v>0</v>
      </c>
      <c r="L232" s="83">
        <f t="shared" si="452"/>
        <v>0</v>
      </c>
      <c r="M232" s="83">
        <f t="shared" si="452"/>
        <v>0</v>
      </c>
      <c r="N232" s="83">
        <f t="shared" si="452"/>
        <v>0</v>
      </c>
      <c r="O232" s="83">
        <f t="shared" si="452"/>
        <v>0</v>
      </c>
      <c r="P232" s="83">
        <f t="shared" si="452"/>
        <v>0</v>
      </c>
      <c r="Q232" s="83">
        <f t="shared" si="452"/>
        <v>0</v>
      </c>
      <c r="R232" s="83">
        <f t="shared" si="452"/>
        <v>0</v>
      </c>
      <c r="S232" s="83">
        <f t="shared" si="452"/>
        <v>0</v>
      </c>
      <c r="T232" s="83">
        <f t="shared" si="452"/>
        <v>0</v>
      </c>
      <c r="U232" s="83">
        <f t="shared" si="452"/>
        <v>0</v>
      </c>
      <c r="V232" s="83">
        <f t="shared" si="452"/>
        <v>0</v>
      </c>
      <c r="W232" s="83">
        <f t="shared" si="452"/>
        <v>0</v>
      </c>
      <c r="X232" s="83">
        <f t="shared" si="452"/>
        <v>0</v>
      </c>
      <c r="Y232" s="83">
        <f t="shared" si="452"/>
        <v>0</v>
      </c>
      <c r="Z232" s="83">
        <f t="shared" si="452"/>
        <v>454.3</v>
      </c>
      <c r="AA232" s="83">
        <f t="shared" si="452"/>
        <v>454.3</v>
      </c>
      <c r="AB232" s="81">
        <f t="shared" si="163"/>
        <v>100</v>
      </c>
      <c r="AC232" s="83">
        <f>AC233+AC235+AC239+AC242</f>
        <v>6086.0110000000004</v>
      </c>
      <c r="AD232" s="83">
        <f>AD233+AD235+AD239+AD242</f>
        <v>6086.0110000000004</v>
      </c>
      <c r="AE232" s="81">
        <f>AD232/AC232*100</f>
        <v>100</v>
      </c>
      <c r="AF232" s="83">
        <f t="shared" ref="AF232:AH232" si="453">AF233+AF235+AF239+AF242</f>
        <v>0</v>
      </c>
      <c r="AG232" s="83">
        <f t="shared" si="453"/>
        <v>0</v>
      </c>
      <c r="AH232" s="83">
        <f t="shared" si="453"/>
        <v>0</v>
      </c>
      <c r="AI232" s="83">
        <f>SUM(AI233:AI244)</f>
        <v>769</v>
      </c>
      <c r="AJ232" s="83">
        <f t="shared" ref="AJ232:AM232" si="454">SUM(AJ233:AJ244)</f>
        <v>769</v>
      </c>
      <c r="AK232" s="83">
        <f>AJ232/AI232*100</f>
        <v>100</v>
      </c>
      <c r="AL232" s="83">
        <f t="shared" si="454"/>
        <v>2325</v>
      </c>
      <c r="AM232" s="83">
        <f t="shared" si="454"/>
        <v>2325</v>
      </c>
      <c r="AN232" s="83">
        <f>AM232/AL232*100</f>
        <v>100</v>
      </c>
      <c r="AO232" s="83">
        <f t="shared" ref="AO232:AT232" si="455">AO233+AO235+AO239+AO242</f>
        <v>1200</v>
      </c>
      <c r="AP232" s="83">
        <f t="shared" si="455"/>
        <v>1200</v>
      </c>
      <c r="AQ232" s="83">
        <f t="shared" si="409"/>
        <v>100</v>
      </c>
      <c r="AR232" s="83">
        <f t="shared" si="455"/>
        <v>0</v>
      </c>
      <c r="AS232" s="83">
        <f t="shared" si="455"/>
        <v>0</v>
      </c>
      <c r="AT232" s="83">
        <f t="shared" si="455"/>
        <v>0</v>
      </c>
      <c r="AU232" s="83">
        <f t="shared" ref="AU232:BF232" si="456">AU233+AU235+AU239+AU242</f>
        <v>0</v>
      </c>
      <c r="AV232" s="83">
        <f t="shared" si="456"/>
        <v>0</v>
      </c>
      <c r="AW232" s="83">
        <f t="shared" si="456"/>
        <v>0</v>
      </c>
      <c r="AX232" s="83">
        <f t="shared" si="456"/>
        <v>0</v>
      </c>
      <c r="AY232" s="83">
        <f t="shared" si="456"/>
        <v>0</v>
      </c>
      <c r="AZ232" s="83">
        <f t="shared" si="456"/>
        <v>0</v>
      </c>
      <c r="BA232" s="83">
        <f t="shared" si="456"/>
        <v>0</v>
      </c>
      <c r="BB232" s="83">
        <f t="shared" si="456"/>
        <v>0</v>
      </c>
      <c r="BC232" s="83">
        <f t="shared" si="456"/>
        <v>0</v>
      </c>
      <c r="BD232" s="83">
        <f t="shared" si="456"/>
        <v>0</v>
      </c>
      <c r="BE232" s="83">
        <f t="shared" si="456"/>
        <v>0</v>
      </c>
      <c r="BF232" s="83">
        <f t="shared" si="456"/>
        <v>0</v>
      </c>
      <c r="BG232" s="83">
        <f>SUM(BG233:BG244)</f>
        <v>3043</v>
      </c>
      <c r="BH232" s="83">
        <f>SUM(BH233:BH244)</f>
        <v>823.0157200000001</v>
      </c>
      <c r="BI232" s="81">
        <f t="shared" ref="BI232:BI244" si="457">BH232/BG232*100</f>
        <v>27.046195202103192</v>
      </c>
      <c r="BJ232" s="83"/>
      <c r="BK232" s="83">
        <f>SUM(BK233:BK244)</f>
        <v>0</v>
      </c>
      <c r="BL232" s="81"/>
      <c r="BM232" s="83">
        <f t="shared" ref="BM232" si="458">BM233+BM235+BM239+BM242</f>
        <v>0</v>
      </c>
      <c r="BN232" s="83">
        <f t="shared" ref="BN232" si="459">BN233+BN235+BN239+BN242</f>
        <v>0</v>
      </c>
      <c r="BO232" s="83">
        <f t="shared" ref="BO232" si="460">BO233+BO235+BO239+BO242</f>
        <v>0</v>
      </c>
      <c r="BP232" s="83">
        <f>SUM(BP233:BP244)</f>
        <v>3094</v>
      </c>
      <c r="BQ232" s="83">
        <f>SUM(BQ233:BQ244)</f>
        <v>3094</v>
      </c>
      <c r="BR232" s="81">
        <f t="shared" ref="BR232:BR233" si="461">BQ232/BP232*100</f>
        <v>100</v>
      </c>
      <c r="BS232" s="83">
        <f>SUM(BS233:BS244)</f>
        <v>0</v>
      </c>
      <c r="BT232" s="83">
        <f>SUM(BT233:BT244)</f>
        <v>0</v>
      </c>
      <c r="BU232" s="81"/>
      <c r="BV232" s="83">
        <f>SUM(BV233:BV244)</f>
        <v>0</v>
      </c>
      <c r="BW232" s="83">
        <f>SUM(BW233:BW244)</f>
        <v>0</v>
      </c>
      <c r="BX232" s="81"/>
      <c r="BY232" s="83">
        <f>SUM(BY233:BY244)</f>
        <v>0</v>
      </c>
      <c r="BZ232" s="83">
        <f>SUM(BZ233:BZ244)</f>
        <v>0</v>
      </c>
      <c r="CA232" s="81"/>
      <c r="CB232" s="83">
        <f>SUM(CB233:CB244)</f>
        <v>0</v>
      </c>
      <c r="CC232" s="83">
        <f>SUM(CC233:CC244)</f>
        <v>0</v>
      </c>
      <c r="CD232" s="81"/>
      <c r="CE232" s="83">
        <f>SUM(CE233:CE244)</f>
        <v>50</v>
      </c>
      <c r="CF232" s="83">
        <f>SUM(CF233:CF244)</f>
        <v>50</v>
      </c>
      <c r="CG232" s="81">
        <f t="shared" si="399"/>
        <v>100</v>
      </c>
      <c r="CH232" s="83">
        <f>SUM(CH233:CH244)</f>
        <v>0</v>
      </c>
      <c r="CI232" s="83">
        <f>SUM(CI233:CI244)</f>
        <v>0</v>
      </c>
      <c r="CJ232" s="81"/>
      <c r="CK232" s="83">
        <f>SUM(CK233:CK244)</f>
        <v>0</v>
      </c>
      <c r="CL232" s="83">
        <f>SUM(CL233:CL244)</f>
        <v>0</v>
      </c>
      <c r="CM232" s="81"/>
      <c r="CN232" s="83">
        <f>SUM(CN233:CN244)</f>
        <v>35</v>
      </c>
      <c r="CO232" s="83">
        <f>SUM(CO233:CO244)</f>
        <v>35</v>
      </c>
      <c r="CP232" s="81">
        <f t="shared" ref="CP232:CP233" si="462">CO232/CN232*100</f>
        <v>100</v>
      </c>
      <c r="CQ232" s="83">
        <f>SUM(CQ233:CQ244)</f>
        <v>0</v>
      </c>
      <c r="CR232" s="83">
        <f>SUM(CR233:CR244)</f>
        <v>0</v>
      </c>
      <c r="CS232" s="81"/>
      <c r="CT232" s="83">
        <f>SUM(CT233:CT244)</f>
        <v>0</v>
      </c>
      <c r="CU232" s="83">
        <f>SUM(CU233:CU244)</f>
        <v>0</v>
      </c>
      <c r="CV232" s="81"/>
      <c r="CW232" s="83">
        <f>SUM(CW233:CW244)</f>
        <v>0</v>
      </c>
      <c r="CX232" s="83">
        <f>SUM(CX233:CX244)</f>
        <v>0</v>
      </c>
      <c r="CY232" s="81"/>
      <c r="CZ232" s="83">
        <f>SUM(CZ233:CZ244)</f>
        <v>0</v>
      </c>
      <c r="DA232" s="83">
        <f>SUM(DA233:DA244)</f>
        <v>0</v>
      </c>
      <c r="DB232" s="81"/>
      <c r="DC232" s="83">
        <f>SUM(DC233:DC244)</f>
        <v>0</v>
      </c>
      <c r="DD232" s="83">
        <f>SUM(DD233:DD244)</f>
        <v>0</v>
      </c>
      <c r="DE232" s="81"/>
      <c r="DF232" s="83">
        <f>SUM(DF233:DF244)</f>
        <v>0</v>
      </c>
      <c r="DG232" s="83">
        <f>SUM(DG233:DG244)</f>
        <v>0</v>
      </c>
      <c r="DH232" s="81"/>
      <c r="DI232" s="83">
        <f>SUM(DI233:DI244)</f>
        <v>0</v>
      </c>
      <c r="DJ232" s="83">
        <f>SUM(DJ233:DJ244)</f>
        <v>0</v>
      </c>
      <c r="DK232" s="81"/>
      <c r="DL232" s="83">
        <f>SUM(DL233:DL244)</f>
        <v>0</v>
      </c>
      <c r="DM232" s="83">
        <f>SUM(DM233:DM244)</f>
        <v>0</v>
      </c>
      <c r="DN232" s="81"/>
      <c r="DO232" s="83">
        <f>SUM(DO233:DO244)</f>
        <v>0</v>
      </c>
      <c r="DP232" s="83">
        <f>SUM(DP233:DP244)</f>
        <v>0</v>
      </c>
      <c r="DQ232" s="81"/>
      <c r="DR232" s="83">
        <f>SUM(DR233:DR244)</f>
        <v>0</v>
      </c>
      <c r="DS232" s="83">
        <f>SUM(DS233:DS244)</f>
        <v>0</v>
      </c>
      <c r="DT232" s="81"/>
      <c r="DU232" s="83">
        <f>SUM(DU233:DU244)</f>
        <v>0</v>
      </c>
      <c r="DV232" s="83">
        <f>SUM(DV233:DV244)</f>
        <v>0</v>
      </c>
      <c r="DW232" s="81"/>
      <c r="DX232" s="83">
        <f>SUM(DX233:DX244)</f>
        <v>0</v>
      </c>
      <c r="DY232" s="83">
        <f>SUM(DY233:DY244)</f>
        <v>0</v>
      </c>
      <c r="DZ232" s="81"/>
      <c r="EA232" s="83">
        <f t="shared" ref="EA232:EB232" si="463">EA233+EA235+EA239+EA242</f>
        <v>0</v>
      </c>
      <c r="EB232" s="83">
        <f t="shared" si="463"/>
        <v>0</v>
      </c>
      <c r="EC232" s="81"/>
      <c r="ED232" s="83">
        <f t="shared" ref="ED232:EE232" si="464">ED233+ED235+ED239+ED242</f>
        <v>0</v>
      </c>
      <c r="EE232" s="83">
        <f t="shared" si="464"/>
        <v>0</v>
      </c>
      <c r="EF232" s="81"/>
      <c r="EG232" s="83"/>
      <c r="EH232" s="83"/>
      <c r="EI232" s="81"/>
      <c r="EJ232" s="83"/>
      <c r="EK232" s="83"/>
      <c r="EL232" s="81"/>
      <c r="EM232" s="83"/>
      <c r="EN232" s="83"/>
      <c r="EO232" s="81"/>
      <c r="EP232" s="83"/>
      <c r="EQ232" s="83"/>
      <c r="ER232" s="81"/>
      <c r="ES232" s="83"/>
      <c r="ET232" s="83"/>
      <c r="EU232" s="81"/>
      <c r="EV232" s="83"/>
      <c r="EW232" s="83"/>
      <c r="EX232" s="81"/>
      <c r="EY232" s="83"/>
      <c r="EZ232" s="83"/>
      <c r="FA232" s="81"/>
      <c r="FB232" s="83"/>
      <c r="FC232" s="83"/>
      <c r="FD232" s="81"/>
      <c r="FE232" s="83"/>
      <c r="FF232" s="83"/>
      <c r="FG232" s="81"/>
      <c r="FH232" s="83">
        <f>SUM(FH233:FH244)</f>
        <v>240</v>
      </c>
      <c r="FI232" s="83">
        <f>SUM(FI233:FI244)</f>
        <v>240</v>
      </c>
      <c r="FJ232" s="81">
        <f t="shared" si="403"/>
        <v>100</v>
      </c>
      <c r="FK232" s="83"/>
      <c r="FL232" s="83"/>
      <c r="FM232" s="81"/>
      <c r="FN232" s="83"/>
      <c r="FO232" s="83"/>
      <c r="FP232" s="81"/>
      <c r="FQ232" s="83"/>
      <c r="FR232" s="83"/>
      <c r="FS232" s="81"/>
      <c r="FT232" s="83"/>
      <c r="FU232" s="83"/>
      <c r="FV232" s="81"/>
    </row>
    <row r="233" spans="1:178" s="12" customFormat="1" ht="16.5" customHeight="1" x14ac:dyDescent="0.25">
      <c r="A233" s="59" t="s">
        <v>399</v>
      </c>
      <c r="B233" s="50">
        <f t="shared" si="392"/>
        <v>15182.111000000001</v>
      </c>
      <c r="C233" s="50">
        <f t="shared" si="393"/>
        <v>14537.122900000002</v>
      </c>
      <c r="D233" s="15">
        <f t="shared" si="112"/>
        <v>95.75165732881284</v>
      </c>
      <c r="E233" s="15"/>
      <c r="F233" s="15"/>
      <c r="G233" s="15"/>
      <c r="H233" s="15"/>
      <c r="I233" s="15"/>
      <c r="J233" s="15"/>
      <c r="K233" s="15"/>
      <c r="L233" s="15"/>
      <c r="M233" s="15"/>
      <c r="N233" s="15"/>
      <c r="O233" s="15"/>
      <c r="P233" s="15"/>
      <c r="Q233" s="15"/>
      <c r="R233" s="15"/>
      <c r="S233" s="15"/>
      <c r="T233" s="15"/>
      <c r="U233" s="15"/>
      <c r="V233" s="14"/>
      <c r="W233" s="15"/>
      <c r="X233" s="15"/>
      <c r="Y233" s="14"/>
      <c r="Z233" s="15">
        <v>454.3</v>
      </c>
      <c r="AA233" s="15">
        <v>454.3</v>
      </c>
      <c r="AB233" s="14">
        <f t="shared" si="163"/>
        <v>100</v>
      </c>
      <c r="AC233" s="15">
        <v>6086.0110000000004</v>
      </c>
      <c r="AD233" s="15">
        <v>6086.0110000000004</v>
      </c>
      <c r="AE233" s="14">
        <f t="shared" ref="AE233" si="465">AD233/AC233*100</f>
        <v>100</v>
      </c>
      <c r="AF233" s="15"/>
      <c r="AG233" s="15"/>
      <c r="AH233" s="14"/>
      <c r="AI233" s="15">
        <v>769</v>
      </c>
      <c r="AJ233" s="15">
        <v>769</v>
      </c>
      <c r="AK233" s="15">
        <f t="shared" ref="AK233:AK268" si="466">AJ233/AI233*100</f>
        <v>100</v>
      </c>
      <c r="AL233" s="14">
        <v>2325</v>
      </c>
      <c r="AM233" s="14">
        <v>2325</v>
      </c>
      <c r="AN233" s="15">
        <f t="shared" ref="AN233:AN246" si="467">AM233/AL233*100</f>
        <v>100</v>
      </c>
      <c r="AO233" s="15">
        <v>1200</v>
      </c>
      <c r="AP233" s="15">
        <v>1200</v>
      </c>
      <c r="AQ233" s="15">
        <f t="shared" si="409"/>
        <v>100</v>
      </c>
      <c r="AR233" s="15"/>
      <c r="AS233" s="15"/>
      <c r="AT233" s="14"/>
      <c r="AU233" s="15"/>
      <c r="AV233" s="15"/>
      <c r="AW233" s="14"/>
      <c r="AX233" s="15"/>
      <c r="AY233" s="15"/>
      <c r="AZ233" s="14"/>
      <c r="BA233" s="15"/>
      <c r="BB233" s="15"/>
      <c r="BC233" s="14"/>
      <c r="BD233" s="15"/>
      <c r="BE233" s="15"/>
      <c r="BF233" s="14"/>
      <c r="BG233" s="50">
        <v>928.8</v>
      </c>
      <c r="BH233" s="50">
        <v>283.81190000000004</v>
      </c>
      <c r="BI233" s="14">
        <f t="shared" si="457"/>
        <v>30.556836778639106</v>
      </c>
      <c r="BJ233" s="50"/>
      <c r="BK233" s="15"/>
      <c r="BL233" s="14"/>
      <c r="BM233" s="15"/>
      <c r="BN233" s="15"/>
      <c r="BO233" s="14"/>
      <c r="BP233" s="15">
        <v>3094</v>
      </c>
      <c r="BQ233" s="15">
        <v>3094</v>
      </c>
      <c r="BR233" s="14">
        <f t="shared" si="461"/>
        <v>100</v>
      </c>
      <c r="BS233" s="15"/>
      <c r="BT233" s="15"/>
      <c r="BU233" s="14"/>
      <c r="BV233" s="15"/>
      <c r="BW233" s="15"/>
      <c r="BX233" s="14"/>
      <c r="BY233" s="15"/>
      <c r="BZ233" s="15"/>
      <c r="CA233" s="14"/>
      <c r="CB233" s="15"/>
      <c r="CC233" s="15"/>
      <c r="CD233" s="14"/>
      <c r="CE233" s="15">
        <v>50</v>
      </c>
      <c r="CF233" s="15">
        <v>50</v>
      </c>
      <c r="CG233" s="14">
        <f t="shared" si="399"/>
        <v>100</v>
      </c>
      <c r="CH233" s="15"/>
      <c r="CI233" s="15"/>
      <c r="CJ233" s="14"/>
      <c r="CK233" s="15"/>
      <c r="CL233" s="15"/>
      <c r="CM233" s="14"/>
      <c r="CN233" s="15">
        <v>35</v>
      </c>
      <c r="CO233" s="15">
        <v>35</v>
      </c>
      <c r="CP233" s="14">
        <f t="shared" si="462"/>
        <v>100</v>
      </c>
      <c r="CQ233" s="15"/>
      <c r="CR233" s="15"/>
      <c r="CS233" s="14"/>
      <c r="CT233" s="15"/>
      <c r="CU233" s="15"/>
      <c r="CV233" s="14"/>
      <c r="CW233" s="15"/>
      <c r="CX233" s="15"/>
      <c r="CY233" s="14"/>
      <c r="CZ233" s="15"/>
      <c r="DA233" s="15"/>
      <c r="DB233" s="14"/>
      <c r="DC233" s="15"/>
      <c r="DD233" s="15"/>
      <c r="DE233" s="14"/>
      <c r="DF233" s="15"/>
      <c r="DG233" s="15"/>
      <c r="DH233" s="14"/>
      <c r="DI233" s="15"/>
      <c r="DJ233" s="15"/>
      <c r="DK233" s="14"/>
      <c r="DL233" s="15"/>
      <c r="DM233" s="15"/>
      <c r="DN233" s="14"/>
      <c r="DO233" s="15"/>
      <c r="DP233" s="15"/>
      <c r="DQ233" s="14"/>
      <c r="DR233" s="15"/>
      <c r="DS233" s="15"/>
      <c r="DT233" s="14"/>
      <c r="DU233" s="15"/>
      <c r="DV233" s="15"/>
      <c r="DW233" s="14"/>
      <c r="DX233" s="15"/>
      <c r="DY233" s="15"/>
      <c r="DZ233" s="14"/>
      <c r="EA233" s="15"/>
      <c r="EB233" s="15"/>
      <c r="EC233" s="14"/>
      <c r="ED233" s="15"/>
      <c r="EE233" s="15"/>
      <c r="EF233" s="14"/>
      <c r="EG233" s="15"/>
      <c r="EH233" s="15"/>
      <c r="EI233" s="14"/>
      <c r="EJ233" s="15"/>
      <c r="EK233" s="15"/>
      <c r="EL233" s="14"/>
      <c r="EM233" s="15"/>
      <c r="EN233" s="15"/>
      <c r="EO233" s="14"/>
      <c r="EP233" s="15"/>
      <c r="EQ233" s="15"/>
      <c r="ER233" s="14"/>
      <c r="ES233" s="15"/>
      <c r="ET233" s="15"/>
      <c r="EU233" s="14"/>
      <c r="EV233" s="15"/>
      <c r="EW233" s="15"/>
      <c r="EX233" s="14"/>
      <c r="EY233" s="15"/>
      <c r="EZ233" s="15"/>
      <c r="FA233" s="14"/>
      <c r="FB233" s="15"/>
      <c r="FC233" s="15"/>
      <c r="FD233" s="14"/>
      <c r="FE233" s="15"/>
      <c r="FF233" s="15"/>
      <c r="FG233" s="14"/>
      <c r="FH233" s="15">
        <v>240</v>
      </c>
      <c r="FI233" s="15">
        <v>240</v>
      </c>
      <c r="FJ233" s="14">
        <f t="shared" si="403"/>
        <v>100</v>
      </c>
      <c r="FK233" s="15"/>
      <c r="FL233" s="15"/>
      <c r="FM233" s="14"/>
      <c r="FN233" s="15"/>
      <c r="FO233" s="15"/>
      <c r="FP233" s="14"/>
      <c r="FQ233" s="15"/>
      <c r="FR233" s="15"/>
      <c r="FS233" s="14"/>
      <c r="FT233" s="15"/>
      <c r="FU233" s="15"/>
      <c r="FV233" s="14"/>
    </row>
    <row r="234" spans="1:178" s="12" customFormat="1" ht="16.5" customHeight="1" x14ac:dyDescent="0.25">
      <c r="A234" s="59" t="s">
        <v>616</v>
      </c>
      <c r="B234" s="50">
        <f t="shared" si="392"/>
        <v>177.5</v>
      </c>
      <c r="C234" s="50">
        <f t="shared" si="393"/>
        <v>0</v>
      </c>
      <c r="D234" s="15">
        <f t="shared" si="112"/>
        <v>0</v>
      </c>
      <c r="E234" s="15"/>
      <c r="F234" s="15"/>
      <c r="G234" s="15"/>
      <c r="H234" s="15"/>
      <c r="I234" s="15"/>
      <c r="J234" s="15"/>
      <c r="K234" s="15"/>
      <c r="L234" s="15"/>
      <c r="M234" s="15"/>
      <c r="N234" s="15"/>
      <c r="O234" s="15"/>
      <c r="P234" s="15"/>
      <c r="Q234" s="15"/>
      <c r="R234" s="15"/>
      <c r="S234" s="15"/>
      <c r="T234" s="15"/>
      <c r="U234" s="15"/>
      <c r="V234" s="14"/>
      <c r="W234" s="15"/>
      <c r="X234" s="15"/>
      <c r="Y234" s="14"/>
      <c r="Z234" s="15"/>
      <c r="AA234" s="15"/>
      <c r="AB234" s="14"/>
      <c r="AC234" s="15"/>
      <c r="AD234" s="15"/>
      <c r="AE234" s="14"/>
      <c r="AF234" s="15"/>
      <c r="AG234" s="15"/>
      <c r="AH234" s="14"/>
      <c r="AI234" s="15"/>
      <c r="AJ234" s="15"/>
      <c r="AK234" s="83"/>
      <c r="AL234" s="14"/>
      <c r="AM234" s="14"/>
      <c r="AN234" s="83"/>
      <c r="AO234" s="15"/>
      <c r="AP234" s="15"/>
      <c r="AQ234" s="14"/>
      <c r="AR234" s="15"/>
      <c r="AS234" s="15"/>
      <c r="AT234" s="14"/>
      <c r="AU234" s="15"/>
      <c r="AV234" s="15"/>
      <c r="AW234" s="14"/>
      <c r="AX234" s="15"/>
      <c r="AY234" s="15"/>
      <c r="AZ234" s="14"/>
      <c r="BA234" s="15"/>
      <c r="BB234" s="15"/>
      <c r="BC234" s="14"/>
      <c r="BD234" s="15"/>
      <c r="BE234" s="15"/>
      <c r="BF234" s="14"/>
      <c r="BG234" s="50">
        <v>177.5</v>
      </c>
      <c r="BH234" s="50"/>
      <c r="BI234" s="14">
        <f t="shared" si="457"/>
        <v>0</v>
      </c>
      <c r="BJ234" s="50"/>
      <c r="BK234" s="15"/>
      <c r="BL234" s="14"/>
      <c r="BM234" s="15"/>
      <c r="BN234" s="15"/>
      <c r="BO234" s="14"/>
      <c r="BP234" s="50"/>
      <c r="BQ234" s="15"/>
      <c r="BR234" s="14"/>
      <c r="BS234" s="50"/>
      <c r="BT234" s="15"/>
      <c r="BU234" s="14"/>
      <c r="BV234" s="50"/>
      <c r="BW234" s="15"/>
      <c r="BX234" s="14"/>
      <c r="BY234" s="50"/>
      <c r="BZ234" s="15"/>
      <c r="CA234" s="14"/>
      <c r="CB234" s="50"/>
      <c r="CC234" s="15"/>
      <c r="CD234" s="14"/>
      <c r="CE234" s="50"/>
      <c r="CF234" s="15"/>
      <c r="CG234" s="14"/>
      <c r="CH234" s="50"/>
      <c r="CI234" s="15"/>
      <c r="CJ234" s="14"/>
      <c r="CK234" s="50"/>
      <c r="CL234" s="15"/>
      <c r="CM234" s="14"/>
      <c r="CN234" s="50"/>
      <c r="CO234" s="15"/>
      <c r="CP234" s="14"/>
      <c r="CQ234" s="50"/>
      <c r="CR234" s="15"/>
      <c r="CS234" s="14"/>
      <c r="CT234" s="50"/>
      <c r="CU234" s="15"/>
      <c r="CV234" s="14"/>
      <c r="CW234" s="50"/>
      <c r="CX234" s="15"/>
      <c r="CY234" s="14"/>
      <c r="CZ234" s="50"/>
      <c r="DA234" s="15"/>
      <c r="DB234" s="14"/>
      <c r="DC234" s="50"/>
      <c r="DD234" s="15"/>
      <c r="DE234" s="14"/>
      <c r="DF234" s="50"/>
      <c r="DG234" s="15"/>
      <c r="DH234" s="14"/>
      <c r="DI234" s="50"/>
      <c r="DJ234" s="15"/>
      <c r="DK234" s="14"/>
      <c r="DL234" s="50"/>
      <c r="DM234" s="15"/>
      <c r="DN234" s="14"/>
      <c r="DO234" s="50"/>
      <c r="DP234" s="15"/>
      <c r="DQ234" s="14"/>
      <c r="DR234" s="50"/>
      <c r="DS234" s="15"/>
      <c r="DT234" s="14"/>
      <c r="DU234" s="50"/>
      <c r="DV234" s="15"/>
      <c r="DW234" s="14"/>
      <c r="DX234" s="50"/>
      <c r="DY234" s="15"/>
      <c r="DZ234" s="14"/>
      <c r="EA234" s="15"/>
      <c r="EB234" s="15"/>
      <c r="EC234" s="14"/>
      <c r="ED234" s="15"/>
      <c r="EE234" s="15"/>
      <c r="EF234" s="14"/>
      <c r="EG234" s="15"/>
      <c r="EH234" s="15"/>
      <c r="EI234" s="14"/>
      <c r="EJ234" s="15"/>
      <c r="EK234" s="15"/>
      <c r="EL234" s="14"/>
      <c r="EM234" s="15"/>
      <c r="EN234" s="15"/>
      <c r="EO234" s="14"/>
      <c r="EP234" s="15"/>
      <c r="EQ234" s="15"/>
      <c r="ER234" s="14"/>
      <c r="ES234" s="15"/>
      <c r="ET234" s="15"/>
      <c r="EU234" s="14"/>
      <c r="EV234" s="15"/>
      <c r="EW234" s="15"/>
      <c r="EX234" s="14"/>
      <c r="EY234" s="15"/>
      <c r="EZ234" s="15"/>
      <c r="FA234" s="14"/>
      <c r="FB234" s="15"/>
      <c r="FC234" s="15"/>
      <c r="FD234" s="14"/>
      <c r="FE234" s="15"/>
      <c r="FF234" s="15"/>
      <c r="FG234" s="14"/>
      <c r="FH234" s="15"/>
      <c r="FI234" s="15"/>
      <c r="FJ234" s="14"/>
      <c r="FK234" s="15"/>
      <c r="FL234" s="15"/>
      <c r="FM234" s="14"/>
      <c r="FN234" s="15"/>
      <c r="FO234" s="15"/>
      <c r="FP234" s="14"/>
      <c r="FQ234" s="15"/>
      <c r="FR234" s="15"/>
      <c r="FS234" s="14"/>
      <c r="FT234" s="15"/>
      <c r="FU234" s="15"/>
      <c r="FV234" s="14"/>
    </row>
    <row r="235" spans="1:178" s="12" customFormat="1" ht="15.75" x14ac:dyDescent="0.25">
      <c r="A235" s="59" t="s">
        <v>398</v>
      </c>
      <c r="B235" s="50">
        <f t="shared" si="392"/>
        <v>177.5</v>
      </c>
      <c r="C235" s="50">
        <f t="shared" si="393"/>
        <v>38.995410000000007</v>
      </c>
      <c r="D235" s="15">
        <f t="shared" si="112"/>
        <v>21.969245070422538</v>
      </c>
      <c r="E235" s="50"/>
      <c r="F235" s="50"/>
      <c r="G235" s="50"/>
      <c r="H235" s="50"/>
      <c r="I235" s="50"/>
      <c r="J235" s="50"/>
      <c r="K235" s="50"/>
      <c r="L235" s="50"/>
      <c r="M235" s="50"/>
      <c r="N235" s="238"/>
      <c r="O235" s="238"/>
      <c r="P235" s="238"/>
      <c r="Q235" s="238"/>
      <c r="R235" s="238"/>
      <c r="S235" s="238"/>
      <c r="T235" s="238"/>
      <c r="U235" s="238"/>
      <c r="V235" s="238"/>
      <c r="W235" s="238"/>
      <c r="X235" s="238"/>
      <c r="Y235" s="238"/>
      <c r="Z235" s="50"/>
      <c r="AA235" s="15"/>
      <c r="AB235" s="50"/>
      <c r="AC235" s="14"/>
      <c r="AD235" s="14"/>
      <c r="AE235" s="14"/>
      <c r="AF235" s="238"/>
      <c r="AG235" s="238"/>
      <c r="AH235" s="238"/>
      <c r="AI235" s="238"/>
      <c r="AJ235" s="238"/>
      <c r="AK235" s="83"/>
      <c r="AL235" s="238"/>
      <c r="AM235" s="238"/>
      <c r="AN235" s="83"/>
      <c r="AO235" s="238"/>
      <c r="AP235" s="238"/>
      <c r="AQ235" s="238"/>
      <c r="AR235" s="238"/>
      <c r="AS235" s="238"/>
      <c r="AT235" s="238"/>
      <c r="AU235" s="238"/>
      <c r="AV235" s="238"/>
      <c r="AW235" s="238"/>
      <c r="AX235" s="238"/>
      <c r="AY235" s="238"/>
      <c r="AZ235" s="238"/>
      <c r="BA235" s="238"/>
      <c r="BB235" s="238"/>
      <c r="BC235" s="238"/>
      <c r="BD235" s="238"/>
      <c r="BE235" s="238"/>
      <c r="BF235" s="238"/>
      <c r="BG235" s="50">
        <v>177.5</v>
      </c>
      <c r="BH235" s="50">
        <v>38.995410000000007</v>
      </c>
      <c r="BI235" s="14">
        <f t="shared" si="457"/>
        <v>21.969245070422538</v>
      </c>
      <c r="BJ235" s="50"/>
      <c r="BK235" s="15"/>
      <c r="BL235" s="238"/>
      <c r="BM235" s="238"/>
      <c r="BN235" s="238"/>
      <c r="BO235" s="238"/>
      <c r="BP235" s="50"/>
      <c r="BQ235" s="15"/>
      <c r="BR235" s="238"/>
      <c r="BS235" s="50"/>
      <c r="BT235" s="15"/>
      <c r="BU235" s="238"/>
      <c r="BV235" s="50"/>
      <c r="BW235" s="15"/>
      <c r="BX235" s="238"/>
      <c r="BY235" s="50"/>
      <c r="BZ235" s="15"/>
      <c r="CA235" s="238"/>
      <c r="CB235" s="50"/>
      <c r="CC235" s="15"/>
      <c r="CD235" s="238"/>
      <c r="CE235" s="50"/>
      <c r="CF235" s="15"/>
      <c r="CG235" s="14"/>
      <c r="CH235" s="50"/>
      <c r="CI235" s="15"/>
      <c r="CJ235" s="14"/>
      <c r="CK235" s="50"/>
      <c r="CL235" s="15"/>
      <c r="CM235" s="14"/>
      <c r="CN235" s="50"/>
      <c r="CO235" s="15"/>
      <c r="CP235" s="14"/>
      <c r="CQ235" s="50"/>
      <c r="CR235" s="15"/>
      <c r="CS235" s="14"/>
      <c r="CT235" s="50"/>
      <c r="CU235" s="15"/>
      <c r="CV235" s="14"/>
      <c r="CW235" s="50"/>
      <c r="CX235" s="15"/>
      <c r="CY235" s="14"/>
      <c r="CZ235" s="50"/>
      <c r="DA235" s="15"/>
      <c r="DB235" s="14"/>
      <c r="DC235" s="50"/>
      <c r="DD235" s="15"/>
      <c r="DE235" s="14"/>
      <c r="DF235" s="50"/>
      <c r="DG235" s="15"/>
      <c r="DH235" s="14"/>
      <c r="DI235" s="50"/>
      <c r="DJ235" s="15"/>
      <c r="DK235" s="14"/>
      <c r="DL235" s="50"/>
      <c r="DM235" s="15"/>
      <c r="DN235" s="14"/>
      <c r="DO235" s="50"/>
      <c r="DP235" s="15"/>
      <c r="DQ235" s="14"/>
      <c r="DR235" s="50"/>
      <c r="DS235" s="15"/>
      <c r="DT235" s="14"/>
      <c r="DU235" s="50"/>
      <c r="DV235" s="15"/>
      <c r="DW235" s="14"/>
      <c r="DX235" s="50"/>
      <c r="DY235" s="15"/>
      <c r="DZ235" s="14"/>
      <c r="EA235" s="50"/>
      <c r="EB235" s="15"/>
      <c r="EC235" s="50"/>
      <c r="ED235" s="50"/>
      <c r="EE235" s="15"/>
      <c r="EF235" s="50"/>
      <c r="EG235" s="50"/>
      <c r="EH235" s="15"/>
      <c r="EI235" s="50"/>
      <c r="EJ235" s="50"/>
      <c r="EK235" s="15"/>
      <c r="EL235" s="50"/>
      <c r="EM235" s="50"/>
      <c r="EN235" s="15"/>
      <c r="EO235" s="50"/>
      <c r="EP235" s="50"/>
      <c r="EQ235" s="15"/>
      <c r="ER235" s="50"/>
      <c r="ES235" s="50"/>
      <c r="ET235" s="15"/>
      <c r="EU235" s="50"/>
      <c r="EV235" s="50"/>
      <c r="EW235" s="15"/>
      <c r="EX235" s="50"/>
      <c r="EY235" s="50"/>
      <c r="EZ235" s="15"/>
      <c r="FA235" s="50"/>
      <c r="FB235" s="50"/>
      <c r="FC235" s="15"/>
      <c r="FD235" s="50"/>
      <c r="FE235" s="50"/>
      <c r="FF235" s="15"/>
      <c r="FG235" s="50"/>
      <c r="FH235" s="50"/>
      <c r="FI235" s="15"/>
      <c r="FJ235" s="14"/>
      <c r="FK235" s="50"/>
      <c r="FL235" s="15"/>
      <c r="FM235" s="14"/>
      <c r="FN235" s="50"/>
      <c r="FO235" s="15"/>
      <c r="FP235" s="14"/>
      <c r="FQ235" s="50"/>
      <c r="FR235" s="15"/>
      <c r="FS235" s="14"/>
      <c r="FT235" s="50"/>
      <c r="FU235" s="15"/>
      <c r="FV235" s="14"/>
    </row>
    <row r="236" spans="1:178" s="12" customFormat="1" ht="15.75" x14ac:dyDescent="0.25">
      <c r="A236" s="59" t="s">
        <v>617</v>
      </c>
      <c r="B236" s="50">
        <f t="shared" si="392"/>
        <v>177.5</v>
      </c>
      <c r="C236" s="50">
        <f t="shared" si="393"/>
        <v>59.167999999999999</v>
      </c>
      <c r="D236" s="15">
        <f t="shared" si="112"/>
        <v>33.334084507042256</v>
      </c>
      <c r="E236" s="50"/>
      <c r="F236" s="50"/>
      <c r="G236" s="50"/>
      <c r="H236" s="50"/>
      <c r="I236" s="50"/>
      <c r="J236" s="50"/>
      <c r="K236" s="50"/>
      <c r="L236" s="50"/>
      <c r="M236" s="50"/>
      <c r="N236" s="238"/>
      <c r="O236" s="238"/>
      <c r="P236" s="238"/>
      <c r="Q236" s="238"/>
      <c r="R236" s="238"/>
      <c r="S236" s="238"/>
      <c r="T236" s="238"/>
      <c r="U236" s="238"/>
      <c r="V236" s="238"/>
      <c r="W236" s="238"/>
      <c r="X236" s="238"/>
      <c r="Y236" s="238"/>
      <c r="Z236" s="50"/>
      <c r="AA236" s="15"/>
      <c r="AB236" s="50"/>
      <c r="AC236" s="14"/>
      <c r="AD236" s="14"/>
      <c r="AE236" s="14"/>
      <c r="AF236" s="238"/>
      <c r="AG236" s="238"/>
      <c r="AH236" s="238"/>
      <c r="AI236" s="238"/>
      <c r="AJ236" s="238"/>
      <c r="AK236" s="83"/>
      <c r="AL236" s="238"/>
      <c r="AM236" s="238"/>
      <c r="AN236" s="83"/>
      <c r="AO236" s="238"/>
      <c r="AP236" s="238"/>
      <c r="AQ236" s="238"/>
      <c r="AR236" s="238"/>
      <c r="AS236" s="238"/>
      <c r="AT236" s="238"/>
      <c r="AU236" s="238"/>
      <c r="AV236" s="238"/>
      <c r="AW236" s="238"/>
      <c r="AX236" s="238"/>
      <c r="AY236" s="238"/>
      <c r="AZ236" s="238"/>
      <c r="BA236" s="238"/>
      <c r="BB236" s="238"/>
      <c r="BC236" s="238"/>
      <c r="BD236" s="238"/>
      <c r="BE236" s="238"/>
      <c r="BF236" s="238"/>
      <c r="BG236" s="50">
        <v>177.5</v>
      </c>
      <c r="BH236" s="50">
        <v>59.167999999999999</v>
      </c>
      <c r="BI236" s="14">
        <f t="shared" si="457"/>
        <v>33.334084507042256</v>
      </c>
      <c r="BJ236" s="50"/>
      <c r="BK236" s="15"/>
      <c r="BL236" s="238"/>
      <c r="BM236" s="238"/>
      <c r="BN236" s="238"/>
      <c r="BO236" s="238"/>
      <c r="BP236" s="50"/>
      <c r="BQ236" s="15"/>
      <c r="BR236" s="238"/>
      <c r="BS236" s="50"/>
      <c r="BT236" s="15"/>
      <c r="BU236" s="238"/>
      <c r="BV236" s="50"/>
      <c r="BW236" s="15"/>
      <c r="BX236" s="238"/>
      <c r="BY236" s="50"/>
      <c r="BZ236" s="15"/>
      <c r="CA236" s="238"/>
      <c r="CB236" s="50"/>
      <c r="CC236" s="15"/>
      <c r="CD236" s="238"/>
      <c r="CE236" s="50"/>
      <c r="CF236" s="15"/>
      <c r="CG236" s="14"/>
      <c r="CH236" s="50"/>
      <c r="CI236" s="15"/>
      <c r="CJ236" s="14"/>
      <c r="CK236" s="50"/>
      <c r="CL236" s="15"/>
      <c r="CM236" s="14"/>
      <c r="CN236" s="50"/>
      <c r="CO236" s="15"/>
      <c r="CP236" s="14"/>
      <c r="CQ236" s="50"/>
      <c r="CR236" s="15"/>
      <c r="CS236" s="14"/>
      <c r="CT236" s="50"/>
      <c r="CU236" s="15"/>
      <c r="CV236" s="14"/>
      <c r="CW236" s="50"/>
      <c r="CX236" s="15"/>
      <c r="CY236" s="14"/>
      <c r="CZ236" s="50"/>
      <c r="DA236" s="15"/>
      <c r="DB236" s="14"/>
      <c r="DC236" s="50"/>
      <c r="DD236" s="15"/>
      <c r="DE236" s="14"/>
      <c r="DF236" s="50"/>
      <c r="DG236" s="15"/>
      <c r="DH236" s="14"/>
      <c r="DI236" s="50"/>
      <c r="DJ236" s="15"/>
      <c r="DK236" s="14"/>
      <c r="DL236" s="50"/>
      <c r="DM236" s="15"/>
      <c r="DN236" s="14"/>
      <c r="DO236" s="50"/>
      <c r="DP236" s="15"/>
      <c r="DQ236" s="14"/>
      <c r="DR236" s="50"/>
      <c r="DS236" s="15"/>
      <c r="DT236" s="14"/>
      <c r="DU236" s="50"/>
      <c r="DV236" s="15"/>
      <c r="DW236" s="14"/>
      <c r="DX236" s="50"/>
      <c r="DY236" s="15"/>
      <c r="DZ236" s="14"/>
      <c r="EA236" s="50"/>
      <c r="EB236" s="15"/>
      <c r="EC236" s="50"/>
      <c r="ED236" s="50"/>
      <c r="EE236" s="15"/>
      <c r="EF236" s="50"/>
      <c r="EG236" s="50"/>
      <c r="EH236" s="15"/>
      <c r="EI236" s="50"/>
      <c r="EJ236" s="50"/>
      <c r="EK236" s="15"/>
      <c r="EL236" s="50"/>
      <c r="EM236" s="50"/>
      <c r="EN236" s="15"/>
      <c r="EO236" s="50"/>
      <c r="EP236" s="50"/>
      <c r="EQ236" s="15"/>
      <c r="ER236" s="50"/>
      <c r="ES236" s="50"/>
      <c r="ET236" s="15"/>
      <c r="EU236" s="50"/>
      <c r="EV236" s="50"/>
      <c r="EW236" s="15"/>
      <c r="EX236" s="50"/>
      <c r="EY236" s="50"/>
      <c r="EZ236" s="15"/>
      <c r="FA236" s="50"/>
      <c r="FB236" s="50"/>
      <c r="FC236" s="15"/>
      <c r="FD236" s="50"/>
      <c r="FE236" s="50"/>
      <c r="FF236" s="15"/>
      <c r="FG236" s="50"/>
      <c r="FH236" s="50"/>
      <c r="FI236" s="15"/>
      <c r="FJ236" s="14"/>
      <c r="FK236" s="50"/>
      <c r="FL236" s="15"/>
      <c r="FM236" s="14"/>
      <c r="FN236" s="50"/>
      <c r="FO236" s="15"/>
      <c r="FP236" s="14"/>
      <c r="FQ236" s="50"/>
      <c r="FR236" s="15"/>
      <c r="FS236" s="14"/>
      <c r="FT236" s="50"/>
      <c r="FU236" s="15"/>
      <c r="FV236" s="14"/>
    </row>
    <row r="237" spans="1:178" s="12" customFormat="1" ht="15.75" x14ac:dyDescent="0.25">
      <c r="A237" s="59" t="s">
        <v>411</v>
      </c>
      <c r="B237" s="50">
        <f t="shared" si="392"/>
        <v>177.5</v>
      </c>
      <c r="C237" s="50">
        <f t="shared" si="393"/>
        <v>52.305</v>
      </c>
      <c r="D237" s="15">
        <f t="shared" si="112"/>
        <v>29.467605633802819</v>
      </c>
      <c r="E237" s="50"/>
      <c r="F237" s="50"/>
      <c r="G237" s="50"/>
      <c r="H237" s="50"/>
      <c r="I237" s="50"/>
      <c r="J237" s="50"/>
      <c r="K237" s="50"/>
      <c r="L237" s="50"/>
      <c r="M237" s="50"/>
      <c r="N237" s="238"/>
      <c r="O237" s="238"/>
      <c r="P237" s="238"/>
      <c r="Q237" s="238"/>
      <c r="R237" s="238"/>
      <c r="S237" s="238"/>
      <c r="T237" s="238"/>
      <c r="U237" s="238"/>
      <c r="V237" s="238"/>
      <c r="W237" s="238"/>
      <c r="X237" s="238"/>
      <c r="Y237" s="238"/>
      <c r="Z237" s="50"/>
      <c r="AA237" s="15"/>
      <c r="AB237" s="50"/>
      <c r="AC237" s="14"/>
      <c r="AD237" s="14"/>
      <c r="AE237" s="14"/>
      <c r="AF237" s="238"/>
      <c r="AG237" s="238"/>
      <c r="AH237" s="238"/>
      <c r="AI237" s="238"/>
      <c r="AJ237" s="238"/>
      <c r="AK237" s="83"/>
      <c r="AL237" s="238"/>
      <c r="AM237" s="238"/>
      <c r="AN237" s="83"/>
      <c r="AO237" s="238"/>
      <c r="AP237" s="238"/>
      <c r="AQ237" s="238"/>
      <c r="AR237" s="238"/>
      <c r="AS237" s="238"/>
      <c r="AT237" s="238"/>
      <c r="AU237" s="238"/>
      <c r="AV237" s="238"/>
      <c r="AW237" s="238"/>
      <c r="AX237" s="238"/>
      <c r="AY237" s="238"/>
      <c r="AZ237" s="238"/>
      <c r="BA237" s="238"/>
      <c r="BB237" s="238"/>
      <c r="BC237" s="238"/>
      <c r="BD237" s="238"/>
      <c r="BE237" s="238"/>
      <c r="BF237" s="238"/>
      <c r="BG237" s="50">
        <v>177.5</v>
      </c>
      <c r="BH237" s="50">
        <v>52.305</v>
      </c>
      <c r="BI237" s="14">
        <f t="shared" si="457"/>
        <v>29.467605633802819</v>
      </c>
      <c r="BJ237" s="50"/>
      <c r="BK237" s="15"/>
      <c r="BL237" s="238"/>
      <c r="BM237" s="238"/>
      <c r="BN237" s="238"/>
      <c r="BO237" s="238"/>
      <c r="BP237" s="50"/>
      <c r="BQ237" s="15"/>
      <c r="BR237" s="238"/>
      <c r="BS237" s="50"/>
      <c r="BT237" s="15"/>
      <c r="BU237" s="238"/>
      <c r="BV237" s="50"/>
      <c r="BW237" s="15"/>
      <c r="BX237" s="238"/>
      <c r="BY237" s="50"/>
      <c r="BZ237" s="15"/>
      <c r="CA237" s="238"/>
      <c r="CB237" s="50"/>
      <c r="CC237" s="15"/>
      <c r="CD237" s="238"/>
      <c r="CE237" s="50"/>
      <c r="CF237" s="15"/>
      <c r="CG237" s="14"/>
      <c r="CH237" s="50"/>
      <c r="CI237" s="15"/>
      <c r="CJ237" s="14"/>
      <c r="CK237" s="50"/>
      <c r="CL237" s="15"/>
      <c r="CM237" s="14"/>
      <c r="CN237" s="50"/>
      <c r="CO237" s="15"/>
      <c r="CP237" s="14"/>
      <c r="CQ237" s="50"/>
      <c r="CR237" s="15"/>
      <c r="CS237" s="14"/>
      <c r="CT237" s="50"/>
      <c r="CU237" s="15"/>
      <c r="CV237" s="14"/>
      <c r="CW237" s="50"/>
      <c r="CX237" s="15"/>
      <c r="CY237" s="14"/>
      <c r="CZ237" s="50"/>
      <c r="DA237" s="15"/>
      <c r="DB237" s="14"/>
      <c r="DC237" s="50"/>
      <c r="DD237" s="15"/>
      <c r="DE237" s="14"/>
      <c r="DF237" s="50"/>
      <c r="DG237" s="15"/>
      <c r="DH237" s="14"/>
      <c r="DI237" s="50"/>
      <c r="DJ237" s="15"/>
      <c r="DK237" s="14"/>
      <c r="DL237" s="50"/>
      <c r="DM237" s="15"/>
      <c r="DN237" s="14"/>
      <c r="DO237" s="50"/>
      <c r="DP237" s="15"/>
      <c r="DQ237" s="14"/>
      <c r="DR237" s="50"/>
      <c r="DS237" s="15"/>
      <c r="DT237" s="14"/>
      <c r="DU237" s="50"/>
      <c r="DV237" s="15"/>
      <c r="DW237" s="14"/>
      <c r="DX237" s="50"/>
      <c r="DY237" s="15"/>
      <c r="DZ237" s="14"/>
      <c r="EA237" s="50"/>
      <c r="EB237" s="15"/>
      <c r="EC237" s="50"/>
      <c r="ED237" s="50"/>
      <c r="EE237" s="15"/>
      <c r="EF237" s="50"/>
      <c r="EG237" s="50"/>
      <c r="EH237" s="15"/>
      <c r="EI237" s="50"/>
      <c r="EJ237" s="50"/>
      <c r="EK237" s="15"/>
      <c r="EL237" s="50"/>
      <c r="EM237" s="50"/>
      <c r="EN237" s="15"/>
      <c r="EO237" s="50"/>
      <c r="EP237" s="50"/>
      <c r="EQ237" s="15"/>
      <c r="ER237" s="50"/>
      <c r="ES237" s="50"/>
      <c r="ET237" s="15"/>
      <c r="EU237" s="50"/>
      <c r="EV237" s="50"/>
      <c r="EW237" s="15"/>
      <c r="EX237" s="50"/>
      <c r="EY237" s="50"/>
      <c r="EZ237" s="15"/>
      <c r="FA237" s="50"/>
      <c r="FB237" s="50"/>
      <c r="FC237" s="15"/>
      <c r="FD237" s="50"/>
      <c r="FE237" s="50"/>
      <c r="FF237" s="15"/>
      <c r="FG237" s="50"/>
      <c r="FH237" s="50"/>
      <c r="FI237" s="15"/>
      <c r="FJ237" s="14"/>
      <c r="FK237" s="50"/>
      <c r="FL237" s="15"/>
      <c r="FM237" s="14"/>
      <c r="FN237" s="50"/>
      <c r="FO237" s="15"/>
      <c r="FP237" s="14"/>
      <c r="FQ237" s="50"/>
      <c r="FR237" s="15"/>
      <c r="FS237" s="14"/>
      <c r="FT237" s="50"/>
      <c r="FU237" s="15"/>
      <c r="FV237" s="14"/>
    </row>
    <row r="238" spans="1:178" s="12" customFormat="1" ht="15.75" x14ac:dyDescent="0.25">
      <c r="A238" s="59" t="s">
        <v>570</v>
      </c>
      <c r="B238" s="50">
        <f t="shared" si="392"/>
        <v>177.5</v>
      </c>
      <c r="C238" s="50">
        <f t="shared" si="393"/>
        <v>40.342179999999999</v>
      </c>
      <c r="D238" s="15">
        <f t="shared" si="112"/>
        <v>22.727988732394365</v>
      </c>
      <c r="E238" s="50"/>
      <c r="F238" s="50"/>
      <c r="G238" s="50"/>
      <c r="H238" s="50"/>
      <c r="I238" s="50"/>
      <c r="J238" s="50"/>
      <c r="K238" s="50"/>
      <c r="L238" s="50"/>
      <c r="M238" s="50"/>
      <c r="N238" s="238"/>
      <c r="O238" s="238"/>
      <c r="P238" s="238"/>
      <c r="Q238" s="238"/>
      <c r="R238" s="238"/>
      <c r="S238" s="238"/>
      <c r="T238" s="238"/>
      <c r="U238" s="238"/>
      <c r="V238" s="238"/>
      <c r="W238" s="238"/>
      <c r="X238" s="238"/>
      <c r="Y238" s="238"/>
      <c r="Z238" s="50"/>
      <c r="AA238" s="15"/>
      <c r="AB238" s="50"/>
      <c r="AC238" s="14"/>
      <c r="AD238" s="14"/>
      <c r="AE238" s="14"/>
      <c r="AF238" s="238"/>
      <c r="AG238" s="238"/>
      <c r="AH238" s="238"/>
      <c r="AI238" s="238"/>
      <c r="AJ238" s="238"/>
      <c r="AK238" s="83"/>
      <c r="AL238" s="238"/>
      <c r="AM238" s="238"/>
      <c r="AN238" s="83"/>
      <c r="AO238" s="238"/>
      <c r="AP238" s="238"/>
      <c r="AQ238" s="238"/>
      <c r="AR238" s="238"/>
      <c r="AS238" s="238"/>
      <c r="AT238" s="238"/>
      <c r="AU238" s="238"/>
      <c r="AV238" s="238"/>
      <c r="AW238" s="238"/>
      <c r="AX238" s="238"/>
      <c r="AY238" s="238"/>
      <c r="AZ238" s="238"/>
      <c r="BA238" s="238"/>
      <c r="BB238" s="238"/>
      <c r="BC238" s="238"/>
      <c r="BD238" s="238"/>
      <c r="BE238" s="238"/>
      <c r="BF238" s="238"/>
      <c r="BG238" s="50">
        <v>177.5</v>
      </c>
      <c r="BH238" s="50">
        <v>40.342179999999999</v>
      </c>
      <c r="BI238" s="14">
        <f t="shared" si="457"/>
        <v>22.727988732394365</v>
      </c>
      <c r="BJ238" s="50"/>
      <c r="BK238" s="15"/>
      <c r="BL238" s="238"/>
      <c r="BM238" s="238"/>
      <c r="BN238" s="238"/>
      <c r="BO238" s="238"/>
      <c r="BP238" s="50"/>
      <c r="BQ238" s="15"/>
      <c r="BR238" s="238"/>
      <c r="BS238" s="50"/>
      <c r="BT238" s="15"/>
      <c r="BU238" s="238"/>
      <c r="BV238" s="50"/>
      <c r="BW238" s="15"/>
      <c r="BX238" s="238"/>
      <c r="BY238" s="50"/>
      <c r="BZ238" s="15"/>
      <c r="CA238" s="238"/>
      <c r="CB238" s="50"/>
      <c r="CC238" s="15"/>
      <c r="CD238" s="238"/>
      <c r="CE238" s="50"/>
      <c r="CF238" s="15"/>
      <c r="CG238" s="14"/>
      <c r="CH238" s="50"/>
      <c r="CI238" s="15"/>
      <c r="CJ238" s="14"/>
      <c r="CK238" s="50"/>
      <c r="CL238" s="15"/>
      <c r="CM238" s="14"/>
      <c r="CN238" s="50"/>
      <c r="CO238" s="15"/>
      <c r="CP238" s="14"/>
      <c r="CQ238" s="50"/>
      <c r="CR238" s="15"/>
      <c r="CS238" s="14"/>
      <c r="CT238" s="50"/>
      <c r="CU238" s="15"/>
      <c r="CV238" s="14"/>
      <c r="CW238" s="50"/>
      <c r="CX238" s="15"/>
      <c r="CY238" s="14"/>
      <c r="CZ238" s="50"/>
      <c r="DA238" s="15"/>
      <c r="DB238" s="14"/>
      <c r="DC238" s="50"/>
      <c r="DD238" s="15"/>
      <c r="DE238" s="14"/>
      <c r="DF238" s="50"/>
      <c r="DG238" s="15"/>
      <c r="DH238" s="14"/>
      <c r="DI238" s="50"/>
      <c r="DJ238" s="15"/>
      <c r="DK238" s="14"/>
      <c r="DL238" s="50"/>
      <c r="DM238" s="15"/>
      <c r="DN238" s="14"/>
      <c r="DO238" s="50"/>
      <c r="DP238" s="15"/>
      <c r="DQ238" s="14"/>
      <c r="DR238" s="50"/>
      <c r="DS238" s="15"/>
      <c r="DT238" s="14"/>
      <c r="DU238" s="50"/>
      <c r="DV238" s="15"/>
      <c r="DW238" s="14"/>
      <c r="DX238" s="50"/>
      <c r="DY238" s="15"/>
      <c r="DZ238" s="14"/>
      <c r="EA238" s="50"/>
      <c r="EB238" s="15"/>
      <c r="EC238" s="50"/>
      <c r="ED238" s="50"/>
      <c r="EE238" s="15"/>
      <c r="EF238" s="50"/>
      <c r="EG238" s="50"/>
      <c r="EH238" s="15"/>
      <c r="EI238" s="50"/>
      <c r="EJ238" s="50"/>
      <c r="EK238" s="15"/>
      <c r="EL238" s="50"/>
      <c r="EM238" s="50"/>
      <c r="EN238" s="15"/>
      <c r="EO238" s="50"/>
      <c r="EP238" s="50"/>
      <c r="EQ238" s="15"/>
      <c r="ER238" s="50"/>
      <c r="ES238" s="50"/>
      <c r="ET238" s="15"/>
      <c r="EU238" s="50"/>
      <c r="EV238" s="50"/>
      <c r="EW238" s="15"/>
      <c r="EX238" s="50"/>
      <c r="EY238" s="50"/>
      <c r="EZ238" s="15"/>
      <c r="FA238" s="50"/>
      <c r="FB238" s="50"/>
      <c r="FC238" s="15"/>
      <c r="FD238" s="50"/>
      <c r="FE238" s="50"/>
      <c r="FF238" s="15"/>
      <c r="FG238" s="50"/>
      <c r="FH238" s="50"/>
      <c r="FI238" s="15"/>
      <c r="FJ238" s="14"/>
      <c r="FK238" s="50"/>
      <c r="FL238" s="15"/>
      <c r="FM238" s="14"/>
      <c r="FN238" s="50"/>
      <c r="FO238" s="15"/>
      <c r="FP238" s="14"/>
      <c r="FQ238" s="50"/>
      <c r="FR238" s="15"/>
      <c r="FS238" s="14"/>
      <c r="FT238" s="50"/>
      <c r="FU238" s="15"/>
      <c r="FV238" s="14"/>
    </row>
    <row r="239" spans="1:178" s="12" customFormat="1" ht="15.75" x14ac:dyDescent="0.25">
      <c r="A239" s="59" t="s">
        <v>397</v>
      </c>
      <c r="B239" s="50">
        <f t="shared" si="392"/>
        <v>294.3</v>
      </c>
      <c r="C239" s="50">
        <f t="shared" si="393"/>
        <v>98.1</v>
      </c>
      <c r="D239" s="15">
        <f t="shared" si="112"/>
        <v>33.333333333333329</v>
      </c>
      <c r="E239" s="50"/>
      <c r="F239" s="50"/>
      <c r="G239" s="50"/>
      <c r="H239" s="50"/>
      <c r="I239" s="50"/>
      <c r="J239" s="50"/>
      <c r="K239" s="50"/>
      <c r="L239" s="50"/>
      <c r="M239" s="50"/>
      <c r="N239" s="238"/>
      <c r="O239" s="238"/>
      <c r="P239" s="238"/>
      <c r="Q239" s="238"/>
      <c r="R239" s="238"/>
      <c r="S239" s="238"/>
      <c r="T239" s="238"/>
      <c r="U239" s="238"/>
      <c r="V239" s="238"/>
      <c r="W239" s="238"/>
      <c r="X239" s="238"/>
      <c r="Y239" s="238"/>
      <c r="Z239" s="50"/>
      <c r="AA239" s="15"/>
      <c r="AB239" s="50"/>
      <c r="AC239" s="238"/>
      <c r="AD239" s="238"/>
      <c r="AE239" s="238"/>
      <c r="AF239" s="238"/>
      <c r="AG239" s="238"/>
      <c r="AH239" s="238"/>
      <c r="AI239" s="238"/>
      <c r="AJ239" s="238"/>
      <c r="AK239" s="83"/>
      <c r="AL239" s="238"/>
      <c r="AM239" s="238"/>
      <c r="AN239" s="83"/>
      <c r="AO239" s="238"/>
      <c r="AP239" s="238"/>
      <c r="AQ239" s="238"/>
      <c r="AR239" s="238"/>
      <c r="AS239" s="238"/>
      <c r="AT239" s="238"/>
      <c r="AU239" s="238"/>
      <c r="AV239" s="238"/>
      <c r="AW239" s="238"/>
      <c r="AX239" s="238"/>
      <c r="AY239" s="238"/>
      <c r="AZ239" s="238"/>
      <c r="BA239" s="238"/>
      <c r="BB239" s="238"/>
      <c r="BC239" s="238"/>
      <c r="BD239" s="238"/>
      <c r="BE239" s="238"/>
      <c r="BF239" s="238"/>
      <c r="BG239" s="50">
        <v>294.3</v>
      </c>
      <c r="BH239" s="50">
        <v>98.1</v>
      </c>
      <c r="BI239" s="14">
        <f t="shared" si="457"/>
        <v>33.333333333333329</v>
      </c>
      <c r="BJ239" s="50"/>
      <c r="BK239" s="15"/>
      <c r="BL239" s="238"/>
      <c r="BM239" s="238"/>
      <c r="BN239" s="238"/>
      <c r="BO239" s="238"/>
      <c r="BP239" s="50"/>
      <c r="BQ239" s="15"/>
      <c r="BR239" s="238"/>
      <c r="BS239" s="50"/>
      <c r="BT239" s="15"/>
      <c r="BU239" s="238"/>
      <c r="BV239" s="50"/>
      <c r="BW239" s="15"/>
      <c r="BX239" s="238"/>
      <c r="BY239" s="50"/>
      <c r="BZ239" s="15"/>
      <c r="CA239" s="238"/>
      <c r="CB239" s="50"/>
      <c r="CC239" s="15"/>
      <c r="CD239" s="238"/>
      <c r="CE239" s="50"/>
      <c r="CF239" s="15"/>
      <c r="CG239" s="14"/>
      <c r="CH239" s="50"/>
      <c r="CI239" s="15"/>
      <c r="CJ239" s="14"/>
      <c r="CK239" s="50"/>
      <c r="CL239" s="15"/>
      <c r="CM239" s="14"/>
      <c r="CN239" s="50"/>
      <c r="CO239" s="15"/>
      <c r="CP239" s="14"/>
      <c r="CQ239" s="50"/>
      <c r="CR239" s="15"/>
      <c r="CS239" s="14"/>
      <c r="CT239" s="50"/>
      <c r="CU239" s="15"/>
      <c r="CV239" s="14"/>
      <c r="CW239" s="50"/>
      <c r="CX239" s="15"/>
      <c r="CY239" s="14"/>
      <c r="CZ239" s="50"/>
      <c r="DA239" s="15"/>
      <c r="DB239" s="14"/>
      <c r="DC239" s="50"/>
      <c r="DD239" s="15"/>
      <c r="DE239" s="14"/>
      <c r="DF239" s="50"/>
      <c r="DG239" s="15"/>
      <c r="DH239" s="14"/>
      <c r="DI239" s="50"/>
      <c r="DJ239" s="15"/>
      <c r="DK239" s="14"/>
      <c r="DL239" s="50"/>
      <c r="DM239" s="15"/>
      <c r="DN239" s="14"/>
      <c r="DO239" s="50"/>
      <c r="DP239" s="15"/>
      <c r="DQ239" s="14"/>
      <c r="DR239" s="50"/>
      <c r="DS239" s="15"/>
      <c r="DT239" s="14"/>
      <c r="DU239" s="50"/>
      <c r="DV239" s="15"/>
      <c r="DW239" s="14"/>
      <c r="DX239" s="50"/>
      <c r="DY239" s="15"/>
      <c r="DZ239" s="14"/>
      <c r="EA239" s="50"/>
      <c r="EB239" s="15"/>
      <c r="EC239" s="50"/>
      <c r="ED239" s="50"/>
      <c r="EE239" s="15"/>
      <c r="EF239" s="50"/>
      <c r="EG239" s="50"/>
      <c r="EH239" s="15"/>
      <c r="EI239" s="50"/>
      <c r="EJ239" s="50"/>
      <c r="EK239" s="15"/>
      <c r="EL239" s="50"/>
      <c r="EM239" s="50"/>
      <c r="EN239" s="15"/>
      <c r="EO239" s="50"/>
      <c r="EP239" s="50"/>
      <c r="EQ239" s="15"/>
      <c r="ER239" s="50"/>
      <c r="ES239" s="50"/>
      <c r="ET239" s="15"/>
      <c r="EU239" s="50"/>
      <c r="EV239" s="50"/>
      <c r="EW239" s="15"/>
      <c r="EX239" s="50"/>
      <c r="EY239" s="50"/>
      <c r="EZ239" s="15"/>
      <c r="FA239" s="50"/>
      <c r="FB239" s="50"/>
      <c r="FC239" s="15"/>
      <c r="FD239" s="50"/>
      <c r="FE239" s="50"/>
      <c r="FF239" s="15"/>
      <c r="FG239" s="50"/>
      <c r="FH239" s="50"/>
      <c r="FI239" s="15"/>
      <c r="FJ239" s="14"/>
      <c r="FK239" s="50"/>
      <c r="FL239" s="15"/>
      <c r="FM239" s="14"/>
      <c r="FN239" s="50"/>
      <c r="FO239" s="15"/>
      <c r="FP239" s="14"/>
      <c r="FQ239" s="50"/>
      <c r="FR239" s="15"/>
      <c r="FS239" s="14"/>
      <c r="FT239" s="50"/>
      <c r="FU239" s="15"/>
      <c r="FV239" s="14"/>
    </row>
    <row r="240" spans="1:178" s="12" customFormat="1" ht="15.75" x14ac:dyDescent="0.25">
      <c r="A240" s="59" t="s">
        <v>618</v>
      </c>
      <c r="B240" s="50">
        <f t="shared" si="392"/>
        <v>177.5</v>
      </c>
      <c r="C240" s="50">
        <f t="shared" si="393"/>
        <v>59.167000000000002</v>
      </c>
      <c r="D240" s="15">
        <f t="shared" si="112"/>
        <v>33.333521126760566</v>
      </c>
      <c r="E240" s="50"/>
      <c r="F240" s="50"/>
      <c r="G240" s="50"/>
      <c r="H240" s="50"/>
      <c r="I240" s="50"/>
      <c r="J240" s="50"/>
      <c r="K240" s="50"/>
      <c r="L240" s="50"/>
      <c r="M240" s="50"/>
      <c r="N240" s="238"/>
      <c r="O240" s="238"/>
      <c r="P240" s="238"/>
      <c r="Q240" s="238"/>
      <c r="R240" s="238"/>
      <c r="S240" s="238"/>
      <c r="T240" s="238"/>
      <c r="U240" s="238"/>
      <c r="V240" s="238"/>
      <c r="W240" s="238"/>
      <c r="X240" s="238"/>
      <c r="Y240" s="238"/>
      <c r="Z240" s="50"/>
      <c r="AA240" s="15"/>
      <c r="AB240" s="50"/>
      <c r="AC240" s="238"/>
      <c r="AD240" s="238"/>
      <c r="AE240" s="238"/>
      <c r="AF240" s="238"/>
      <c r="AG240" s="238"/>
      <c r="AH240" s="238"/>
      <c r="AI240" s="238"/>
      <c r="AJ240" s="238"/>
      <c r="AK240" s="83"/>
      <c r="AL240" s="238"/>
      <c r="AM240" s="238"/>
      <c r="AN240" s="83"/>
      <c r="AO240" s="238"/>
      <c r="AP240" s="238"/>
      <c r="AQ240" s="238"/>
      <c r="AR240" s="238"/>
      <c r="AS240" s="238"/>
      <c r="AT240" s="238"/>
      <c r="AU240" s="238"/>
      <c r="AV240" s="238"/>
      <c r="AW240" s="238"/>
      <c r="AX240" s="238"/>
      <c r="AY240" s="238"/>
      <c r="AZ240" s="238"/>
      <c r="BA240" s="238"/>
      <c r="BB240" s="238"/>
      <c r="BC240" s="238"/>
      <c r="BD240" s="238"/>
      <c r="BE240" s="238"/>
      <c r="BF240" s="238"/>
      <c r="BG240" s="50">
        <v>177.5</v>
      </c>
      <c r="BH240" s="50">
        <v>59.167000000000002</v>
      </c>
      <c r="BI240" s="14">
        <f t="shared" si="457"/>
        <v>33.333521126760566</v>
      </c>
      <c r="BJ240" s="50"/>
      <c r="BK240" s="15"/>
      <c r="BL240" s="238"/>
      <c r="BM240" s="238"/>
      <c r="BN240" s="238"/>
      <c r="BO240" s="238"/>
      <c r="BP240" s="50"/>
      <c r="BQ240" s="15"/>
      <c r="BR240" s="238"/>
      <c r="BS240" s="50"/>
      <c r="BT240" s="15"/>
      <c r="BU240" s="238"/>
      <c r="BV240" s="50"/>
      <c r="BW240" s="15"/>
      <c r="BX240" s="238"/>
      <c r="BY240" s="50"/>
      <c r="BZ240" s="15"/>
      <c r="CA240" s="238"/>
      <c r="CB240" s="50"/>
      <c r="CC240" s="15"/>
      <c r="CD240" s="238"/>
      <c r="CE240" s="50"/>
      <c r="CF240" s="15"/>
      <c r="CG240" s="14"/>
      <c r="CH240" s="50"/>
      <c r="CI240" s="15"/>
      <c r="CJ240" s="14"/>
      <c r="CK240" s="50"/>
      <c r="CL240" s="15"/>
      <c r="CM240" s="14"/>
      <c r="CN240" s="50"/>
      <c r="CO240" s="15"/>
      <c r="CP240" s="14"/>
      <c r="CQ240" s="50"/>
      <c r="CR240" s="15"/>
      <c r="CS240" s="14"/>
      <c r="CT240" s="50"/>
      <c r="CU240" s="15"/>
      <c r="CV240" s="14"/>
      <c r="CW240" s="50"/>
      <c r="CX240" s="15"/>
      <c r="CY240" s="14"/>
      <c r="CZ240" s="50"/>
      <c r="DA240" s="15"/>
      <c r="DB240" s="14"/>
      <c r="DC240" s="50"/>
      <c r="DD240" s="15"/>
      <c r="DE240" s="14"/>
      <c r="DF240" s="50"/>
      <c r="DG240" s="15"/>
      <c r="DH240" s="14"/>
      <c r="DI240" s="50"/>
      <c r="DJ240" s="15"/>
      <c r="DK240" s="14"/>
      <c r="DL240" s="50"/>
      <c r="DM240" s="15"/>
      <c r="DN240" s="14"/>
      <c r="DO240" s="50"/>
      <c r="DP240" s="15"/>
      <c r="DQ240" s="14"/>
      <c r="DR240" s="50"/>
      <c r="DS240" s="15"/>
      <c r="DT240" s="14"/>
      <c r="DU240" s="50"/>
      <c r="DV240" s="15"/>
      <c r="DW240" s="14"/>
      <c r="DX240" s="50"/>
      <c r="DY240" s="15"/>
      <c r="DZ240" s="14"/>
      <c r="EA240" s="50"/>
      <c r="EB240" s="15"/>
      <c r="EC240" s="50"/>
      <c r="ED240" s="50"/>
      <c r="EE240" s="15"/>
      <c r="EF240" s="50"/>
      <c r="EG240" s="50"/>
      <c r="EH240" s="15"/>
      <c r="EI240" s="50"/>
      <c r="EJ240" s="50"/>
      <c r="EK240" s="15"/>
      <c r="EL240" s="50"/>
      <c r="EM240" s="50"/>
      <c r="EN240" s="15"/>
      <c r="EO240" s="50"/>
      <c r="EP240" s="50"/>
      <c r="EQ240" s="15"/>
      <c r="ER240" s="50"/>
      <c r="ES240" s="50"/>
      <c r="ET240" s="15"/>
      <c r="EU240" s="50"/>
      <c r="EV240" s="50"/>
      <c r="EW240" s="15"/>
      <c r="EX240" s="50"/>
      <c r="EY240" s="50"/>
      <c r="EZ240" s="15"/>
      <c r="FA240" s="50"/>
      <c r="FB240" s="50"/>
      <c r="FC240" s="15"/>
      <c r="FD240" s="50"/>
      <c r="FE240" s="50"/>
      <c r="FF240" s="15"/>
      <c r="FG240" s="50"/>
      <c r="FH240" s="50"/>
      <c r="FI240" s="15"/>
      <c r="FJ240" s="14"/>
      <c r="FK240" s="50"/>
      <c r="FL240" s="15"/>
      <c r="FM240" s="14"/>
      <c r="FN240" s="50"/>
      <c r="FO240" s="15"/>
      <c r="FP240" s="14"/>
      <c r="FQ240" s="50"/>
      <c r="FR240" s="15"/>
      <c r="FS240" s="14"/>
      <c r="FT240" s="50"/>
      <c r="FU240" s="15"/>
      <c r="FV240" s="14"/>
    </row>
    <row r="241" spans="1:178" s="12" customFormat="1" ht="15.75" x14ac:dyDescent="0.25">
      <c r="A241" s="59" t="s">
        <v>619</v>
      </c>
      <c r="B241" s="50">
        <f t="shared" si="392"/>
        <v>177.5</v>
      </c>
      <c r="C241" s="50">
        <f t="shared" si="393"/>
        <v>38.998410000000007</v>
      </c>
      <c r="D241" s="15">
        <f t="shared" si="112"/>
        <v>21.970935211267609</v>
      </c>
      <c r="E241" s="50"/>
      <c r="F241" s="50"/>
      <c r="G241" s="50"/>
      <c r="H241" s="50"/>
      <c r="I241" s="50"/>
      <c r="J241" s="50"/>
      <c r="K241" s="50"/>
      <c r="L241" s="50"/>
      <c r="M241" s="50"/>
      <c r="N241" s="238"/>
      <c r="O241" s="238"/>
      <c r="P241" s="238"/>
      <c r="Q241" s="238"/>
      <c r="R241" s="238"/>
      <c r="S241" s="238"/>
      <c r="T241" s="238"/>
      <c r="U241" s="238"/>
      <c r="V241" s="238"/>
      <c r="W241" s="238"/>
      <c r="X241" s="238"/>
      <c r="Y241" s="238"/>
      <c r="Z241" s="50"/>
      <c r="AA241" s="15"/>
      <c r="AB241" s="50"/>
      <c r="AC241" s="238"/>
      <c r="AD241" s="238"/>
      <c r="AE241" s="238"/>
      <c r="AF241" s="238"/>
      <c r="AG241" s="238"/>
      <c r="AH241" s="238"/>
      <c r="AI241" s="238"/>
      <c r="AJ241" s="238"/>
      <c r="AK241" s="83"/>
      <c r="AL241" s="238"/>
      <c r="AM241" s="238"/>
      <c r="AN241" s="83"/>
      <c r="AO241" s="238"/>
      <c r="AP241" s="238"/>
      <c r="AQ241" s="238"/>
      <c r="AR241" s="238"/>
      <c r="AS241" s="238"/>
      <c r="AT241" s="238"/>
      <c r="AU241" s="238"/>
      <c r="AV241" s="238"/>
      <c r="AW241" s="238"/>
      <c r="AX241" s="238"/>
      <c r="AY241" s="238"/>
      <c r="AZ241" s="238"/>
      <c r="BA241" s="238"/>
      <c r="BB241" s="238"/>
      <c r="BC241" s="238"/>
      <c r="BD241" s="238"/>
      <c r="BE241" s="238"/>
      <c r="BF241" s="238"/>
      <c r="BG241" s="50">
        <v>177.5</v>
      </c>
      <c r="BH241" s="50">
        <v>38.998410000000007</v>
      </c>
      <c r="BI241" s="14">
        <f t="shared" si="457"/>
        <v>21.970935211267609</v>
      </c>
      <c r="BJ241" s="50"/>
      <c r="BK241" s="15"/>
      <c r="BL241" s="238"/>
      <c r="BM241" s="238"/>
      <c r="BN241" s="238"/>
      <c r="BO241" s="238"/>
      <c r="BP241" s="50"/>
      <c r="BQ241" s="15"/>
      <c r="BR241" s="238"/>
      <c r="BS241" s="50"/>
      <c r="BT241" s="15"/>
      <c r="BU241" s="238"/>
      <c r="BV241" s="50"/>
      <c r="BW241" s="15"/>
      <c r="BX241" s="238"/>
      <c r="BY241" s="50"/>
      <c r="BZ241" s="15"/>
      <c r="CA241" s="238"/>
      <c r="CB241" s="50"/>
      <c r="CC241" s="15"/>
      <c r="CD241" s="238"/>
      <c r="CE241" s="50"/>
      <c r="CF241" s="15"/>
      <c r="CG241" s="14"/>
      <c r="CH241" s="50"/>
      <c r="CI241" s="15"/>
      <c r="CJ241" s="14"/>
      <c r="CK241" s="50"/>
      <c r="CL241" s="15"/>
      <c r="CM241" s="14"/>
      <c r="CN241" s="50"/>
      <c r="CO241" s="15"/>
      <c r="CP241" s="14"/>
      <c r="CQ241" s="50"/>
      <c r="CR241" s="15"/>
      <c r="CS241" s="14"/>
      <c r="CT241" s="50"/>
      <c r="CU241" s="15"/>
      <c r="CV241" s="14"/>
      <c r="CW241" s="50"/>
      <c r="CX241" s="15"/>
      <c r="CY241" s="14"/>
      <c r="CZ241" s="50"/>
      <c r="DA241" s="15"/>
      <c r="DB241" s="14"/>
      <c r="DC241" s="50"/>
      <c r="DD241" s="15"/>
      <c r="DE241" s="14"/>
      <c r="DF241" s="50"/>
      <c r="DG241" s="15"/>
      <c r="DH241" s="14"/>
      <c r="DI241" s="50"/>
      <c r="DJ241" s="15"/>
      <c r="DK241" s="14"/>
      <c r="DL241" s="50"/>
      <c r="DM241" s="15"/>
      <c r="DN241" s="14"/>
      <c r="DO241" s="50"/>
      <c r="DP241" s="15"/>
      <c r="DQ241" s="14"/>
      <c r="DR241" s="50"/>
      <c r="DS241" s="15"/>
      <c r="DT241" s="14"/>
      <c r="DU241" s="50"/>
      <c r="DV241" s="15"/>
      <c r="DW241" s="14"/>
      <c r="DX241" s="50"/>
      <c r="DY241" s="15"/>
      <c r="DZ241" s="14"/>
      <c r="EA241" s="50"/>
      <c r="EB241" s="15"/>
      <c r="EC241" s="50"/>
      <c r="ED241" s="50"/>
      <c r="EE241" s="15"/>
      <c r="EF241" s="50"/>
      <c r="EG241" s="50"/>
      <c r="EH241" s="15"/>
      <c r="EI241" s="50"/>
      <c r="EJ241" s="50"/>
      <c r="EK241" s="15"/>
      <c r="EL241" s="50"/>
      <c r="EM241" s="50"/>
      <c r="EN241" s="15"/>
      <c r="EO241" s="50"/>
      <c r="EP241" s="50"/>
      <c r="EQ241" s="15"/>
      <c r="ER241" s="50"/>
      <c r="ES241" s="50"/>
      <c r="ET241" s="15"/>
      <c r="EU241" s="50"/>
      <c r="EV241" s="50"/>
      <c r="EW241" s="15"/>
      <c r="EX241" s="50"/>
      <c r="EY241" s="50"/>
      <c r="EZ241" s="15"/>
      <c r="FA241" s="50"/>
      <c r="FB241" s="50"/>
      <c r="FC241" s="15"/>
      <c r="FD241" s="50"/>
      <c r="FE241" s="50"/>
      <c r="FF241" s="15"/>
      <c r="FG241" s="50"/>
      <c r="FH241" s="50"/>
      <c r="FI241" s="15"/>
      <c r="FJ241" s="14"/>
      <c r="FK241" s="50"/>
      <c r="FL241" s="15"/>
      <c r="FM241" s="14"/>
      <c r="FN241" s="50"/>
      <c r="FO241" s="15"/>
      <c r="FP241" s="14"/>
      <c r="FQ241" s="50"/>
      <c r="FR241" s="15"/>
      <c r="FS241" s="14"/>
      <c r="FT241" s="50"/>
      <c r="FU241" s="15"/>
      <c r="FV241" s="14"/>
    </row>
    <row r="242" spans="1:178" s="12" customFormat="1" ht="15.75" x14ac:dyDescent="0.25">
      <c r="A242" s="59" t="s">
        <v>396</v>
      </c>
      <c r="B242" s="50">
        <f t="shared" si="392"/>
        <v>222.4</v>
      </c>
      <c r="C242" s="50">
        <f t="shared" si="393"/>
        <v>74.134</v>
      </c>
      <c r="D242" s="15">
        <f t="shared" si="112"/>
        <v>33.333633093525179</v>
      </c>
      <c r="E242" s="50"/>
      <c r="F242" s="50"/>
      <c r="G242" s="50"/>
      <c r="H242" s="50"/>
      <c r="I242" s="50"/>
      <c r="J242" s="50"/>
      <c r="K242" s="50"/>
      <c r="L242" s="50"/>
      <c r="M242" s="50"/>
      <c r="N242" s="238"/>
      <c r="O242" s="238"/>
      <c r="P242" s="238"/>
      <c r="Q242" s="238"/>
      <c r="R242" s="238"/>
      <c r="S242" s="238"/>
      <c r="T242" s="238"/>
      <c r="U242" s="238"/>
      <c r="V242" s="238"/>
      <c r="W242" s="238"/>
      <c r="X242" s="238"/>
      <c r="Y242" s="238"/>
      <c r="Z242" s="50"/>
      <c r="AA242" s="15"/>
      <c r="AB242" s="50"/>
      <c r="AC242" s="238"/>
      <c r="AD242" s="238"/>
      <c r="AE242" s="15"/>
      <c r="AF242" s="238"/>
      <c r="AG242" s="238"/>
      <c r="AH242" s="238"/>
      <c r="AI242" s="238"/>
      <c r="AJ242" s="238"/>
      <c r="AK242" s="83"/>
      <c r="AL242" s="238"/>
      <c r="AM242" s="238"/>
      <c r="AN242" s="83"/>
      <c r="AO242" s="238"/>
      <c r="AP242" s="238"/>
      <c r="AQ242" s="238"/>
      <c r="AR242" s="238"/>
      <c r="AS242" s="238"/>
      <c r="AT242" s="238"/>
      <c r="AU242" s="238"/>
      <c r="AV242" s="238"/>
      <c r="AW242" s="238"/>
      <c r="AX242" s="238"/>
      <c r="AY242" s="238"/>
      <c r="AZ242" s="238"/>
      <c r="BA242" s="238"/>
      <c r="BB242" s="238"/>
      <c r="BC242" s="238"/>
      <c r="BD242" s="238"/>
      <c r="BE242" s="238"/>
      <c r="BF242" s="238"/>
      <c r="BG242" s="50">
        <v>222.4</v>
      </c>
      <c r="BH242" s="50">
        <v>74.134</v>
      </c>
      <c r="BI242" s="14">
        <f t="shared" si="457"/>
        <v>33.333633093525179</v>
      </c>
      <c r="BJ242" s="50"/>
      <c r="BK242" s="15"/>
      <c r="BL242" s="238"/>
      <c r="BM242" s="238"/>
      <c r="BN242" s="238"/>
      <c r="BO242" s="238"/>
      <c r="BP242" s="50"/>
      <c r="BQ242" s="15"/>
      <c r="BR242" s="238"/>
      <c r="BS242" s="50"/>
      <c r="BT242" s="15"/>
      <c r="BU242" s="238"/>
      <c r="BV242" s="50"/>
      <c r="BW242" s="15"/>
      <c r="BX242" s="238"/>
      <c r="BY242" s="50"/>
      <c r="BZ242" s="15"/>
      <c r="CA242" s="238"/>
      <c r="CB242" s="50"/>
      <c r="CC242" s="15"/>
      <c r="CD242" s="238"/>
      <c r="CE242" s="50"/>
      <c r="CF242" s="15"/>
      <c r="CG242" s="14"/>
      <c r="CH242" s="50"/>
      <c r="CI242" s="15"/>
      <c r="CJ242" s="14"/>
      <c r="CK242" s="50"/>
      <c r="CL242" s="15"/>
      <c r="CM242" s="14"/>
      <c r="CN242" s="50"/>
      <c r="CO242" s="15"/>
      <c r="CP242" s="14"/>
      <c r="CQ242" s="50"/>
      <c r="CR242" s="15"/>
      <c r="CS242" s="14"/>
      <c r="CT242" s="50"/>
      <c r="CU242" s="15"/>
      <c r="CV242" s="14"/>
      <c r="CW242" s="50"/>
      <c r="CX242" s="15"/>
      <c r="CY242" s="14"/>
      <c r="CZ242" s="50"/>
      <c r="DA242" s="15"/>
      <c r="DB242" s="14"/>
      <c r="DC242" s="50"/>
      <c r="DD242" s="15"/>
      <c r="DE242" s="14"/>
      <c r="DF242" s="50"/>
      <c r="DG242" s="15"/>
      <c r="DH242" s="14"/>
      <c r="DI242" s="50"/>
      <c r="DJ242" s="15"/>
      <c r="DK242" s="14"/>
      <c r="DL242" s="50"/>
      <c r="DM242" s="15"/>
      <c r="DN242" s="14"/>
      <c r="DO242" s="50"/>
      <c r="DP242" s="15"/>
      <c r="DQ242" s="14"/>
      <c r="DR242" s="50"/>
      <c r="DS242" s="15"/>
      <c r="DT242" s="14"/>
      <c r="DU242" s="50"/>
      <c r="DV242" s="15"/>
      <c r="DW242" s="14"/>
      <c r="DX242" s="50"/>
      <c r="DY242" s="15"/>
      <c r="DZ242" s="14"/>
      <c r="EA242" s="50"/>
      <c r="EB242" s="15"/>
      <c r="EC242" s="50"/>
      <c r="ED242" s="50"/>
      <c r="EE242" s="15"/>
      <c r="EF242" s="50"/>
      <c r="EG242" s="50"/>
      <c r="EH242" s="15"/>
      <c r="EI242" s="50"/>
      <c r="EJ242" s="50"/>
      <c r="EK242" s="15"/>
      <c r="EL242" s="50"/>
      <c r="EM242" s="50"/>
      <c r="EN242" s="15"/>
      <c r="EO242" s="50"/>
      <c r="EP242" s="50"/>
      <c r="EQ242" s="15"/>
      <c r="ER242" s="50"/>
      <c r="ES242" s="50"/>
      <c r="ET242" s="15"/>
      <c r="EU242" s="50"/>
      <c r="EV242" s="50"/>
      <c r="EW242" s="15"/>
      <c r="EX242" s="50"/>
      <c r="EY242" s="50"/>
      <c r="EZ242" s="15"/>
      <c r="FA242" s="50"/>
      <c r="FB242" s="50"/>
      <c r="FC242" s="15"/>
      <c r="FD242" s="50"/>
      <c r="FE242" s="50"/>
      <c r="FF242" s="15"/>
      <c r="FG242" s="50"/>
      <c r="FH242" s="50"/>
      <c r="FI242" s="15"/>
      <c r="FJ242" s="14"/>
      <c r="FK242" s="50"/>
      <c r="FL242" s="15"/>
      <c r="FM242" s="14"/>
      <c r="FN242" s="50"/>
      <c r="FO242" s="15"/>
      <c r="FP242" s="14"/>
      <c r="FQ242" s="50"/>
      <c r="FR242" s="15"/>
      <c r="FS242" s="14"/>
      <c r="FT242" s="50"/>
      <c r="FU242" s="15"/>
      <c r="FV242" s="14"/>
    </row>
    <row r="243" spans="1:178" s="12" customFormat="1" ht="15.75" x14ac:dyDescent="0.25">
      <c r="A243" s="59" t="s">
        <v>620</v>
      </c>
      <c r="B243" s="50">
        <f t="shared" si="392"/>
        <v>177.5</v>
      </c>
      <c r="C243" s="50">
        <f t="shared" si="393"/>
        <v>59.167999999999999</v>
      </c>
      <c r="D243" s="15">
        <f t="shared" si="112"/>
        <v>33.334084507042256</v>
      </c>
      <c r="E243" s="50"/>
      <c r="F243" s="50"/>
      <c r="G243" s="50"/>
      <c r="H243" s="50"/>
      <c r="I243" s="50"/>
      <c r="J243" s="50"/>
      <c r="K243" s="50"/>
      <c r="L243" s="50"/>
      <c r="M243" s="50"/>
      <c r="N243" s="238"/>
      <c r="O243" s="238"/>
      <c r="P243" s="238"/>
      <c r="Q243" s="238"/>
      <c r="R243" s="238"/>
      <c r="S243" s="238"/>
      <c r="T243" s="238"/>
      <c r="U243" s="238"/>
      <c r="V243" s="238"/>
      <c r="W243" s="238"/>
      <c r="X243" s="238"/>
      <c r="Y243" s="238"/>
      <c r="Z243" s="50"/>
      <c r="AA243" s="15"/>
      <c r="AB243" s="50"/>
      <c r="AC243" s="238"/>
      <c r="AD243" s="238"/>
      <c r="AE243" s="15"/>
      <c r="AF243" s="238"/>
      <c r="AG243" s="238"/>
      <c r="AH243" s="238"/>
      <c r="AI243" s="238"/>
      <c r="AJ243" s="238"/>
      <c r="AK243" s="83"/>
      <c r="AL243" s="238"/>
      <c r="AM243" s="238"/>
      <c r="AN243" s="83"/>
      <c r="AO243" s="238"/>
      <c r="AP243" s="238"/>
      <c r="AQ243" s="238"/>
      <c r="AR243" s="238"/>
      <c r="AS243" s="238"/>
      <c r="AT243" s="238"/>
      <c r="AU243" s="238"/>
      <c r="AV243" s="238"/>
      <c r="AW243" s="238"/>
      <c r="AX243" s="238"/>
      <c r="AY243" s="238"/>
      <c r="AZ243" s="238"/>
      <c r="BA243" s="238"/>
      <c r="BB243" s="238"/>
      <c r="BC243" s="238"/>
      <c r="BD243" s="238"/>
      <c r="BE243" s="238"/>
      <c r="BF243" s="238"/>
      <c r="BG243" s="50">
        <v>177.5</v>
      </c>
      <c r="BH243" s="50">
        <v>59.167999999999999</v>
      </c>
      <c r="BI243" s="14">
        <f t="shared" si="457"/>
        <v>33.334084507042256</v>
      </c>
      <c r="BJ243" s="50"/>
      <c r="BK243" s="15"/>
      <c r="BL243" s="238"/>
      <c r="BM243" s="238"/>
      <c r="BN243" s="238"/>
      <c r="BO243" s="238"/>
      <c r="BP243" s="50"/>
      <c r="BQ243" s="15"/>
      <c r="BR243" s="238"/>
      <c r="BS243" s="50"/>
      <c r="BT243" s="15"/>
      <c r="BU243" s="238"/>
      <c r="BV243" s="50"/>
      <c r="BW243" s="15"/>
      <c r="BX243" s="238"/>
      <c r="BY243" s="50"/>
      <c r="BZ243" s="15"/>
      <c r="CA243" s="238"/>
      <c r="CB243" s="50"/>
      <c r="CC243" s="15"/>
      <c r="CD243" s="238"/>
      <c r="CE243" s="50"/>
      <c r="CF243" s="15"/>
      <c r="CG243" s="14"/>
      <c r="CH243" s="50"/>
      <c r="CI243" s="15"/>
      <c r="CJ243" s="14"/>
      <c r="CK243" s="50"/>
      <c r="CL243" s="15"/>
      <c r="CM243" s="14"/>
      <c r="CN243" s="50"/>
      <c r="CO243" s="15"/>
      <c r="CP243" s="14"/>
      <c r="CQ243" s="50"/>
      <c r="CR243" s="15"/>
      <c r="CS243" s="14"/>
      <c r="CT243" s="50"/>
      <c r="CU243" s="15"/>
      <c r="CV243" s="14"/>
      <c r="CW243" s="50"/>
      <c r="CX243" s="15"/>
      <c r="CY243" s="14"/>
      <c r="CZ243" s="50"/>
      <c r="DA243" s="15"/>
      <c r="DB243" s="14"/>
      <c r="DC243" s="50"/>
      <c r="DD243" s="15"/>
      <c r="DE243" s="14"/>
      <c r="DF243" s="50"/>
      <c r="DG243" s="15"/>
      <c r="DH243" s="14"/>
      <c r="DI243" s="50"/>
      <c r="DJ243" s="15"/>
      <c r="DK243" s="14"/>
      <c r="DL243" s="50"/>
      <c r="DM243" s="15"/>
      <c r="DN243" s="14"/>
      <c r="DO243" s="50"/>
      <c r="DP243" s="15"/>
      <c r="DQ243" s="14"/>
      <c r="DR243" s="50"/>
      <c r="DS243" s="15"/>
      <c r="DT243" s="14"/>
      <c r="DU243" s="50"/>
      <c r="DV243" s="15"/>
      <c r="DW243" s="14"/>
      <c r="DX243" s="50"/>
      <c r="DY243" s="15"/>
      <c r="DZ243" s="14"/>
      <c r="EA243" s="50"/>
      <c r="EB243" s="15"/>
      <c r="EC243" s="50"/>
      <c r="ED243" s="50"/>
      <c r="EE243" s="15"/>
      <c r="EF243" s="50"/>
      <c r="EG243" s="50"/>
      <c r="EH243" s="15"/>
      <c r="EI243" s="50"/>
      <c r="EJ243" s="50"/>
      <c r="EK243" s="15"/>
      <c r="EL243" s="50"/>
      <c r="EM243" s="50"/>
      <c r="EN243" s="15"/>
      <c r="EO243" s="50"/>
      <c r="EP243" s="50"/>
      <c r="EQ243" s="15"/>
      <c r="ER243" s="50"/>
      <c r="ES243" s="50"/>
      <c r="ET243" s="15"/>
      <c r="EU243" s="50"/>
      <c r="EV243" s="50"/>
      <c r="EW243" s="15"/>
      <c r="EX243" s="50"/>
      <c r="EY243" s="50"/>
      <c r="EZ243" s="15"/>
      <c r="FA243" s="50"/>
      <c r="FB243" s="50"/>
      <c r="FC243" s="15"/>
      <c r="FD243" s="50"/>
      <c r="FE243" s="50"/>
      <c r="FF243" s="15"/>
      <c r="FG243" s="50"/>
      <c r="FH243" s="50"/>
      <c r="FI243" s="15"/>
      <c r="FJ243" s="14"/>
      <c r="FK243" s="50"/>
      <c r="FL243" s="15"/>
      <c r="FM243" s="14"/>
      <c r="FN243" s="50"/>
      <c r="FO243" s="15"/>
      <c r="FP243" s="14"/>
      <c r="FQ243" s="50"/>
      <c r="FR243" s="15"/>
      <c r="FS243" s="14"/>
      <c r="FT243" s="50"/>
      <c r="FU243" s="15"/>
      <c r="FV243" s="14"/>
    </row>
    <row r="244" spans="1:178" s="12" customFormat="1" ht="15.75" x14ac:dyDescent="0.25">
      <c r="A244" s="59" t="s">
        <v>621</v>
      </c>
      <c r="B244" s="50">
        <f t="shared" si="392"/>
        <v>177.5</v>
      </c>
      <c r="C244" s="50">
        <f t="shared" si="393"/>
        <v>18.82582</v>
      </c>
      <c r="D244" s="15">
        <f t="shared" si="112"/>
        <v>10.606095774647887</v>
      </c>
      <c r="E244" s="50"/>
      <c r="F244" s="50"/>
      <c r="G244" s="50"/>
      <c r="H244" s="50"/>
      <c r="I244" s="50"/>
      <c r="J244" s="50"/>
      <c r="K244" s="50"/>
      <c r="L244" s="50"/>
      <c r="M244" s="50"/>
      <c r="N244" s="238"/>
      <c r="O244" s="238"/>
      <c r="P244" s="238"/>
      <c r="Q244" s="238"/>
      <c r="R244" s="238"/>
      <c r="S244" s="238"/>
      <c r="T244" s="238"/>
      <c r="U244" s="238"/>
      <c r="V244" s="238"/>
      <c r="W244" s="238"/>
      <c r="X244" s="238"/>
      <c r="Y244" s="238"/>
      <c r="Z244" s="50"/>
      <c r="AA244" s="15"/>
      <c r="AB244" s="50"/>
      <c r="AC244" s="238"/>
      <c r="AD244" s="238"/>
      <c r="AE244" s="15"/>
      <c r="AF244" s="238"/>
      <c r="AG244" s="238"/>
      <c r="AH244" s="238"/>
      <c r="AI244" s="238"/>
      <c r="AJ244" s="238"/>
      <c r="AK244" s="83"/>
      <c r="AL244" s="238"/>
      <c r="AM244" s="238"/>
      <c r="AN244" s="83"/>
      <c r="AO244" s="238"/>
      <c r="AP244" s="238"/>
      <c r="AQ244" s="238"/>
      <c r="AR244" s="238"/>
      <c r="AS244" s="238"/>
      <c r="AT244" s="238"/>
      <c r="AU244" s="238"/>
      <c r="AV244" s="238"/>
      <c r="AW244" s="238"/>
      <c r="AX244" s="238"/>
      <c r="AY244" s="238"/>
      <c r="AZ244" s="238"/>
      <c r="BA244" s="238"/>
      <c r="BB244" s="238"/>
      <c r="BC244" s="238"/>
      <c r="BD244" s="238"/>
      <c r="BE244" s="238"/>
      <c r="BF244" s="238"/>
      <c r="BG244" s="50">
        <v>177.5</v>
      </c>
      <c r="BH244" s="50">
        <v>18.82582</v>
      </c>
      <c r="BI244" s="14">
        <f t="shared" si="457"/>
        <v>10.606095774647887</v>
      </c>
      <c r="BJ244" s="50"/>
      <c r="BK244" s="15"/>
      <c r="BL244" s="238"/>
      <c r="BM244" s="238"/>
      <c r="BN244" s="238"/>
      <c r="BO244" s="238"/>
      <c r="BP244" s="50"/>
      <c r="BQ244" s="15"/>
      <c r="BR244" s="238"/>
      <c r="BS244" s="50"/>
      <c r="BT244" s="15"/>
      <c r="BU244" s="238"/>
      <c r="BV244" s="50"/>
      <c r="BW244" s="15"/>
      <c r="BX244" s="238"/>
      <c r="BY244" s="50"/>
      <c r="BZ244" s="15"/>
      <c r="CA244" s="238"/>
      <c r="CB244" s="50"/>
      <c r="CC244" s="15"/>
      <c r="CD244" s="238"/>
      <c r="CE244" s="50"/>
      <c r="CF244" s="15"/>
      <c r="CG244" s="14"/>
      <c r="CH244" s="50"/>
      <c r="CI244" s="15"/>
      <c r="CJ244" s="14"/>
      <c r="CK244" s="50"/>
      <c r="CL244" s="15"/>
      <c r="CM244" s="14"/>
      <c r="CN244" s="50"/>
      <c r="CO244" s="15"/>
      <c r="CP244" s="14"/>
      <c r="CQ244" s="50"/>
      <c r="CR244" s="15"/>
      <c r="CS244" s="14"/>
      <c r="CT244" s="50"/>
      <c r="CU244" s="15"/>
      <c r="CV244" s="14"/>
      <c r="CW244" s="50"/>
      <c r="CX244" s="15"/>
      <c r="CY244" s="14"/>
      <c r="CZ244" s="50"/>
      <c r="DA244" s="15"/>
      <c r="DB244" s="14"/>
      <c r="DC244" s="50"/>
      <c r="DD244" s="15"/>
      <c r="DE244" s="14"/>
      <c r="DF244" s="50"/>
      <c r="DG244" s="15"/>
      <c r="DH244" s="14"/>
      <c r="DI244" s="50"/>
      <c r="DJ244" s="15"/>
      <c r="DK244" s="14"/>
      <c r="DL244" s="50"/>
      <c r="DM244" s="15"/>
      <c r="DN244" s="14"/>
      <c r="DO244" s="50"/>
      <c r="DP244" s="15"/>
      <c r="DQ244" s="14"/>
      <c r="DR244" s="50"/>
      <c r="DS244" s="15"/>
      <c r="DT244" s="14"/>
      <c r="DU244" s="50"/>
      <c r="DV244" s="15"/>
      <c r="DW244" s="14"/>
      <c r="DX244" s="50"/>
      <c r="DY244" s="15"/>
      <c r="DZ244" s="14"/>
      <c r="EA244" s="50"/>
      <c r="EB244" s="15"/>
      <c r="EC244" s="50"/>
      <c r="ED244" s="50"/>
      <c r="EE244" s="15"/>
      <c r="EF244" s="50"/>
      <c r="EG244" s="50"/>
      <c r="EH244" s="15"/>
      <c r="EI244" s="50"/>
      <c r="EJ244" s="50"/>
      <c r="EK244" s="15"/>
      <c r="EL244" s="50"/>
      <c r="EM244" s="50"/>
      <c r="EN244" s="15"/>
      <c r="EO244" s="50"/>
      <c r="EP244" s="50"/>
      <c r="EQ244" s="15"/>
      <c r="ER244" s="50"/>
      <c r="ES244" s="50"/>
      <c r="ET244" s="15"/>
      <c r="EU244" s="50"/>
      <c r="EV244" s="50"/>
      <c r="EW244" s="15"/>
      <c r="EX244" s="50"/>
      <c r="EY244" s="50"/>
      <c r="EZ244" s="15"/>
      <c r="FA244" s="50"/>
      <c r="FB244" s="50"/>
      <c r="FC244" s="15"/>
      <c r="FD244" s="50"/>
      <c r="FE244" s="50"/>
      <c r="FF244" s="15"/>
      <c r="FG244" s="50"/>
      <c r="FH244" s="50"/>
      <c r="FI244" s="15"/>
      <c r="FJ244" s="14"/>
      <c r="FK244" s="50"/>
      <c r="FL244" s="15"/>
      <c r="FM244" s="14"/>
      <c r="FN244" s="50"/>
      <c r="FO244" s="15"/>
      <c r="FP244" s="14"/>
      <c r="FQ244" s="50"/>
      <c r="FR244" s="15"/>
      <c r="FS244" s="14"/>
      <c r="FT244" s="50"/>
      <c r="FU244" s="15"/>
      <c r="FV244" s="14"/>
    </row>
    <row r="245" spans="1:178" s="28" customFormat="1" ht="31.5" x14ac:dyDescent="0.25">
      <c r="A245" s="131" t="s">
        <v>434</v>
      </c>
      <c r="B245" s="80">
        <f t="shared" si="392"/>
        <v>58103.8</v>
      </c>
      <c r="C245" s="80">
        <f t="shared" si="393"/>
        <v>52463.156019999995</v>
      </c>
      <c r="D245" s="83">
        <f t="shared" ref="D245" si="468">C245/B245*100</f>
        <v>90.292125506421257</v>
      </c>
      <c r="E245" s="83">
        <f>E246+E247+E248+E249+E250+E251+E252+E253+E254+E255+E256+E257+E258</f>
        <v>0</v>
      </c>
      <c r="F245" s="83">
        <f t="shared" ref="F245:AY245" si="469">F246+F247+F248+F249+F250+F251+F252+F253+F254+F255+F256+F257+F258</f>
        <v>0</v>
      </c>
      <c r="G245" s="83">
        <f t="shared" si="469"/>
        <v>0</v>
      </c>
      <c r="H245" s="83">
        <f t="shared" si="469"/>
        <v>0</v>
      </c>
      <c r="I245" s="83">
        <f t="shared" si="469"/>
        <v>0</v>
      </c>
      <c r="J245" s="83">
        <f t="shared" si="469"/>
        <v>0</v>
      </c>
      <c r="K245" s="83">
        <f t="shared" si="469"/>
        <v>0</v>
      </c>
      <c r="L245" s="83">
        <f t="shared" si="469"/>
        <v>0</v>
      </c>
      <c r="M245" s="83">
        <f t="shared" si="469"/>
        <v>0</v>
      </c>
      <c r="N245" s="83">
        <f t="shared" si="469"/>
        <v>0</v>
      </c>
      <c r="O245" s="83">
        <f t="shared" si="469"/>
        <v>0</v>
      </c>
      <c r="P245" s="83">
        <f t="shared" si="469"/>
        <v>0</v>
      </c>
      <c r="Q245" s="83">
        <f t="shared" si="469"/>
        <v>0</v>
      </c>
      <c r="R245" s="83">
        <f t="shared" si="469"/>
        <v>0</v>
      </c>
      <c r="S245" s="83">
        <f t="shared" si="469"/>
        <v>0</v>
      </c>
      <c r="T245" s="83">
        <f t="shared" si="469"/>
        <v>0</v>
      </c>
      <c r="U245" s="83">
        <f t="shared" si="469"/>
        <v>0</v>
      </c>
      <c r="V245" s="81"/>
      <c r="W245" s="83">
        <f t="shared" si="469"/>
        <v>0</v>
      </c>
      <c r="X245" s="83">
        <f t="shared" si="469"/>
        <v>0</v>
      </c>
      <c r="Y245" s="83">
        <f t="shared" si="469"/>
        <v>0</v>
      </c>
      <c r="Z245" s="83">
        <f t="shared" si="469"/>
        <v>306</v>
      </c>
      <c r="AA245" s="83">
        <f t="shared" si="469"/>
        <v>306</v>
      </c>
      <c r="AB245" s="81">
        <f t="shared" si="163"/>
        <v>100</v>
      </c>
      <c r="AC245" s="83">
        <f t="shared" si="469"/>
        <v>0</v>
      </c>
      <c r="AD245" s="83">
        <f t="shared" si="469"/>
        <v>0</v>
      </c>
      <c r="AE245" s="81"/>
      <c r="AF245" s="83">
        <f t="shared" si="469"/>
        <v>0</v>
      </c>
      <c r="AG245" s="83">
        <f t="shared" si="469"/>
        <v>0</v>
      </c>
      <c r="AH245" s="83">
        <f t="shared" si="469"/>
        <v>0</v>
      </c>
      <c r="AI245" s="83">
        <f>SUM(AI246:AI258)</f>
        <v>594</v>
      </c>
      <c r="AJ245" s="83">
        <f t="shared" ref="AJ245:AM245" si="470">SUM(AJ246:AJ258)</f>
        <v>594</v>
      </c>
      <c r="AK245" s="83">
        <f t="shared" si="466"/>
        <v>100</v>
      </c>
      <c r="AL245" s="83">
        <f t="shared" si="470"/>
        <v>1770</v>
      </c>
      <c r="AM245" s="83">
        <f t="shared" si="470"/>
        <v>1770</v>
      </c>
      <c r="AN245" s="83">
        <f t="shared" si="467"/>
        <v>100</v>
      </c>
      <c r="AO245" s="83">
        <f t="shared" si="469"/>
        <v>1200</v>
      </c>
      <c r="AP245" s="83">
        <f t="shared" si="469"/>
        <v>0</v>
      </c>
      <c r="AQ245" s="83">
        <f t="shared" si="469"/>
        <v>0</v>
      </c>
      <c r="AR245" s="83">
        <f t="shared" si="469"/>
        <v>0</v>
      </c>
      <c r="AS245" s="83">
        <f t="shared" si="469"/>
        <v>0</v>
      </c>
      <c r="AT245" s="83">
        <f t="shared" si="469"/>
        <v>0</v>
      </c>
      <c r="AU245" s="83">
        <f t="shared" si="469"/>
        <v>0</v>
      </c>
      <c r="AV245" s="83">
        <f t="shared" si="469"/>
        <v>0</v>
      </c>
      <c r="AW245" s="83">
        <f t="shared" si="469"/>
        <v>0</v>
      </c>
      <c r="AX245" s="83">
        <f t="shared" si="469"/>
        <v>0</v>
      </c>
      <c r="AY245" s="83">
        <f t="shared" si="469"/>
        <v>0</v>
      </c>
      <c r="AZ245" s="83">
        <f t="shared" ref="AZ245:BF245" si="471">AZ246+AZ247+AZ248+AZ249+AZ250+AZ251+AZ252+AZ253+AZ254+AZ255+AZ256+AZ257+AZ258</f>
        <v>0</v>
      </c>
      <c r="BA245" s="83">
        <f t="shared" si="471"/>
        <v>0</v>
      </c>
      <c r="BB245" s="83">
        <f t="shared" si="471"/>
        <v>0</v>
      </c>
      <c r="BC245" s="83">
        <f t="shared" si="471"/>
        <v>0</v>
      </c>
      <c r="BD245" s="83">
        <f t="shared" si="471"/>
        <v>0</v>
      </c>
      <c r="BE245" s="83">
        <f t="shared" si="471"/>
        <v>0</v>
      </c>
      <c r="BF245" s="83">
        <f t="shared" si="471"/>
        <v>0</v>
      </c>
      <c r="BG245" s="83">
        <f>SUM(BG246:BG258)</f>
        <v>1857.900000000001</v>
      </c>
      <c r="BH245" s="83">
        <f>SUM(BH246:BH258)</f>
        <v>385.05601999999993</v>
      </c>
      <c r="BI245" s="81">
        <f t="shared" ref="BI245:BI258" si="472">BH245/BG245*100</f>
        <v>20.725336132192247</v>
      </c>
      <c r="BJ245" s="83"/>
      <c r="BK245" s="83">
        <f>SUM(BK246:BK258)</f>
        <v>0</v>
      </c>
      <c r="BL245" s="81"/>
      <c r="BM245" s="83">
        <f t="shared" ref="BM245:BO245" si="473">BM246+BM247+BM248+BM249+BM250+BM251+BM252+BM253+BM254+BM255+BM256+BM257+BM258</f>
        <v>0</v>
      </c>
      <c r="BN245" s="83">
        <f t="shared" si="473"/>
        <v>0</v>
      </c>
      <c r="BO245" s="83">
        <f t="shared" si="473"/>
        <v>0</v>
      </c>
      <c r="BP245" s="83">
        <f>SUM(BP246:BP258)</f>
        <v>2364</v>
      </c>
      <c r="BQ245" s="83">
        <f>SUM(BQ246:BQ258)</f>
        <v>2364</v>
      </c>
      <c r="BR245" s="81">
        <f t="shared" ref="BR245:BR246" si="474">BQ245/BP245*100</f>
        <v>100</v>
      </c>
      <c r="BS245" s="83">
        <f>SUM(BS246:BS258)</f>
        <v>0</v>
      </c>
      <c r="BT245" s="83">
        <f>SUM(BT246:BT258)</f>
        <v>0</v>
      </c>
      <c r="BU245" s="81"/>
      <c r="BV245" s="83">
        <f>SUM(BV246:BV258)</f>
        <v>0</v>
      </c>
      <c r="BW245" s="83">
        <f>SUM(BW246:BW258)</f>
        <v>0</v>
      </c>
      <c r="BX245" s="81"/>
      <c r="BY245" s="83">
        <f>SUM(BY246:BY258)</f>
        <v>0</v>
      </c>
      <c r="BZ245" s="83">
        <f>SUM(BZ246:BZ258)</f>
        <v>0</v>
      </c>
      <c r="CA245" s="81"/>
      <c r="CB245" s="83">
        <f>SUM(CB246:CB258)</f>
        <v>0</v>
      </c>
      <c r="CC245" s="83">
        <f>SUM(CC246:CC258)</f>
        <v>0</v>
      </c>
      <c r="CD245" s="81"/>
      <c r="CE245" s="83">
        <f>SUM(CE246:CE258)</f>
        <v>40</v>
      </c>
      <c r="CF245" s="83">
        <f>SUM(CF246:CF258)</f>
        <v>40</v>
      </c>
      <c r="CG245" s="81">
        <f t="shared" si="399"/>
        <v>100</v>
      </c>
      <c r="CH245" s="83">
        <f>SUM(CH246:CH258)</f>
        <v>0</v>
      </c>
      <c r="CI245" s="83">
        <f>SUM(CI246:CI258)</f>
        <v>0</v>
      </c>
      <c r="CJ245" s="81"/>
      <c r="CK245" s="83">
        <f>SUM(CK246:CK258)</f>
        <v>0</v>
      </c>
      <c r="CL245" s="83">
        <f>SUM(CL246:CL258)</f>
        <v>0</v>
      </c>
      <c r="CM245" s="81"/>
      <c r="CN245" s="83">
        <f>SUM(CN246:CN258)</f>
        <v>0</v>
      </c>
      <c r="CO245" s="83">
        <f>SUM(CO246:CO258)</f>
        <v>0</v>
      </c>
      <c r="CP245" s="81"/>
      <c r="CQ245" s="83">
        <f>SUM(CQ246:CQ258)</f>
        <v>0</v>
      </c>
      <c r="CR245" s="83">
        <f>SUM(CR246:CR258)</f>
        <v>0</v>
      </c>
      <c r="CS245" s="81"/>
      <c r="CT245" s="83">
        <f>SUM(CT246:CT258)</f>
        <v>22000</v>
      </c>
      <c r="CU245" s="83">
        <f>SUM(CU246:CU258)</f>
        <v>22000</v>
      </c>
      <c r="CV245" s="81">
        <f>CU245/CT245*100</f>
        <v>100</v>
      </c>
      <c r="CW245" s="83">
        <f>SUM(CW246:CW258)</f>
        <v>0</v>
      </c>
      <c r="CX245" s="83">
        <f>SUM(CX246:CX258)</f>
        <v>0</v>
      </c>
      <c r="CY245" s="81"/>
      <c r="CZ245" s="83">
        <f>SUM(CZ246:CZ258)</f>
        <v>0</v>
      </c>
      <c r="DA245" s="83">
        <f>SUM(DA246:DA258)</f>
        <v>0</v>
      </c>
      <c r="DB245" s="81"/>
      <c r="DC245" s="83">
        <f>SUM(DC246:DC258)</f>
        <v>0</v>
      </c>
      <c r="DD245" s="83">
        <f>SUM(DD246:DD258)</f>
        <v>0</v>
      </c>
      <c r="DE245" s="81"/>
      <c r="DF245" s="83">
        <f>SUM(DF246:DF258)</f>
        <v>0</v>
      </c>
      <c r="DG245" s="83">
        <f>SUM(DG246:DG258)</f>
        <v>0</v>
      </c>
      <c r="DH245" s="81"/>
      <c r="DI245" s="83">
        <f>SUM(DI246:DI258)</f>
        <v>0</v>
      </c>
      <c r="DJ245" s="83">
        <f>SUM(DJ246:DJ258)</f>
        <v>0</v>
      </c>
      <c r="DK245" s="81"/>
      <c r="DL245" s="83">
        <f>SUM(DL246:DL258)</f>
        <v>0</v>
      </c>
      <c r="DM245" s="83">
        <f>SUM(DM246:DM258)</f>
        <v>0</v>
      </c>
      <c r="DN245" s="81"/>
      <c r="DO245" s="83">
        <f>SUM(DO246:DO258)</f>
        <v>0</v>
      </c>
      <c r="DP245" s="83">
        <f>SUM(DP246:DP258)</f>
        <v>0</v>
      </c>
      <c r="DQ245" s="81"/>
      <c r="DR245" s="83">
        <f>SUM(DR246:DR258)</f>
        <v>25004.1</v>
      </c>
      <c r="DS245" s="83">
        <f>SUM(DS246:DS258)</f>
        <v>25004.1</v>
      </c>
      <c r="DT245" s="81">
        <f>DS245/DR245*100</f>
        <v>100</v>
      </c>
      <c r="DU245" s="83">
        <f>SUM(DU246:DU258)</f>
        <v>0</v>
      </c>
      <c r="DV245" s="83">
        <f>SUM(DV246:DV258)</f>
        <v>0</v>
      </c>
      <c r="DW245" s="81"/>
      <c r="DX245" s="83">
        <f>SUM(DX246:DX258)</f>
        <v>0</v>
      </c>
      <c r="DY245" s="83">
        <f>SUM(DY246:DY258)</f>
        <v>0</v>
      </c>
      <c r="DZ245" s="81"/>
      <c r="EA245" s="83">
        <f t="shared" ref="EA245:EB245" si="475">EA246+EA247+EA248+EA249+EA250+EA251+EA252+EA253+EA254+EA255+EA256+EA257+EA258</f>
        <v>2967.8</v>
      </c>
      <c r="EB245" s="83">
        <f t="shared" si="475"/>
        <v>0</v>
      </c>
      <c r="EC245" s="81">
        <f t="shared" ref="EC245:EC246" si="476">EB245/EA245*100</f>
        <v>0</v>
      </c>
      <c r="ED245" s="83">
        <f t="shared" ref="ED245:EE245" si="477">ED246+ED247+ED248+ED249+ED250+ED251+ED252+ED253+ED254+ED255+ED256+ED257+ED258</f>
        <v>0</v>
      </c>
      <c r="EE245" s="83">
        <f t="shared" si="477"/>
        <v>0</v>
      </c>
      <c r="EF245" s="81"/>
      <c r="EG245" s="83"/>
      <c r="EH245" s="83"/>
      <c r="EI245" s="81"/>
      <c r="EJ245" s="83"/>
      <c r="EK245" s="83"/>
      <c r="EL245" s="81"/>
      <c r="EM245" s="83"/>
      <c r="EN245" s="83"/>
      <c r="EO245" s="81"/>
      <c r="EP245" s="83"/>
      <c r="EQ245" s="83"/>
      <c r="ER245" s="81"/>
      <c r="ES245" s="83"/>
      <c r="ET245" s="83"/>
      <c r="EU245" s="81"/>
      <c r="EV245" s="83"/>
      <c r="EW245" s="83"/>
      <c r="EX245" s="81"/>
      <c r="EY245" s="83"/>
      <c r="EZ245" s="83"/>
      <c r="FA245" s="81"/>
      <c r="FB245" s="83"/>
      <c r="FC245" s="83"/>
      <c r="FD245" s="81"/>
      <c r="FE245" s="83"/>
      <c r="FF245" s="83"/>
      <c r="FG245" s="81"/>
      <c r="FH245" s="83"/>
      <c r="FI245" s="83"/>
      <c r="FJ245" s="81"/>
      <c r="FK245" s="83"/>
      <c r="FL245" s="83"/>
      <c r="FM245" s="81"/>
      <c r="FN245" s="83"/>
      <c r="FO245" s="83"/>
      <c r="FP245" s="81"/>
      <c r="FQ245" s="83"/>
      <c r="FR245" s="83"/>
      <c r="FS245" s="81"/>
      <c r="FT245" s="83"/>
      <c r="FU245" s="83"/>
      <c r="FV245" s="81"/>
    </row>
    <row r="246" spans="1:178" s="12" customFormat="1" ht="31.5" x14ac:dyDescent="0.25">
      <c r="A246" s="59" t="s">
        <v>395</v>
      </c>
      <c r="B246" s="50">
        <f t="shared" si="392"/>
        <v>57452.2</v>
      </c>
      <c r="C246" s="50">
        <f t="shared" si="393"/>
        <v>52321.303919999998</v>
      </c>
      <c r="D246" s="15">
        <f t="shared" si="112"/>
        <v>91.069278321804916</v>
      </c>
      <c r="E246" s="15"/>
      <c r="F246" s="15"/>
      <c r="G246" s="15"/>
      <c r="H246" s="15"/>
      <c r="I246" s="15"/>
      <c r="J246" s="15"/>
      <c r="K246" s="15"/>
      <c r="L246" s="15"/>
      <c r="M246" s="15"/>
      <c r="N246" s="15"/>
      <c r="O246" s="15"/>
      <c r="P246" s="15"/>
      <c r="Q246" s="15"/>
      <c r="R246" s="15"/>
      <c r="S246" s="15"/>
      <c r="T246" s="15"/>
      <c r="U246" s="15"/>
      <c r="V246" s="14"/>
      <c r="W246" s="15"/>
      <c r="X246" s="15"/>
      <c r="Y246" s="14"/>
      <c r="Z246" s="15">
        <v>306</v>
      </c>
      <c r="AA246" s="15">
        <v>306</v>
      </c>
      <c r="AB246" s="14">
        <f t="shared" si="163"/>
        <v>100</v>
      </c>
      <c r="AC246" s="15"/>
      <c r="AD246" s="15"/>
      <c r="AE246" s="14"/>
      <c r="AF246" s="15"/>
      <c r="AG246" s="15"/>
      <c r="AH246" s="14"/>
      <c r="AI246" s="15">
        <v>594</v>
      </c>
      <c r="AJ246" s="15">
        <v>594</v>
      </c>
      <c r="AK246" s="15">
        <f t="shared" si="466"/>
        <v>100</v>
      </c>
      <c r="AL246" s="14">
        <v>1770</v>
      </c>
      <c r="AM246" s="14">
        <v>1770</v>
      </c>
      <c r="AN246" s="15">
        <f t="shared" si="467"/>
        <v>100</v>
      </c>
      <c r="AO246" s="15">
        <v>1200</v>
      </c>
      <c r="AP246" s="15"/>
      <c r="AQ246" s="14"/>
      <c r="AR246" s="15"/>
      <c r="AS246" s="15"/>
      <c r="AT246" s="14"/>
      <c r="AU246" s="15"/>
      <c r="AV246" s="15"/>
      <c r="AW246" s="14"/>
      <c r="AX246" s="15"/>
      <c r="AY246" s="15"/>
      <c r="AZ246" s="14"/>
      <c r="BA246" s="15"/>
      <c r="BB246" s="15"/>
      <c r="BC246" s="14"/>
      <c r="BD246" s="15"/>
      <c r="BE246" s="15"/>
      <c r="BF246" s="14"/>
      <c r="BG246" s="50">
        <v>1206.3</v>
      </c>
      <c r="BH246" s="50">
        <v>243.20392000000001</v>
      </c>
      <c r="BI246" s="14">
        <f t="shared" si="472"/>
        <v>20.161147309956064</v>
      </c>
      <c r="BJ246" s="50"/>
      <c r="BK246" s="15"/>
      <c r="BL246" s="14"/>
      <c r="BM246" s="15"/>
      <c r="BN246" s="15"/>
      <c r="BO246" s="14"/>
      <c r="BP246" s="15">
        <v>2364</v>
      </c>
      <c r="BQ246" s="15">
        <v>2364</v>
      </c>
      <c r="BR246" s="14">
        <f t="shared" si="474"/>
        <v>100</v>
      </c>
      <c r="BS246" s="15"/>
      <c r="BT246" s="15"/>
      <c r="BU246" s="14"/>
      <c r="BV246" s="15"/>
      <c r="BW246" s="15"/>
      <c r="BX246" s="14"/>
      <c r="BY246" s="15"/>
      <c r="BZ246" s="15"/>
      <c r="CA246" s="14"/>
      <c r="CB246" s="15"/>
      <c r="CC246" s="15"/>
      <c r="CD246" s="14"/>
      <c r="CE246" s="15">
        <v>40</v>
      </c>
      <c r="CF246" s="15">
        <v>40</v>
      </c>
      <c r="CG246" s="14">
        <f t="shared" si="399"/>
        <v>100</v>
      </c>
      <c r="CH246" s="15"/>
      <c r="CI246" s="15"/>
      <c r="CJ246" s="14"/>
      <c r="CK246" s="15"/>
      <c r="CL246" s="15"/>
      <c r="CM246" s="14"/>
      <c r="CN246" s="15"/>
      <c r="CO246" s="15"/>
      <c r="CP246" s="14"/>
      <c r="CQ246" s="15"/>
      <c r="CR246" s="15"/>
      <c r="CS246" s="14"/>
      <c r="CT246" s="15">
        <v>22000</v>
      </c>
      <c r="CU246" s="15">
        <v>22000</v>
      </c>
      <c r="CV246" s="14">
        <f>CU246/CT246*100</f>
        <v>100</v>
      </c>
      <c r="CW246" s="15"/>
      <c r="CX246" s="15"/>
      <c r="CY246" s="14"/>
      <c r="CZ246" s="15"/>
      <c r="DA246" s="15"/>
      <c r="DB246" s="14"/>
      <c r="DC246" s="15"/>
      <c r="DD246" s="15"/>
      <c r="DE246" s="14"/>
      <c r="DF246" s="15"/>
      <c r="DG246" s="15"/>
      <c r="DH246" s="14"/>
      <c r="DI246" s="15"/>
      <c r="DJ246" s="15"/>
      <c r="DK246" s="14"/>
      <c r="DL246" s="15"/>
      <c r="DM246" s="15"/>
      <c r="DN246" s="14"/>
      <c r="DO246" s="15"/>
      <c r="DP246" s="15"/>
      <c r="DQ246" s="14"/>
      <c r="DR246" s="15">
        <v>25004.1</v>
      </c>
      <c r="DS246" s="15">
        <v>25004.1</v>
      </c>
      <c r="DT246" s="14">
        <f>DS246/DR246*100</f>
        <v>100</v>
      </c>
      <c r="DU246" s="15"/>
      <c r="DV246" s="15"/>
      <c r="DW246" s="14"/>
      <c r="DX246" s="15"/>
      <c r="DY246" s="15"/>
      <c r="DZ246" s="14"/>
      <c r="EA246" s="191">
        <v>2967.8</v>
      </c>
      <c r="EB246" s="15"/>
      <c r="EC246" s="14">
        <f t="shared" si="476"/>
        <v>0</v>
      </c>
      <c r="ED246" s="172"/>
      <c r="EE246" s="15"/>
      <c r="EF246" s="14"/>
      <c r="EG246" s="172"/>
      <c r="EH246" s="15"/>
      <c r="EI246" s="14"/>
      <c r="EJ246" s="172"/>
      <c r="EK246" s="15"/>
      <c r="EL246" s="14"/>
      <c r="EM246" s="172"/>
      <c r="EN246" s="15"/>
      <c r="EO246" s="14"/>
      <c r="EP246" s="172"/>
      <c r="EQ246" s="15"/>
      <c r="ER246" s="14"/>
      <c r="ES246" s="172"/>
      <c r="ET246" s="15"/>
      <c r="EU246" s="14"/>
      <c r="EV246" s="172"/>
      <c r="EW246" s="15"/>
      <c r="EX246" s="14"/>
      <c r="EY246" s="172"/>
      <c r="EZ246" s="15"/>
      <c r="FA246" s="14"/>
      <c r="FB246" s="172"/>
      <c r="FC246" s="15"/>
      <c r="FD246" s="14"/>
      <c r="FE246" s="172"/>
      <c r="FF246" s="15"/>
      <c r="FG246" s="14"/>
      <c r="FH246" s="172"/>
      <c r="FI246" s="15"/>
      <c r="FJ246" s="14"/>
      <c r="FK246" s="172"/>
      <c r="FL246" s="15"/>
      <c r="FM246" s="14"/>
      <c r="FN246" s="172"/>
      <c r="FO246" s="15"/>
      <c r="FP246" s="14"/>
      <c r="FQ246" s="172"/>
      <c r="FR246" s="15"/>
      <c r="FS246" s="14"/>
      <c r="FT246" s="172"/>
      <c r="FU246" s="15"/>
      <c r="FV246" s="14"/>
    </row>
    <row r="247" spans="1:178" s="12" customFormat="1" ht="15.75" x14ac:dyDescent="0.25">
      <c r="A247" s="59" t="s">
        <v>423</v>
      </c>
      <c r="B247" s="50">
        <f t="shared" si="392"/>
        <v>43.4</v>
      </c>
      <c r="C247" s="50">
        <f t="shared" si="393"/>
        <v>14.466520000000001</v>
      </c>
      <c r="D247" s="15">
        <f t="shared" si="112"/>
        <v>33.332995391705076</v>
      </c>
      <c r="E247" s="50"/>
      <c r="F247" s="50"/>
      <c r="G247" s="50"/>
      <c r="H247" s="50"/>
      <c r="I247" s="50"/>
      <c r="J247" s="50"/>
      <c r="K247" s="50"/>
      <c r="L247" s="50"/>
      <c r="M247" s="50"/>
      <c r="N247" s="238"/>
      <c r="O247" s="238"/>
      <c r="P247" s="238"/>
      <c r="Q247" s="238"/>
      <c r="R247" s="238"/>
      <c r="S247" s="238"/>
      <c r="T247" s="238"/>
      <c r="U247" s="238"/>
      <c r="V247" s="238"/>
      <c r="W247" s="238"/>
      <c r="X247" s="238"/>
      <c r="Y247" s="238"/>
      <c r="Z247" s="50"/>
      <c r="AA247" s="50"/>
      <c r="AB247" s="50"/>
      <c r="AC247" s="238"/>
      <c r="AD247" s="238"/>
      <c r="AE247" s="238"/>
      <c r="AF247" s="238"/>
      <c r="AG247" s="238"/>
      <c r="AH247" s="238"/>
      <c r="AI247" s="238"/>
      <c r="AJ247" s="238"/>
      <c r="AK247" s="83"/>
      <c r="AL247" s="238"/>
      <c r="AM247" s="238"/>
      <c r="AN247" s="238"/>
      <c r="AO247" s="238"/>
      <c r="AP247" s="238"/>
      <c r="AQ247" s="238"/>
      <c r="AR247" s="238"/>
      <c r="AS247" s="238"/>
      <c r="AT247" s="238"/>
      <c r="AU247" s="238"/>
      <c r="AV247" s="238"/>
      <c r="AW247" s="238"/>
      <c r="AX247" s="238"/>
      <c r="AY247" s="238"/>
      <c r="AZ247" s="238"/>
      <c r="BA247" s="238"/>
      <c r="BB247" s="238"/>
      <c r="BC247" s="238"/>
      <c r="BD247" s="238"/>
      <c r="BE247" s="238"/>
      <c r="BF247" s="238"/>
      <c r="BG247" s="50">
        <v>43.4</v>
      </c>
      <c r="BH247" s="50">
        <v>14.466520000000001</v>
      </c>
      <c r="BI247" s="14">
        <f t="shared" si="472"/>
        <v>33.332995391705076</v>
      </c>
      <c r="BJ247" s="50"/>
      <c r="BK247" s="238"/>
      <c r="BL247" s="238"/>
      <c r="BM247" s="238"/>
      <c r="BN247" s="238"/>
      <c r="BO247" s="238"/>
      <c r="BP247" s="50"/>
      <c r="BQ247" s="238"/>
      <c r="BR247" s="238"/>
      <c r="BS247" s="50"/>
      <c r="BT247" s="238"/>
      <c r="BU247" s="238"/>
      <c r="BV247" s="50"/>
      <c r="BW247" s="238"/>
      <c r="BX247" s="238"/>
      <c r="BY247" s="50"/>
      <c r="BZ247" s="238"/>
      <c r="CA247" s="238"/>
      <c r="CB247" s="50"/>
      <c r="CC247" s="238"/>
      <c r="CD247" s="238"/>
      <c r="CE247" s="50"/>
      <c r="CF247" s="238"/>
      <c r="CG247" s="14"/>
      <c r="CH247" s="50"/>
      <c r="CI247" s="238"/>
      <c r="CJ247" s="14"/>
      <c r="CK247" s="50"/>
      <c r="CL247" s="238"/>
      <c r="CM247" s="14"/>
      <c r="CN247" s="50"/>
      <c r="CO247" s="238"/>
      <c r="CP247" s="14"/>
      <c r="CQ247" s="50"/>
      <c r="CR247" s="238"/>
      <c r="CS247" s="14"/>
      <c r="CT247" s="50"/>
      <c r="CU247" s="238"/>
      <c r="CV247" s="14"/>
      <c r="CW247" s="50"/>
      <c r="CX247" s="238"/>
      <c r="CY247" s="14"/>
      <c r="CZ247" s="50"/>
      <c r="DA247" s="238"/>
      <c r="DB247" s="14"/>
      <c r="DC247" s="50"/>
      <c r="DD247" s="238"/>
      <c r="DE247" s="14"/>
      <c r="DF247" s="50"/>
      <c r="DG247" s="238"/>
      <c r="DH247" s="14"/>
      <c r="DI247" s="50"/>
      <c r="DJ247" s="238"/>
      <c r="DK247" s="14"/>
      <c r="DL247" s="50"/>
      <c r="DM247" s="238"/>
      <c r="DN247" s="14"/>
      <c r="DO247" s="50"/>
      <c r="DP247" s="238"/>
      <c r="DQ247" s="14"/>
      <c r="DR247" s="50"/>
      <c r="DS247" s="238"/>
      <c r="DT247" s="14"/>
      <c r="DU247" s="50"/>
      <c r="DV247" s="238"/>
      <c r="DW247" s="14"/>
      <c r="DX247" s="50"/>
      <c r="DY247" s="238"/>
      <c r="DZ247" s="14"/>
      <c r="EA247" s="50"/>
      <c r="EB247" s="50"/>
      <c r="EC247" s="50"/>
      <c r="ED247" s="50"/>
      <c r="EE247" s="50"/>
      <c r="EF247" s="50"/>
      <c r="EG247" s="50"/>
      <c r="EH247" s="50"/>
      <c r="EI247" s="50"/>
      <c r="EJ247" s="50"/>
      <c r="EK247" s="50"/>
      <c r="EL247" s="50"/>
      <c r="EM247" s="50"/>
      <c r="EN247" s="50"/>
      <c r="EO247" s="50"/>
      <c r="EP247" s="50"/>
      <c r="EQ247" s="50"/>
      <c r="ER247" s="50"/>
      <c r="ES247" s="50"/>
      <c r="ET247" s="50"/>
      <c r="EU247" s="50"/>
      <c r="EV247" s="50"/>
      <c r="EW247" s="50"/>
      <c r="EX247" s="50"/>
      <c r="EY247" s="50"/>
      <c r="EZ247" s="50"/>
      <c r="FA247" s="50"/>
      <c r="FB247" s="50"/>
      <c r="FC247" s="50"/>
      <c r="FD247" s="50"/>
      <c r="FE247" s="50"/>
      <c r="FF247" s="50"/>
      <c r="FG247" s="50"/>
      <c r="FH247" s="50"/>
      <c r="FI247" s="50"/>
      <c r="FJ247" s="14"/>
      <c r="FK247" s="50"/>
      <c r="FL247" s="50"/>
      <c r="FM247" s="14"/>
      <c r="FN247" s="50"/>
      <c r="FO247" s="50"/>
      <c r="FP247" s="14"/>
      <c r="FQ247" s="50"/>
      <c r="FR247" s="50"/>
      <c r="FS247" s="14"/>
      <c r="FT247" s="50"/>
      <c r="FU247" s="50"/>
      <c r="FV247" s="14"/>
    </row>
    <row r="248" spans="1:178" s="12" customFormat="1" ht="15.75" x14ac:dyDescent="0.25">
      <c r="A248" s="59" t="s">
        <v>424</v>
      </c>
      <c r="B248" s="50">
        <f t="shared" si="392"/>
        <v>43.4</v>
      </c>
      <c r="C248" s="50">
        <f t="shared" si="393"/>
        <v>14.144299999999999</v>
      </c>
      <c r="D248" s="15">
        <f t="shared" si="112"/>
        <v>32.590552995391704</v>
      </c>
      <c r="E248" s="50"/>
      <c r="F248" s="50"/>
      <c r="G248" s="50"/>
      <c r="H248" s="50"/>
      <c r="I248" s="50"/>
      <c r="J248" s="50"/>
      <c r="K248" s="50"/>
      <c r="L248" s="50"/>
      <c r="M248" s="50"/>
      <c r="N248" s="238"/>
      <c r="O248" s="238"/>
      <c r="P248" s="238"/>
      <c r="Q248" s="238"/>
      <c r="R248" s="238"/>
      <c r="S248" s="238"/>
      <c r="T248" s="238"/>
      <c r="U248" s="238"/>
      <c r="V248" s="238"/>
      <c r="W248" s="238"/>
      <c r="X248" s="238"/>
      <c r="Y248" s="238"/>
      <c r="Z248" s="50"/>
      <c r="AA248" s="50"/>
      <c r="AB248" s="50"/>
      <c r="AC248" s="238"/>
      <c r="AD248" s="238"/>
      <c r="AE248" s="238"/>
      <c r="AF248" s="238"/>
      <c r="AG248" s="238"/>
      <c r="AH248" s="238"/>
      <c r="AI248" s="238"/>
      <c r="AJ248" s="238"/>
      <c r="AK248" s="83"/>
      <c r="AL248" s="238"/>
      <c r="AM248" s="238"/>
      <c r="AN248" s="238"/>
      <c r="AO248" s="238"/>
      <c r="AP248" s="238"/>
      <c r="AQ248" s="238"/>
      <c r="AR248" s="238"/>
      <c r="AS248" s="238"/>
      <c r="AT248" s="238"/>
      <c r="AU248" s="238"/>
      <c r="AV248" s="238"/>
      <c r="AW248" s="238"/>
      <c r="AX248" s="238"/>
      <c r="AY248" s="238"/>
      <c r="AZ248" s="238"/>
      <c r="BA248" s="238"/>
      <c r="BB248" s="238"/>
      <c r="BC248" s="238"/>
      <c r="BD248" s="238"/>
      <c r="BE248" s="238"/>
      <c r="BF248" s="238"/>
      <c r="BG248" s="50">
        <v>43.4</v>
      </c>
      <c r="BH248" s="50">
        <v>14.144299999999999</v>
      </c>
      <c r="BI248" s="14">
        <f t="shared" si="472"/>
        <v>32.590552995391704</v>
      </c>
      <c r="BJ248" s="50"/>
      <c r="BK248" s="238"/>
      <c r="BL248" s="238"/>
      <c r="BM248" s="238"/>
      <c r="BN248" s="238"/>
      <c r="BO248" s="238"/>
      <c r="BP248" s="50"/>
      <c r="BQ248" s="238"/>
      <c r="BR248" s="238"/>
      <c r="BS248" s="50"/>
      <c r="BT248" s="238"/>
      <c r="BU248" s="238"/>
      <c r="BV248" s="50"/>
      <c r="BW248" s="238"/>
      <c r="BX248" s="238"/>
      <c r="BY248" s="50"/>
      <c r="BZ248" s="238"/>
      <c r="CA248" s="238"/>
      <c r="CB248" s="50"/>
      <c r="CC248" s="238"/>
      <c r="CD248" s="238"/>
      <c r="CE248" s="50"/>
      <c r="CF248" s="238"/>
      <c r="CG248" s="14"/>
      <c r="CH248" s="50"/>
      <c r="CI248" s="238"/>
      <c r="CJ248" s="14"/>
      <c r="CK248" s="50"/>
      <c r="CL248" s="238"/>
      <c r="CM248" s="14"/>
      <c r="CN248" s="50"/>
      <c r="CO248" s="238"/>
      <c r="CP248" s="14"/>
      <c r="CQ248" s="50"/>
      <c r="CR248" s="238"/>
      <c r="CS248" s="14"/>
      <c r="CT248" s="50"/>
      <c r="CU248" s="238"/>
      <c r="CV248" s="14"/>
      <c r="CW248" s="50"/>
      <c r="CX248" s="238"/>
      <c r="CY248" s="14"/>
      <c r="CZ248" s="50"/>
      <c r="DA248" s="238"/>
      <c r="DB248" s="14"/>
      <c r="DC248" s="50"/>
      <c r="DD248" s="238"/>
      <c r="DE248" s="14"/>
      <c r="DF248" s="50"/>
      <c r="DG248" s="238"/>
      <c r="DH248" s="14"/>
      <c r="DI248" s="50"/>
      <c r="DJ248" s="238"/>
      <c r="DK248" s="14"/>
      <c r="DL248" s="50"/>
      <c r="DM248" s="238"/>
      <c r="DN248" s="14"/>
      <c r="DO248" s="50"/>
      <c r="DP248" s="238"/>
      <c r="DQ248" s="14"/>
      <c r="DR248" s="50"/>
      <c r="DS248" s="238"/>
      <c r="DT248" s="14"/>
      <c r="DU248" s="50"/>
      <c r="DV248" s="238"/>
      <c r="DW248" s="14"/>
      <c r="DX248" s="50"/>
      <c r="DY248" s="238"/>
      <c r="DZ248" s="14"/>
      <c r="EA248" s="50"/>
      <c r="EB248" s="50"/>
      <c r="EC248" s="50"/>
      <c r="ED248" s="50"/>
      <c r="EE248" s="50"/>
      <c r="EF248" s="50"/>
      <c r="EG248" s="50"/>
      <c r="EH248" s="50"/>
      <c r="EI248" s="50"/>
      <c r="EJ248" s="50"/>
      <c r="EK248" s="50"/>
      <c r="EL248" s="50"/>
      <c r="EM248" s="50"/>
      <c r="EN248" s="50"/>
      <c r="EO248" s="50"/>
      <c r="EP248" s="50"/>
      <c r="EQ248" s="50"/>
      <c r="ER248" s="50"/>
      <c r="ES248" s="50"/>
      <c r="ET248" s="50"/>
      <c r="EU248" s="50"/>
      <c r="EV248" s="50"/>
      <c r="EW248" s="50"/>
      <c r="EX248" s="50"/>
      <c r="EY248" s="50"/>
      <c r="EZ248" s="50"/>
      <c r="FA248" s="50"/>
      <c r="FB248" s="50"/>
      <c r="FC248" s="50"/>
      <c r="FD248" s="50"/>
      <c r="FE248" s="50"/>
      <c r="FF248" s="50"/>
      <c r="FG248" s="50"/>
      <c r="FH248" s="50"/>
      <c r="FI248" s="50"/>
      <c r="FJ248" s="14"/>
      <c r="FK248" s="50"/>
      <c r="FL248" s="50"/>
      <c r="FM248" s="14"/>
      <c r="FN248" s="50"/>
      <c r="FO248" s="50"/>
      <c r="FP248" s="14"/>
      <c r="FQ248" s="50"/>
      <c r="FR248" s="50"/>
      <c r="FS248" s="14"/>
      <c r="FT248" s="50"/>
      <c r="FU248" s="50"/>
      <c r="FV248" s="14"/>
    </row>
    <row r="249" spans="1:178" s="12" customFormat="1" ht="15.75" x14ac:dyDescent="0.25">
      <c r="A249" s="59" t="s">
        <v>425</v>
      </c>
      <c r="B249" s="50">
        <f t="shared" si="392"/>
        <v>43.4</v>
      </c>
      <c r="C249" s="50">
        <f t="shared" si="393"/>
        <v>10.521459999999999</v>
      </c>
      <c r="D249" s="15">
        <f t="shared" si="112"/>
        <v>24.242995391705069</v>
      </c>
      <c r="E249" s="50"/>
      <c r="F249" s="50"/>
      <c r="G249" s="50"/>
      <c r="H249" s="50"/>
      <c r="I249" s="50"/>
      <c r="J249" s="50"/>
      <c r="K249" s="50"/>
      <c r="L249" s="50"/>
      <c r="M249" s="50"/>
      <c r="N249" s="238"/>
      <c r="O249" s="238"/>
      <c r="P249" s="238"/>
      <c r="Q249" s="238"/>
      <c r="R249" s="238"/>
      <c r="S249" s="238"/>
      <c r="T249" s="238"/>
      <c r="U249" s="238"/>
      <c r="V249" s="238"/>
      <c r="W249" s="238"/>
      <c r="X249" s="238"/>
      <c r="Y249" s="238"/>
      <c r="Z249" s="50"/>
      <c r="AA249" s="50"/>
      <c r="AB249" s="50"/>
      <c r="AC249" s="238"/>
      <c r="AD249" s="238"/>
      <c r="AE249" s="238"/>
      <c r="AF249" s="238"/>
      <c r="AG249" s="238"/>
      <c r="AH249" s="238"/>
      <c r="AI249" s="238"/>
      <c r="AJ249" s="238"/>
      <c r="AK249" s="83"/>
      <c r="AL249" s="238"/>
      <c r="AM249" s="238"/>
      <c r="AN249" s="238"/>
      <c r="AO249" s="238"/>
      <c r="AP249" s="238"/>
      <c r="AQ249" s="238"/>
      <c r="AR249" s="238"/>
      <c r="AS249" s="238"/>
      <c r="AT249" s="238"/>
      <c r="AU249" s="238"/>
      <c r="AV249" s="238"/>
      <c r="AW249" s="238"/>
      <c r="AX249" s="238"/>
      <c r="AY249" s="238"/>
      <c r="AZ249" s="238"/>
      <c r="BA249" s="238"/>
      <c r="BB249" s="238"/>
      <c r="BC249" s="238"/>
      <c r="BD249" s="238"/>
      <c r="BE249" s="238"/>
      <c r="BF249" s="238"/>
      <c r="BG249" s="50">
        <v>43.4</v>
      </c>
      <c r="BH249" s="50">
        <v>10.521459999999999</v>
      </c>
      <c r="BI249" s="14">
        <f t="shared" si="472"/>
        <v>24.242995391705069</v>
      </c>
      <c r="BJ249" s="50"/>
      <c r="BK249" s="238"/>
      <c r="BL249" s="238"/>
      <c r="BM249" s="238"/>
      <c r="BN249" s="238"/>
      <c r="BO249" s="238"/>
      <c r="BP249" s="50"/>
      <c r="BQ249" s="238"/>
      <c r="BR249" s="238"/>
      <c r="BS249" s="50"/>
      <c r="BT249" s="238"/>
      <c r="BU249" s="238"/>
      <c r="BV249" s="50"/>
      <c r="BW249" s="238"/>
      <c r="BX249" s="238"/>
      <c r="BY249" s="50"/>
      <c r="BZ249" s="238"/>
      <c r="CA249" s="238"/>
      <c r="CB249" s="50"/>
      <c r="CC249" s="238"/>
      <c r="CD249" s="238"/>
      <c r="CE249" s="50"/>
      <c r="CF249" s="238"/>
      <c r="CG249" s="14"/>
      <c r="CH249" s="50"/>
      <c r="CI249" s="238"/>
      <c r="CJ249" s="14"/>
      <c r="CK249" s="50"/>
      <c r="CL249" s="238"/>
      <c r="CM249" s="14"/>
      <c r="CN249" s="50"/>
      <c r="CO249" s="238"/>
      <c r="CP249" s="14"/>
      <c r="CQ249" s="50"/>
      <c r="CR249" s="238"/>
      <c r="CS249" s="14"/>
      <c r="CT249" s="50"/>
      <c r="CU249" s="238"/>
      <c r="CV249" s="14"/>
      <c r="CW249" s="50"/>
      <c r="CX249" s="238"/>
      <c r="CY249" s="14"/>
      <c r="CZ249" s="50"/>
      <c r="DA249" s="238"/>
      <c r="DB249" s="14"/>
      <c r="DC249" s="50"/>
      <c r="DD249" s="238"/>
      <c r="DE249" s="14"/>
      <c r="DF249" s="50"/>
      <c r="DG249" s="238"/>
      <c r="DH249" s="14"/>
      <c r="DI249" s="50"/>
      <c r="DJ249" s="238"/>
      <c r="DK249" s="14"/>
      <c r="DL249" s="50"/>
      <c r="DM249" s="238"/>
      <c r="DN249" s="14"/>
      <c r="DO249" s="50"/>
      <c r="DP249" s="238"/>
      <c r="DQ249" s="14"/>
      <c r="DR249" s="50"/>
      <c r="DS249" s="238"/>
      <c r="DT249" s="14"/>
      <c r="DU249" s="50"/>
      <c r="DV249" s="238"/>
      <c r="DW249" s="14"/>
      <c r="DX249" s="50"/>
      <c r="DY249" s="238"/>
      <c r="DZ249" s="14"/>
      <c r="EA249" s="50"/>
      <c r="EB249" s="50"/>
      <c r="EC249" s="50"/>
      <c r="ED249" s="50"/>
      <c r="EE249" s="50"/>
      <c r="EF249" s="50"/>
      <c r="EG249" s="50"/>
      <c r="EH249" s="50"/>
      <c r="EI249" s="50"/>
      <c r="EJ249" s="50"/>
      <c r="EK249" s="50"/>
      <c r="EL249" s="50"/>
      <c r="EM249" s="50"/>
      <c r="EN249" s="50"/>
      <c r="EO249" s="50"/>
      <c r="EP249" s="50"/>
      <c r="EQ249" s="50"/>
      <c r="ER249" s="50"/>
      <c r="ES249" s="50"/>
      <c r="ET249" s="50"/>
      <c r="EU249" s="50"/>
      <c r="EV249" s="50"/>
      <c r="EW249" s="50"/>
      <c r="EX249" s="50"/>
      <c r="EY249" s="50"/>
      <c r="EZ249" s="50"/>
      <c r="FA249" s="50"/>
      <c r="FB249" s="50"/>
      <c r="FC249" s="50"/>
      <c r="FD249" s="50"/>
      <c r="FE249" s="50"/>
      <c r="FF249" s="50"/>
      <c r="FG249" s="50"/>
      <c r="FH249" s="50"/>
      <c r="FI249" s="50"/>
      <c r="FJ249" s="14"/>
      <c r="FK249" s="50"/>
      <c r="FL249" s="50"/>
      <c r="FM249" s="14"/>
      <c r="FN249" s="50"/>
      <c r="FO249" s="50"/>
      <c r="FP249" s="14"/>
      <c r="FQ249" s="50"/>
      <c r="FR249" s="50"/>
      <c r="FS249" s="14"/>
      <c r="FT249" s="50"/>
      <c r="FU249" s="50"/>
      <c r="FV249" s="14"/>
    </row>
    <row r="250" spans="1:178" s="12" customFormat="1" ht="15.75" x14ac:dyDescent="0.25">
      <c r="A250" s="59" t="s">
        <v>426</v>
      </c>
      <c r="B250" s="50">
        <f t="shared" si="392"/>
        <v>43.4</v>
      </c>
      <c r="C250" s="50">
        <f t="shared" si="393"/>
        <v>0</v>
      </c>
      <c r="D250" s="15">
        <f t="shared" si="112"/>
        <v>0</v>
      </c>
      <c r="E250" s="50"/>
      <c r="F250" s="50"/>
      <c r="G250" s="50"/>
      <c r="H250" s="50"/>
      <c r="I250" s="50"/>
      <c r="J250" s="50"/>
      <c r="K250" s="50"/>
      <c r="L250" s="50"/>
      <c r="M250" s="50"/>
      <c r="N250" s="238"/>
      <c r="O250" s="238"/>
      <c r="P250" s="238"/>
      <c r="Q250" s="238"/>
      <c r="R250" s="238"/>
      <c r="S250" s="238"/>
      <c r="T250" s="238"/>
      <c r="U250" s="238"/>
      <c r="V250" s="238"/>
      <c r="W250" s="238"/>
      <c r="X250" s="238"/>
      <c r="Y250" s="238"/>
      <c r="Z250" s="50"/>
      <c r="AA250" s="50"/>
      <c r="AB250" s="50"/>
      <c r="AC250" s="238"/>
      <c r="AD250" s="238"/>
      <c r="AE250" s="238"/>
      <c r="AF250" s="238"/>
      <c r="AG250" s="238"/>
      <c r="AH250" s="238"/>
      <c r="AI250" s="238"/>
      <c r="AJ250" s="238"/>
      <c r="AK250" s="83"/>
      <c r="AL250" s="238"/>
      <c r="AM250" s="238"/>
      <c r="AN250" s="238"/>
      <c r="AO250" s="238"/>
      <c r="AP250" s="238"/>
      <c r="AQ250" s="238"/>
      <c r="AR250" s="238"/>
      <c r="AS250" s="238"/>
      <c r="AT250" s="238"/>
      <c r="AU250" s="238"/>
      <c r="AV250" s="238"/>
      <c r="AW250" s="238"/>
      <c r="AX250" s="238"/>
      <c r="AY250" s="238"/>
      <c r="AZ250" s="238"/>
      <c r="BA250" s="238"/>
      <c r="BB250" s="238"/>
      <c r="BC250" s="238"/>
      <c r="BD250" s="238"/>
      <c r="BE250" s="238"/>
      <c r="BF250" s="238"/>
      <c r="BG250" s="50">
        <v>43.4</v>
      </c>
      <c r="BH250" s="50">
        <v>0</v>
      </c>
      <c r="BI250" s="14">
        <f t="shared" si="472"/>
        <v>0</v>
      </c>
      <c r="BJ250" s="50"/>
      <c r="BK250" s="238"/>
      <c r="BL250" s="238"/>
      <c r="BM250" s="238"/>
      <c r="BN250" s="238"/>
      <c r="BO250" s="238"/>
      <c r="BP250" s="50"/>
      <c r="BQ250" s="238"/>
      <c r="BR250" s="238"/>
      <c r="BS250" s="50"/>
      <c r="BT250" s="238"/>
      <c r="BU250" s="238"/>
      <c r="BV250" s="50"/>
      <c r="BW250" s="238"/>
      <c r="BX250" s="238"/>
      <c r="BY250" s="50"/>
      <c r="BZ250" s="238"/>
      <c r="CA250" s="238"/>
      <c r="CB250" s="50"/>
      <c r="CC250" s="238"/>
      <c r="CD250" s="238"/>
      <c r="CE250" s="50"/>
      <c r="CF250" s="238"/>
      <c r="CG250" s="14"/>
      <c r="CH250" s="50"/>
      <c r="CI250" s="238"/>
      <c r="CJ250" s="14"/>
      <c r="CK250" s="50"/>
      <c r="CL250" s="238"/>
      <c r="CM250" s="14"/>
      <c r="CN250" s="50"/>
      <c r="CO250" s="238"/>
      <c r="CP250" s="14"/>
      <c r="CQ250" s="50"/>
      <c r="CR250" s="238"/>
      <c r="CS250" s="14"/>
      <c r="CT250" s="50"/>
      <c r="CU250" s="238"/>
      <c r="CV250" s="14"/>
      <c r="CW250" s="50"/>
      <c r="CX250" s="238"/>
      <c r="CY250" s="14"/>
      <c r="CZ250" s="50"/>
      <c r="DA250" s="238"/>
      <c r="DB250" s="14"/>
      <c r="DC250" s="50"/>
      <c r="DD250" s="238"/>
      <c r="DE250" s="14"/>
      <c r="DF250" s="50"/>
      <c r="DG250" s="238"/>
      <c r="DH250" s="14"/>
      <c r="DI250" s="50"/>
      <c r="DJ250" s="238"/>
      <c r="DK250" s="14"/>
      <c r="DL250" s="50"/>
      <c r="DM250" s="238"/>
      <c r="DN250" s="14"/>
      <c r="DO250" s="50"/>
      <c r="DP250" s="238"/>
      <c r="DQ250" s="14"/>
      <c r="DR250" s="50"/>
      <c r="DS250" s="238"/>
      <c r="DT250" s="14"/>
      <c r="DU250" s="50"/>
      <c r="DV250" s="238"/>
      <c r="DW250" s="14"/>
      <c r="DX250" s="50"/>
      <c r="DY250" s="238"/>
      <c r="DZ250" s="14"/>
      <c r="EA250" s="50"/>
      <c r="EB250" s="50"/>
      <c r="EC250" s="50"/>
      <c r="ED250" s="50"/>
      <c r="EE250" s="50"/>
      <c r="EF250" s="50"/>
      <c r="EG250" s="50"/>
      <c r="EH250" s="50"/>
      <c r="EI250" s="50"/>
      <c r="EJ250" s="50"/>
      <c r="EK250" s="50"/>
      <c r="EL250" s="50"/>
      <c r="EM250" s="50"/>
      <c r="EN250" s="50"/>
      <c r="EO250" s="50"/>
      <c r="EP250" s="50"/>
      <c r="EQ250" s="50"/>
      <c r="ER250" s="50"/>
      <c r="ES250" s="50"/>
      <c r="ET250" s="50"/>
      <c r="EU250" s="50"/>
      <c r="EV250" s="50"/>
      <c r="EW250" s="50"/>
      <c r="EX250" s="50"/>
      <c r="EY250" s="50"/>
      <c r="EZ250" s="50"/>
      <c r="FA250" s="50"/>
      <c r="FB250" s="50"/>
      <c r="FC250" s="50"/>
      <c r="FD250" s="50"/>
      <c r="FE250" s="50"/>
      <c r="FF250" s="50"/>
      <c r="FG250" s="50"/>
      <c r="FH250" s="50"/>
      <c r="FI250" s="50"/>
      <c r="FJ250" s="14"/>
      <c r="FK250" s="50"/>
      <c r="FL250" s="50"/>
      <c r="FM250" s="14"/>
      <c r="FN250" s="50"/>
      <c r="FO250" s="50"/>
      <c r="FP250" s="14"/>
      <c r="FQ250" s="50"/>
      <c r="FR250" s="50"/>
      <c r="FS250" s="14"/>
      <c r="FT250" s="50"/>
      <c r="FU250" s="50"/>
      <c r="FV250" s="14"/>
    </row>
    <row r="251" spans="1:178" s="12" customFormat="1" ht="15.75" x14ac:dyDescent="0.25">
      <c r="A251" s="59" t="s">
        <v>427</v>
      </c>
      <c r="B251" s="50">
        <f t="shared" si="392"/>
        <v>43.4</v>
      </c>
      <c r="C251" s="50">
        <f t="shared" si="393"/>
        <v>14.466520000000001</v>
      </c>
      <c r="D251" s="15">
        <f t="shared" si="112"/>
        <v>33.332995391705076</v>
      </c>
      <c r="E251" s="50"/>
      <c r="F251" s="50"/>
      <c r="G251" s="50"/>
      <c r="H251" s="50"/>
      <c r="I251" s="50"/>
      <c r="J251" s="50"/>
      <c r="K251" s="50"/>
      <c r="L251" s="50"/>
      <c r="M251" s="50"/>
      <c r="N251" s="238"/>
      <c r="O251" s="238"/>
      <c r="P251" s="238"/>
      <c r="Q251" s="238"/>
      <c r="R251" s="238"/>
      <c r="S251" s="238"/>
      <c r="T251" s="238"/>
      <c r="U251" s="238"/>
      <c r="V251" s="238"/>
      <c r="W251" s="238"/>
      <c r="X251" s="238"/>
      <c r="Y251" s="238"/>
      <c r="Z251" s="50"/>
      <c r="AA251" s="50"/>
      <c r="AB251" s="50"/>
      <c r="AC251" s="238"/>
      <c r="AD251" s="238"/>
      <c r="AE251" s="238"/>
      <c r="AF251" s="238"/>
      <c r="AG251" s="238"/>
      <c r="AH251" s="238"/>
      <c r="AI251" s="238"/>
      <c r="AJ251" s="238"/>
      <c r="AK251" s="83"/>
      <c r="AL251" s="238"/>
      <c r="AM251" s="238"/>
      <c r="AN251" s="238"/>
      <c r="AO251" s="238"/>
      <c r="AP251" s="238"/>
      <c r="AQ251" s="238"/>
      <c r="AR251" s="238"/>
      <c r="AS251" s="238"/>
      <c r="AT251" s="238"/>
      <c r="AU251" s="238"/>
      <c r="AV251" s="238"/>
      <c r="AW251" s="238"/>
      <c r="AX251" s="238"/>
      <c r="AY251" s="238"/>
      <c r="AZ251" s="238"/>
      <c r="BA251" s="238"/>
      <c r="BB251" s="238"/>
      <c r="BC251" s="238"/>
      <c r="BD251" s="238"/>
      <c r="BE251" s="238"/>
      <c r="BF251" s="238"/>
      <c r="BG251" s="50">
        <v>43.4</v>
      </c>
      <c r="BH251" s="50">
        <v>14.466520000000001</v>
      </c>
      <c r="BI251" s="14">
        <f t="shared" si="472"/>
        <v>33.332995391705076</v>
      </c>
      <c r="BJ251" s="50"/>
      <c r="BK251" s="238"/>
      <c r="BL251" s="238"/>
      <c r="BM251" s="238"/>
      <c r="BN251" s="238"/>
      <c r="BO251" s="238"/>
      <c r="BP251" s="50"/>
      <c r="BQ251" s="238"/>
      <c r="BR251" s="238"/>
      <c r="BS251" s="50"/>
      <c r="BT251" s="238"/>
      <c r="BU251" s="238"/>
      <c r="BV251" s="50"/>
      <c r="BW251" s="238"/>
      <c r="BX251" s="238"/>
      <c r="BY251" s="50"/>
      <c r="BZ251" s="238"/>
      <c r="CA251" s="238"/>
      <c r="CB251" s="50"/>
      <c r="CC251" s="238"/>
      <c r="CD251" s="238"/>
      <c r="CE251" s="50"/>
      <c r="CF251" s="238"/>
      <c r="CG251" s="14"/>
      <c r="CH251" s="50"/>
      <c r="CI251" s="238"/>
      <c r="CJ251" s="14"/>
      <c r="CK251" s="50"/>
      <c r="CL251" s="238"/>
      <c r="CM251" s="14"/>
      <c r="CN251" s="50"/>
      <c r="CO251" s="238"/>
      <c r="CP251" s="14"/>
      <c r="CQ251" s="50"/>
      <c r="CR251" s="238"/>
      <c r="CS251" s="14"/>
      <c r="CT251" s="50"/>
      <c r="CU251" s="238"/>
      <c r="CV251" s="14"/>
      <c r="CW251" s="50"/>
      <c r="CX251" s="238"/>
      <c r="CY251" s="14"/>
      <c r="CZ251" s="50"/>
      <c r="DA251" s="238"/>
      <c r="DB251" s="14"/>
      <c r="DC251" s="50"/>
      <c r="DD251" s="238"/>
      <c r="DE251" s="14"/>
      <c r="DF251" s="50"/>
      <c r="DG251" s="238"/>
      <c r="DH251" s="14"/>
      <c r="DI251" s="50"/>
      <c r="DJ251" s="238"/>
      <c r="DK251" s="14"/>
      <c r="DL251" s="50"/>
      <c r="DM251" s="238"/>
      <c r="DN251" s="14"/>
      <c r="DO251" s="50"/>
      <c r="DP251" s="238"/>
      <c r="DQ251" s="14"/>
      <c r="DR251" s="50"/>
      <c r="DS251" s="238"/>
      <c r="DT251" s="14"/>
      <c r="DU251" s="50"/>
      <c r="DV251" s="238"/>
      <c r="DW251" s="14"/>
      <c r="DX251" s="50"/>
      <c r="DY251" s="238"/>
      <c r="DZ251" s="14"/>
      <c r="EA251" s="50"/>
      <c r="EB251" s="50"/>
      <c r="EC251" s="50"/>
      <c r="ED251" s="50"/>
      <c r="EE251" s="50"/>
      <c r="EF251" s="50"/>
      <c r="EG251" s="50"/>
      <c r="EH251" s="50"/>
      <c r="EI251" s="50"/>
      <c r="EJ251" s="50"/>
      <c r="EK251" s="50"/>
      <c r="EL251" s="50"/>
      <c r="EM251" s="50"/>
      <c r="EN251" s="50"/>
      <c r="EO251" s="50"/>
      <c r="EP251" s="50"/>
      <c r="EQ251" s="50"/>
      <c r="ER251" s="50"/>
      <c r="ES251" s="50"/>
      <c r="ET251" s="50"/>
      <c r="EU251" s="50"/>
      <c r="EV251" s="50"/>
      <c r="EW251" s="50"/>
      <c r="EX251" s="50"/>
      <c r="EY251" s="50"/>
      <c r="EZ251" s="50"/>
      <c r="FA251" s="50"/>
      <c r="FB251" s="50"/>
      <c r="FC251" s="50"/>
      <c r="FD251" s="50"/>
      <c r="FE251" s="50"/>
      <c r="FF251" s="50"/>
      <c r="FG251" s="50"/>
      <c r="FH251" s="50"/>
      <c r="FI251" s="50"/>
      <c r="FJ251" s="14"/>
      <c r="FK251" s="50"/>
      <c r="FL251" s="50"/>
      <c r="FM251" s="14"/>
      <c r="FN251" s="50"/>
      <c r="FO251" s="50"/>
      <c r="FP251" s="14"/>
      <c r="FQ251" s="50"/>
      <c r="FR251" s="50"/>
      <c r="FS251" s="14"/>
      <c r="FT251" s="50"/>
      <c r="FU251" s="50"/>
      <c r="FV251" s="14"/>
    </row>
    <row r="252" spans="1:178" s="12" customFormat="1" ht="15.75" x14ac:dyDescent="0.25">
      <c r="A252" s="59" t="s">
        <v>428</v>
      </c>
      <c r="B252" s="50">
        <f t="shared" si="392"/>
        <v>43.4</v>
      </c>
      <c r="C252" s="50">
        <f t="shared" si="393"/>
        <v>14.13775</v>
      </c>
      <c r="D252" s="15">
        <f t="shared" si="112"/>
        <v>32.575460829493089</v>
      </c>
      <c r="E252" s="50"/>
      <c r="F252" s="50"/>
      <c r="G252" s="50"/>
      <c r="H252" s="50"/>
      <c r="I252" s="50"/>
      <c r="J252" s="50"/>
      <c r="K252" s="50"/>
      <c r="L252" s="50"/>
      <c r="M252" s="50"/>
      <c r="N252" s="238"/>
      <c r="O252" s="238"/>
      <c r="P252" s="238"/>
      <c r="Q252" s="238"/>
      <c r="R252" s="238"/>
      <c r="S252" s="238"/>
      <c r="T252" s="238"/>
      <c r="U252" s="238"/>
      <c r="V252" s="238"/>
      <c r="W252" s="238"/>
      <c r="X252" s="238"/>
      <c r="Y252" s="238"/>
      <c r="Z252" s="50"/>
      <c r="AA252" s="50"/>
      <c r="AB252" s="50"/>
      <c r="AC252" s="238"/>
      <c r="AD252" s="238"/>
      <c r="AE252" s="238"/>
      <c r="AF252" s="238"/>
      <c r="AG252" s="238"/>
      <c r="AH252" s="238"/>
      <c r="AI252" s="238"/>
      <c r="AJ252" s="238"/>
      <c r="AK252" s="83"/>
      <c r="AL252" s="238"/>
      <c r="AM252" s="238"/>
      <c r="AN252" s="238"/>
      <c r="AO252" s="238"/>
      <c r="AP252" s="238"/>
      <c r="AQ252" s="238"/>
      <c r="AR252" s="238"/>
      <c r="AS252" s="238"/>
      <c r="AT252" s="238"/>
      <c r="AU252" s="238"/>
      <c r="AV252" s="238"/>
      <c r="AW252" s="238"/>
      <c r="AX252" s="238"/>
      <c r="AY252" s="238"/>
      <c r="AZ252" s="238"/>
      <c r="BA252" s="238"/>
      <c r="BB252" s="238"/>
      <c r="BC252" s="238"/>
      <c r="BD252" s="238"/>
      <c r="BE252" s="238"/>
      <c r="BF252" s="238"/>
      <c r="BG252" s="50">
        <v>43.4</v>
      </c>
      <c r="BH252" s="50">
        <v>14.13775</v>
      </c>
      <c r="BI252" s="14">
        <f t="shared" si="472"/>
        <v>32.575460829493089</v>
      </c>
      <c r="BJ252" s="50"/>
      <c r="BK252" s="238"/>
      <c r="BL252" s="238"/>
      <c r="BM252" s="238"/>
      <c r="BN252" s="238"/>
      <c r="BO252" s="238"/>
      <c r="BP252" s="50"/>
      <c r="BQ252" s="238"/>
      <c r="BR252" s="238"/>
      <c r="BS252" s="50"/>
      <c r="BT252" s="238"/>
      <c r="BU252" s="238"/>
      <c r="BV252" s="50"/>
      <c r="BW252" s="238"/>
      <c r="BX252" s="238"/>
      <c r="BY252" s="50"/>
      <c r="BZ252" s="238"/>
      <c r="CA252" s="238"/>
      <c r="CB252" s="50"/>
      <c r="CC252" s="238"/>
      <c r="CD252" s="238"/>
      <c r="CE252" s="50"/>
      <c r="CF252" s="238"/>
      <c r="CG252" s="14"/>
      <c r="CH252" s="50"/>
      <c r="CI252" s="238"/>
      <c r="CJ252" s="14"/>
      <c r="CK252" s="50"/>
      <c r="CL252" s="238"/>
      <c r="CM252" s="14"/>
      <c r="CN252" s="50"/>
      <c r="CO252" s="238"/>
      <c r="CP252" s="14"/>
      <c r="CQ252" s="50"/>
      <c r="CR252" s="238"/>
      <c r="CS252" s="14"/>
      <c r="CT252" s="50"/>
      <c r="CU252" s="238"/>
      <c r="CV252" s="14"/>
      <c r="CW252" s="50"/>
      <c r="CX252" s="238"/>
      <c r="CY252" s="14"/>
      <c r="CZ252" s="50"/>
      <c r="DA252" s="238"/>
      <c r="DB252" s="14"/>
      <c r="DC252" s="50"/>
      <c r="DD252" s="238"/>
      <c r="DE252" s="14"/>
      <c r="DF252" s="50"/>
      <c r="DG252" s="238"/>
      <c r="DH252" s="14"/>
      <c r="DI252" s="50"/>
      <c r="DJ252" s="238"/>
      <c r="DK252" s="14"/>
      <c r="DL252" s="50"/>
      <c r="DM252" s="238"/>
      <c r="DN252" s="14"/>
      <c r="DO252" s="50"/>
      <c r="DP252" s="238"/>
      <c r="DQ252" s="14"/>
      <c r="DR252" s="50"/>
      <c r="DS252" s="238"/>
      <c r="DT252" s="14"/>
      <c r="DU252" s="50"/>
      <c r="DV252" s="238"/>
      <c r="DW252" s="14"/>
      <c r="DX252" s="50"/>
      <c r="DY252" s="238"/>
      <c r="DZ252" s="14"/>
      <c r="EA252" s="50"/>
      <c r="EB252" s="50"/>
      <c r="EC252" s="50"/>
      <c r="ED252" s="50"/>
      <c r="EE252" s="50"/>
      <c r="EF252" s="50"/>
      <c r="EG252" s="50"/>
      <c r="EH252" s="50"/>
      <c r="EI252" s="50"/>
      <c r="EJ252" s="50"/>
      <c r="EK252" s="50"/>
      <c r="EL252" s="50"/>
      <c r="EM252" s="50"/>
      <c r="EN252" s="50"/>
      <c r="EO252" s="50"/>
      <c r="EP252" s="50"/>
      <c r="EQ252" s="50"/>
      <c r="ER252" s="50"/>
      <c r="ES252" s="50"/>
      <c r="ET252" s="50"/>
      <c r="EU252" s="50"/>
      <c r="EV252" s="50"/>
      <c r="EW252" s="50"/>
      <c r="EX252" s="50"/>
      <c r="EY252" s="50"/>
      <c r="EZ252" s="50"/>
      <c r="FA252" s="50"/>
      <c r="FB252" s="50"/>
      <c r="FC252" s="50"/>
      <c r="FD252" s="50"/>
      <c r="FE252" s="50"/>
      <c r="FF252" s="50"/>
      <c r="FG252" s="50"/>
      <c r="FH252" s="50"/>
      <c r="FI252" s="50"/>
      <c r="FJ252" s="14"/>
      <c r="FK252" s="50"/>
      <c r="FL252" s="50"/>
      <c r="FM252" s="14"/>
      <c r="FN252" s="50"/>
      <c r="FO252" s="50"/>
      <c r="FP252" s="14"/>
      <c r="FQ252" s="50"/>
      <c r="FR252" s="50"/>
      <c r="FS252" s="14"/>
      <c r="FT252" s="50"/>
      <c r="FU252" s="50"/>
      <c r="FV252" s="14"/>
    </row>
    <row r="253" spans="1:178" s="12" customFormat="1" ht="15.75" x14ac:dyDescent="0.25">
      <c r="A253" s="59" t="s">
        <v>331</v>
      </c>
      <c r="B253" s="50">
        <f t="shared" si="392"/>
        <v>43.4</v>
      </c>
      <c r="C253" s="50">
        <f t="shared" si="393"/>
        <v>14.466520000000001</v>
      </c>
      <c r="D253" s="15">
        <f t="shared" si="112"/>
        <v>33.332995391705076</v>
      </c>
      <c r="E253" s="50"/>
      <c r="F253" s="50"/>
      <c r="G253" s="50"/>
      <c r="H253" s="50"/>
      <c r="I253" s="50"/>
      <c r="J253" s="50"/>
      <c r="K253" s="50"/>
      <c r="L253" s="50"/>
      <c r="M253" s="50"/>
      <c r="N253" s="238"/>
      <c r="O253" s="238"/>
      <c r="P253" s="238"/>
      <c r="Q253" s="238"/>
      <c r="R253" s="238"/>
      <c r="S253" s="238"/>
      <c r="T253" s="238"/>
      <c r="U253" s="238"/>
      <c r="V253" s="238"/>
      <c r="W253" s="238"/>
      <c r="X253" s="238"/>
      <c r="Y253" s="238"/>
      <c r="Z253" s="50"/>
      <c r="AA253" s="50"/>
      <c r="AB253" s="50"/>
      <c r="AC253" s="238"/>
      <c r="AD253" s="238"/>
      <c r="AE253" s="238"/>
      <c r="AF253" s="238"/>
      <c r="AG253" s="238"/>
      <c r="AH253" s="238"/>
      <c r="AI253" s="238"/>
      <c r="AJ253" s="238"/>
      <c r="AK253" s="83"/>
      <c r="AL253" s="238"/>
      <c r="AM253" s="238"/>
      <c r="AN253" s="238"/>
      <c r="AO253" s="238"/>
      <c r="AP253" s="238"/>
      <c r="AQ253" s="238"/>
      <c r="AR253" s="238"/>
      <c r="AS253" s="238"/>
      <c r="AT253" s="238"/>
      <c r="AU253" s="238"/>
      <c r="AV253" s="238"/>
      <c r="AW253" s="238"/>
      <c r="AX253" s="238"/>
      <c r="AY253" s="238"/>
      <c r="AZ253" s="238"/>
      <c r="BA253" s="238"/>
      <c r="BB253" s="238"/>
      <c r="BC253" s="238"/>
      <c r="BD253" s="238"/>
      <c r="BE253" s="238"/>
      <c r="BF253" s="238"/>
      <c r="BG253" s="50">
        <v>43.4</v>
      </c>
      <c r="BH253" s="50">
        <v>14.466520000000001</v>
      </c>
      <c r="BI253" s="14">
        <f t="shared" si="472"/>
        <v>33.332995391705076</v>
      </c>
      <c r="BJ253" s="50"/>
      <c r="BK253" s="238"/>
      <c r="BL253" s="238"/>
      <c r="BM253" s="238"/>
      <c r="BN253" s="238"/>
      <c r="BO253" s="238"/>
      <c r="BP253" s="50"/>
      <c r="BQ253" s="238"/>
      <c r="BR253" s="238"/>
      <c r="BS253" s="50"/>
      <c r="BT253" s="238"/>
      <c r="BU253" s="238"/>
      <c r="BV253" s="50"/>
      <c r="BW253" s="238"/>
      <c r="BX253" s="238"/>
      <c r="BY253" s="50"/>
      <c r="BZ253" s="238"/>
      <c r="CA253" s="238"/>
      <c r="CB253" s="50"/>
      <c r="CC253" s="238"/>
      <c r="CD253" s="238"/>
      <c r="CE253" s="50"/>
      <c r="CF253" s="238"/>
      <c r="CG253" s="14"/>
      <c r="CH253" s="50"/>
      <c r="CI253" s="238"/>
      <c r="CJ253" s="14"/>
      <c r="CK253" s="50"/>
      <c r="CL253" s="238"/>
      <c r="CM253" s="14"/>
      <c r="CN253" s="50"/>
      <c r="CO253" s="238"/>
      <c r="CP253" s="14"/>
      <c r="CQ253" s="50"/>
      <c r="CR253" s="238"/>
      <c r="CS253" s="14"/>
      <c r="CT253" s="50"/>
      <c r="CU253" s="238"/>
      <c r="CV253" s="14"/>
      <c r="CW253" s="50"/>
      <c r="CX253" s="238"/>
      <c r="CY253" s="14"/>
      <c r="CZ253" s="50"/>
      <c r="DA253" s="238"/>
      <c r="DB253" s="14"/>
      <c r="DC253" s="50"/>
      <c r="DD253" s="238"/>
      <c r="DE253" s="14"/>
      <c r="DF253" s="50"/>
      <c r="DG253" s="238"/>
      <c r="DH253" s="14"/>
      <c r="DI253" s="50"/>
      <c r="DJ253" s="238"/>
      <c r="DK253" s="14"/>
      <c r="DL253" s="50"/>
      <c r="DM253" s="238"/>
      <c r="DN253" s="14"/>
      <c r="DO253" s="50"/>
      <c r="DP253" s="238"/>
      <c r="DQ253" s="14"/>
      <c r="DR253" s="50"/>
      <c r="DS253" s="238"/>
      <c r="DT253" s="14"/>
      <c r="DU253" s="50"/>
      <c r="DV253" s="238"/>
      <c r="DW253" s="14"/>
      <c r="DX253" s="50"/>
      <c r="DY253" s="238"/>
      <c r="DZ253" s="14"/>
      <c r="EA253" s="50"/>
      <c r="EB253" s="50"/>
      <c r="EC253" s="50"/>
      <c r="ED253" s="50"/>
      <c r="EE253" s="50"/>
      <c r="EF253" s="50"/>
      <c r="EG253" s="50"/>
      <c r="EH253" s="50"/>
      <c r="EI253" s="50"/>
      <c r="EJ253" s="50"/>
      <c r="EK253" s="50"/>
      <c r="EL253" s="50"/>
      <c r="EM253" s="50"/>
      <c r="EN253" s="50"/>
      <c r="EO253" s="50"/>
      <c r="EP253" s="50"/>
      <c r="EQ253" s="50"/>
      <c r="ER253" s="50"/>
      <c r="ES253" s="50"/>
      <c r="ET253" s="50"/>
      <c r="EU253" s="50"/>
      <c r="EV253" s="50"/>
      <c r="EW253" s="50"/>
      <c r="EX253" s="50"/>
      <c r="EY253" s="50"/>
      <c r="EZ253" s="50"/>
      <c r="FA253" s="50"/>
      <c r="FB253" s="50"/>
      <c r="FC253" s="50"/>
      <c r="FD253" s="50"/>
      <c r="FE253" s="50"/>
      <c r="FF253" s="50"/>
      <c r="FG253" s="50"/>
      <c r="FH253" s="50"/>
      <c r="FI253" s="50"/>
      <c r="FJ253" s="14"/>
      <c r="FK253" s="50"/>
      <c r="FL253" s="50"/>
      <c r="FM253" s="14"/>
      <c r="FN253" s="50"/>
      <c r="FO253" s="50"/>
      <c r="FP253" s="14"/>
      <c r="FQ253" s="50"/>
      <c r="FR253" s="50"/>
      <c r="FS253" s="14"/>
      <c r="FT253" s="50"/>
      <c r="FU253" s="50"/>
      <c r="FV253" s="14"/>
    </row>
    <row r="254" spans="1:178" s="12" customFormat="1" ht="15.75" x14ac:dyDescent="0.25">
      <c r="A254" s="59" t="s">
        <v>429</v>
      </c>
      <c r="B254" s="50">
        <f t="shared" si="392"/>
        <v>43.4</v>
      </c>
      <c r="C254" s="50">
        <f t="shared" si="393"/>
        <v>12.16503</v>
      </c>
      <c r="D254" s="15">
        <f t="shared" si="112"/>
        <v>28.030023041474657</v>
      </c>
      <c r="E254" s="50"/>
      <c r="F254" s="50"/>
      <c r="G254" s="50"/>
      <c r="H254" s="50"/>
      <c r="I254" s="50"/>
      <c r="J254" s="50"/>
      <c r="K254" s="50"/>
      <c r="L254" s="50"/>
      <c r="M254" s="50"/>
      <c r="N254" s="238"/>
      <c r="O254" s="238"/>
      <c r="P254" s="238"/>
      <c r="Q254" s="238"/>
      <c r="R254" s="238"/>
      <c r="S254" s="238"/>
      <c r="T254" s="238"/>
      <c r="U254" s="238"/>
      <c r="V254" s="238"/>
      <c r="W254" s="238"/>
      <c r="X254" s="238"/>
      <c r="Y254" s="238"/>
      <c r="Z254" s="50"/>
      <c r="AA254" s="50"/>
      <c r="AB254" s="50"/>
      <c r="AC254" s="238"/>
      <c r="AD254" s="238"/>
      <c r="AE254" s="238"/>
      <c r="AF254" s="238"/>
      <c r="AG254" s="238"/>
      <c r="AH254" s="238"/>
      <c r="AI254" s="238"/>
      <c r="AJ254" s="238"/>
      <c r="AK254" s="83"/>
      <c r="AL254" s="238"/>
      <c r="AM254" s="238"/>
      <c r="AN254" s="238"/>
      <c r="AO254" s="238"/>
      <c r="AP254" s="238"/>
      <c r="AQ254" s="238"/>
      <c r="AR254" s="238"/>
      <c r="AS254" s="238"/>
      <c r="AT254" s="238"/>
      <c r="AU254" s="238"/>
      <c r="AV254" s="238"/>
      <c r="AW254" s="238"/>
      <c r="AX254" s="238"/>
      <c r="AY254" s="238"/>
      <c r="AZ254" s="238"/>
      <c r="BA254" s="238"/>
      <c r="BB254" s="238"/>
      <c r="BC254" s="238"/>
      <c r="BD254" s="238"/>
      <c r="BE254" s="238"/>
      <c r="BF254" s="238"/>
      <c r="BG254" s="50">
        <v>43.4</v>
      </c>
      <c r="BH254" s="50">
        <v>12.16503</v>
      </c>
      <c r="BI254" s="14">
        <f t="shared" si="472"/>
        <v>28.030023041474657</v>
      </c>
      <c r="BJ254" s="50"/>
      <c r="BK254" s="238"/>
      <c r="BL254" s="238"/>
      <c r="BM254" s="238"/>
      <c r="BN254" s="238"/>
      <c r="BO254" s="238"/>
      <c r="BP254" s="50"/>
      <c r="BQ254" s="238"/>
      <c r="BR254" s="238"/>
      <c r="BS254" s="50"/>
      <c r="BT254" s="238"/>
      <c r="BU254" s="238"/>
      <c r="BV254" s="50"/>
      <c r="BW254" s="238"/>
      <c r="BX254" s="238"/>
      <c r="BY254" s="50"/>
      <c r="BZ254" s="238"/>
      <c r="CA254" s="238"/>
      <c r="CB254" s="50"/>
      <c r="CC254" s="238"/>
      <c r="CD254" s="238"/>
      <c r="CE254" s="50"/>
      <c r="CF254" s="238"/>
      <c r="CG254" s="14"/>
      <c r="CH254" s="50"/>
      <c r="CI254" s="238"/>
      <c r="CJ254" s="14"/>
      <c r="CK254" s="50"/>
      <c r="CL254" s="238"/>
      <c r="CM254" s="14"/>
      <c r="CN254" s="50"/>
      <c r="CO254" s="238"/>
      <c r="CP254" s="14"/>
      <c r="CQ254" s="50"/>
      <c r="CR254" s="238"/>
      <c r="CS254" s="14"/>
      <c r="CT254" s="50"/>
      <c r="CU254" s="238"/>
      <c r="CV254" s="14"/>
      <c r="CW254" s="50"/>
      <c r="CX254" s="238"/>
      <c r="CY254" s="14"/>
      <c r="CZ254" s="50"/>
      <c r="DA254" s="238"/>
      <c r="DB254" s="14"/>
      <c r="DC254" s="50"/>
      <c r="DD254" s="238"/>
      <c r="DE254" s="14"/>
      <c r="DF254" s="50"/>
      <c r="DG254" s="238"/>
      <c r="DH254" s="14"/>
      <c r="DI254" s="50"/>
      <c r="DJ254" s="238"/>
      <c r="DK254" s="14"/>
      <c r="DL254" s="50"/>
      <c r="DM254" s="238"/>
      <c r="DN254" s="14"/>
      <c r="DO254" s="50"/>
      <c r="DP254" s="238"/>
      <c r="DQ254" s="14"/>
      <c r="DR254" s="50"/>
      <c r="DS254" s="238"/>
      <c r="DT254" s="14"/>
      <c r="DU254" s="50"/>
      <c r="DV254" s="238"/>
      <c r="DW254" s="14"/>
      <c r="DX254" s="50"/>
      <c r="DY254" s="238"/>
      <c r="DZ254" s="14"/>
      <c r="EA254" s="50"/>
      <c r="EB254" s="50"/>
      <c r="EC254" s="50"/>
      <c r="ED254" s="50"/>
      <c r="EE254" s="50"/>
      <c r="EF254" s="50"/>
      <c r="EG254" s="50"/>
      <c r="EH254" s="50"/>
      <c r="EI254" s="50"/>
      <c r="EJ254" s="50"/>
      <c r="EK254" s="50"/>
      <c r="EL254" s="50"/>
      <c r="EM254" s="50"/>
      <c r="EN254" s="50"/>
      <c r="EO254" s="50"/>
      <c r="EP254" s="50"/>
      <c r="EQ254" s="50"/>
      <c r="ER254" s="50"/>
      <c r="ES254" s="50"/>
      <c r="ET254" s="50"/>
      <c r="EU254" s="50"/>
      <c r="EV254" s="50"/>
      <c r="EW254" s="50"/>
      <c r="EX254" s="50"/>
      <c r="EY254" s="50"/>
      <c r="EZ254" s="50"/>
      <c r="FA254" s="50"/>
      <c r="FB254" s="50"/>
      <c r="FC254" s="50"/>
      <c r="FD254" s="50"/>
      <c r="FE254" s="50"/>
      <c r="FF254" s="50"/>
      <c r="FG254" s="50"/>
      <c r="FH254" s="50"/>
      <c r="FI254" s="50"/>
      <c r="FJ254" s="14"/>
      <c r="FK254" s="50"/>
      <c r="FL254" s="50"/>
      <c r="FM254" s="14"/>
      <c r="FN254" s="50"/>
      <c r="FO254" s="50"/>
      <c r="FP254" s="14"/>
      <c r="FQ254" s="50"/>
      <c r="FR254" s="50"/>
      <c r="FS254" s="14"/>
      <c r="FT254" s="50"/>
      <c r="FU254" s="50"/>
      <c r="FV254" s="14"/>
    </row>
    <row r="255" spans="1:178" s="12" customFormat="1" ht="15.75" x14ac:dyDescent="0.25">
      <c r="A255" s="59" t="s">
        <v>430</v>
      </c>
      <c r="B255" s="50">
        <f t="shared" si="392"/>
        <v>174.2</v>
      </c>
      <c r="C255" s="50">
        <f t="shared" si="393"/>
        <v>40.25074</v>
      </c>
      <c r="D255" s="15">
        <f t="shared" si="112"/>
        <v>23.106050516647532</v>
      </c>
      <c r="E255" s="50"/>
      <c r="F255" s="50"/>
      <c r="G255" s="50"/>
      <c r="H255" s="50"/>
      <c r="I255" s="50"/>
      <c r="J255" s="50"/>
      <c r="K255" s="50"/>
      <c r="L255" s="50"/>
      <c r="M255" s="50"/>
      <c r="N255" s="238"/>
      <c r="O255" s="238"/>
      <c r="P255" s="238"/>
      <c r="Q255" s="238"/>
      <c r="R255" s="238"/>
      <c r="S255" s="238"/>
      <c r="T255" s="238"/>
      <c r="U255" s="238"/>
      <c r="V255" s="238"/>
      <c r="W255" s="238"/>
      <c r="X255" s="238"/>
      <c r="Y255" s="238"/>
      <c r="Z255" s="50"/>
      <c r="AA255" s="50"/>
      <c r="AB255" s="50"/>
      <c r="AC255" s="238"/>
      <c r="AD255" s="238"/>
      <c r="AE255" s="238"/>
      <c r="AF255" s="238"/>
      <c r="AG255" s="238"/>
      <c r="AH255" s="238"/>
      <c r="AI255" s="238"/>
      <c r="AJ255" s="238"/>
      <c r="AK255" s="83"/>
      <c r="AL255" s="238"/>
      <c r="AM255" s="238"/>
      <c r="AN255" s="238"/>
      <c r="AO255" s="238"/>
      <c r="AP255" s="238"/>
      <c r="AQ255" s="238"/>
      <c r="AR255" s="238"/>
      <c r="AS255" s="238"/>
      <c r="AT255" s="238"/>
      <c r="AU255" s="238"/>
      <c r="AV255" s="238"/>
      <c r="AW255" s="238"/>
      <c r="AX255" s="238"/>
      <c r="AY255" s="238"/>
      <c r="AZ255" s="238"/>
      <c r="BA255" s="238"/>
      <c r="BB255" s="238"/>
      <c r="BC255" s="238"/>
      <c r="BD255" s="238"/>
      <c r="BE255" s="238"/>
      <c r="BF255" s="238"/>
      <c r="BG255" s="50">
        <v>174.2</v>
      </c>
      <c r="BH255" s="50">
        <v>40.25074</v>
      </c>
      <c r="BI255" s="14">
        <f t="shared" si="472"/>
        <v>23.106050516647532</v>
      </c>
      <c r="BJ255" s="50"/>
      <c r="BK255" s="238"/>
      <c r="BL255" s="238"/>
      <c r="BM255" s="238"/>
      <c r="BN255" s="238"/>
      <c r="BO255" s="238"/>
      <c r="BP255" s="50"/>
      <c r="BQ255" s="238"/>
      <c r="BR255" s="238"/>
      <c r="BS255" s="50"/>
      <c r="BT255" s="238"/>
      <c r="BU255" s="238"/>
      <c r="BV255" s="50"/>
      <c r="BW255" s="238"/>
      <c r="BX255" s="238"/>
      <c r="BY255" s="50"/>
      <c r="BZ255" s="238"/>
      <c r="CA255" s="238"/>
      <c r="CB255" s="50"/>
      <c r="CC255" s="238"/>
      <c r="CD255" s="238"/>
      <c r="CE255" s="50"/>
      <c r="CF255" s="238"/>
      <c r="CG255" s="14"/>
      <c r="CH255" s="50"/>
      <c r="CI255" s="238"/>
      <c r="CJ255" s="14"/>
      <c r="CK255" s="50"/>
      <c r="CL255" s="238"/>
      <c r="CM255" s="14"/>
      <c r="CN255" s="50"/>
      <c r="CO255" s="238"/>
      <c r="CP255" s="14"/>
      <c r="CQ255" s="50"/>
      <c r="CR255" s="238"/>
      <c r="CS255" s="14"/>
      <c r="CT255" s="50"/>
      <c r="CU255" s="238"/>
      <c r="CV255" s="14"/>
      <c r="CW255" s="50"/>
      <c r="CX255" s="238"/>
      <c r="CY255" s="14"/>
      <c r="CZ255" s="50"/>
      <c r="DA255" s="238"/>
      <c r="DB255" s="14"/>
      <c r="DC255" s="50"/>
      <c r="DD255" s="238"/>
      <c r="DE255" s="14"/>
      <c r="DF255" s="50"/>
      <c r="DG255" s="238"/>
      <c r="DH255" s="14"/>
      <c r="DI255" s="50"/>
      <c r="DJ255" s="238"/>
      <c r="DK255" s="14"/>
      <c r="DL255" s="50"/>
      <c r="DM255" s="238"/>
      <c r="DN255" s="14"/>
      <c r="DO255" s="50"/>
      <c r="DP255" s="238"/>
      <c r="DQ255" s="14"/>
      <c r="DR255" s="50"/>
      <c r="DS255" s="238"/>
      <c r="DT255" s="14"/>
      <c r="DU255" s="50"/>
      <c r="DV255" s="238"/>
      <c r="DW255" s="14"/>
      <c r="DX255" s="50"/>
      <c r="DY255" s="238"/>
      <c r="DZ255" s="14"/>
      <c r="EA255" s="50"/>
      <c r="EB255" s="50"/>
      <c r="EC255" s="50"/>
      <c r="ED255" s="50"/>
      <c r="EE255" s="50"/>
      <c r="EF255" s="50"/>
      <c r="EG255" s="50"/>
      <c r="EH255" s="50"/>
      <c r="EI255" s="50"/>
      <c r="EJ255" s="50"/>
      <c r="EK255" s="50"/>
      <c r="EL255" s="50"/>
      <c r="EM255" s="50"/>
      <c r="EN255" s="50"/>
      <c r="EO255" s="50"/>
      <c r="EP255" s="50"/>
      <c r="EQ255" s="50"/>
      <c r="ER255" s="50"/>
      <c r="ES255" s="50"/>
      <c r="ET255" s="50"/>
      <c r="EU255" s="50"/>
      <c r="EV255" s="50"/>
      <c r="EW255" s="50"/>
      <c r="EX255" s="50"/>
      <c r="EY255" s="50"/>
      <c r="EZ255" s="50"/>
      <c r="FA255" s="50"/>
      <c r="FB255" s="50"/>
      <c r="FC255" s="50"/>
      <c r="FD255" s="50"/>
      <c r="FE255" s="50"/>
      <c r="FF255" s="50"/>
      <c r="FG255" s="50"/>
      <c r="FH255" s="50"/>
      <c r="FI255" s="50"/>
      <c r="FJ255" s="14"/>
      <c r="FK255" s="50"/>
      <c r="FL255" s="50"/>
      <c r="FM255" s="14"/>
      <c r="FN255" s="50"/>
      <c r="FO255" s="50"/>
      <c r="FP255" s="14"/>
      <c r="FQ255" s="50"/>
      <c r="FR255" s="50"/>
      <c r="FS255" s="14"/>
      <c r="FT255" s="50"/>
      <c r="FU255" s="50"/>
      <c r="FV255" s="14"/>
    </row>
    <row r="256" spans="1:178" s="12" customFormat="1" ht="15.75" x14ac:dyDescent="0.25">
      <c r="A256" s="59" t="s">
        <v>431</v>
      </c>
      <c r="B256" s="50">
        <f t="shared" si="392"/>
        <v>43.4</v>
      </c>
      <c r="C256" s="50">
        <f t="shared" si="393"/>
        <v>0</v>
      </c>
      <c r="D256" s="15">
        <f t="shared" si="112"/>
        <v>0</v>
      </c>
      <c r="E256" s="50"/>
      <c r="F256" s="50"/>
      <c r="G256" s="50"/>
      <c r="H256" s="50"/>
      <c r="I256" s="50"/>
      <c r="J256" s="50"/>
      <c r="K256" s="50"/>
      <c r="L256" s="50"/>
      <c r="M256" s="50"/>
      <c r="N256" s="238"/>
      <c r="O256" s="238"/>
      <c r="P256" s="238"/>
      <c r="Q256" s="238"/>
      <c r="R256" s="238"/>
      <c r="S256" s="238"/>
      <c r="T256" s="238"/>
      <c r="U256" s="238"/>
      <c r="V256" s="238"/>
      <c r="W256" s="238"/>
      <c r="X256" s="238"/>
      <c r="Y256" s="238"/>
      <c r="Z256" s="50"/>
      <c r="AA256" s="50"/>
      <c r="AB256" s="50"/>
      <c r="AC256" s="238"/>
      <c r="AD256" s="238"/>
      <c r="AE256" s="238"/>
      <c r="AF256" s="238"/>
      <c r="AG256" s="238"/>
      <c r="AH256" s="238"/>
      <c r="AI256" s="238"/>
      <c r="AJ256" s="238"/>
      <c r="AK256" s="83"/>
      <c r="AL256" s="238"/>
      <c r="AM256" s="238"/>
      <c r="AN256" s="238"/>
      <c r="AO256" s="238"/>
      <c r="AP256" s="238"/>
      <c r="AQ256" s="238"/>
      <c r="AR256" s="238"/>
      <c r="AS256" s="238"/>
      <c r="AT256" s="238"/>
      <c r="AU256" s="238"/>
      <c r="AV256" s="238"/>
      <c r="AW256" s="238"/>
      <c r="AX256" s="238"/>
      <c r="AY256" s="238"/>
      <c r="AZ256" s="238"/>
      <c r="BA256" s="238"/>
      <c r="BB256" s="238"/>
      <c r="BC256" s="238"/>
      <c r="BD256" s="238"/>
      <c r="BE256" s="238"/>
      <c r="BF256" s="238"/>
      <c r="BG256" s="50">
        <v>43.4</v>
      </c>
      <c r="BH256" s="50">
        <v>0</v>
      </c>
      <c r="BI256" s="14">
        <f t="shared" si="472"/>
        <v>0</v>
      </c>
      <c r="BJ256" s="50"/>
      <c r="BK256" s="238"/>
      <c r="BL256" s="238"/>
      <c r="BM256" s="238"/>
      <c r="BN256" s="238"/>
      <c r="BO256" s="238"/>
      <c r="BP256" s="50"/>
      <c r="BQ256" s="238"/>
      <c r="BR256" s="238"/>
      <c r="BS256" s="50"/>
      <c r="BT256" s="238"/>
      <c r="BU256" s="238"/>
      <c r="BV256" s="50"/>
      <c r="BW256" s="238"/>
      <c r="BX256" s="238"/>
      <c r="BY256" s="50"/>
      <c r="BZ256" s="238"/>
      <c r="CA256" s="238"/>
      <c r="CB256" s="50"/>
      <c r="CC256" s="238"/>
      <c r="CD256" s="238"/>
      <c r="CE256" s="50"/>
      <c r="CF256" s="238"/>
      <c r="CG256" s="14"/>
      <c r="CH256" s="50"/>
      <c r="CI256" s="238"/>
      <c r="CJ256" s="14"/>
      <c r="CK256" s="50"/>
      <c r="CL256" s="238"/>
      <c r="CM256" s="14"/>
      <c r="CN256" s="50"/>
      <c r="CO256" s="238"/>
      <c r="CP256" s="14"/>
      <c r="CQ256" s="50"/>
      <c r="CR256" s="238"/>
      <c r="CS256" s="14"/>
      <c r="CT256" s="50"/>
      <c r="CU256" s="238"/>
      <c r="CV256" s="14"/>
      <c r="CW256" s="50"/>
      <c r="CX256" s="238"/>
      <c r="CY256" s="14"/>
      <c r="CZ256" s="50"/>
      <c r="DA256" s="238"/>
      <c r="DB256" s="14"/>
      <c r="DC256" s="50"/>
      <c r="DD256" s="238"/>
      <c r="DE256" s="14"/>
      <c r="DF256" s="50"/>
      <c r="DG256" s="238"/>
      <c r="DH256" s="14"/>
      <c r="DI256" s="50"/>
      <c r="DJ256" s="238"/>
      <c r="DK256" s="14"/>
      <c r="DL256" s="50"/>
      <c r="DM256" s="238"/>
      <c r="DN256" s="14"/>
      <c r="DO256" s="50"/>
      <c r="DP256" s="238"/>
      <c r="DQ256" s="14"/>
      <c r="DR256" s="50"/>
      <c r="DS256" s="238"/>
      <c r="DT256" s="14"/>
      <c r="DU256" s="50"/>
      <c r="DV256" s="238"/>
      <c r="DW256" s="14"/>
      <c r="DX256" s="50"/>
      <c r="DY256" s="238"/>
      <c r="DZ256" s="14"/>
      <c r="EA256" s="50"/>
      <c r="EB256" s="50"/>
      <c r="EC256" s="50"/>
      <c r="ED256" s="50"/>
      <c r="EE256" s="50"/>
      <c r="EF256" s="50"/>
      <c r="EG256" s="50"/>
      <c r="EH256" s="50"/>
      <c r="EI256" s="50"/>
      <c r="EJ256" s="50"/>
      <c r="EK256" s="50"/>
      <c r="EL256" s="50"/>
      <c r="EM256" s="50"/>
      <c r="EN256" s="50"/>
      <c r="EO256" s="50"/>
      <c r="EP256" s="50"/>
      <c r="EQ256" s="50"/>
      <c r="ER256" s="50"/>
      <c r="ES256" s="50"/>
      <c r="ET256" s="50"/>
      <c r="EU256" s="50"/>
      <c r="EV256" s="50"/>
      <c r="EW256" s="50"/>
      <c r="EX256" s="50"/>
      <c r="EY256" s="50"/>
      <c r="EZ256" s="50"/>
      <c r="FA256" s="50"/>
      <c r="FB256" s="50"/>
      <c r="FC256" s="50"/>
      <c r="FD256" s="50"/>
      <c r="FE256" s="50"/>
      <c r="FF256" s="50"/>
      <c r="FG256" s="50"/>
      <c r="FH256" s="50"/>
      <c r="FI256" s="50"/>
      <c r="FJ256" s="14"/>
      <c r="FK256" s="50"/>
      <c r="FL256" s="50"/>
      <c r="FM256" s="14"/>
      <c r="FN256" s="50"/>
      <c r="FO256" s="50"/>
      <c r="FP256" s="14"/>
      <c r="FQ256" s="50"/>
      <c r="FR256" s="50"/>
      <c r="FS256" s="14"/>
      <c r="FT256" s="50"/>
      <c r="FU256" s="50"/>
      <c r="FV256" s="14"/>
    </row>
    <row r="257" spans="1:178" s="12" customFormat="1" ht="15.75" x14ac:dyDescent="0.25">
      <c r="A257" s="59" t="s">
        <v>432</v>
      </c>
      <c r="B257" s="50">
        <f t="shared" si="392"/>
        <v>43.4</v>
      </c>
      <c r="C257" s="50">
        <f t="shared" si="393"/>
        <v>0</v>
      </c>
      <c r="D257" s="15">
        <f t="shared" si="112"/>
        <v>0</v>
      </c>
      <c r="E257" s="50"/>
      <c r="F257" s="50"/>
      <c r="G257" s="50"/>
      <c r="H257" s="50"/>
      <c r="I257" s="50"/>
      <c r="J257" s="50"/>
      <c r="K257" s="50"/>
      <c r="L257" s="50"/>
      <c r="M257" s="50"/>
      <c r="N257" s="238"/>
      <c r="O257" s="238"/>
      <c r="P257" s="238"/>
      <c r="Q257" s="238"/>
      <c r="R257" s="238"/>
      <c r="S257" s="238"/>
      <c r="T257" s="238"/>
      <c r="U257" s="238"/>
      <c r="V257" s="238"/>
      <c r="W257" s="238"/>
      <c r="X257" s="238"/>
      <c r="Y257" s="238"/>
      <c r="Z257" s="50"/>
      <c r="AA257" s="50"/>
      <c r="AB257" s="50"/>
      <c r="AC257" s="238"/>
      <c r="AD257" s="238"/>
      <c r="AE257" s="238"/>
      <c r="AF257" s="238"/>
      <c r="AG257" s="238"/>
      <c r="AH257" s="238"/>
      <c r="AI257" s="238"/>
      <c r="AJ257" s="238"/>
      <c r="AK257" s="83"/>
      <c r="AL257" s="238"/>
      <c r="AM257" s="238"/>
      <c r="AN257" s="238"/>
      <c r="AO257" s="238"/>
      <c r="AP257" s="238"/>
      <c r="AQ257" s="238"/>
      <c r="AR257" s="238"/>
      <c r="AS257" s="238"/>
      <c r="AT257" s="238"/>
      <c r="AU257" s="238"/>
      <c r="AV257" s="238"/>
      <c r="AW257" s="238"/>
      <c r="AX257" s="238"/>
      <c r="AY257" s="238"/>
      <c r="AZ257" s="238"/>
      <c r="BA257" s="238"/>
      <c r="BB257" s="238"/>
      <c r="BC257" s="238"/>
      <c r="BD257" s="238"/>
      <c r="BE257" s="238"/>
      <c r="BF257" s="238"/>
      <c r="BG257" s="50">
        <v>43.4</v>
      </c>
      <c r="BH257" s="50">
        <v>0</v>
      </c>
      <c r="BI257" s="14">
        <f t="shared" si="472"/>
        <v>0</v>
      </c>
      <c r="BJ257" s="50"/>
      <c r="BK257" s="238"/>
      <c r="BL257" s="238"/>
      <c r="BM257" s="238"/>
      <c r="BN257" s="238"/>
      <c r="BO257" s="238"/>
      <c r="BP257" s="50"/>
      <c r="BQ257" s="238"/>
      <c r="BR257" s="238"/>
      <c r="BS257" s="50"/>
      <c r="BT257" s="238"/>
      <c r="BU257" s="238"/>
      <c r="BV257" s="50"/>
      <c r="BW257" s="238"/>
      <c r="BX257" s="238"/>
      <c r="BY257" s="50"/>
      <c r="BZ257" s="238"/>
      <c r="CA257" s="238"/>
      <c r="CB257" s="50"/>
      <c r="CC257" s="238"/>
      <c r="CD257" s="238"/>
      <c r="CE257" s="50"/>
      <c r="CF257" s="238"/>
      <c r="CG257" s="14"/>
      <c r="CH257" s="50"/>
      <c r="CI257" s="238"/>
      <c r="CJ257" s="14"/>
      <c r="CK257" s="50"/>
      <c r="CL257" s="238"/>
      <c r="CM257" s="14"/>
      <c r="CN257" s="50"/>
      <c r="CO257" s="238"/>
      <c r="CP257" s="14"/>
      <c r="CQ257" s="50"/>
      <c r="CR257" s="238"/>
      <c r="CS257" s="14"/>
      <c r="CT257" s="50"/>
      <c r="CU257" s="238"/>
      <c r="CV257" s="14"/>
      <c r="CW257" s="50"/>
      <c r="CX257" s="238"/>
      <c r="CY257" s="14"/>
      <c r="CZ257" s="50"/>
      <c r="DA257" s="238"/>
      <c r="DB257" s="14"/>
      <c r="DC257" s="50"/>
      <c r="DD257" s="238"/>
      <c r="DE257" s="14"/>
      <c r="DF257" s="50"/>
      <c r="DG257" s="238"/>
      <c r="DH257" s="14"/>
      <c r="DI257" s="50"/>
      <c r="DJ257" s="238"/>
      <c r="DK257" s="14"/>
      <c r="DL257" s="50"/>
      <c r="DM257" s="238"/>
      <c r="DN257" s="14"/>
      <c r="DO257" s="50"/>
      <c r="DP257" s="238"/>
      <c r="DQ257" s="14"/>
      <c r="DR257" s="50"/>
      <c r="DS257" s="238"/>
      <c r="DT257" s="14"/>
      <c r="DU257" s="50"/>
      <c r="DV257" s="238"/>
      <c r="DW257" s="14"/>
      <c r="DX257" s="50"/>
      <c r="DY257" s="238"/>
      <c r="DZ257" s="14"/>
      <c r="EA257" s="50"/>
      <c r="EB257" s="50"/>
      <c r="EC257" s="50"/>
      <c r="ED257" s="50"/>
      <c r="EE257" s="50"/>
      <c r="EF257" s="50"/>
      <c r="EG257" s="50"/>
      <c r="EH257" s="50"/>
      <c r="EI257" s="50"/>
      <c r="EJ257" s="50"/>
      <c r="EK257" s="50"/>
      <c r="EL257" s="50"/>
      <c r="EM257" s="50"/>
      <c r="EN257" s="50"/>
      <c r="EO257" s="50"/>
      <c r="EP257" s="50"/>
      <c r="EQ257" s="50"/>
      <c r="ER257" s="50"/>
      <c r="ES257" s="50"/>
      <c r="ET257" s="50"/>
      <c r="EU257" s="50"/>
      <c r="EV257" s="50"/>
      <c r="EW257" s="50"/>
      <c r="EX257" s="50"/>
      <c r="EY257" s="50"/>
      <c r="EZ257" s="50"/>
      <c r="FA257" s="50"/>
      <c r="FB257" s="50"/>
      <c r="FC257" s="50"/>
      <c r="FD257" s="50"/>
      <c r="FE257" s="50"/>
      <c r="FF257" s="50"/>
      <c r="FG257" s="50"/>
      <c r="FH257" s="50"/>
      <c r="FI257" s="50"/>
      <c r="FJ257" s="14"/>
      <c r="FK257" s="50"/>
      <c r="FL257" s="50"/>
      <c r="FM257" s="14"/>
      <c r="FN257" s="50"/>
      <c r="FO257" s="50"/>
      <c r="FP257" s="14"/>
      <c r="FQ257" s="50"/>
      <c r="FR257" s="50"/>
      <c r="FS257" s="14"/>
      <c r="FT257" s="50"/>
      <c r="FU257" s="50"/>
      <c r="FV257" s="14"/>
    </row>
    <row r="258" spans="1:178" s="12" customFormat="1" ht="15.75" x14ac:dyDescent="0.25">
      <c r="A258" s="59" t="s">
        <v>433</v>
      </c>
      <c r="B258" s="50">
        <f t="shared" si="392"/>
        <v>43.4</v>
      </c>
      <c r="C258" s="50">
        <f t="shared" si="393"/>
        <v>7.2332600000000005</v>
      </c>
      <c r="D258" s="15">
        <f t="shared" si="112"/>
        <v>16.666497695852538</v>
      </c>
      <c r="E258" s="50"/>
      <c r="F258" s="50"/>
      <c r="G258" s="50"/>
      <c r="H258" s="50"/>
      <c r="I258" s="50"/>
      <c r="J258" s="50"/>
      <c r="K258" s="50"/>
      <c r="L258" s="50"/>
      <c r="M258" s="50"/>
      <c r="N258" s="238"/>
      <c r="O258" s="238"/>
      <c r="P258" s="238"/>
      <c r="Q258" s="238"/>
      <c r="R258" s="238"/>
      <c r="S258" s="238"/>
      <c r="T258" s="238"/>
      <c r="U258" s="238"/>
      <c r="V258" s="238"/>
      <c r="W258" s="238"/>
      <c r="X258" s="238"/>
      <c r="Y258" s="238"/>
      <c r="Z258" s="50"/>
      <c r="AA258" s="50"/>
      <c r="AB258" s="50"/>
      <c r="AC258" s="238"/>
      <c r="AD258" s="238"/>
      <c r="AE258" s="238"/>
      <c r="AF258" s="238"/>
      <c r="AG258" s="238"/>
      <c r="AH258" s="238"/>
      <c r="AI258" s="238"/>
      <c r="AJ258" s="238"/>
      <c r="AK258" s="83"/>
      <c r="AL258" s="238"/>
      <c r="AM258" s="238"/>
      <c r="AN258" s="238"/>
      <c r="AO258" s="238"/>
      <c r="AP258" s="238"/>
      <c r="AQ258" s="238"/>
      <c r="AR258" s="238"/>
      <c r="AS258" s="238"/>
      <c r="AT258" s="238"/>
      <c r="AU258" s="238"/>
      <c r="AV258" s="238"/>
      <c r="AW258" s="238"/>
      <c r="AX258" s="238"/>
      <c r="AY258" s="238"/>
      <c r="AZ258" s="238"/>
      <c r="BA258" s="238"/>
      <c r="BB258" s="238"/>
      <c r="BC258" s="238"/>
      <c r="BD258" s="238"/>
      <c r="BE258" s="238"/>
      <c r="BF258" s="238"/>
      <c r="BG258" s="50">
        <v>43.4</v>
      </c>
      <c r="BH258" s="50">
        <v>7.2332600000000005</v>
      </c>
      <c r="BI258" s="14">
        <f t="shared" si="472"/>
        <v>16.666497695852538</v>
      </c>
      <c r="BJ258" s="50"/>
      <c r="BK258" s="238"/>
      <c r="BL258" s="238"/>
      <c r="BM258" s="238"/>
      <c r="BN258" s="238"/>
      <c r="BO258" s="238"/>
      <c r="BP258" s="50"/>
      <c r="BQ258" s="238"/>
      <c r="BR258" s="238"/>
      <c r="BS258" s="50"/>
      <c r="BT258" s="238"/>
      <c r="BU258" s="238"/>
      <c r="BV258" s="50"/>
      <c r="BW258" s="238"/>
      <c r="BX258" s="238"/>
      <c r="BY258" s="50"/>
      <c r="BZ258" s="238"/>
      <c r="CA258" s="238"/>
      <c r="CB258" s="50"/>
      <c r="CC258" s="238"/>
      <c r="CD258" s="238"/>
      <c r="CE258" s="50"/>
      <c r="CF258" s="238"/>
      <c r="CG258" s="14"/>
      <c r="CH258" s="50"/>
      <c r="CI258" s="238"/>
      <c r="CJ258" s="14"/>
      <c r="CK258" s="50"/>
      <c r="CL258" s="238"/>
      <c r="CM258" s="14"/>
      <c r="CN258" s="50"/>
      <c r="CO258" s="238"/>
      <c r="CP258" s="14"/>
      <c r="CQ258" s="50"/>
      <c r="CR258" s="238"/>
      <c r="CS258" s="14"/>
      <c r="CT258" s="50"/>
      <c r="CU258" s="238"/>
      <c r="CV258" s="14"/>
      <c r="CW258" s="50"/>
      <c r="CX258" s="238"/>
      <c r="CY258" s="14"/>
      <c r="CZ258" s="50"/>
      <c r="DA258" s="238"/>
      <c r="DB258" s="14"/>
      <c r="DC258" s="50"/>
      <c r="DD258" s="238"/>
      <c r="DE258" s="14"/>
      <c r="DF258" s="50"/>
      <c r="DG258" s="238"/>
      <c r="DH258" s="14"/>
      <c r="DI258" s="50"/>
      <c r="DJ258" s="238"/>
      <c r="DK258" s="14"/>
      <c r="DL258" s="50"/>
      <c r="DM258" s="238"/>
      <c r="DN258" s="14"/>
      <c r="DO258" s="50"/>
      <c r="DP258" s="238"/>
      <c r="DQ258" s="14"/>
      <c r="DR258" s="50"/>
      <c r="DS258" s="238"/>
      <c r="DT258" s="14"/>
      <c r="DU258" s="50"/>
      <c r="DV258" s="238"/>
      <c r="DW258" s="14"/>
      <c r="DX258" s="50"/>
      <c r="DY258" s="238"/>
      <c r="DZ258" s="14"/>
      <c r="EA258" s="50"/>
      <c r="EB258" s="50"/>
      <c r="EC258" s="50"/>
      <c r="ED258" s="50"/>
      <c r="EE258" s="50"/>
      <c r="EF258" s="50"/>
      <c r="EG258" s="50"/>
      <c r="EH258" s="50"/>
      <c r="EI258" s="50"/>
      <c r="EJ258" s="50"/>
      <c r="EK258" s="50"/>
      <c r="EL258" s="50"/>
      <c r="EM258" s="50"/>
      <c r="EN258" s="50"/>
      <c r="EO258" s="50"/>
      <c r="EP258" s="50"/>
      <c r="EQ258" s="50"/>
      <c r="ER258" s="50"/>
      <c r="ES258" s="50"/>
      <c r="ET258" s="50"/>
      <c r="EU258" s="50"/>
      <c r="EV258" s="50"/>
      <c r="EW258" s="50"/>
      <c r="EX258" s="50"/>
      <c r="EY258" s="50"/>
      <c r="EZ258" s="50"/>
      <c r="FA258" s="50"/>
      <c r="FB258" s="50"/>
      <c r="FC258" s="50"/>
      <c r="FD258" s="50"/>
      <c r="FE258" s="50"/>
      <c r="FF258" s="50"/>
      <c r="FG258" s="50"/>
      <c r="FH258" s="50"/>
      <c r="FI258" s="50"/>
      <c r="FJ258" s="14"/>
      <c r="FK258" s="50"/>
      <c r="FL258" s="50"/>
      <c r="FM258" s="14"/>
      <c r="FN258" s="50"/>
      <c r="FO258" s="50"/>
      <c r="FP258" s="14"/>
      <c r="FQ258" s="50"/>
      <c r="FR258" s="50"/>
      <c r="FS258" s="14"/>
      <c r="FT258" s="50"/>
      <c r="FU258" s="50"/>
      <c r="FV258" s="14"/>
    </row>
    <row r="259" spans="1:178" s="28" customFormat="1" ht="31.5" x14ac:dyDescent="0.25">
      <c r="A259" s="131" t="s">
        <v>422</v>
      </c>
      <c r="B259" s="80">
        <f t="shared" si="392"/>
        <v>169621.8</v>
      </c>
      <c r="C259" s="80">
        <f t="shared" si="393"/>
        <v>40603.512000000002</v>
      </c>
      <c r="D259" s="83">
        <f t="shared" ref="D259" si="478">C259/B259*100</f>
        <v>23.937673105697503</v>
      </c>
      <c r="E259" s="83">
        <f>E260+E261</f>
        <v>0</v>
      </c>
      <c r="F259" s="83">
        <f t="shared" ref="F259:AY259" si="479">F260+F261</f>
        <v>0</v>
      </c>
      <c r="G259" s="83">
        <f t="shared" si="479"/>
        <v>0</v>
      </c>
      <c r="H259" s="83">
        <f t="shared" si="479"/>
        <v>0</v>
      </c>
      <c r="I259" s="83">
        <f t="shared" si="479"/>
        <v>0</v>
      </c>
      <c r="J259" s="83">
        <f t="shared" si="479"/>
        <v>0</v>
      </c>
      <c r="K259" s="83">
        <f t="shared" si="479"/>
        <v>7950</v>
      </c>
      <c r="L259" s="83">
        <f t="shared" si="479"/>
        <v>7950</v>
      </c>
      <c r="M259" s="83">
        <f t="shared" si="215"/>
        <v>100</v>
      </c>
      <c r="N259" s="83">
        <f t="shared" si="479"/>
        <v>0</v>
      </c>
      <c r="O259" s="83">
        <f t="shared" si="479"/>
        <v>0</v>
      </c>
      <c r="P259" s="83">
        <f t="shared" si="479"/>
        <v>0</v>
      </c>
      <c r="Q259" s="83">
        <f t="shared" si="479"/>
        <v>0</v>
      </c>
      <c r="R259" s="83">
        <f t="shared" si="479"/>
        <v>0</v>
      </c>
      <c r="S259" s="83">
        <f t="shared" si="479"/>
        <v>0</v>
      </c>
      <c r="T259" s="83">
        <f t="shared" si="479"/>
        <v>0</v>
      </c>
      <c r="U259" s="83">
        <f t="shared" si="479"/>
        <v>0</v>
      </c>
      <c r="V259" s="83">
        <f t="shared" si="479"/>
        <v>0</v>
      </c>
      <c r="W259" s="83">
        <f t="shared" si="479"/>
        <v>70000</v>
      </c>
      <c r="X259" s="83">
        <f t="shared" si="479"/>
        <v>19464.417600000001</v>
      </c>
      <c r="Y259" s="83">
        <f>X259/W259*100</f>
        <v>27.806310857142858</v>
      </c>
      <c r="Z259" s="83">
        <f t="shared" si="479"/>
        <v>450.8</v>
      </c>
      <c r="AA259" s="83">
        <f t="shared" si="479"/>
        <v>405.108</v>
      </c>
      <c r="AB259" s="81">
        <f t="shared" si="163"/>
        <v>89.864241348713392</v>
      </c>
      <c r="AC259" s="80">
        <f t="shared" si="479"/>
        <v>0</v>
      </c>
      <c r="AD259" s="83">
        <f t="shared" si="479"/>
        <v>0</v>
      </c>
      <c r="AE259" s="81"/>
      <c r="AF259" s="83">
        <f t="shared" si="479"/>
        <v>0</v>
      </c>
      <c r="AG259" s="83">
        <f t="shared" si="479"/>
        <v>0</v>
      </c>
      <c r="AH259" s="83">
        <f t="shared" si="479"/>
        <v>0</v>
      </c>
      <c r="AI259" s="83">
        <f>SUM(AI260:AI266)</f>
        <v>1199</v>
      </c>
      <c r="AJ259" s="83">
        <f t="shared" ref="AJ259:AM259" si="480">SUM(AJ260:AJ266)</f>
        <v>1199</v>
      </c>
      <c r="AK259" s="83">
        <f t="shared" si="466"/>
        <v>100</v>
      </c>
      <c r="AL259" s="83">
        <f t="shared" si="480"/>
        <v>3387</v>
      </c>
      <c r="AM259" s="83">
        <f t="shared" si="480"/>
        <v>3387</v>
      </c>
      <c r="AN259" s="83">
        <f>AM259/AL259*100</f>
        <v>100</v>
      </c>
      <c r="AO259" s="83">
        <f t="shared" si="479"/>
        <v>1200</v>
      </c>
      <c r="AP259" s="83">
        <f t="shared" si="479"/>
        <v>1200</v>
      </c>
      <c r="AQ259" s="83">
        <f t="shared" ref="AQ259:AQ268" si="481">AP259/AO259*100</f>
        <v>100</v>
      </c>
      <c r="AR259" s="83">
        <f t="shared" si="479"/>
        <v>0</v>
      </c>
      <c r="AS259" s="83">
        <f t="shared" si="479"/>
        <v>0</v>
      </c>
      <c r="AT259" s="83">
        <f t="shared" si="479"/>
        <v>0</v>
      </c>
      <c r="AU259" s="83">
        <f t="shared" si="479"/>
        <v>0</v>
      </c>
      <c r="AV259" s="83">
        <f t="shared" si="479"/>
        <v>0</v>
      </c>
      <c r="AW259" s="83">
        <f t="shared" si="479"/>
        <v>0</v>
      </c>
      <c r="AX259" s="83">
        <f t="shared" si="479"/>
        <v>0</v>
      </c>
      <c r="AY259" s="83">
        <f t="shared" si="479"/>
        <v>0</v>
      </c>
      <c r="AZ259" s="83">
        <f t="shared" ref="AZ259:BF259" si="482">AZ260+AZ261</f>
        <v>0</v>
      </c>
      <c r="BA259" s="83">
        <f t="shared" si="482"/>
        <v>0</v>
      </c>
      <c r="BB259" s="83">
        <f t="shared" si="482"/>
        <v>0</v>
      </c>
      <c r="BC259" s="83">
        <f t="shared" si="482"/>
        <v>0</v>
      </c>
      <c r="BD259" s="83">
        <f t="shared" si="482"/>
        <v>0</v>
      </c>
      <c r="BE259" s="83">
        <f t="shared" si="482"/>
        <v>0</v>
      </c>
      <c r="BF259" s="83">
        <f t="shared" si="482"/>
        <v>0</v>
      </c>
      <c r="BG259" s="83">
        <f>SUM(BG260:BG266)</f>
        <v>2160.8999999999996</v>
      </c>
      <c r="BH259" s="83">
        <f>SUM(BH260:BH266)</f>
        <v>933.59080000000006</v>
      </c>
      <c r="BI259" s="81">
        <f t="shared" ref="BI259:BI266" si="483">BH259/BG259*100</f>
        <v>43.203794715164989</v>
      </c>
      <c r="BJ259" s="83"/>
      <c r="BK259" s="83">
        <f>SUM(BK260:BK266)</f>
        <v>0</v>
      </c>
      <c r="BL259" s="81"/>
      <c r="BM259" s="83">
        <f t="shared" ref="BM259:BO259" si="484">BM260+BM261</f>
        <v>0</v>
      </c>
      <c r="BN259" s="83">
        <f t="shared" si="484"/>
        <v>0</v>
      </c>
      <c r="BO259" s="83">
        <f t="shared" si="484"/>
        <v>0</v>
      </c>
      <c r="BP259" s="83">
        <f>SUM(BP260:BP266)</f>
        <v>0</v>
      </c>
      <c r="BQ259" s="83">
        <f>SUM(BQ260:BQ266)</f>
        <v>0</v>
      </c>
      <c r="BR259" s="81"/>
      <c r="BS259" s="83">
        <f>SUM(BS260:BS266)</f>
        <v>0</v>
      </c>
      <c r="BT259" s="83">
        <f>SUM(BT260:BT266)</f>
        <v>0</v>
      </c>
      <c r="BU259" s="81"/>
      <c r="BV259" s="83">
        <f>SUM(BV260:BV266)</f>
        <v>0</v>
      </c>
      <c r="BW259" s="83">
        <f>SUM(BW260:BW266)</f>
        <v>0</v>
      </c>
      <c r="BX259" s="81"/>
      <c r="BY259" s="83">
        <f>SUM(BY260:BY266)</f>
        <v>7000</v>
      </c>
      <c r="BZ259" s="83">
        <f>SUM(BZ260:BZ266)</f>
        <v>0</v>
      </c>
      <c r="CA259" s="81"/>
      <c r="CB259" s="83">
        <f>SUM(CB260:CB266)</f>
        <v>0</v>
      </c>
      <c r="CC259" s="83">
        <f>SUM(CC260:CC266)</f>
        <v>0</v>
      </c>
      <c r="CD259" s="81"/>
      <c r="CE259" s="83">
        <f>SUM(CE260:CE266)</f>
        <v>480</v>
      </c>
      <c r="CF259" s="83">
        <f>SUM(CF260:CF266)</f>
        <v>480</v>
      </c>
      <c r="CG259" s="81">
        <f t="shared" si="399"/>
        <v>100</v>
      </c>
      <c r="CH259" s="83">
        <f>SUM(CH260:CH266)</f>
        <v>0</v>
      </c>
      <c r="CI259" s="83">
        <f>SUM(CI260:CI266)</f>
        <v>0</v>
      </c>
      <c r="CJ259" s="81"/>
      <c r="CK259" s="83">
        <f>SUM(CK260:CK266)</f>
        <v>0</v>
      </c>
      <c r="CL259" s="83">
        <f>SUM(CL260:CL266)</f>
        <v>0</v>
      </c>
      <c r="CM259" s="81"/>
      <c r="CN259" s="83">
        <f>SUM(CN260:CN266)</f>
        <v>0</v>
      </c>
      <c r="CO259" s="83">
        <f>SUM(CO260:CO266)</f>
        <v>0</v>
      </c>
      <c r="CP259" s="81"/>
      <c r="CQ259" s="83">
        <f>SUM(CQ260:CQ266)</f>
        <v>0</v>
      </c>
      <c r="CR259" s="83">
        <f>SUM(CR260:CR266)</f>
        <v>0</v>
      </c>
      <c r="CS259" s="81"/>
      <c r="CT259" s="83">
        <f>SUM(CT260:CT266)</f>
        <v>0</v>
      </c>
      <c r="CU259" s="83">
        <f>SUM(CU260:CU266)</f>
        <v>0</v>
      </c>
      <c r="CV259" s="81"/>
      <c r="CW259" s="83">
        <f>SUM(CW260:CW266)</f>
        <v>0</v>
      </c>
      <c r="CX259" s="83">
        <f>SUM(CX260:CX266)</f>
        <v>0</v>
      </c>
      <c r="CY259" s="81"/>
      <c r="CZ259" s="83">
        <f>SUM(CZ260:CZ266)</f>
        <v>0</v>
      </c>
      <c r="DA259" s="83">
        <f>SUM(DA260:DA266)</f>
        <v>0</v>
      </c>
      <c r="DB259" s="81"/>
      <c r="DC259" s="83">
        <f>SUM(DC260:DC266)</f>
        <v>0</v>
      </c>
      <c r="DD259" s="83">
        <f>SUM(DD260:DD266)</f>
        <v>0</v>
      </c>
      <c r="DE259" s="81"/>
      <c r="DF259" s="83">
        <f>SUM(DF260:DF266)</f>
        <v>0</v>
      </c>
      <c r="DG259" s="83">
        <f>SUM(DG260:DG266)</f>
        <v>0</v>
      </c>
      <c r="DH259" s="81"/>
      <c r="DI259" s="83">
        <f>SUM(DI260:DI266)</f>
        <v>0</v>
      </c>
      <c r="DJ259" s="83">
        <f>SUM(DJ260:DJ266)</f>
        <v>0</v>
      </c>
      <c r="DK259" s="81"/>
      <c r="DL259" s="83">
        <f>SUM(DL260:DL266)</f>
        <v>0</v>
      </c>
      <c r="DM259" s="83">
        <f>SUM(DM260:DM266)</f>
        <v>0</v>
      </c>
      <c r="DN259" s="81"/>
      <c r="DO259" s="83">
        <f>SUM(DO260:DO266)</f>
        <v>0</v>
      </c>
      <c r="DP259" s="83">
        <f>SUM(DP260:DP266)</f>
        <v>0</v>
      </c>
      <c r="DQ259" s="81"/>
      <c r="DR259" s="83">
        <f>SUM(DR260:DR266)</f>
        <v>0</v>
      </c>
      <c r="DS259" s="83">
        <f>SUM(DS260:DS266)</f>
        <v>0</v>
      </c>
      <c r="DT259" s="81"/>
      <c r="DU259" s="83">
        <f>SUM(DU260:DU266)</f>
        <v>0</v>
      </c>
      <c r="DV259" s="83">
        <f>SUM(DV260:DV266)</f>
        <v>0</v>
      </c>
      <c r="DW259" s="81"/>
      <c r="DX259" s="83">
        <f>SUM(DX260:DX266)</f>
        <v>0</v>
      </c>
      <c r="DY259" s="83">
        <f>SUM(DY260:DY266)</f>
        <v>0</v>
      </c>
      <c r="DZ259" s="81"/>
      <c r="EA259" s="83">
        <f t="shared" ref="EA259:EB259" si="485">EA260+EA261</f>
        <v>3194.1</v>
      </c>
      <c r="EB259" s="83">
        <f t="shared" si="485"/>
        <v>0</v>
      </c>
      <c r="EC259" s="81">
        <f t="shared" ref="EC259:EC260" si="486">EB259/EA259*100</f>
        <v>0</v>
      </c>
      <c r="ED259" s="83">
        <f t="shared" ref="ED259:EE259" si="487">ED260+ED261</f>
        <v>44600</v>
      </c>
      <c r="EE259" s="83">
        <f t="shared" si="487"/>
        <v>0</v>
      </c>
      <c r="EF259" s="81">
        <f t="shared" ref="EF259:EF261" si="488">EE259/ED259*100</f>
        <v>0</v>
      </c>
      <c r="EG259" s="83"/>
      <c r="EH259" s="83"/>
      <c r="EI259" s="81"/>
      <c r="EJ259" s="83"/>
      <c r="EK259" s="83"/>
      <c r="EL259" s="81"/>
      <c r="EM259" s="83">
        <f>SUM(EM260:EM266)</f>
        <v>28000</v>
      </c>
      <c r="EN259" s="83">
        <f>SUM(EN260:EN266)</f>
        <v>5584.3955999999998</v>
      </c>
      <c r="EO259" s="81">
        <f>EN259/EM259*100</f>
        <v>19.944269999999999</v>
      </c>
      <c r="EP259" s="83"/>
      <c r="EQ259" s="83"/>
      <c r="ER259" s="81"/>
      <c r="ES259" s="83"/>
      <c r="ET259" s="83"/>
      <c r="EU259" s="81"/>
      <c r="EV259" s="83"/>
      <c r="EW259" s="83"/>
      <c r="EX259" s="81"/>
      <c r="EY259" s="83"/>
      <c r="EZ259" s="83"/>
      <c r="FA259" s="81"/>
      <c r="FB259" s="83"/>
      <c r="FC259" s="83"/>
      <c r="FD259" s="81"/>
      <c r="FE259" s="83"/>
      <c r="FF259" s="83"/>
      <c r="FG259" s="81"/>
      <c r="FH259" s="83"/>
      <c r="FI259" s="83"/>
      <c r="FJ259" s="81"/>
      <c r="FK259" s="83"/>
      <c r="FL259" s="83"/>
      <c r="FM259" s="81"/>
      <c r="FN259" s="83"/>
      <c r="FO259" s="83"/>
      <c r="FP259" s="81"/>
      <c r="FQ259" s="83"/>
      <c r="FR259" s="83"/>
      <c r="FS259" s="81"/>
      <c r="FT259" s="83"/>
      <c r="FU259" s="83"/>
      <c r="FV259" s="81"/>
    </row>
    <row r="260" spans="1:178" s="12" customFormat="1" ht="31.5" x14ac:dyDescent="0.25">
      <c r="A260" s="59" t="s">
        <v>394</v>
      </c>
      <c r="B260" s="50">
        <f t="shared" si="392"/>
        <v>26396</v>
      </c>
      <c r="C260" s="50">
        <f t="shared" si="393"/>
        <v>15048.664119999999</v>
      </c>
      <c r="D260" s="15">
        <f t="shared" si="112"/>
        <v>57.011153659645394</v>
      </c>
      <c r="E260" s="15"/>
      <c r="F260" s="15"/>
      <c r="G260" s="15"/>
      <c r="H260" s="15"/>
      <c r="I260" s="15"/>
      <c r="J260" s="15"/>
      <c r="K260" s="15">
        <v>7950</v>
      </c>
      <c r="L260" s="15">
        <v>7950</v>
      </c>
      <c r="M260" s="15">
        <f t="shared" si="215"/>
        <v>100</v>
      </c>
      <c r="N260" s="15"/>
      <c r="O260" s="15"/>
      <c r="P260" s="15"/>
      <c r="Q260" s="15"/>
      <c r="R260" s="15"/>
      <c r="S260" s="15"/>
      <c r="T260" s="15"/>
      <c r="U260" s="15"/>
      <c r="V260" s="14"/>
      <c r="W260" s="15"/>
      <c r="X260" s="15"/>
      <c r="Y260" s="83"/>
      <c r="Z260" s="15">
        <v>450.8</v>
      </c>
      <c r="AA260" s="172">
        <v>405.108</v>
      </c>
      <c r="AB260" s="14">
        <f t="shared" si="163"/>
        <v>89.864241348713392</v>
      </c>
      <c r="AC260" s="50"/>
      <c r="AD260" s="15"/>
      <c r="AE260" s="14"/>
      <c r="AF260" s="15"/>
      <c r="AG260" s="15"/>
      <c r="AH260" s="14"/>
      <c r="AI260" s="15">
        <v>1199</v>
      </c>
      <c r="AJ260" s="15">
        <v>1199</v>
      </c>
      <c r="AK260" s="15">
        <f t="shared" si="466"/>
        <v>100</v>
      </c>
      <c r="AL260" s="14">
        <v>3387</v>
      </c>
      <c r="AM260" s="14">
        <v>3387</v>
      </c>
      <c r="AN260" s="15">
        <f t="shared" ref="AN260:AN277" si="489">AM260/AL260*100</f>
        <v>100</v>
      </c>
      <c r="AO260" s="15">
        <v>1200</v>
      </c>
      <c r="AP260" s="15">
        <v>1200</v>
      </c>
      <c r="AQ260" s="15">
        <f t="shared" si="481"/>
        <v>100</v>
      </c>
      <c r="AR260" s="15"/>
      <c r="AS260" s="15"/>
      <c r="AT260" s="14"/>
      <c r="AU260" s="15"/>
      <c r="AV260" s="15"/>
      <c r="AW260" s="14"/>
      <c r="AX260" s="15"/>
      <c r="AY260" s="15"/>
      <c r="AZ260" s="14"/>
      <c r="BA260" s="15"/>
      <c r="BB260" s="15"/>
      <c r="BC260" s="14"/>
      <c r="BD260" s="15"/>
      <c r="BE260" s="15"/>
      <c r="BF260" s="14"/>
      <c r="BG260" s="50">
        <v>1535.1</v>
      </c>
      <c r="BH260" s="50">
        <v>427.55612000000002</v>
      </c>
      <c r="BI260" s="14">
        <f t="shared" si="483"/>
        <v>27.85200442967885</v>
      </c>
      <c r="BJ260" s="50"/>
      <c r="BK260" s="15"/>
      <c r="BL260" s="14"/>
      <c r="BM260" s="15"/>
      <c r="BN260" s="15"/>
      <c r="BO260" s="14"/>
      <c r="BP260" s="50"/>
      <c r="BQ260" s="15"/>
      <c r="BR260" s="14"/>
      <c r="BS260" s="50"/>
      <c r="BT260" s="15"/>
      <c r="BU260" s="14"/>
      <c r="BV260" s="50"/>
      <c r="BW260" s="15"/>
      <c r="BX260" s="14"/>
      <c r="BY260" s="50">
        <v>7000</v>
      </c>
      <c r="BZ260" s="15"/>
      <c r="CA260" s="14"/>
      <c r="CB260" s="50"/>
      <c r="CC260" s="15"/>
      <c r="CD260" s="14"/>
      <c r="CE260" s="14">
        <v>480</v>
      </c>
      <c r="CF260" s="14">
        <v>480</v>
      </c>
      <c r="CG260" s="14">
        <f t="shared" si="399"/>
        <v>100</v>
      </c>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c r="DK260" s="14"/>
      <c r="DL260" s="14"/>
      <c r="DM260" s="14"/>
      <c r="DN260" s="14"/>
      <c r="DO260" s="14"/>
      <c r="DP260" s="14"/>
      <c r="DQ260" s="14"/>
      <c r="DR260" s="14"/>
      <c r="DS260" s="14"/>
      <c r="DT260" s="14"/>
      <c r="DU260" s="14"/>
      <c r="DV260" s="14"/>
      <c r="DW260" s="14"/>
      <c r="DX260" s="14"/>
      <c r="DY260" s="14"/>
      <c r="DZ260" s="14"/>
      <c r="EA260" s="191">
        <v>3194.1</v>
      </c>
      <c r="EB260" s="172"/>
      <c r="EC260" s="14">
        <f t="shared" si="486"/>
        <v>0</v>
      </c>
      <c r="ED260" s="172"/>
      <c r="EE260" s="172"/>
      <c r="EF260" s="14"/>
      <c r="EG260" s="172"/>
      <c r="EH260" s="172"/>
      <c r="EI260" s="14"/>
      <c r="EJ260" s="172"/>
      <c r="EK260" s="172"/>
      <c r="EL260" s="14"/>
      <c r="EM260" s="172"/>
      <c r="EN260" s="172"/>
      <c r="EO260" s="14"/>
      <c r="EP260" s="172"/>
      <c r="EQ260" s="172"/>
      <c r="ER260" s="14"/>
      <c r="ES260" s="172"/>
      <c r="ET260" s="172"/>
      <c r="EU260" s="14"/>
      <c r="EV260" s="172"/>
      <c r="EW260" s="172"/>
      <c r="EX260" s="14"/>
      <c r="EY260" s="172"/>
      <c r="EZ260" s="172"/>
      <c r="FA260" s="14"/>
      <c r="FB260" s="172"/>
      <c r="FC260" s="172"/>
      <c r="FD260" s="14"/>
      <c r="FE260" s="172"/>
      <c r="FF260" s="172"/>
      <c r="FG260" s="14"/>
      <c r="FH260" s="172"/>
      <c r="FI260" s="172"/>
      <c r="FJ260" s="14"/>
      <c r="FK260" s="172"/>
      <c r="FL260" s="172"/>
      <c r="FM260" s="14"/>
      <c r="FN260" s="172"/>
      <c r="FO260" s="172"/>
      <c r="FP260" s="14"/>
      <c r="FQ260" s="172"/>
      <c r="FR260" s="172"/>
      <c r="FS260" s="14"/>
      <c r="FT260" s="172"/>
      <c r="FU260" s="172"/>
      <c r="FV260" s="14"/>
    </row>
    <row r="261" spans="1:178" s="12" customFormat="1" ht="15.75" x14ac:dyDescent="0.25">
      <c r="A261" s="59" t="s">
        <v>421</v>
      </c>
      <c r="B261" s="50">
        <f t="shared" si="392"/>
        <v>142600</v>
      </c>
      <c r="C261" s="50">
        <f t="shared" si="393"/>
        <v>25048.813200000001</v>
      </c>
      <c r="D261" s="15">
        <f t="shared" si="112"/>
        <v>17.565787657784014</v>
      </c>
      <c r="E261" s="50"/>
      <c r="F261" s="50"/>
      <c r="G261" s="50"/>
      <c r="H261" s="50"/>
      <c r="I261" s="50"/>
      <c r="J261" s="50"/>
      <c r="K261" s="50"/>
      <c r="L261" s="15"/>
      <c r="M261" s="15"/>
      <c r="N261" s="238"/>
      <c r="O261" s="238"/>
      <c r="P261" s="238"/>
      <c r="Q261" s="238"/>
      <c r="R261" s="238"/>
      <c r="S261" s="238"/>
      <c r="T261" s="238"/>
      <c r="U261" s="238"/>
      <c r="V261" s="238"/>
      <c r="W261" s="15">
        <v>70000</v>
      </c>
      <c r="X261" s="15">
        <v>19464.417600000001</v>
      </c>
      <c r="Y261" s="15">
        <f t="shared" ref="Y261" si="490">X261/W261*100</f>
        <v>27.806310857142858</v>
      </c>
      <c r="Z261" s="50"/>
      <c r="AA261" s="15"/>
      <c r="AB261" s="50"/>
      <c r="AC261" s="238"/>
      <c r="AD261" s="238"/>
      <c r="AE261" s="238"/>
      <c r="AF261" s="238"/>
      <c r="AG261" s="238"/>
      <c r="AH261" s="238"/>
      <c r="AI261" s="238"/>
      <c r="AJ261" s="238"/>
      <c r="AK261" s="15"/>
      <c r="AL261" s="238"/>
      <c r="AM261" s="238"/>
      <c r="AN261" s="15"/>
      <c r="AO261" s="238"/>
      <c r="AP261" s="238"/>
      <c r="AQ261" s="15"/>
      <c r="AR261" s="238"/>
      <c r="AS261" s="238"/>
      <c r="AT261" s="238"/>
      <c r="AU261" s="238"/>
      <c r="AV261" s="238"/>
      <c r="AW261" s="238"/>
      <c r="AX261" s="238"/>
      <c r="AY261" s="238"/>
      <c r="AZ261" s="238"/>
      <c r="BA261" s="238"/>
      <c r="BB261" s="238"/>
      <c r="BC261" s="238"/>
      <c r="BD261" s="238"/>
      <c r="BE261" s="238"/>
      <c r="BF261" s="238"/>
      <c r="BG261" s="50"/>
      <c r="BH261" s="50"/>
      <c r="BI261" s="14"/>
      <c r="BJ261" s="50"/>
      <c r="BK261" s="15"/>
      <c r="BL261" s="238"/>
      <c r="BM261" s="238"/>
      <c r="BN261" s="238"/>
      <c r="BO261" s="238"/>
      <c r="BP261" s="50"/>
      <c r="BQ261" s="15"/>
      <c r="BR261" s="238"/>
      <c r="BS261" s="50"/>
      <c r="BT261" s="15"/>
      <c r="BU261" s="238"/>
      <c r="BV261" s="50"/>
      <c r="BW261" s="15"/>
      <c r="BX261" s="238"/>
      <c r="BY261" s="50"/>
      <c r="BZ261" s="15"/>
      <c r="CA261" s="238"/>
      <c r="CB261" s="50"/>
      <c r="CC261" s="15"/>
      <c r="CD261" s="238"/>
      <c r="CE261" s="50"/>
      <c r="CF261" s="15"/>
      <c r="CG261" s="14"/>
      <c r="CH261" s="50"/>
      <c r="CI261" s="15"/>
      <c r="CJ261" s="14"/>
      <c r="CK261" s="50"/>
      <c r="CL261" s="15"/>
      <c r="CM261" s="14"/>
      <c r="CN261" s="50"/>
      <c r="CO261" s="15"/>
      <c r="CP261" s="14"/>
      <c r="CQ261" s="50"/>
      <c r="CR261" s="15"/>
      <c r="CS261" s="14"/>
      <c r="CT261" s="50"/>
      <c r="CU261" s="15"/>
      <c r="CV261" s="14"/>
      <c r="CW261" s="50"/>
      <c r="CX261" s="15"/>
      <c r="CY261" s="14"/>
      <c r="CZ261" s="50"/>
      <c r="DA261" s="15"/>
      <c r="DB261" s="14"/>
      <c r="DC261" s="50"/>
      <c r="DD261" s="15"/>
      <c r="DE261" s="14"/>
      <c r="DF261" s="50"/>
      <c r="DG261" s="15"/>
      <c r="DH261" s="14"/>
      <c r="DI261" s="50"/>
      <c r="DJ261" s="15"/>
      <c r="DK261" s="14"/>
      <c r="DL261" s="50"/>
      <c r="DM261" s="15"/>
      <c r="DN261" s="14"/>
      <c r="DO261" s="50"/>
      <c r="DP261" s="15"/>
      <c r="DQ261" s="14"/>
      <c r="DR261" s="50"/>
      <c r="DS261" s="15"/>
      <c r="DT261" s="14"/>
      <c r="DU261" s="50"/>
      <c r="DV261" s="15"/>
      <c r="DW261" s="14"/>
      <c r="DX261" s="50"/>
      <c r="DY261" s="15"/>
      <c r="DZ261" s="14"/>
      <c r="EA261" s="50"/>
      <c r="EB261" s="15"/>
      <c r="EC261" s="50"/>
      <c r="ED261" s="172">
        <v>44600</v>
      </c>
      <c r="EE261" s="15"/>
      <c r="EF261" s="14">
        <f t="shared" si="488"/>
        <v>0</v>
      </c>
      <c r="EG261" s="172"/>
      <c r="EH261" s="15"/>
      <c r="EI261" s="14"/>
      <c r="EJ261" s="172"/>
      <c r="EK261" s="15"/>
      <c r="EL261" s="14"/>
      <c r="EM261" s="172">
        <v>28000</v>
      </c>
      <c r="EN261" s="172">
        <v>5584.3955999999998</v>
      </c>
      <c r="EO261" s="14">
        <f t="shared" ref="EO261:EO278" si="491">EN261/EM261*100</f>
        <v>19.944269999999999</v>
      </c>
      <c r="EP261" s="172"/>
      <c r="EQ261" s="172"/>
      <c r="ER261" s="14"/>
      <c r="ES261" s="172"/>
      <c r="ET261" s="172"/>
      <c r="EU261" s="14"/>
      <c r="EV261" s="172"/>
      <c r="EW261" s="172"/>
      <c r="EX261" s="14"/>
      <c r="EY261" s="172"/>
      <c r="EZ261" s="172"/>
      <c r="FA261" s="14"/>
      <c r="FB261" s="172"/>
      <c r="FC261" s="172"/>
      <c r="FD261" s="14"/>
      <c r="FE261" s="172"/>
      <c r="FF261" s="172"/>
      <c r="FG261" s="14"/>
      <c r="FH261" s="172"/>
      <c r="FI261" s="172"/>
      <c r="FJ261" s="14"/>
      <c r="FK261" s="172"/>
      <c r="FL261" s="172"/>
      <c r="FM261" s="14"/>
      <c r="FN261" s="172"/>
      <c r="FO261" s="172"/>
      <c r="FP261" s="14"/>
      <c r="FQ261" s="172"/>
      <c r="FR261" s="172"/>
      <c r="FS261" s="14"/>
      <c r="FT261" s="172"/>
      <c r="FU261" s="172"/>
      <c r="FV261" s="14"/>
    </row>
    <row r="262" spans="1:178" s="12" customFormat="1" ht="15.75" x14ac:dyDescent="0.25">
      <c r="A262" s="59" t="s">
        <v>622</v>
      </c>
      <c r="B262" s="50">
        <f t="shared" si="392"/>
        <v>125.1</v>
      </c>
      <c r="C262" s="50">
        <f t="shared" si="393"/>
        <v>116.938</v>
      </c>
      <c r="D262" s="15">
        <f t="shared" si="112"/>
        <v>93.475619504396491</v>
      </c>
      <c r="E262" s="50"/>
      <c r="F262" s="50"/>
      <c r="G262" s="50"/>
      <c r="H262" s="50"/>
      <c r="I262" s="50"/>
      <c r="J262" s="50"/>
      <c r="K262" s="50"/>
      <c r="L262" s="15"/>
      <c r="M262" s="15"/>
      <c r="N262" s="238"/>
      <c r="O262" s="238"/>
      <c r="P262" s="238"/>
      <c r="Q262" s="238"/>
      <c r="R262" s="238"/>
      <c r="S262" s="238"/>
      <c r="T262" s="238"/>
      <c r="U262" s="238"/>
      <c r="V262" s="238"/>
      <c r="W262" s="15"/>
      <c r="X262" s="238"/>
      <c r="Y262" s="238"/>
      <c r="Z262" s="50"/>
      <c r="AA262" s="15"/>
      <c r="AB262" s="50"/>
      <c r="AC262" s="238"/>
      <c r="AD262" s="238"/>
      <c r="AE262" s="238"/>
      <c r="AF262" s="238"/>
      <c r="AG262" s="238"/>
      <c r="AH262" s="238"/>
      <c r="AI262" s="238"/>
      <c r="AJ262" s="238"/>
      <c r="AK262" s="15"/>
      <c r="AL262" s="238"/>
      <c r="AM262" s="238"/>
      <c r="AN262" s="15"/>
      <c r="AO262" s="238"/>
      <c r="AP262" s="238"/>
      <c r="AQ262" s="15"/>
      <c r="AR262" s="238"/>
      <c r="AS262" s="238"/>
      <c r="AT262" s="238"/>
      <c r="AU262" s="238"/>
      <c r="AV262" s="238"/>
      <c r="AW262" s="238"/>
      <c r="AX262" s="238"/>
      <c r="AY262" s="238"/>
      <c r="AZ262" s="238"/>
      <c r="BA262" s="238"/>
      <c r="BB262" s="238"/>
      <c r="BC262" s="238"/>
      <c r="BD262" s="238"/>
      <c r="BE262" s="238"/>
      <c r="BF262" s="238"/>
      <c r="BG262" s="50">
        <v>125.1</v>
      </c>
      <c r="BH262" s="50">
        <v>116.938</v>
      </c>
      <c r="BI262" s="14">
        <f t="shared" si="483"/>
        <v>93.475619504396491</v>
      </c>
      <c r="BJ262" s="50"/>
      <c r="BK262" s="15"/>
      <c r="BL262" s="238"/>
      <c r="BM262" s="238"/>
      <c r="BN262" s="238"/>
      <c r="BO262" s="238"/>
      <c r="BP262" s="50"/>
      <c r="BQ262" s="15"/>
      <c r="BR262" s="238"/>
      <c r="BS262" s="50"/>
      <c r="BT262" s="15"/>
      <c r="BU262" s="238"/>
      <c r="BV262" s="50"/>
      <c r="BW262" s="15"/>
      <c r="BX262" s="238"/>
      <c r="BY262" s="50"/>
      <c r="BZ262" s="15"/>
      <c r="CA262" s="238"/>
      <c r="CB262" s="50"/>
      <c r="CC262" s="15"/>
      <c r="CD262" s="238"/>
      <c r="CE262" s="50"/>
      <c r="CF262" s="15"/>
      <c r="CG262" s="14"/>
      <c r="CH262" s="50"/>
      <c r="CI262" s="15"/>
      <c r="CJ262" s="14"/>
      <c r="CK262" s="50"/>
      <c r="CL262" s="15"/>
      <c r="CM262" s="14"/>
      <c r="CN262" s="50"/>
      <c r="CO262" s="15"/>
      <c r="CP262" s="14"/>
      <c r="CQ262" s="50"/>
      <c r="CR262" s="15"/>
      <c r="CS262" s="14"/>
      <c r="CT262" s="50"/>
      <c r="CU262" s="15"/>
      <c r="CV262" s="14"/>
      <c r="CW262" s="50"/>
      <c r="CX262" s="15"/>
      <c r="CY262" s="14"/>
      <c r="CZ262" s="50"/>
      <c r="DA262" s="15"/>
      <c r="DB262" s="14"/>
      <c r="DC262" s="50"/>
      <c r="DD262" s="15"/>
      <c r="DE262" s="14"/>
      <c r="DF262" s="50"/>
      <c r="DG262" s="15"/>
      <c r="DH262" s="14"/>
      <c r="DI262" s="50"/>
      <c r="DJ262" s="15"/>
      <c r="DK262" s="14"/>
      <c r="DL262" s="50"/>
      <c r="DM262" s="15"/>
      <c r="DN262" s="14"/>
      <c r="DO262" s="50"/>
      <c r="DP262" s="15"/>
      <c r="DQ262" s="14"/>
      <c r="DR262" s="50"/>
      <c r="DS262" s="15"/>
      <c r="DT262" s="14"/>
      <c r="DU262" s="50"/>
      <c r="DV262" s="15"/>
      <c r="DW262" s="14"/>
      <c r="DX262" s="50"/>
      <c r="DY262" s="15"/>
      <c r="DZ262" s="14"/>
      <c r="EA262" s="50"/>
      <c r="EB262" s="15"/>
      <c r="EC262" s="50"/>
      <c r="ED262" s="50"/>
      <c r="EE262" s="15"/>
      <c r="EF262" s="50"/>
      <c r="EG262" s="50"/>
      <c r="EH262" s="15"/>
      <c r="EI262" s="50"/>
      <c r="EJ262" s="50"/>
      <c r="EK262" s="15"/>
      <c r="EL262" s="50"/>
      <c r="EM262" s="50"/>
      <c r="EN262" s="15"/>
      <c r="EO262" s="14"/>
      <c r="EP262" s="50"/>
      <c r="EQ262" s="15"/>
      <c r="ER262" s="14"/>
      <c r="ES262" s="50"/>
      <c r="ET262" s="15"/>
      <c r="EU262" s="14"/>
      <c r="EV262" s="50"/>
      <c r="EW262" s="15"/>
      <c r="EX262" s="14"/>
      <c r="EY262" s="50"/>
      <c r="EZ262" s="15"/>
      <c r="FA262" s="14"/>
      <c r="FB262" s="50"/>
      <c r="FC262" s="15"/>
      <c r="FD262" s="14"/>
      <c r="FE262" s="50"/>
      <c r="FF262" s="15"/>
      <c r="FG262" s="14"/>
      <c r="FH262" s="50"/>
      <c r="FI262" s="15"/>
      <c r="FJ262" s="14"/>
      <c r="FK262" s="50"/>
      <c r="FL262" s="15"/>
      <c r="FM262" s="14"/>
      <c r="FN262" s="50"/>
      <c r="FO262" s="15"/>
      <c r="FP262" s="14"/>
      <c r="FQ262" s="50"/>
      <c r="FR262" s="15"/>
      <c r="FS262" s="14"/>
      <c r="FT262" s="50"/>
      <c r="FU262" s="15"/>
      <c r="FV262" s="14"/>
    </row>
    <row r="263" spans="1:178" s="12" customFormat="1" ht="15.75" x14ac:dyDescent="0.25">
      <c r="A263" s="59" t="s">
        <v>623</v>
      </c>
      <c r="B263" s="50">
        <f t="shared" si="392"/>
        <v>125.1</v>
      </c>
      <c r="C263" s="50">
        <f t="shared" si="393"/>
        <v>116.938</v>
      </c>
      <c r="D263" s="15">
        <f t="shared" si="112"/>
        <v>93.475619504396491</v>
      </c>
      <c r="E263" s="50"/>
      <c r="F263" s="50"/>
      <c r="G263" s="50"/>
      <c r="H263" s="50"/>
      <c r="I263" s="50"/>
      <c r="J263" s="50"/>
      <c r="K263" s="50"/>
      <c r="L263" s="15"/>
      <c r="M263" s="15"/>
      <c r="N263" s="238"/>
      <c r="O263" s="238"/>
      <c r="P263" s="238"/>
      <c r="Q263" s="238"/>
      <c r="R263" s="238"/>
      <c r="S263" s="238"/>
      <c r="T263" s="238"/>
      <c r="U263" s="238"/>
      <c r="V263" s="238"/>
      <c r="W263" s="15"/>
      <c r="X263" s="238"/>
      <c r="Y263" s="238"/>
      <c r="Z263" s="50"/>
      <c r="AA263" s="15"/>
      <c r="AB263" s="50"/>
      <c r="AC263" s="238"/>
      <c r="AD263" s="238"/>
      <c r="AE263" s="238"/>
      <c r="AF263" s="238"/>
      <c r="AG263" s="238"/>
      <c r="AH263" s="238"/>
      <c r="AI263" s="238"/>
      <c r="AJ263" s="238"/>
      <c r="AK263" s="15"/>
      <c r="AL263" s="238"/>
      <c r="AM263" s="238"/>
      <c r="AN263" s="15"/>
      <c r="AO263" s="238"/>
      <c r="AP263" s="238"/>
      <c r="AQ263" s="15"/>
      <c r="AR263" s="238"/>
      <c r="AS263" s="238"/>
      <c r="AT263" s="238"/>
      <c r="AU263" s="238"/>
      <c r="AV263" s="238"/>
      <c r="AW263" s="238"/>
      <c r="AX263" s="238"/>
      <c r="AY263" s="238"/>
      <c r="AZ263" s="238"/>
      <c r="BA263" s="238"/>
      <c r="BB263" s="238"/>
      <c r="BC263" s="238"/>
      <c r="BD263" s="238"/>
      <c r="BE263" s="238"/>
      <c r="BF263" s="238"/>
      <c r="BG263" s="50">
        <v>125.1</v>
      </c>
      <c r="BH263" s="50">
        <v>116.938</v>
      </c>
      <c r="BI263" s="14">
        <f t="shared" si="483"/>
        <v>93.475619504396491</v>
      </c>
      <c r="BJ263" s="50"/>
      <c r="BK263" s="15"/>
      <c r="BL263" s="238"/>
      <c r="BM263" s="238"/>
      <c r="BN263" s="238"/>
      <c r="BO263" s="238"/>
      <c r="BP263" s="50"/>
      <c r="BQ263" s="15"/>
      <c r="BR263" s="238"/>
      <c r="BS263" s="50"/>
      <c r="BT263" s="15"/>
      <c r="BU263" s="238"/>
      <c r="BV263" s="50"/>
      <c r="BW263" s="15"/>
      <c r="BX263" s="238"/>
      <c r="BY263" s="50"/>
      <c r="BZ263" s="15"/>
      <c r="CA263" s="238"/>
      <c r="CB263" s="50"/>
      <c r="CC263" s="15"/>
      <c r="CD263" s="238"/>
      <c r="CE263" s="50"/>
      <c r="CF263" s="15"/>
      <c r="CG263" s="14"/>
      <c r="CH263" s="50"/>
      <c r="CI263" s="15"/>
      <c r="CJ263" s="14"/>
      <c r="CK263" s="50"/>
      <c r="CL263" s="15"/>
      <c r="CM263" s="14"/>
      <c r="CN263" s="50"/>
      <c r="CO263" s="15"/>
      <c r="CP263" s="14"/>
      <c r="CQ263" s="50"/>
      <c r="CR263" s="15"/>
      <c r="CS263" s="14"/>
      <c r="CT263" s="50"/>
      <c r="CU263" s="15"/>
      <c r="CV263" s="14"/>
      <c r="CW263" s="50"/>
      <c r="CX263" s="15"/>
      <c r="CY263" s="14"/>
      <c r="CZ263" s="50"/>
      <c r="DA263" s="15"/>
      <c r="DB263" s="14"/>
      <c r="DC263" s="50"/>
      <c r="DD263" s="15"/>
      <c r="DE263" s="14"/>
      <c r="DF263" s="50"/>
      <c r="DG263" s="15"/>
      <c r="DH263" s="14"/>
      <c r="DI263" s="50"/>
      <c r="DJ263" s="15"/>
      <c r="DK263" s="14"/>
      <c r="DL263" s="50"/>
      <c r="DM263" s="15"/>
      <c r="DN263" s="14"/>
      <c r="DO263" s="50"/>
      <c r="DP263" s="15"/>
      <c r="DQ263" s="14"/>
      <c r="DR263" s="50"/>
      <c r="DS263" s="15"/>
      <c r="DT263" s="14"/>
      <c r="DU263" s="50"/>
      <c r="DV263" s="15"/>
      <c r="DW263" s="14"/>
      <c r="DX263" s="50"/>
      <c r="DY263" s="15"/>
      <c r="DZ263" s="14"/>
      <c r="EA263" s="50"/>
      <c r="EB263" s="15"/>
      <c r="EC263" s="50"/>
      <c r="ED263" s="50"/>
      <c r="EE263" s="15"/>
      <c r="EF263" s="50"/>
      <c r="EG263" s="50"/>
      <c r="EH263" s="15"/>
      <c r="EI263" s="50"/>
      <c r="EJ263" s="50"/>
      <c r="EK263" s="15"/>
      <c r="EL263" s="50"/>
      <c r="EM263" s="50"/>
      <c r="EN263" s="15"/>
      <c r="EO263" s="14"/>
      <c r="EP263" s="50"/>
      <c r="EQ263" s="15"/>
      <c r="ER263" s="14"/>
      <c r="ES263" s="50"/>
      <c r="ET263" s="15"/>
      <c r="EU263" s="14"/>
      <c r="EV263" s="50"/>
      <c r="EW263" s="15"/>
      <c r="EX263" s="14"/>
      <c r="EY263" s="50"/>
      <c r="EZ263" s="15"/>
      <c r="FA263" s="14"/>
      <c r="FB263" s="50"/>
      <c r="FC263" s="15"/>
      <c r="FD263" s="14"/>
      <c r="FE263" s="50"/>
      <c r="FF263" s="15"/>
      <c r="FG263" s="14"/>
      <c r="FH263" s="50"/>
      <c r="FI263" s="15"/>
      <c r="FJ263" s="14"/>
      <c r="FK263" s="50"/>
      <c r="FL263" s="15"/>
      <c r="FM263" s="14"/>
      <c r="FN263" s="50"/>
      <c r="FO263" s="15"/>
      <c r="FP263" s="14"/>
      <c r="FQ263" s="50"/>
      <c r="FR263" s="15"/>
      <c r="FS263" s="14"/>
      <c r="FT263" s="50"/>
      <c r="FU263" s="15"/>
      <c r="FV263" s="14"/>
    </row>
    <row r="264" spans="1:178" s="12" customFormat="1" ht="15.75" x14ac:dyDescent="0.25">
      <c r="A264" s="59" t="s">
        <v>540</v>
      </c>
      <c r="B264" s="50">
        <f t="shared" si="392"/>
        <v>125.1</v>
      </c>
      <c r="C264" s="50">
        <f t="shared" si="393"/>
        <v>64.351900000000001</v>
      </c>
      <c r="D264" s="15">
        <f t="shared" si="112"/>
        <v>51.440367705835335</v>
      </c>
      <c r="E264" s="50"/>
      <c r="F264" s="50"/>
      <c r="G264" s="50"/>
      <c r="H264" s="50"/>
      <c r="I264" s="50"/>
      <c r="J264" s="50"/>
      <c r="K264" s="50"/>
      <c r="L264" s="15"/>
      <c r="M264" s="15"/>
      <c r="N264" s="238"/>
      <c r="O264" s="238"/>
      <c r="P264" s="238"/>
      <c r="Q264" s="238"/>
      <c r="R264" s="238"/>
      <c r="S264" s="238"/>
      <c r="T264" s="238"/>
      <c r="U264" s="238"/>
      <c r="V264" s="238"/>
      <c r="W264" s="15"/>
      <c r="X264" s="238"/>
      <c r="Y264" s="238"/>
      <c r="Z264" s="50"/>
      <c r="AA264" s="15"/>
      <c r="AB264" s="50"/>
      <c r="AC264" s="238"/>
      <c r="AD264" s="238"/>
      <c r="AE264" s="238"/>
      <c r="AF264" s="238"/>
      <c r="AG264" s="238"/>
      <c r="AH264" s="238"/>
      <c r="AI264" s="238"/>
      <c r="AJ264" s="238"/>
      <c r="AK264" s="15"/>
      <c r="AL264" s="238"/>
      <c r="AM264" s="238"/>
      <c r="AN264" s="15"/>
      <c r="AO264" s="238"/>
      <c r="AP264" s="238"/>
      <c r="AQ264" s="15"/>
      <c r="AR264" s="238"/>
      <c r="AS264" s="238"/>
      <c r="AT264" s="238"/>
      <c r="AU264" s="238"/>
      <c r="AV264" s="238"/>
      <c r="AW264" s="238"/>
      <c r="AX264" s="238"/>
      <c r="AY264" s="238"/>
      <c r="AZ264" s="238"/>
      <c r="BA264" s="238"/>
      <c r="BB264" s="238"/>
      <c r="BC264" s="238"/>
      <c r="BD264" s="238"/>
      <c r="BE264" s="238"/>
      <c r="BF264" s="238"/>
      <c r="BG264" s="50">
        <v>125.1</v>
      </c>
      <c r="BH264" s="50">
        <v>64.351900000000001</v>
      </c>
      <c r="BI264" s="14">
        <f t="shared" si="483"/>
        <v>51.440367705835335</v>
      </c>
      <c r="BJ264" s="50"/>
      <c r="BK264" s="15"/>
      <c r="BL264" s="238"/>
      <c r="BM264" s="238"/>
      <c r="BN264" s="238"/>
      <c r="BO264" s="238"/>
      <c r="BP264" s="50"/>
      <c r="BQ264" s="15"/>
      <c r="BR264" s="238"/>
      <c r="BS264" s="50"/>
      <c r="BT264" s="15"/>
      <c r="BU264" s="238"/>
      <c r="BV264" s="50"/>
      <c r="BW264" s="15"/>
      <c r="BX264" s="238"/>
      <c r="BY264" s="50"/>
      <c r="BZ264" s="15"/>
      <c r="CA264" s="238"/>
      <c r="CB264" s="50"/>
      <c r="CC264" s="15"/>
      <c r="CD264" s="238"/>
      <c r="CE264" s="50"/>
      <c r="CF264" s="15"/>
      <c r="CG264" s="14"/>
      <c r="CH264" s="50"/>
      <c r="CI264" s="15"/>
      <c r="CJ264" s="14"/>
      <c r="CK264" s="50"/>
      <c r="CL264" s="15"/>
      <c r="CM264" s="14"/>
      <c r="CN264" s="50"/>
      <c r="CO264" s="15"/>
      <c r="CP264" s="14"/>
      <c r="CQ264" s="50"/>
      <c r="CR264" s="15"/>
      <c r="CS264" s="14"/>
      <c r="CT264" s="50"/>
      <c r="CU264" s="15"/>
      <c r="CV264" s="14"/>
      <c r="CW264" s="50"/>
      <c r="CX264" s="15"/>
      <c r="CY264" s="14"/>
      <c r="CZ264" s="50"/>
      <c r="DA264" s="15"/>
      <c r="DB264" s="14"/>
      <c r="DC264" s="50"/>
      <c r="DD264" s="15"/>
      <c r="DE264" s="14"/>
      <c r="DF264" s="50"/>
      <c r="DG264" s="15"/>
      <c r="DH264" s="14"/>
      <c r="DI264" s="50"/>
      <c r="DJ264" s="15"/>
      <c r="DK264" s="14"/>
      <c r="DL264" s="50"/>
      <c r="DM264" s="15"/>
      <c r="DN264" s="14"/>
      <c r="DO264" s="50"/>
      <c r="DP264" s="15"/>
      <c r="DQ264" s="14"/>
      <c r="DR264" s="50"/>
      <c r="DS264" s="15"/>
      <c r="DT264" s="14"/>
      <c r="DU264" s="50"/>
      <c r="DV264" s="15"/>
      <c r="DW264" s="14"/>
      <c r="DX264" s="50"/>
      <c r="DY264" s="15"/>
      <c r="DZ264" s="14"/>
      <c r="EA264" s="50"/>
      <c r="EB264" s="15"/>
      <c r="EC264" s="50"/>
      <c r="ED264" s="50"/>
      <c r="EE264" s="15"/>
      <c r="EF264" s="50"/>
      <c r="EG264" s="50"/>
      <c r="EH264" s="15"/>
      <c r="EI264" s="50"/>
      <c r="EJ264" s="50"/>
      <c r="EK264" s="15"/>
      <c r="EL264" s="50"/>
      <c r="EM264" s="50"/>
      <c r="EN264" s="15"/>
      <c r="EO264" s="14"/>
      <c r="EP264" s="50"/>
      <c r="EQ264" s="15"/>
      <c r="ER264" s="14"/>
      <c r="ES264" s="50"/>
      <c r="ET264" s="15"/>
      <c r="EU264" s="14"/>
      <c r="EV264" s="50"/>
      <c r="EW264" s="15"/>
      <c r="EX264" s="14"/>
      <c r="EY264" s="50"/>
      <c r="EZ264" s="15"/>
      <c r="FA264" s="14"/>
      <c r="FB264" s="50"/>
      <c r="FC264" s="15"/>
      <c r="FD264" s="14"/>
      <c r="FE264" s="50"/>
      <c r="FF264" s="15"/>
      <c r="FG264" s="14"/>
      <c r="FH264" s="50"/>
      <c r="FI264" s="15"/>
      <c r="FJ264" s="14"/>
      <c r="FK264" s="50"/>
      <c r="FL264" s="15"/>
      <c r="FM264" s="14"/>
      <c r="FN264" s="50"/>
      <c r="FO264" s="15"/>
      <c r="FP264" s="14"/>
      <c r="FQ264" s="50"/>
      <c r="FR264" s="15"/>
      <c r="FS264" s="14"/>
      <c r="FT264" s="50"/>
      <c r="FU264" s="15"/>
      <c r="FV264" s="14"/>
    </row>
    <row r="265" spans="1:178" s="12" customFormat="1" ht="15.75" x14ac:dyDescent="0.25">
      <c r="A265" s="59" t="s">
        <v>624</v>
      </c>
      <c r="B265" s="50">
        <f t="shared" si="392"/>
        <v>125.4</v>
      </c>
      <c r="C265" s="50">
        <f t="shared" si="393"/>
        <v>90.868780000000001</v>
      </c>
      <c r="D265" s="15">
        <f t="shared" si="112"/>
        <v>72.463141945773529</v>
      </c>
      <c r="E265" s="50"/>
      <c r="F265" s="50"/>
      <c r="G265" s="50"/>
      <c r="H265" s="50"/>
      <c r="I265" s="50"/>
      <c r="J265" s="50"/>
      <c r="K265" s="50"/>
      <c r="L265" s="15"/>
      <c r="M265" s="15"/>
      <c r="N265" s="238"/>
      <c r="O265" s="238"/>
      <c r="P265" s="238"/>
      <c r="Q265" s="238"/>
      <c r="R265" s="238"/>
      <c r="S265" s="238"/>
      <c r="T265" s="238"/>
      <c r="U265" s="238"/>
      <c r="V265" s="238"/>
      <c r="W265" s="15"/>
      <c r="X265" s="238"/>
      <c r="Y265" s="238"/>
      <c r="Z265" s="50"/>
      <c r="AA265" s="15"/>
      <c r="AB265" s="50"/>
      <c r="AC265" s="238"/>
      <c r="AD265" s="238"/>
      <c r="AE265" s="238"/>
      <c r="AF265" s="238"/>
      <c r="AG265" s="238"/>
      <c r="AH265" s="238"/>
      <c r="AI265" s="238"/>
      <c r="AJ265" s="238"/>
      <c r="AK265" s="15"/>
      <c r="AL265" s="238"/>
      <c r="AM265" s="238"/>
      <c r="AN265" s="15"/>
      <c r="AO265" s="238"/>
      <c r="AP265" s="238"/>
      <c r="AQ265" s="15"/>
      <c r="AR265" s="238"/>
      <c r="AS265" s="238"/>
      <c r="AT265" s="238"/>
      <c r="AU265" s="238"/>
      <c r="AV265" s="238"/>
      <c r="AW265" s="238"/>
      <c r="AX265" s="238"/>
      <c r="AY265" s="238"/>
      <c r="AZ265" s="238"/>
      <c r="BA265" s="238"/>
      <c r="BB265" s="238"/>
      <c r="BC265" s="238"/>
      <c r="BD265" s="238"/>
      <c r="BE265" s="238"/>
      <c r="BF265" s="238"/>
      <c r="BG265" s="50">
        <v>125.4</v>
      </c>
      <c r="BH265" s="50">
        <v>90.868780000000001</v>
      </c>
      <c r="BI265" s="14">
        <f t="shared" si="483"/>
        <v>72.463141945773529</v>
      </c>
      <c r="BJ265" s="50"/>
      <c r="BK265" s="15"/>
      <c r="BL265" s="238"/>
      <c r="BM265" s="238"/>
      <c r="BN265" s="238"/>
      <c r="BO265" s="238"/>
      <c r="BP265" s="50"/>
      <c r="BQ265" s="15"/>
      <c r="BR265" s="238"/>
      <c r="BS265" s="50"/>
      <c r="BT265" s="15"/>
      <c r="BU265" s="238"/>
      <c r="BV265" s="50"/>
      <c r="BW265" s="15"/>
      <c r="BX265" s="238"/>
      <c r="BY265" s="50"/>
      <c r="BZ265" s="15"/>
      <c r="CA265" s="238"/>
      <c r="CB265" s="50"/>
      <c r="CC265" s="15"/>
      <c r="CD265" s="238"/>
      <c r="CE265" s="50"/>
      <c r="CF265" s="15"/>
      <c r="CG265" s="14"/>
      <c r="CH265" s="50"/>
      <c r="CI265" s="15"/>
      <c r="CJ265" s="14"/>
      <c r="CK265" s="50"/>
      <c r="CL265" s="15"/>
      <c r="CM265" s="14"/>
      <c r="CN265" s="50"/>
      <c r="CO265" s="15"/>
      <c r="CP265" s="14"/>
      <c r="CQ265" s="50"/>
      <c r="CR265" s="15"/>
      <c r="CS265" s="14"/>
      <c r="CT265" s="50"/>
      <c r="CU265" s="15"/>
      <c r="CV265" s="14"/>
      <c r="CW265" s="50"/>
      <c r="CX265" s="15"/>
      <c r="CY265" s="14"/>
      <c r="CZ265" s="50"/>
      <c r="DA265" s="15"/>
      <c r="DB265" s="14"/>
      <c r="DC265" s="50"/>
      <c r="DD265" s="15"/>
      <c r="DE265" s="14"/>
      <c r="DF265" s="50"/>
      <c r="DG265" s="15"/>
      <c r="DH265" s="14"/>
      <c r="DI265" s="50"/>
      <c r="DJ265" s="15"/>
      <c r="DK265" s="14"/>
      <c r="DL265" s="50"/>
      <c r="DM265" s="15"/>
      <c r="DN265" s="14"/>
      <c r="DO265" s="50"/>
      <c r="DP265" s="15"/>
      <c r="DQ265" s="14"/>
      <c r="DR265" s="50"/>
      <c r="DS265" s="15"/>
      <c r="DT265" s="14"/>
      <c r="DU265" s="50"/>
      <c r="DV265" s="15"/>
      <c r="DW265" s="14"/>
      <c r="DX265" s="50"/>
      <c r="DY265" s="15"/>
      <c r="DZ265" s="14"/>
      <c r="EA265" s="50"/>
      <c r="EB265" s="15"/>
      <c r="EC265" s="50"/>
      <c r="ED265" s="50"/>
      <c r="EE265" s="15"/>
      <c r="EF265" s="50"/>
      <c r="EG265" s="50"/>
      <c r="EH265" s="15"/>
      <c r="EI265" s="50"/>
      <c r="EJ265" s="50"/>
      <c r="EK265" s="15"/>
      <c r="EL265" s="50"/>
      <c r="EM265" s="50"/>
      <c r="EN265" s="15"/>
      <c r="EO265" s="14"/>
      <c r="EP265" s="50"/>
      <c r="EQ265" s="15"/>
      <c r="ER265" s="14"/>
      <c r="ES265" s="50"/>
      <c r="ET265" s="15"/>
      <c r="EU265" s="14"/>
      <c r="EV265" s="50"/>
      <c r="EW265" s="15"/>
      <c r="EX265" s="14"/>
      <c r="EY265" s="50"/>
      <c r="EZ265" s="15"/>
      <c r="FA265" s="14"/>
      <c r="FB265" s="50"/>
      <c r="FC265" s="15"/>
      <c r="FD265" s="14"/>
      <c r="FE265" s="50"/>
      <c r="FF265" s="15"/>
      <c r="FG265" s="14"/>
      <c r="FH265" s="50"/>
      <c r="FI265" s="15"/>
      <c r="FJ265" s="14"/>
      <c r="FK265" s="50"/>
      <c r="FL265" s="15"/>
      <c r="FM265" s="14"/>
      <c r="FN265" s="50"/>
      <c r="FO265" s="15"/>
      <c r="FP265" s="14"/>
      <c r="FQ265" s="50"/>
      <c r="FR265" s="15"/>
      <c r="FS265" s="14"/>
      <c r="FT265" s="50"/>
      <c r="FU265" s="15"/>
      <c r="FV265" s="14"/>
    </row>
    <row r="266" spans="1:178" s="12" customFormat="1" ht="15.75" x14ac:dyDescent="0.25">
      <c r="A266" s="59" t="s">
        <v>625</v>
      </c>
      <c r="B266" s="50">
        <f t="shared" si="392"/>
        <v>125.1</v>
      </c>
      <c r="C266" s="50">
        <f t="shared" si="393"/>
        <v>116.938</v>
      </c>
      <c r="D266" s="15">
        <f t="shared" si="112"/>
        <v>93.475619504396491</v>
      </c>
      <c r="E266" s="50"/>
      <c r="F266" s="50"/>
      <c r="G266" s="50"/>
      <c r="H266" s="50"/>
      <c r="I266" s="50"/>
      <c r="J266" s="50"/>
      <c r="K266" s="50"/>
      <c r="L266" s="15"/>
      <c r="M266" s="15"/>
      <c r="N266" s="238"/>
      <c r="O266" s="238"/>
      <c r="P266" s="238"/>
      <c r="Q266" s="238"/>
      <c r="R266" s="238"/>
      <c r="S266" s="238"/>
      <c r="T266" s="238"/>
      <c r="U266" s="238"/>
      <c r="V266" s="238"/>
      <c r="W266" s="15"/>
      <c r="X266" s="238"/>
      <c r="Y266" s="238"/>
      <c r="Z266" s="50"/>
      <c r="AA266" s="15"/>
      <c r="AB266" s="50"/>
      <c r="AC266" s="238"/>
      <c r="AD266" s="238"/>
      <c r="AE266" s="238"/>
      <c r="AF266" s="238"/>
      <c r="AG266" s="238"/>
      <c r="AH266" s="238"/>
      <c r="AI266" s="238"/>
      <c r="AJ266" s="238"/>
      <c r="AK266" s="15"/>
      <c r="AL266" s="238"/>
      <c r="AM266" s="238"/>
      <c r="AN266" s="15"/>
      <c r="AO266" s="238"/>
      <c r="AP266" s="238"/>
      <c r="AQ266" s="15"/>
      <c r="AR266" s="238"/>
      <c r="AS266" s="238"/>
      <c r="AT266" s="238"/>
      <c r="AU266" s="238"/>
      <c r="AV266" s="238"/>
      <c r="AW266" s="238"/>
      <c r="AX266" s="238"/>
      <c r="AY266" s="238"/>
      <c r="AZ266" s="238"/>
      <c r="BA266" s="238"/>
      <c r="BB266" s="238"/>
      <c r="BC266" s="238"/>
      <c r="BD266" s="238"/>
      <c r="BE266" s="238"/>
      <c r="BF266" s="238"/>
      <c r="BG266" s="50">
        <v>125.1</v>
      </c>
      <c r="BH266" s="50">
        <v>116.938</v>
      </c>
      <c r="BI266" s="14">
        <f t="shared" si="483"/>
        <v>93.475619504396491</v>
      </c>
      <c r="BJ266" s="50"/>
      <c r="BK266" s="15"/>
      <c r="BL266" s="238"/>
      <c r="BM266" s="238"/>
      <c r="BN266" s="238"/>
      <c r="BO266" s="238"/>
      <c r="BP266" s="50"/>
      <c r="BQ266" s="15"/>
      <c r="BR266" s="238"/>
      <c r="BS266" s="50"/>
      <c r="BT266" s="15"/>
      <c r="BU266" s="238"/>
      <c r="BV266" s="50"/>
      <c r="BW266" s="15"/>
      <c r="BX266" s="238"/>
      <c r="BY266" s="50"/>
      <c r="BZ266" s="15"/>
      <c r="CA266" s="238"/>
      <c r="CB266" s="50"/>
      <c r="CC266" s="15"/>
      <c r="CD266" s="238"/>
      <c r="CE266" s="50"/>
      <c r="CF266" s="15"/>
      <c r="CG266" s="14"/>
      <c r="CH266" s="50"/>
      <c r="CI266" s="15"/>
      <c r="CJ266" s="14"/>
      <c r="CK266" s="50"/>
      <c r="CL266" s="15"/>
      <c r="CM266" s="14"/>
      <c r="CN266" s="50"/>
      <c r="CO266" s="15"/>
      <c r="CP266" s="14"/>
      <c r="CQ266" s="50"/>
      <c r="CR266" s="15"/>
      <c r="CS266" s="14"/>
      <c r="CT266" s="50"/>
      <c r="CU266" s="15"/>
      <c r="CV266" s="14"/>
      <c r="CW266" s="50"/>
      <c r="CX266" s="15"/>
      <c r="CY266" s="14"/>
      <c r="CZ266" s="50"/>
      <c r="DA266" s="15"/>
      <c r="DB266" s="14"/>
      <c r="DC266" s="50"/>
      <c r="DD266" s="15"/>
      <c r="DE266" s="14"/>
      <c r="DF266" s="50"/>
      <c r="DG266" s="15"/>
      <c r="DH266" s="14"/>
      <c r="DI266" s="50"/>
      <c r="DJ266" s="15"/>
      <c r="DK266" s="14"/>
      <c r="DL266" s="50"/>
      <c r="DM266" s="15"/>
      <c r="DN266" s="14"/>
      <c r="DO266" s="50"/>
      <c r="DP266" s="15"/>
      <c r="DQ266" s="14"/>
      <c r="DR266" s="50"/>
      <c r="DS266" s="15"/>
      <c r="DT266" s="14"/>
      <c r="DU266" s="50"/>
      <c r="DV266" s="15"/>
      <c r="DW266" s="14"/>
      <c r="DX266" s="50"/>
      <c r="DY266" s="15"/>
      <c r="DZ266" s="14"/>
      <c r="EA266" s="50"/>
      <c r="EB266" s="15"/>
      <c r="EC266" s="50"/>
      <c r="ED266" s="50"/>
      <c r="EE266" s="15"/>
      <c r="EF266" s="50"/>
      <c r="EG266" s="50"/>
      <c r="EH266" s="15"/>
      <c r="EI266" s="50"/>
      <c r="EJ266" s="50"/>
      <c r="EK266" s="15"/>
      <c r="EL266" s="50"/>
      <c r="EM266" s="50"/>
      <c r="EN266" s="15"/>
      <c r="EO266" s="14"/>
      <c r="EP266" s="50"/>
      <c r="EQ266" s="15"/>
      <c r="ER266" s="14"/>
      <c r="ES266" s="50"/>
      <c r="ET266" s="15"/>
      <c r="EU266" s="14"/>
      <c r="EV266" s="50"/>
      <c r="EW266" s="15"/>
      <c r="EX266" s="14"/>
      <c r="EY266" s="50"/>
      <c r="EZ266" s="15"/>
      <c r="FA266" s="14"/>
      <c r="FB266" s="50"/>
      <c r="FC266" s="15"/>
      <c r="FD266" s="14"/>
      <c r="FE266" s="50"/>
      <c r="FF266" s="15"/>
      <c r="FG266" s="14"/>
      <c r="FH266" s="50"/>
      <c r="FI266" s="15"/>
      <c r="FJ266" s="14"/>
      <c r="FK266" s="50"/>
      <c r="FL266" s="15"/>
      <c r="FM266" s="14"/>
      <c r="FN266" s="50"/>
      <c r="FO266" s="15"/>
      <c r="FP266" s="14"/>
      <c r="FQ266" s="50"/>
      <c r="FR266" s="15"/>
      <c r="FS266" s="14"/>
      <c r="FT266" s="50"/>
      <c r="FU266" s="15"/>
      <c r="FV266" s="14"/>
    </row>
    <row r="267" spans="1:178" s="28" customFormat="1" ht="31.5" x14ac:dyDescent="0.25">
      <c r="A267" s="131" t="s">
        <v>462</v>
      </c>
      <c r="B267" s="80">
        <f t="shared" si="392"/>
        <v>30458.586000000003</v>
      </c>
      <c r="C267" s="80">
        <f t="shared" si="393"/>
        <v>27614.523349999996</v>
      </c>
      <c r="D267" s="83">
        <f t="shared" ref="D267" si="492">C267/B267*100</f>
        <v>90.662525666818524</v>
      </c>
      <c r="E267" s="80">
        <f t="shared" ref="E267:L267" si="493">E268+E272</f>
        <v>0</v>
      </c>
      <c r="F267" s="80">
        <f t="shared" si="493"/>
        <v>0</v>
      </c>
      <c r="G267" s="80">
        <f t="shared" si="493"/>
        <v>0</v>
      </c>
      <c r="H267" s="80">
        <f t="shared" si="493"/>
        <v>0</v>
      </c>
      <c r="I267" s="80">
        <f t="shared" si="493"/>
        <v>0</v>
      </c>
      <c r="J267" s="80">
        <f t="shared" si="493"/>
        <v>0</v>
      </c>
      <c r="K267" s="80">
        <f t="shared" si="493"/>
        <v>5000</v>
      </c>
      <c r="L267" s="83">
        <f t="shared" si="493"/>
        <v>5000</v>
      </c>
      <c r="M267" s="83">
        <f t="shared" si="215"/>
        <v>100</v>
      </c>
      <c r="N267" s="80">
        <f t="shared" ref="N267:AA267" si="494">N268+N272</f>
        <v>0</v>
      </c>
      <c r="O267" s="80">
        <f t="shared" si="494"/>
        <v>0</v>
      </c>
      <c r="P267" s="80">
        <f t="shared" si="494"/>
        <v>0</v>
      </c>
      <c r="Q267" s="80">
        <f t="shared" si="494"/>
        <v>0</v>
      </c>
      <c r="R267" s="80">
        <f t="shared" si="494"/>
        <v>0</v>
      </c>
      <c r="S267" s="80">
        <f t="shared" si="494"/>
        <v>0</v>
      </c>
      <c r="T267" s="80">
        <f t="shared" si="494"/>
        <v>0</v>
      </c>
      <c r="U267" s="80">
        <f t="shared" si="494"/>
        <v>0</v>
      </c>
      <c r="V267" s="80">
        <f t="shared" si="494"/>
        <v>0</v>
      </c>
      <c r="W267" s="80">
        <f t="shared" si="494"/>
        <v>0</v>
      </c>
      <c r="X267" s="80">
        <f t="shared" si="494"/>
        <v>0</v>
      </c>
      <c r="Y267" s="80">
        <f t="shared" si="494"/>
        <v>0</v>
      </c>
      <c r="Z267" s="80">
        <f t="shared" si="494"/>
        <v>546.20000000000005</v>
      </c>
      <c r="AA267" s="83">
        <f t="shared" si="494"/>
        <v>546.20000000000005</v>
      </c>
      <c r="AB267" s="81">
        <f t="shared" si="163"/>
        <v>100</v>
      </c>
      <c r="AC267" s="80">
        <f>AC268+AC272</f>
        <v>0</v>
      </c>
      <c r="AD267" s="80">
        <f>AD268+AD272</f>
        <v>0</v>
      </c>
      <c r="AE267" s="81"/>
      <c r="AF267" s="80">
        <f t="shared" ref="AF267:AH267" si="495">AF268+AF272</f>
        <v>0</v>
      </c>
      <c r="AG267" s="80">
        <f t="shared" si="495"/>
        <v>0</v>
      </c>
      <c r="AH267" s="80">
        <f t="shared" si="495"/>
        <v>0</v>
      </c>
      <c r="AI267" s="80">
        <f>SUM(AI268:AI275)</f>
        <v>583</v>
      </c>
      <c r="AJ267" s="80">
        <f t="shared" ref="AJ267:AM267" si="496">SUM(AJ268:AJ275)</f>
        <v>545.42700000000002</v>
      </c>
      <c r="AK267" s="83">
        <f t="shared" si="466"/>
        <v>93.55523156089194</v>
      </c>
      <c r="AL267" s="80">
        <f t="shared" si="496"/>
        <v>1259</v>
      </c>
      <c r="AM267" s="80">
        <f t="shared" si="496"/>
        <v>726.89456000000007</v>
      </c>
      <c r="AN267" s="83">
        <f t="shared" si="489"/>
        <v>57.735866560762517</v>
      </c>
      <c r="AO267" s="80">
        <f t="shared" ref="AO267:AT267" si="497">AO268+AO272</f>
        <v>1200</v>
      </c>
      <c r="AP267" s="80">
        <f t="shared" si="497"/>
        <v>1200</v>
      </c>
      <c r="AQ267" s="83">
        <f t="shared" si="481"/>
        <v>100</v>
      </c>
      <c r="AR267" s="80">
        <f t="shared" si="497"/>
        <v>0</v>
      </c>
      <c r="AS267" s="80">
        <f t="shared" si="497"/>
        <v>0</v>
      </c>
      <c r="AT267" s="80">
        <f t="shared" si="497"/>
        <v>0</v>
      </c>
      <c r="AU267" s="80">
        <f t="shared" ref="AU267:BF267" si="498">AU268+AU272</f>
        <v>0</v>
      </c>
      <c r="AV267" s="80">
        <f t="shared" si="498"/>
        <v>0</v>
      </c>
      <c r="AW267" s="80">
        <f t="shared" si="498"/>
        <v>0</v>
      </c>
      <c r="AX267" s="80">
        <f t="shared" si="498"/>
        <v>0</v>
      </c>
      <c r="AY267" s="80">
        <f t="shared" si="498"/>
        <v>0</v>
      </c>
      <c r="AZ267" s="80">
        <f t="shared" si="498"/>
        <v>0</v>
      </c>
      <c r="BA267" s="80">
        <f t="shared" si="498"/>
        <v>0</v>
      </c>
      <c r="BB267" s="80">
        <f t="shared" si="498"/>
        <v>0</v>
      </c>
      <c r="BC267" s="80">
        <f t="shared" si="498"/>
        <v>0</v>
      </c>
      <c r="BD267" s="80">
        <f t="shared" si="498"/>
        <v>0</v>
      </c>
      <c r="BE267" s="80">
        <f t="shared" si="498"/>
        <v>0</v>
      </c>
      <c r="BF267" s="80">
        <f t="shared" si="498"/>
        <v>0</v>
      </c>
      <c r="BG267" s="80">
        <f>SUM(BG268:BG275)</f>
        <v>2269.1000000000004</v>
      </c>
      <c r="BH267" s="80">
        <f>SUM(BH268:BH275)</f>
        <v>699.4157899999999</v>
      </c>
      <c r="BI267" s="81">
        <f t="shared" ref="BI267:BI275" si="499">BH267/BG267*100</f>
        <v>30.823489048521431</v>
      </c>
      <c r="BJ267" s="80"/>
      <c r="BK267" s="80">
        <f>SUM(BK268:BK275)</f>
        <v>0</v>
      </c>
      <c r="BL267" s="81"/>
      <c r="BM267" s="80">
        <f t="shared" ref="BM267" si="500">BM268+BM272</f>
        <v>0</v>
      </c>
      <c r="BN267" s="80">
        <f t="shared" ref="BN267" si="501">BN268+BN272</f>
        <v>0</v>
      </c>
      <c r="BO267" s="80">
        <f t="shared" ref="BO267" si="502">BO268+BO272</f>
        <v>0</v>
      </c>
      <c r="BP267" s="80">
        <f>SUM(BP268:BP275)</f>
        <v>0</v>
      </c>
      <c r="BQ267" s="80">
        <f>SUM(BQ268:BQ275)</f>
        <v>0</v>
      </c>
      <c r="BR267" s="81"/>
      <c r="BS267" s="80">
        <f>SUM(BS268:BS275)</f>
        <v>0</v>
      </c>
      <c r="BT267" s="80">
        <f>SUM(BT268:BT275)</f>
        <v>0</v>
      </c>
      <c r="BU267" s="81"/>
      <c r="BV267" s="80">
        <f>SUM(BV268:BV275)</f>
        <v>0</v>
      </c>
      <c r="BW267" s="80">
        <f>SUM(BW268:BW275)</f>
        <v>0</v>
      </c>
      <c r="BX267" s="81"/>
      <c r="BY267" s="80">
        <f>SUM(BY268:BY275)</f>
        <v>0</v>
      </c>
      <c r="BZ267" s="80">
        <f>SUM(BZ268:BZ275)</f>
        <v>0</v>
      </c>
      <c r="CA267" s="81"/>
      <c r="CB267" s="80">
        <f>SUM(CB268:CB275)</f>
        <v>2989.2159999999999</v>
      </c>
      <c r="CC267" s="80">
        <f>SUM(CC268:CC275)</f>
        <v>2509.616</v>
      </c>
      <c r="CD267" s="81">
        <f>CC267/CB267*100</f>
        <v>83.955659276546086</v>
      </c>
      <c r="CE267" s="80">
        <f>SUM(CE268:CE275)</f>
        <v>430</v>
      </c>
      <c r="CF267" s="80">
        <f>SUM(CF268:CF275)</f>
        <v>430</v>
      </c>
      <c r="CG267" s="81">
        <f t="shared" si="399"/>
        <v>100</v>
      </c>
      <c r="CH267" s="80">
        <f>SUM(CH268:CH275)</f>
        <v>0</v>
      </c>
      <c r="CI267" s="80">
        <f>SUM(CI268:CI275)</f>
        <v>0</v>
      </c>
      <c r="CJ267" s="81"/>
      <c r="CK267" s="80">
        <f>SUM(CK268:CK275)</f>
        <v>0</v>
      </c>
      <c r="CL267" s="80">
        <f>SUM(CL268:CL275)</f>
        <v>0</v>
      </c>
      <c r="CM267" s="81"/>
      <c r="CN267" s="80">
        <f>SUM(CN268:CN275)</f>
        <v>0</v>
      </c>
      <c r="CO267" s="80">
        <f>SUM(CO268:CO275)</f>
        <v>0</v>
      </c>
      <c r="CP267" s="81"/>
      <c r="CQ267" s="80">
        <f>SUM(CQ268:CQ275)</f>
        <v>0</v>
      </c>
      <c r="CR267" s="80">
        <f>SUM(CR268:CR275)</f>
        <v>0</v>
      </c>
      <c r="CS267" s="81"/>
      <c r="CT267" s="80">
        <f>SUM(CT268:CT275)</f>
        <v>0</v>
      </c>
      <c r="CU267" s="80">
        <f>SUM(CU268:CU275)</f>
        <v>0</v>
      </c>
      <c r="CV267" s="81"/>
      <c r="CW267" s="80">
        <f>SUM(CW268:CW275)</f>
        <v>0</v>
      </c>
      <c r="CX267" s="80">
        <f>SUM(CX268:CX275)</f>
        <v>0</v>
      </c>
      <c r="CY267" s="81"/>
      <c r="CZ267" s="80">
        <f>SUM(CZ268:CZ275)</f>
        <v>0</v>
      </c>
      <c r="DA267" s="80">
        <f>SUM(DA268:DA275)</f>
        <v>0</v>
      </c>
      <c r="DB267" s="81"/>
      <c r="DC267" s="80">
        <f>SUM(DC268:DC275)</f>
        <v>0</v>
      </c>
      <c r="DD267" s="80">
        <f>SUM(DD268:DD275)</f>
        <v>0</v>
      </c>
      <c r="DE267" s="81"/>
      <c r="DF267" s="80">
        <f>SUM(DF268:DF275)</f>
        <v>0</v>
      </c>
      <c r="DG267" s="80">
        <f>SUM(DG268:DG275)</f>
        <v>0</v>
      </c>
      <c r="DH267" s="81"/>
      <c r="DI267" s="80">
        <f>SUM(DI268:DI275)</f>
        <v>0</v>
      </c>
      <c r="DJ267" s="80">
        <f>SUM(DJ268:DJ275)</f>
        <v>0</v>
      </c>
      <c r="DK267" s="81"/>
      <c r="DL267" s="80">
        <f>SUM(DL268:DL275)</f>
        <v>0</v>
      </c>
      <c r="DM267" s="80">
        <f>SUM(DM268:DM275)</f>
        <v>0</v>
      </c>
      <c r="DN267" s="81"/>
      <c r="DO267" s="80">
        <f>SUM(DO268:DO275)</f>
        <v>0</v>
      </c>
      <c r="DP267" s="80">
        <f>SUM(DP268:DP275)</f>
        <v>0</v>
      </c>
      <c r="DQ267" s="81"/>
      <c r="DR267" s="80">
        <f>SUM(DR268:DR275)</f>
        <v>0</v>
      </c>
      <c r="DS267" s="80">
        <f>SUM(DS268:DS275)</f>
        <v>0</v>
      </c>
      <c r="DT267" s="81"/>
      <c r="DU267" s="80">
        <f>SUM(DU268:DU275)</f>
        <v>0</v>
      </c>
      <c r="DV267" s="80">
        <f>SUM(DV268:DV275)</f>
        <v>0</v>
      </c>
      <c r="DW267" s="81"/>
      <c r="DX267" s="80">
        <f>SUM(DX268:DX275)</f>
        <v>0</v>
      </c>
      <c r="DY267" s="80">
        <f>SUM(DY268:DY275)</f>
        <v>0</v>
      </c>
      <c r="DZ267" s="81"/>
      <c r="EA267" s="80">
        <f t="shared" ref="EA267:EB267" si="503">EA268+EA272</f>
        <v>225.1</v>
      </c>
      <c r="EB267" s="83">
        <f t="shared" si="503"/>
        <v>0</v>
      </c>
      <c r="EC267" s="81">
        <f t="shared" ref="EC267:EC268" si="504">EB267/EA267*100</f>
        <v>0</v>
      </c>
      <c r="ED267" s="80">
        <f t="shared" ref="ED267:EE267" si="505">ED268+ED272</f>
        <v>0</v>
      </c>
      <c r="EE267" s="83">
        <f t="shared" si="505"/>
        <v>0</v>
      </c>
      <c r="EF267" s="81"/>
      <c r="EG267" s="80"/>
      <c r="EH267" s="83"/>
      <c r="EI267" s="81"/>
      <c r="EJ267" s="80"/>
      <c r="EK267" s="83"/>
      <c r="EL267" s="81"/>
      <c r="EM267" s="80"/>
      <c r="EN267" s="83"/>
      <c r="EO267" s="81"/>
      <c r="EP267" s="80"/>
      <c r="EQ267" s="83"/>
      <c r="ER267" s="81"/>
      <c r="ES267" s="80"/>
      <c r="ET267" s="83"/>
      <c r="EU267" s="81"/>
      <c r="EV267" s="80"/>
      <c r="EW267" s="83"/>
      <c r="EX267" s="81"/>
      <c r="EY267" s="80">
        <f>SUM(EY268:EY275)</f>
        <v>15956.97</v>
      </c>
      <c r="EZ267" s="80">
        <f>SUM(EZ268:EZ275)</f>
        <v>15956.97</v>
      </c>
      <c r="FA267" s="81">
        <f>EZ267/EY267*100</f>
        <v>100</v>
      </c>
      <c r="FB267" s="80"/>
      <c r="FC267" s="80"/>
      <c r="FD267" s="81"/>
      <c r="FE267" s="80"/>
      <c r="FF267" s="80"/>
      <c r="FG267" s="81"/>
      <c r="FH267" s="80"/>
      <c r="FI267" s="80"/>
      <c r="FJ267" s="81"/>
      <c r="FK267" s="80"/>
      <c r="FL267" s="80"/>
      <c r="FM267" s="81"/>
      <c r="FN267" s="80"/>
      <c r="FO267" s="80"/>
      <c r="FP267" s="81"/>
      <c r="FQ267" s="80"/>
      <c r="FR267" s="80"/>
      <c r="FS267" s="81"/>
      <c r="FT267" s="80"/>
      <c r="FU267" s="80"/>
      <c r="FV267" s="81"/>
    </row>
    <row r="268" spans="1:178" s="12" customFormat="1" ht="31.5" x14ac:dyDescent="0.25">
      <c r="A268" s="59" t="s">
        <v>393</v>
      </c>
      <c r="B268" s="50">
        <f t="shared" si="392"/>
        <v>29363.786</v>
      </c>
      <c r="C268" s="50">
        <f t="shared" si="393"/>
        <v>27306.228360000001</v>
      </c>
      <c r="D268" s="15">
        <f t="shared" si="112"/>
        <v>92.992873466657201</v>
      </c>
      <c r="E268" s="15"/>
      <c r="F268" s="15"/>
      <c r="G268" s="15"/>
      <c r="H268" s="15"/>
      <c r="I268" s="15"/>
      <c r="J268" s="15"/>
      <c r="K268" s="15">
        <v>5000</v>
      </c>
      <c r="L268" s="15">
        <v>5000</v>
      </c>
      <c r="M268" s="15">
        <f t="shared" si="215"/>
        <v>100</v>
      </c>
      <c r="N268" s="15"/>
      <c r="O268" s="15"/>
      <c r="P268" s="15"/>
      <c r="Q268" s="15"/>
      <c r="R268" s="15"/>
      <c r="S268" s="15"/>
      <c r="T268" s="15"/>
      <c r="U268" s="15"/>
      <c r="V268" s="14"/>
      <c r="W268" s="15"/>
      <c r="X268" s="15"/>
      <c r="Y268" s="14"/>
      <c r="Z268" s="15">
        <v>546.20000000000005</v>
      </c>
      <c r="AA268" s="172">
        <v>546.20000000000005</v>
      </c>
      <c r="AB268" s="14">
        <f t="shared" si="163"/>
        <v>100</v>
      </c>
      <c r="AC268" s="50"/>
      <c r="AD268" s="15"/>
      <c r="AE268" s="14"/>
      <c r="AF268" s="15"/>
      <c r="AG268" s="15"/>
      <c r="AH268" s="14"/>
      <c r="AI268" s="50">
        <v>583</v>
      </c>
      <c r="AJ268" s="50">
        <v>545.42700000000002</v>
      </c>
      <c r="AK268" s="15">
        <f t="shared" si="466"/>
        <v>93.55523156089194</v>
      </c>
      <c r="AL268" s="50">
        <v>1259</v>
      </c>
      <c r="AM268" s="50">
        <v>726.89456000000007</v>
      </c>
      <c r="AN268" s="15">
        <f t="shared" si="489"/>
        <v>57.735866560762517</v>
      </c>
      <c r="AO268" s="15">
        <v>1200</v>
      </c>
      <c r="AP268" s="15">
        <v>1200</v>
      </c>
      <c r="AQ268" s="15">
        <f t="shared" si="481"/>
        <v>100</v>
      </c>
      <c r="AR268" s="15"/>
      <c r="AS268" s="15"/>
      <c r="AT268" s="14"/>
      <c r="AU268" s="15"/>
      <c r="AV268" s="15"/>
      <c r="AW268" s="14"/>
      <c r="AX268" s="15"/>
      <c r="AY268" s="15"/>
      <c r="AZ268" s="14"/>
      <c r="BA268" s="15"/>
      <c r="BB268" s="15"/>
      <c r="BC268" s="14"/>
      <c r="BD268" s="15"/>
      <c r="BE268" s="15"/>
      <c r="BF268" s="14"/>
      <c r="BG268" s="50">
        <v>1174.3</v>
      </c>
      <c r="BH268" s="50">
        <v>391.12079999999997</v>
      </c>
      <c r="BI268" s="14">
        <f t="shared" si="499"/>
        <v>33.30671889636379</v>
      </c>
      <c r="BJ268" s="50"/>
      <c r="BK268" s="15"/>
      <c r="BL268" s="14"/>
      <c r="BM268" s="15"/>
      <c r="BN268" s="15"/>
      <c r="BO268" s="14"/>
      <c r="BP268" s="50"/>
      <c r="BQ268" s="15"/>
      <c r="BR268" s="14"/>
      <c r="BS268" s="50"/>
      <c r="BT268" s="15"/>
      <c r="BU268" s="14"/>
      <c r="BV268" s="50"/>
      <c r="BW268" s="15"/>
      <c r="BX268" s="14"/>
      <c r="BY268" s="50"/>
      <c r="BZ268" s="15"/>
      <c r="CA268" s="14"/>
      <c r="CB268" s="14">
        <v>2989.2159999999999</v>
      </c>
      <c r="CC268" s="14">
        <v>2509.616</v>
      </c>
      <c r="CD268" s="14">
        <f>CC268/CB268*100</f>
        <v>83.955659276546086</v>
      </c>
      <c r="CE268" s="14">
        <v>430</v>
      </c>
      <c r="CF268" s="14">
        <v>430</v>
      </c>
      <c r="CG268" s="14">
        <f t="shared" si="399"/>
        <v>100</v>
      </c>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c r="DK268" s="14"/>
      <c r="DL268" s="14"/>
      <c r="DM268" s="14"/>
      <c r="DN268" s="14"/>
      <c r="DO268" s="14"/>
      <c r="DP268" s="14"/>
      <c r="DQ268" s="14"/>
      <c r="DR268" s="14"/>
      <c r="DS268" s="14"/>
      <c r="DT268" s="14"/>
      <c r="DU268" s="14"/>
      <c r="DV268" s="14"/>
      <c r="DW268" s="14"/>
      <c r="DX268" s="14"/>
      <c r="DY268" s="14"/>
      <c r="DZ268" s="14"/>
      <c r="EA268" s="191">
        <v>225.1</v>
      </c>
      <c r="EB268" s="172"/>
      <c r="EC268" s="14">
        <f t="shared" si="504"/>
        <v>0</v>
      </c>
      <c r="ED268" s="172"/>
      <c r="EE268" s="172"/>
      <c r="EF268" s="14"/>
      <c r="EG268" s="172"/>
      <c r="EH268" s="172"/>
      <c r="EI268" s="14"/>
      <c r="EJ268" s="172"/>
      <c r="EK268" s="172"/>
      <c r="EL268" s="14"/>
      <c r="EM268" s="172"/>
      <c r="EN268" s="172"/>
      <c r="EO268" s="14"/>
      <c r="EP268" s="172"/>
      <c r="EQ268" s="172"/>
      <c r="ER268" s="14"/>
      <c r="ES268" s="172"/>
      <c r="ET268" s="172"/>
      <c r="EU268" s="14"/>
      <c r="EV268" s="172"/>
      <c r="EW268" s="172"/>
      <c r="EX268" s="14"/>
      <c r="EY268" s="172">
        <v>15956.97</v>
      </c>
      <c r="EZ268" s="172">
        <v>15956.97</v>
      </c>
      <c r="FA268" s="14">
        <f>EZ268/EY268*100</f>
        <v>100</v>
      </c>
      <c r="FB268" s="172"/>
      <c r="FC268" s="172"/>
      <c r="FD268" s="14"/>
      <c r="FE268" s="172"/>
      <c r="FF268" s="172"/>
      <c r="FG268" s="14"/>
      <c r="FH268" s="172"/>
      <c r="FI268" s="172"/>
      <c r="FJ268" s="14"/>
      <c r="FK268" s="172"/>
      <c r="FL268" s="172"/>
      <c r="FM268" s="14"/>
      <c r="FN268" s="172"/>
      <c r="FO268" s="172"/>
      <c r="FP268" s="14"/>
      <c r="FQ268" s="172"/>
      <c r="FR268" s="172"/>
      <c r="FS268" s="14"/>
      <c r="FT268" s="172"/>
      <c r="FU268" s="172"/>
      <c r="FV268" s="14"/>
    </row>
    <row r="269" spans="1:178" s="12" customFormat="1" ht="15.75" x14ac:dyDescent="0.25">
      <c r="A269" s="59" t="s">
        <v>627</v>
      </c>
      <c r="B269" s="50">
        <f t="shared" ref="B269:B332" si="506">E269+H269+K269+N269+Q269+T269+W269+Z269+AC269+AF269+AI269+AL269+AO269+AR269+AU269+AX269+BA269+BD269++BG269+BJ269+BM269+BP269+BS269+BV269+BY269+CB269+CE269+CH269+CK269+CN269+CQ269+CT269+CW269+CZ269+DC269+DF269+DI269+DL269+DO269+DR269+DU269+DX269+EA269+ED269+EG269+EJ269+EM269+EP269+ES269+EV269+EY269+FB269+FE269+FH269+FK269+FN269+FQ269+FT269</f>
        <v>154.80000000000001</v>
      </c>
      <c r="C269" s="50">
        <f t="shared" ref="C269:C332" si="507">F269+I269+L269+O269+R269+U269+X269+AA269+AD269+AG269+AJ269+AM269+AP269+AS269+AV269+AY269+BB269+BE269++BH269+BK269+BN269+BQ269+BT269+BW269+BZ269+CC269+CF269+CI269+CL269+CO269+CR269+CU269+CX269+DA269+DD269+DG269+DJ269+DM269+DP269+DS269+DV269+DY269+EB269+EE269+EH269+EK269+EN269+EQ269+ET269+EW269+EZ269+FC269+FF269+FI269+FL269+FO269+FR269+FU269</f>
        <v>49.215600000000002</v>
      </c>
      <c r="D269" s="15">
        <f t="shared" si="112"/>
        <v>31.793023255813953</v>
      </c>
      <c r="E269" s="15"/>
      <c r="F269" s="15"/>
      <c r="G269" s="15"/>
      <c r="H269" s="15"/>
      <c r="I269" s="15"/>
      <c r="J269" s="15"/>
      <c r="K269" s="15"/>
      <c r="L269" s="15"/>
      <c r="M269" s="15"/>
      <c r="N269" s="15"/>
      <c r="O269" s="15"/>
      <c r="P269" s="15"/>
      <c r="Q269" s="15"/>
      <c r="R269" s="15"/>
      <c r="S269" s="15"/>
      <c r="T269" s="15"/>
      <c r="U269" s="15"/>
      <c r="V269" s="14"/>
      <c r="W269" s="15"/>
      <c r="X269" s="15"/>
      <c r="Y269" s="14"/>
      <c r="Z269" s="15"/>
      <c r="AA269" s="15"/>
      <c r="AB269" s="14"/>
      <c r="AC269" s="50"/>
      <c r="AD269" s="15"/>
      <c r="AE269" s="14"/>
      <c r="AF269" s="15"/>
      <c r="AG269" s="15"/>
      <c r="AH269" s="14"/>
      <c r="AI269" s="15"/>
      <c r="AJ269" s="15"/>
      <c r="AK269" s="14"/>
      <c r="AL269" s="14"/>
      <c r="AM269" s="14"/>
      <c r="AN269" s="83"/>
      <c r="AO269" s="15"/>
      <c r="AP269" s="15"/>
      <c r="AQ269" s="15"/>
      <c r="AR269" s="15"/>
      <c r="AS269" s="15"/>
      <c r="AT269" s="14"/>
      <c r="AU269" s="15"/>
      <c r="AV269" s="15"/>
      <c r="AW269" s="14"/>
      <c r="AX269" s="15"/>
      <c r="AY269" s="15"/>
      <c r="AZ269" s="14"/>
      <c r="BA269" s="15"/>
      <c r="BB269" s="15"/>
      <c r="BC269" s="14"/>
      <c r="BD269" s="15"/>
      <c r="BE269" s="15"/>
      <c r="BF269" s="14"/>
      <c r="BG269" s="50">
        <v>154.80000000000001</v>
      </c>
      <c r="BH269" s="50">
        <v>49.215600000000002</v>
      </c>
      <c r="BI269" s="14">
        <f t="shared" si="499"/>
        <v>31.793023255813953</v>
      </c>
      <c r="BJ269" s="50"/>
      <c r="BK269" s="15"/>
      <c r="BL269" s="14"/>
      <c r="BM269" s="15"/>
      <c r="BN269" s="15"/>
      <c r="BO269" s="14"/>
      <c r="BP269" s="50"/>
      <c r="BQ269" s="15"/>
      <c r="BR269" s="14"/>
      <c r="BS269" s="50"/>
      <c r="BT269" s="15"/>
      <c r="BU269" s="14"/>
      <c r="BV269" s="50"/>
      <c r="BW269" s="15"/>
      <c r="BX269" s="14"/>
      <c r="BY269" s="50"/>
      <c r="BZ269" s="15"/>
      <c r="CA269" s="14"/>
      <c r="CB269" s="50"/>
      <c r="CC269" s="15"/>
      <c r="CD269" s="14"/>
      <c r="CE269" s="50"/>
      <c r="CF269" s="15"/>
      <c r="CG269" s="14"/>
      <c r="CH269" s="50"/>
      <c r="CI269" s="15"/>
      <c r="CJ269" s="14"/>
      <c r="CK269" s="50"/>
      <c r="CL269" s="15"/>
      <c r="CM269" s="14"/>
      <c r="CN269" s="50"/>
      <c r="CO269" s="15"/>
      <c r="CP269" s="14"/>
      <c r="CQ269" s="50"/>
      <c r="CR269" s="15"/>
      <c r="CS269" s="14"/>
      <c r="CT269" s="50"/>
      <c r="CU269" s="15"/>
      <c r="CV269" s="14"/>
      <c r="CW269" s="50"/>
      <c r="CX269" s="15"/>
      <c r="CY269" s="14"/>
      <c r="CZ269" s="50"/>
      <c r="DA269" s="15"/>
      <c r="DB269" s="14"/>
      <c r="DC269" s="50"/>
      <c r="DD269" s="15"/>
      <c r="DE269" s="14"/>
      <c r="DF269" s="50"/>
      <c r="DG269" s="15"/>
      <c r="DH269" s="14"/>
      <c r="DI269" s="50"/>
      <c r="DJ269" s="15"/>
      <c r="DK269" s="14"/>
      <c r="DL269" s="50"/>
      <c r="DM269" s="15"/>
      <c r="DN269" s="14"/>
      <c r="DO269" s="50"/>
      <c r="DP269" s="15"/>
      <c r="DQ269" s="14"/>
      <c r="DR269" s="50"/>
      <c r="DS269" s="15"/>
      <c r="DT269" s="14"/>
      <c r="DU269" s="50"/>
      <c r="DV269" s="15"/>
      <c r="DW269" s="14"/>
      <c r="DX269" s="50"/>
      <c r="DY269" s="15"/>
      <c r="DZ269" s="14"/>
      <c r="EA269" s="15"/>
      <c r="EB269" s="15"/>
      <c r="EC269" s="14"/>
      <c r="ED269" s="15"/>
      <c r="EE269" s="15"/>
      <c r="EF269" s="14"/>
      <c r="EG269" s="15"/>
      <c r="EH269" s="15"/>
      <c r="EI269" s="14"/>
      <c r="EJ269" s="15"/>
      <c r="EK269" s="15"/>
      <c r="EL269" s="14"/>
      <c r="EM269" s="15"/>
      <c r="EN269" s="15"/>
      <c r="EO269" s="14"/>
      <c r="EP269" s="15"/>
      <c r="EQ269" s="15"/>
      <c r="ER269" s="14"/>
      <c r="ES269" s="15"/>
      <c r="ET269" s="15"/>
      <c r="EU269" s="14"/>
      <c r="EV269" s="15"/>
      <c r="EW269" s="15"/>
      <c r="EX269" s="14"/>
      <c r="EY269" s="15"/>
      <c r="EZ269" s="15"/>
      <c r="FA269" s="14"/>
      <c r="FB269" s="15"/>
      <c r="FC269" s="15"/>
      <c r="FD269" s="14"/>
      <c r="FE269" s="15"/>
      <c r="FF269" s="15"/>
      <c r="FG269" s="14"/>
      <c r="FH269" s="15"/>
      <c r="FI269" s="15"/>
      <c r="FJ269" s="14"/>
      <c r="FK269" s="15"/>
      <c r="FL269" s="15"/>
      <c r="FM269" s="14"/>
      <c r="FN269" s="15"/>
      <c r="FO269" s="15"/>
      <c r="FP269" s="14"/>
      <c r="FQ269" s="15"/>
      <c r="FR269" s="15"/>
      <c r="FS269" s="14"/>
      <c r="FT269" s="15"/>
      <c r="FU269" s="15"/>
      <c r="FV269" s="14"/>
    </row>
    <row r="270" spans="1:178" s="12" customFormat="1" ht="15.75" x14ac:dyDescent="0.25">
      <c r="A270" s="59" t="s">
        <v>705</v>
      </c>
      <c r="B270" s="50">
        <f t="shared" si="506"/>
        <v>113.9</v>
      </c>
      <c r="C270" s="50">
        <f t="shared" si="507"/>
        <v>37.758000000000003</v>
      </c>
      <c r="D270" s="15">
        <f t="shared" si="112"/>
        <v>33.150131694468833</v>
      </c>
      <c r="E270" s="15"/>
      <c r="F270" s="15"/>
      <c r="G270" s="15"/>
      <c r="H270" s="15"/>
      <c r="I270" s="15"/>
      <c r="J270" s="15"/>
      <c r="K270" s="15"/>
      <c r="L270" s="15"/>
      <c r="M270" s="15"/>
      <c r="N270" s="15"/>
      <c r="O270" s="15"/>
      <c r="P270" s="15"/>
      <c r="Q270" s="15"/>
      <c r="R270" s="15"/>
      <c r="S270" s="15"/>
      <c r="T270" s="15"/>
      <c r="U270" s="15"/>
      <c r="V270" s="14"/>
      <c r="W270" s="15"/>
      <c r="X270" s="15"/>
      <c r="Y270" s="14"/>
      <c r="Z270" s="15"/>
      <c r="AA270" s="15"/>
      <c r="AB270" s="14"/>
      <c r="AC270" s="50"/>
      <c r="AD270" s="15"/>
      <c r="AE270" s="14"/>
      <c r="AF270" s="15"/>
      <c r="AG270" s="15"/>
      <c r="AH270" s="14"/>
      <c r="AI270" s="15"/>
      <c r="AJ270" s="15"/>
      <c r="AK270" s="14"/>
      <c r="AL270" s="14"/>
      <c r="AM270" s="14"/>
      <c r="AN270" s="83"/>
      <c r="AO270" s="15"/>
      <c r="AP270" s="15"/>
      <c r="AQ270" s="15"/>
      <c r="AR270" s="15"/>
      <c r="AS270" s="15"/>
      <c r="AT270" s="14"/>
      <c r="AU270" s="15"/>
      <c r="AV270" s="15"/>
      <c r="AW270" s="14"/>
      <c r="AX270" s="15"/>
      <c r="AY270" s="15"/>
      <c r="AZ270" s="14"/>
      <c r="BA270" s="15"/>
      <c r="BB270" s="15"/>
      <c r="BC270" s="14"/>
      <c r="BD270" s="15"/>
      <c r="BE270" s="15"/>
      <c r="BF270" s="14"/>
      <c r="BG270" s="50">
        <v>113.9</v>
      </c>
      <c r="BH270" s="50">
        <v>37.758000000000003</v>
      </c>
      <c r="BI270" s="14">
        <f t="shared" si="499"/>
        <v>33.150131694468833</v>
      </c>
      <c r="BJ270" s="50"/>
      <c r="BK270" s="15"/>
      <c r="BL270" s="14"/>
      <c r="BM270" s="15"/>
      <c r="BN270" s="15"/>
      <c r="BO270" s="14"/>
      <c r="BP270" s="50"/>
      <c r="BQ270" s="15"/>
      <c r="BR270" s="14"/>
      <c r="BS270" s="50"/>
      <c r="BT270" s="15"/>
      <c r="BU270" s="14"/>
      <c r="BV270" s="50"/>
      <c r="BW270" s="15"/>
      <c r="BX270" s="14"/>
      <c r="BY270" s="50"/>
      <c r="BZ270" s="15"/>
      <c r="CA270" s="14"/>
      <c r="CB270" s="50"/>
      <c r="CC270" s="15"/>
      <c r="CD270" s="14"/>
      <c r="CE270" s="50"/>
      <c r="CF270" s="15"/>
      <c r="CG270" s="14"/>
      <c r="CH270" s="50"/>
      <c r="CI270" s="15"/>
      <c r="CJ270" s="14"/>
      <c r="CK270" s="50"/>
      <c r="CL270" s="15"/>
      <c r="CM270" s="14"/>
      <c r="CN270" s="50"/>
      <c r="CO270" s="15"/>
      <c r="CP270" s="14"/>
      <c r="CQ270" s="50"/>
      <c r="CR270" s="15"/>
      <c r="CS270" s="14"/>
      <c r="CT270" s="50"/>
      <c r="CU270" s="15"/>
      <c r="CV270" s="14"/>
      <c r="CW270" s="50"/>
      <c r="CX270" s="15"/>
      <c r="CY270" s="14"/>
      <c r="CZ270" s="50"/>
      <c r="DA270" s="15"/>
      <c r="DB270" s="14"/>
      <c r="DC270" s="50"/>
      <c r="DD270" s="15"/>
      <c r="DE270" s="14"/>
      <c r="DF270" s="50"/>
      <c r="DG270" s="15"/>
      <c r="DH270" s="14"/>
      <c r="DI270" s="50"/>
      <c r="DJ270" s="15"/>
      <c r="DK270" s="14"/>
      <c r="DL270" s="50"/>
      <c r="DM270" s="15"/>
      <c r="DN270" s="14"/>
      <c r="DO270" s="50"/>
      <c r="DP270" s="15"/>
      <c r="DQ270" s="14"/>
      <c r="DR270" s="50"/>
      <c r="DS270" s="15"/>
      <c r="DT270" s="14"/>
      <c r="DU270" s="50"/>
      <c r="DV270" s="15"/>
      <c r="DW270" s="14"/>
      <c r="DX270" s="50"/>
      <c r="DY270" s="15"/>
      <c r="DZ270" s="14"/>
      <c r="EA270" s="15"/>
      <c r="EB270" s="15"/>
      <c r="EC270" s="14"/>
      <c r="ED270" s="15"/>
      <c r="EE270" s="15"/>
      <c r="EF270" s="14"/>
      <c r="EG270" s="15"/>
      <c r="EH270" s="15"/>
      <c r="EI270" s="14"/>
      <c r="EJ270" s="15"/>
      <c r="EK270" s="15"/>
      <c r="EL270" s="14"/>
      <c r="EM270" s="15"/>
      <c r="EN270" s="15"/>
      <c r="EO270" s="14"/>
      <c r="EP270" s="15"/>
      <c r="EQ270" s="15"/>
      <c r="ER270" s="14"/>
      <c r="ES270" s="15"/>
      <c r="ET270" s="15"/>
      <c r="EU270" s="14"/>
      <c r="EV270" s="15"/>
      <c r="EW270" s="15"/>
      <c r="EX270" s="14"/>
      <c r="EY270" s="15"/>
      <c r="EZ270" s="15"/>
      <c r="FA270" s="14"/>
      <c r="FB270" s="15"/>
      <c r="FC270" s="15"/>
      <c r="FD270" s="14"/>
      <c r="FE270" s="15"/>
      <c r="FF270" s="15"/>
      <c r="FG270" s="14"/>
      <c r="FH270" s="15"/>
      <c r="FI270" s="15"/>
      <c r="FJ270" s="14"/>
      <c r="FK270" s="15"/>
      <c r="FL270" s="15"/>
      <c r="FM270" s="14"/>
      <c r="FN270" s="15"/>
      <c r="FO270" s="15"/>
      <c r="FP270" s="14"/>
      <c r="FQ270" s="15"/>
      <c r="FR270" s="15"/>
      <c r="FS270" s="14"/>
      <c r="FT270" s="15"/>
      <c r="FU270" s="15"/>
      <c r="FV270" s="14"/>
    </row>
    <row r="271" spans="1:178" s="12" customFormat="1" ht="15.75" x14ac:dyDescent="0.25">
      <c r="A271" s="59" t="s">
        <v>630</v>
      </c>
      <c r="B271" s="50">
        <f t="shared" si="506"/>
        <v>140.19999999999999</v>
      </c>
      <c r="C271" s="50">
        <f t="shared" si="507"/>
        <v>46.611599999999996</v>
      </c>
      <c r="D271" s="15">
        <f t="shared" si="112"/>
        <v>33.24650499286733</v>
      </c>
      <c r="E271" s="15"/>
      <c r="F271" s="15"/>
      <c r="G271" s="15"/>
      <c r="H271" s="15"/>
      <c r="I271" s="15"/>
      <c r="J271" s="15"/>
      <c r="K271" s="15"/>
      <c r="L271" s="15"/>
      <c r="M271" s="15"/>
      <c r="N271" s="15"/>
      <c r="O271" s="15"/>
      <c r="P271" s="15"/>
      <c r="Q271" s="15"/>
      <c r="R271" s="15"/>
      <c r="S271" s="15"/>
      <c r="T271" s="15"/>
      <c r="U271" s="15"/>
      <c r="V271" s="14"/>
      <c r="W271" s="15"/>
      <c r="X271" s="15"/>
      <c r="Y271" s="14"/>
      <c r="Z271" s="15"/>
      <c r="AA271" s="15"/>
      <c r="AB271" s="14"/>
      <c r="AC271" s="50"/>
      <c r="AD271" s="15"/>
      <c r="AE271" s="14"/>
      <c r="AF271" s="15"/>
      <c r="AG271" s="15"/>
      <c r="AH271" s="14"/>
      <c r="AI271" s="15"/>
      <c r="AJ271" s="15"/>
      <c r="AK271" s="14"/>
      <c r="AL271" s="14"/>
      <c r="AM271" s="14"/>
      <c r="AN271" s="83"/>
      <c r="AO271" s="15"/>
      <c r="AP271" s="15"/>
      <c r="AQ271" s="15"/>
      <c r="AR271" s="15"/>
      <c r="AS271" s="15"/>
      <c r="AT271" s="14"/>
      <c r="AU271" s="15"/>
      <c r="AV271" s="15"/>
      <c r="AW271" s="14"/>
      <c r="AX271" s="15"/>
      <c r="AY271" s="15"/>
      <c r="AZ271" s="14"/>
      <c r="BA271" s="15"/>
      <c r="BB271" s="15"/>
      <c r="BC271" s="14"/>
      <c r="BD271" s="15"/>
      <c r="BE271" s="15"/>
      <c r="BF271" s="14"/>
      <c r="BG271" s="50">
        <v>140.19999999999999</v>
      </c>
      <c r="BH271" s="50">
        <v>46.611599999999996</v>
      </c>
      <c r="BI271" s="14">
        <f t="shared" si="499"/>
        <v>33.24650499286733</v>
      </c>
      <c r="BJ271" s="50"/>
      <c r="BK271" s="15"/>
      <c r="BL271" s="14"/>
      <c r="BM271" s="15"/>
      <c r="BN271" s="15"/>
      <c r="BO271" s="14"/>
      <c r="BP271" s="50"/>
      <c r="BQ271" s="15"/>
      <c r="BR271" s="14"/>
      <c r="BS271" s="50"/>
      <c r="BT271" s="15"/>
      <c r="BU271" s="14"/>
      <c r="BV271" s="50"/>
      <c r="BW271" s="15"/>
      <c r="BX271" s="14"/>
      <c r="BY271" s="50"/>
      <c r="BZ271" s="15"/>
      <c r="CA271" s="14"/>
      <c r="CB271" s="50"/>
      <c r="CC271" s="15"/>
      <c r="CD271" s="14"/>
      <c r="CE271" s="50"/>
      <c r="CF271" s="15"/>
      <c r="CG271" s="14"/>
      <c r="CH271" s="50"/>
      <c r="CI271" s="15"/>
      <c r="CJ271" s="14"/>
      <c r="CK271" s="50"/>
      <c r="CL271" s="15"/>
      <c r="CM271" s="14"/>
      <c r="CN271" s="50"/>
      <c r="CO271" s="15"/>
      <c r="CP271" s="14"/>
      <c r="CQ271" s="50"/>
      <c r="CR271" s="15"/>
      <c r="CS271" s="14"/>
      <c r="CT271" s="50"/>
      <c r="CU271" s="15"/>
      <c r="CV271" s="14"/>
      <c r="CW271" s="50"/>
      <c r="CX271" s="15"/>
      <c r="CY271" s="14"/>
      <c r="CZ271" s="50"/>
      <c r="DA271" s="15"/>
      <c r="DB271" s="14"/>
      <c r="DC271" s="50"/>
      <c r="DD271" s="15"/>
      <c r="DE271" s="14"/>
      <c r="DF271" s="50"/>
      <c r="DG271" s="15"/>
      <c r="DH271" s="14"/>
      <c r="DI271" s="50"/>
      <c r="DJ271" s="15"/>
      <c r="DK271" s="14"/>
      <c r="DL271" s="50"/>
      <c r="DM271" s="15"/>
      <c r="DN271" s="14"/>
      <c r="DO271" s="50"/>
      <c r="DP271" s="15"/>
      <c r="DQ271" s="14"/>
      <c r="DR271" s="50"/>
      <c r="DS271" s="15"/>
      <c r="DT271" s="14"/>
      <c r="DU271" s="50"/>
      <c r="DV271" s="15"/>
      <c r="DW271" s="14"/>
      <c r="DX271" s="50"/>
      <c r="DY271" s="15"/>
      <c r="DZ271" s="14"/>
      <c r="EA271" s="15"/>
      <c r="EB271" s="15"/>
      <c r="EC271" s="14"/>
      <c r="ED271" s="15"/>
      <c r="EE271" s="15"/>
      <c r="EF271" s="14"/>
      <c r="EG271" s="15"/>
      <c r="EH271" s="15"/>
      <c r="EI271" s="14"/>
      <c r="EJ271" s="15"/>
      <c r="EK271" s="15"/>
      <c r="EL271" s="14"/>
      <c r="EM271" s="15"/>
      <c r="EN271" s="15"/>
      <c r="EO271" s="14"/>
      <c r="EP271" s="15"/>
      <c r="EQ271" s="15"/>
      <c r="ER271" s="14"/>
      <c r="ES271" s="15"/>
      <c r="ET271" s="15"/>
      <c r="EU271" s="14"/>
      <c r="EV271" s="15"/>
      <c r="EW271" s="15"/>
      <c r="EX271" s="14"/>
      <c r="EY271" s="15"/>
      <c r="EZ271" s="15"/>
      <c r="FA271" s="14"/>
      <c r="FB271" s="15"/>
      <c r="FC271" s="15"/>
      <c r="FD271" s="14"/>
      <c r="FE271" s="15"/>
      <c r="FF271" s="15"/>
      <c r="FG271" s="14"/>
      <c r="FH271" s="15"/>
      <c r="FI271" s="15"/>
      <c r="FJ271" s="14"/>
      <c r="FK271" s="15"/>
      <c r="FL271" s="15"/>
      <c r="FM271" s="14"/>
      <c r="FN271" s="15"/>
      <c r="FO271" s="15"/>
      <c r="FP271" s="14"/>
      <c r="FQ271" s="15"/>
      <c r="FR271" s="15"/>
      <c r="FS271" s="14"/>
      <c r="FT271" s="15"/>
      <c r="FU271" s="15"/>
      <c r="FV271" s="14"/>
    </row>
    <row r="272" spans="1:178" s="12" customFormat="1" ht="15.75" x14ac:dyDescent="0.25">
      <c r="A272" s="59" t="s">
        <v>461</v>
      </c>
      <c r="B272" s="50">
        <f t="shared" si="506"/>
        <v>230</v>
      </c>
      <c r="C272" s="50">
        <f t="shared" si="507"/>
        <v>76.557600000000008</v>
      </c>
      <c r="D272" s="15">
        <f t="shared" si="112"/>
        <v>33.285913043478267</v>
      </c>
      <c r="E272" s="50"/>
      <c r="F272" s="50"/>
      <c r="G272" s="50"/>
      <c r="H272" s="50"/>
      <c r="I272" s="50"/>
      <c r="J272" s="50"/>
      <c r="K272" s="50"/>
      <c r="L272" s="50"/>
      <c r="M272" s="50"/>
      <c r="N272" s="238"/>
      <c r="O272" s="238"/>
      <c r="P272" s="238"/>
      <c r="Q272" s="238"/>
      <c r="R272" s="238"/>
      <c r="S272" s="238"/>
      <c r="T272" s="238"/>
      <c r="U272" s="238"/>
      <c r="V272" s="238"/>
      <c r="W272" s="238"/>
      <c r="X272" s="238"/>
      <c r="Y272" s="238"/>
      <c r="Z272" s="50"/>
      <c r="AA272" s="15"/>
      <c r="AB272" s="50"/>
      <c r="AC272" s="238"/>
      <c r="AD272" s="238"/>
      <c r="AE272" s="238"/>
      <c r="AF272" s="238"/>
      <c r="AG272" s="238"/>
      <c r="AH272" s="238"/>
      <c r="AI272" s="238"/>
      <c r="AJ272" s="238"/>
      <c r="AK272" s="238"/>
      <c r="AL272" s="238"/>
      <c r="AM272" s="238"/>
      <c r="AN272" s="83"/>
      <c r="AO272" s="238"/>
      <c r="AP272" s="238"/>
      <c r="AQ272" s="15"/>
      <c r="AR272" s="238"/>
      <c r="AS272" s="238"/>
      <c r="AT272" s="238"/>
      <c r="AU272" s="238"/>
      <c r="AV272" s="238"/>
      <c r="AW272" s="238"/>
      <c r="AX272" s="238"/>
      <c r="AY272" s="238"/>
      <c r="AZ272" s="238"/>
      <c r="BA272" s="238"/>
      <c r="BB272" s="238"/>
      <c r="BC272" s="238"/>
      <c r="BD272" s="238"/>
      <c r="BE272" s="238"/>
      <c r="BF272" s="238"/>
      <c r="BG272" s="50">
        <v>230</v>
      </c>
      <c r="BH272" s="50">
        <v>76.557600000000008</v>
      </c>
      <c r="BI272" s="14">
        <f t="shared" si="499"/>
        <v>33.285913043478267</v>
      </c>
      <c r="BJ272" s="50"/>
      <c r="BK272" s="15"/>
      <c r="BL272" s="238"/>
      <c r="BM272" s="238"/>
      <c r="BN272" s="238"/>
      <c r="BO272" s="238"/>
      <c r="BP272" s="50"/>
      <c r="BQ272" s="15"/>
      <c r="BR272" s="238"/>
      <c r="BS272" s="50"/>
      <c r="BT272" s="15"/>
      <c r="BU272" s="238"/>
      <c r="BV272" s="50"/>
      <c r="BW272" s="15"/>
      <c r="BX272" s="238"/>
      <c r="BY272" s="50"/>
      <c r="BZ272" s="15"/>
      <c r="CA272" s="238"/>
      <c r="CB272" s="50"/>
      <c r="CC272" s="15"/>
      <c r="CD272" s="238"/>
      <c r="CE272" s="50"/>
      <c r="CF272" s="15"/>
      <c r="CG272" s="14"/>
      <c r="CH272" s="50"/>
      <c r="CI272" s="15"/>
      <c r="CJ272" s="14"/>
      <c r="CK272" s="50"/>
      <c r="CL272" s="15"/>
      <c r="CM272" s="14"/>
      <c r="CN272" s="50"/>
      <c r="CO272" s="15"/>
      <c r="CP272" s="14"/>
      <c r="CQ272" s="50"/>
      <c r="CR272" s="15"/>
      <c r="CS272" s="14"/>
      <c r="CT272" s="50"/>
      <c r="CU272" s="15"/>
      <c r="CV272" s="14"/>
      <c r="CW272" s="50"/>
      <c r="CX272" s="15"/>
      <c r="CY272" s="14"/>
      <c r="CZ272" s="50"/>
      <c r="DA272" s="15"/>
      <c r="DB272" s="14"/>
      <c r="DC272" s="50"/>
      <c r="DD272" s="15"/>
      <c r="DE272" s="14"/>
      <c r="DF272" s="50"/>
      <c r="DG272" s="15"/>
      <c r="DH272" s="14"/>
      <c r="DI272" s="50"/>
      <c r="DJ272" s="15"/>
      <c r="DK272" s="14"/>
      <c r="DL272" s="50"/>
      <c r="DM272" s="15"/>
      <c r="DN272" s="14"/>
      <c r="DO272" s="50"/>
      <c r="DP272" s="15"/>
      <c r="DQ272" s="14"/>
      <c r="DR272" s="50"/>
      <c r="DS272" s="15"/>
      <c r="DT272" s="14"/>
      <c r="DU272" s="50"/>
      <c r="DV272" s="15"/>
      <c r="DW272" s="14"/>
      <c r="DX272" s="50"/>
      <c r="DY272" s="15"/>
      <c r="DZ272" s="14"/>
      <c r="EA272" s="50"/>
      <c r="EB272" s="15"/>
      <c r="EC272" s="50"/>
      <c r="ED272" s="50"/>
      <c r="EE272" s="15"/>
      <c r="EF272" s="50"/>
      <c r="EG272" s="50"/>
      <c r="EH272" s="15"/>
      <c r="EI272" s="50"/>
      <c r="EJ272" s="50"/>
      <c r="EK272" s="15"/>
      <c r="EL272" s="50"/>
      <c r="EM272" s="50"/>
      <c r="EN272" s="15"/>
      <c r="EO272" s="14"/>
      <c r="EP272" s="50"/>
      <c r="EQ272" s="15"/>
      <c r="ER272" s="14"/>
      <c r="ES272" s="50"/>
      <c r="ET272" s="15"/>
      <c r="EU272" s="14"/>
      <c r="EV272" s="50"/>
      <c r="EW272" s="15"/>
      <c r="EX272" s="14"/>
      <c r="EY272" s="50"/>
      <c r="EZ272" s="15"/>
      <c r="FA272" s="14"/>
      <c r="FB272" s="50"/>
      <c r="FC272" s="15"/>
      <c r="FD272" s="14"/>
      <c r="FE272" s="50"/>
      <c r="FF272" s="15"/>
      <c r="FG272" s="14"/>
      <c r="FH272" s="50"/>
      <c r="FI272" s="15"/>
      <c r="FJ272" s="14"/>
      <c r="FK272" s="50"/>
      <c r="FL272" s="15"/>
      <c r="FM272" s="14"/>
      <c r="FN272" s="50"/>
      <c r="FO272" s="15"/>
      <c r="FP272" s="14"/>
      <c r="FQ272" s="50"/>
      <c r="FR272" s="15"/>
      <c r="FS272" s="14"/>
      <c r="FT272" s="50"/>
      <c r="FU272" s="15"/>
      <c r="FV272" s="14"/>
    </row>
    <row r="273" spans="1:178" s="12" customFormat="1" ht="15.75" x14ac:dyDescent="0.25">
      <c r="A273" s="59" t="s">
        <v>706</v>
      </c>
      <c r="B273" s="50">
        <f t="shared" si="506"/>
        <v>95.3</v>
      </c>
      <c r="C273" s="50">
        <f t="shared" si="507"/>
        <v>31.508400000000002</v>
      </c>
      <c r="D273" s="15">
        <f t="shared" si="112"/>
        <v>33.062329485834212</v>
      </c>
      <c r="E273" s="50"/>
      <c r="F273" s="50"/>
      <c r="G273" s="50"/>
      <c r="H273" s="50"/>
      <c r="I273" s="50"/>
      <c r="J273" s="50"/>
      <c r="K273" s="50"/>
      <c r="L273" s="50"/>
      <c r="M273" s="50"/>
      <c r="N273" s="238"/>
      <c r="O273" s="238"/>
      <c r="P273" s="238"/>
      <c r="Q273" s="238"/>
      <c r="R273" s="238"/>
      <c r="S273" s="238"/>
      <c r="T273" s="238"/>
      <c r="U273" s="238"/>
      <c r="V273" s="238"/>
      <c r="W273" s="238"/>
      <c r="X273" s="238"/>
      <c r="Y273" s="238"/>
      <c r="Z273" s="50"/>
      <c r="AA273" s="15"/>
      <c r="AB273" s="50"/>
      <c r="AC273" s="238"/>
      <c r="AD273" s="238"/>
      <c r="AE273" s="238"/>
      <c r="AF273" s="238"/>
      <c r="AG273" s="238"/>
      <c r="AH273" s="238"/>
      <c r="AI273" s="238"/>
      <c r="AJ273" s="238"/>
      <c r="AK273" s="238"/>
      <c r="AL273" s="238"/>
      <c r="AM273" s="238"/>
      <c r="AN273" s="83"/>
      <c r="AO273" s="238"/>
      <c r="AP273" s="238"/>
      <c r="AQ273" s="15"/>
      <c r="AR273" s="238"/>
      <c r="AS273" s="238"/>
      <c r="AT273" s="238"/>
      <c r="AU273" s="238"/>
      <c r="AV273" s="238"/>
      <c r="AW273" s="238"/>
      <c r="AX273" s="238"/>
      <c r="AY273" s="238"/>
      <c r="AZ273" s="238"/>
      <c r="BA273" s="238"/>
      <c r="BB273" s="238"/>
      <c r="BC273" s="238"/>
      <c r="BD273" s="238"/>
      <c r="BE273" s="238"/>
      <c r="BF273" s="238"/>
      <c r="BG273" s="50">
        <v>95.3</v>
      </c>
      <c r="BH273" s="50">
        <v>31.508400000000002</v>
      </c>
      <c r="BI273" s="14">
        <f t="shared" si="499"/>
        <v>33.062329485834212</v>
      </c>
      <c r="BJ273" s="50"/>
      <c r="BK273" s="15"/>
      <c r="BL273" s="238"/>
      <c r="BM273" s="238"/>
      <c r="BN273" s="238"/>
      <c r="BO273" s="238"/>
      <c r="BP273" s="50"/>
      <c r="BQ273" s="15"/>
      <c r="BR273" s="238"/>
      <c r="BS273" s="50"/>
      <c r="BT273" s="15"/>
      <c r="BU273" s="238"/>
      <c r="BV273" s="50"/>
      <c r="BW273" s="15"/>
      <c r="BX273" s="238"/>
      <c r="BY273" s="50"/>
      <c r="BZ273" s="15"/>
      <c r="CA273" s="238"/>
      <c r="CB273" s="50"/>
      <c r="CC273" s="15"/>
      <c r="CD273" s="238"/>
      <c r="CE273" s="50"/>
      <c r="CF273" s="15"/>
      <c r="CG273" s="14"/>
      <c r="CH273" s="50"/>
      <c r="CI273" s="15"/>
      <c r="CJ273" s="14"/>
      <c r="CK273" s="50"/>
      <c r="CL273" s="15"/>
      <c r="CM273" s="14"/>
      <c r="CN273" s="50"/>
      <c r="CO273" s="15"/>
      <c r="CP273" s="14"/>
      <c r="CQ273" s="50"/>
      <c r="CR273" s="15"/>
      <c r="CS273" s="14"/>
      <c r="CT273" s="50"/>
      <c r="CU273" s="15"/>
      <c r="CV273" s="14"/>
      <c r="CW273" s="50"/>
      <c r="CX273" s="15"/>
      <c r="CY273" s="14"/>
      <c r="CZ273" s="50"/>
      <c r="DA273" s="15"/>
      <c r="DB273" s="14"/>
      <c r="DC273" s="50"/>
      <c r="DD273" s="15"/>
      <c r="DE273" s="14"/>
      <c r="DF273" s="50"/>
      <c r="DG273" s="15"/>
      <c r="DH273" s="14"/>
      <c r="DI273" s="50"/>
      <c r="DJ273" s="15"/>
      <c r="DK273" s="14"/>
      <c r="DL273" s="50"/>
      <c r="DM273" s="15"/>
      <c r="DN273" s="14"/>
      <c r="DO273" s="50"/>
      <c r="DP273" s="15"/>
      <c r="DQ273" s="14"/>
      <c r="DR273" s="50"/>
      <c r="DS273" s="15"/>
      <c r="DT273" s="14"/>
      <c r="DU273" s="50"/>
      <c r="DV273" s="15"/>
      <c r="DW273" s="14"/>
      <c r="DX273" s="50"/>
      <c r="DY273" s="15"/>
      <c r="DZ273" s="14"/>
      <c r="EA273" s="50"/>
      <c r="EB273" s="15"/>
      <c r="EC273" s="50"/>
      <c r="ED273" s="50"/>
      <c r="EE273" s="15"/>
      <c r="EF273" s="50"/>
      <c r="EG273" s="50"/>
      <c r="EH273" s="15"/>
      <c r="EI273" s="50"/>
      <c r="EJ273" s="50"/>
      <c r="EK273" s="15"/>
      <c r="EL273" s="50"/>
      <c r="EM273" s="50"/>
      <c r="EN273" s="15"/>
      <c r="EO273" s="14"/>
      <c r="EP273" s="50"/>
      <c r="EQ273" s="15"/>
      <c r="ER273" s="14"/>
      <c r="ES273" s="50"/>
      <c r="ET273" s="15"/>
      <c r="EU273" s="14"/>
      <c r="EV273" s="50"/>
      <c r="EW273" s="15"/>
      <c r="EX273" s="14"/>
      <c r="EY273" s="50"/>
      <c r="EZ273" s="15"/>
      <c r="FA273" s="14"/>
      <c r="FB273" s="50"/>
      <c r="FC273" s="15"/>
      <c r="FD273" s="14"/>
      <c r="FE273" s="50"/>
      <c r="FF273" s="15"/>
      <c r="FG273" s="14"/>
      <c r="FH273" s="50"/>
      <c r="FI273" s="15"/>
      <c r="FJ273" s="14"/>
      <c r="FK273" s="50"/>
      <c r="FL273" s="15"/>
      <c r="FM273" s="14"/>
      <c r="FN273" s="50"/>
      <c r="FO273" s="15"/>
      <c r="FP273" s="14"/>
      <c r="FQ273" s="50"/>
      <c r="FR273" s="15"/>
      <c r="FS273" s="14"/>
      <c r="FT273" s="50"/>
      <c r="FU273" s="15"/>
      <c r="FV273" s="14"/>
    </row>
    <row r="274" spans="1:178" s="12" customFormat="1" ht="15.75" x14ac:dyDescent="0.25">
      <c r="A274" s="59" t="s">
        <v>628</v>
      </c>
      <c r="B274" s="50">
        <f t="shared" si="506"/>
        <v>265.3</v>
      </c>
      <c r="C274" s="50">
        <f t="shared" si="507"/>
        <v>44.137800000000006</v>
      </c>
      <c r="D274" s="15">
        <f t="shared" si="112"/>
        <v>16.636939313984168</v>
      </c>
      <c r="E274" s="50"/>
      <c r="F274" s="50"/>
      <c r="G274" s="50"/>
      <c r="H274" s="50"/>
      <c r="I274" s="50"/>
      <c r="J274" s="50"/>
      <c r="K274" s="50"/>
      <c r="L274" s="50"/>
      <c r="M274" s="50"/>
      <c r="N274" s="238"/>
      <c r="O274" s="238"/>
      <c r="P274" s="238"/>
      <c r="Q274" s="238"/>
      <c r="R274" s="238"/>
      <c r="S274" s="238"/>
      <c r="T274" s="238"/>
      <c r="U274" s="238"/>
      <c r="V274" s="238"/>
      <c r="W274" s="238"/>
      <c r="X274" s="238"/>
      <c r="Y274" s="238"/>
      <c r="Z274" s="50"/>
      <c r="AA274" s="15"/>
      <c r="AB274" s="50"/>
      <c r="AC274" s="238"/>
      <c r="AD274" s="238"/>
      <c r="AE274" s="238"/>
      <c r="AF274" s="238"/>
      <c r="AG274" s="238"/>
      <c r="AH274" s="238"/>
      <c r="AI274" s="238"/>
      <c r="AJ274" s="238"/>
      <c r="AK274" s="238"/>
      <c r="AL274" s="238"/>
      <c r="AM274" s="238"/>
      <c r="AN274" s="83"/>
      <c r="AO274" s="238"/>
      <c r="AP274" s="238"/>
      <c r="AQ274" s="15"/>
      <c r="AR274" s="238"/>
      <c r="AS274" s="238"/>
      <c r="AT274" s="238"/>
      <c r="AU274" s="238"/>
      <c r="AV274" s="238"/>
      <c r="AW274" s="238"/>
      <c r="AX274" s="238"/>
      <c r="AY274" s="238"/>
      <c r="AZ274" s="238"/>
      <c r="BA274" s="238"/>
      <c r="BB274" s="238"/>
      <c r="BC274" s="238"/>
      <c r="BD274" s="238"/>
      <c r="BE274" s="238"/>
      <c r="BF274" s="238"/>
      <c r="BG274" s="50">
        <v>265.3</v>
      </c>
      <c r="BH274" s="50">
        <v>44.137800000000006</v>
      </c>
      <c r="BI274" s="14">
        <f t="shared" si="499"/>
        <v>16.636939313984168</v>
      </c>
      <c r="BJ274" s="50"/>
      <c r="BK274" s="15"/>
      <c r="BL274" s="238"/>
      <c r="BM274" s="238"/>
      <c r="BN274" s="238"/>
      <c r="BO274" s="238"/>
      <c r="BP274" s="50"/>
      <c r="BQ274" s="15"/>
      <c r="BR274" s="238"/>
      <c r="BS274" s="50"/>
      <c r="BT274" s="15"/>
      <c r="BU274" s="238"/>
      <c r="BV274" s="50"/>
      <c r="BW274" s="15"/>
      <c r="BX274" s="238"/>
      <c r="BY274" s="50"/>
      <c r="BZ274" s="15"/>
      <c r="CA274" s="238"/>
      <c r="CB274" s="50"/>
      <c r="CC274" s="15"/>
      <c r="CD274" s="238"/>
      <c r="CE274" s="50"/>
      <c r="CF274" s="15"/>
      <c r="CG274" s="14"/>
      <c r="CH274" s="50"/>
      <c r="CI274" s="15"/>
      <c r="CJ274" s="14"/>
      <c r="CK274" s="50"/>
      <c r="CL274" s="15"/>
      <c r="CM274" s="14"/>
      <c r="CN274" s="50"/>
      <c r="CO274" s="15"/>
      <c r="CP274" s="14"/>
      <c r="CQ274" s="50"/>
      <c r="CR274" s="15"/>
      <c r="CS274" s="14"/>
      <c r="CT274" s="50"/>
      <c r="CU274" s="15"/>
      <c r="CV274" s="14"/>
      <c r="CW274" s="50"/>
      <c r="CX274" s="15"/>
      <c r="CY274" s="14"/>
      <c r="CZ274" s="50"/>
      <c r="DA274" s="15"/>
      <c r="DB274" s="14"/>
      <c r="DC274" s="50"/>
      <c r="DD274" s="15"/>
      <c r="DE274" s="14"/>
      <c r="DF274" s="50"/>
      <c r="DG274" s="15"/>
      <c r="DH274" s="14"/>
      <c r="DI274" s="50"/>
      <c r="DJ274" s="15"/>
      <c r="DK274" s="14"/>
      <c r="DL274" s="50"/>
      <c r="DM274" s="15"/>
      <c r="DN274" s="14"/>
      <c r="DO274" s="50"/>
      <c r="DP274" s="15"/>
      <c r="DQ274" s="14"/>
      <c r="DR274" s="50"/>
      <c r="DS274" s="15"/>
      <c r="DT274" s="14"/>
      <c r="DU274" s="50"/>
      <c r="DV274" s="15"/>
      <c r="DW274" s="14"/>
      <c r="DX274" s="50"/>
      <c r="DY274" s="15"/>
      <c r="DZ274" s="14"/>
      <c r="EA274" s="50"/>
      <c r="EB274" s="15"/>
      <c r="EC274" s="50"/>
      <c r="ED274" s="50"/>
      <c r="EE274" s="15"/>
      <c r="EF274" s="50"/>
      <c r="EG274" s="50"/>
      <c r="EH274" s="15"/>
      <c r="EI274" s="50"/>
      <c r="EJ274" s="50"/>
      <c r="EK274" s="15"/>
      <c r="EL274" s="50"/>
      <c r="EM274" s="50"/>
      <c r="EN274" s="15"/>
      <c r="EO274" s="14"/>
      <c r="EP274" s="50"/>
      <c r="EQ274" s="15"/>
      <c r="ER274" s="14"/>
      <c r="ES274" s="50"/>
      <c r="ET274" s="15"/>
      <c r="EU274" s="14"/>
      <c r="EV274" s="50"/>
      <c r="EW274" s="15"/>
      <c r="EX274" s="14"/>
      <c r="EY274" s="50"/>
      <c r="EZ274" s="15"/>
      <c r="FA274" s="14"/>
      <c r="FB274" s="50"/>
      <c r="FC274" s="15"/>
      <c r="FD274" s="14"/>
      <c r="FE274" s="50"/>
      <c r="FF274" s="15"/>
      <c r="FG274" s="14"/>
      <c r="FH274" s="50"/>
      <c r="FI274" s="15"/>
      <c r="FJ274" s="14"/>
      <c r="FK274" s="50"/>
      <c r="FL274" s="15"/>
      <c r="FM274" s="14"/>
      <c r="FN274" s="50"/>
      <c r="FO274" s="15"/>
      <c r="FP274" s="14"/>
      <c r="FQ274" s="50"/>
      <c r="FR274" s="15"/>
      <c r="FS274" s="14"/>
      <c r="FT274" s="50"/>
      <c r="FU274" s="15"/>
      <c r="FV274" s="14"/>
    </row>
    <row r="275" spans="1:178" s="12" customFormat="1" ht="15.75" x14ac:dyDescent="0.25">
      <c r="A275" s="59" t="s">
        <v>345</v>
      </c>
      <c r="B275" s="50">
        <f t="shared" si="506"/>
        <v>95.3</v>
      </c>
      <c r="C275" s="50">
        <f t="shared" si="507"/>
        <v>22.505990000000001</v>
      </c>
      <c r="D275" s="15">
        <f t="shared" si="112"/>
        <v>23.615939139559288</v>
      </c>
      <c r="E275" s="50"/>
      <c r="F275" s="50"/>
      <c r="G275" s="50"/>
      <c r="H275" s="50"/>
      <c r="I275" s="50"/>
      <c r="J275" s="50"/>
      <c r="K275" s="50"/>
      <c r="L275" s="50"/>
      <c r="M275" s="50"/>
      <c r="N275" s="238"/>
      <c r="O275" s="238"/>
      <c r="P275" s="238"/>
      <c r="Q275" s="238"/>
      <c r="R275" s="238"/>
      <c r="S275" s="238"/>
      <c r="T275" s="238"/>
      <c r="U275" s="238"/>
      <c r="V275" s="238"/>
      <c r="W275" s="238"/>
      <c r="X275" s="238"/>
      <c r="Y275" s="238"/>
      <c r="Z275" s="50"/>
      <c r="AA275" s="15"/>
      <c r="AB275" s="50"/>
      <c r="AC275" s="238"/>
      <c r="AD275" s="238"/>
      <c r="AE275" s="238"/>
      <c r="AF275" s="238"/>
      <c r="AG275" s="238"/>
      <c r="AH275" s="238"/>
      <c r="AI275" s="238"/>
      <c r="AJ275" s="238"/>
      <c r="AK275" s="238"/>
      <c r="AL275" s="238"/>
      <c r="AM275" s="238"/>
      <c r="AN275" s="83"/>
      <c r="AO275" s="238"/>
      <c r="AP275" s="238"/>
      <c r="AQ275" s="15"/>
      <c r="AR275" s="238"/>
      <c r="AS275" s="238"/>
      <c r="AT275" s="238"/>
      <c r="AU275" s="238"/>
      <c r="AV275" s="238"/>
      <c r="AW275" s="238"/>
      <c r="AX275" s="238"/>
      <c r="AY275" s="238"/>
      <c r="AZ275" s="238"/>
      <c r="BA275" s="238"/>
      <c r="BB275" s="238"/>
      <c r="BC275" s="238"/>
      <c r="BD275" s="238"/>
      <c r="BE275" s="238"/>
      <c r="BF275" s="238"/>
      <c r="BG275" s="50">
        <v>95.3</v>
      </c>
      <c r="BH275" s="50">
        <v>22.505990000000001</v>
      </c>
      <c r="BI275" s="14">
        <f t="shared" si="499"/>
        <v>23.615939139559288</v>
      </c>
      <c r="BJ275" s="50"/>
      <c r="BK275" s="15"/>
      <c r="BL275" s="238"/>
      <c r="BM275" s="238"/>
      <c r="BN275" s="238"/>
      <c r="BO275" s="238"/>
      <c r="BP275" s="50"/>
      <c r="BQ275" s="15"/>
      <c r="BR275" s="238"/>
      <c r="BS275" s="50"/>
      <c r="BT275" s="15"/>
      <c r="BU275" s="238"/>
      <c r="BV275" s="50"/>
      <c r="BW275" s="15"/>
      <c r="BX275" s="238"/>
      <c r="BY275" s="50"/>
      <c r="BZ275" s="15"/>
      <c r="CA275" s="238"/>
      <c r="CB275" s="50"/>
      <c r="CC275" s="15"/>
      <c r="CD275" s="238"/>
      <c r="CE275" s="50"/>
      <c r="CF275" s="15"/>
      <c r="CG275" s="14"/>
      <c r="CH275" s="50"/>
      <c r="CI275" s="15"/>
      <c r="CJ275" s="14"/>
      <c r="CK275" s="50"/>
      <c r="CL275" s="15"/>
      <c r="CM275" s="14"/>
      <c r="CN275" s="50"/>
      <c r="CO275" s="15"/>
      <c r="CP275" s="14"/>
      <c r="CQ275" s="50"/>
      <c r="CR275" s="15"/>
      <c r="CS275" s="14"/>
      <c r="CT275" s="50"/>
      <c r="CU275" s="15"/>
      <c r="CV275" s="14"/>
      <c r="CW275" s="50"/>
      <c r="CX275" s="15"/>
      <c r="CY275" s="14"/>
      <c r="CZ275" s="50"/>
      <c r="DA275" s="15"/>
      <c r="DB275" s="14"/>
      <c r="DC275" s="50"/>
      <c r="DD275" s="15"/>
      <c r="DE275" s="14"/>
      <c r="DF275" s="50"/>
      <c r="DG275" s="15"/>
      <c r="DH275" s="14"/>
      <c r="DI275" s="50"/>
      <c r="DJ275" s="15"/>
      <c r="DK275" s="14"/>
      <c r="DL275" s="50"/>
      <c r="DM275" s="15"/>
      <c r="DN275" s="14"/>
      <c r="DO275" s="50"/>
      <c r="DP275" s="15"/>
      <c r="DQ275" s="14"/>
      <c r="DR275" s="50"/>
      <c r="DS275" s="15"/>
      <c r="DT275" s="14"/>
      <c r="DU275" s="50"/>
      <c r="DV275" s="15"/>
      <c r="DW275" s="14"/>
      <c r="DX275" s="50"/>
      <c r="DY275" s="15"/>
      <c r="DZ275" s="14"/>
      <c r="EA275" s="50"/>
      <c r="EB275" s="15"/>
      <c r="EC275" s="50"/>
      <c r="ED275" s="50"/>
      <c r="EE275" s="15"/>
      <c r="EF275" s="50"/>
      <c r="EG275" s="50"/>
      <c r="EH275" s="15"/>
      <c r="EI275" s="50"/>
      <c r="EJ275" s="50"/>
      <c r="EK275" s="15"/>
      <c r="EL275" s="50"/>
      <c r="EM275" s="50"/>
      <c r="EN275" s="15"/>
      <c r="EO275" s="14"/>
      <c r="EP275" s="50"/>
      <c r="EQ275" s="15"/>
      <c r="ER275" s="14"/>
      <c r="ES275" s="50"/>
      <c r="ET275" s="15"/>
      <c r="EU275" s="14"/>
      <c r="EV275" s="50"/>
      <c r="EW275" s="15"/>
      <c r="EX275" s="14"/>
      <c r="EY275" s="50"/>
      <c r="EZ275" s="15"/>
      <c r="FA275" s="14"/>
      <c r="FB275" s="50"/>
      <c r="FC275" s="15"/>
      <c r="FD275" s="14"/>
      <c r="FE275" s="50"/>
      <c r="FF275" s="15"/>
      <c r="FG275" s="14"/>
      <c r="FH275" s="50"/>
      <c r="FI275" s="15"/>
      <c r="FJ275" s="14"/>
      <c r="FK275" s="50"/>
      <c r="FL275" s="15"/>
      <c r="FM275" s="14"/>
      <c r="FN275" s="50"/>
      <c r="FO275" s="15"/>
      <c r="FP275" s="14"/>
      <c r="FQ275" s="50"/>
      <c r="FR275" s="15"/>
      <c r="FS275" s="14"/>
      <c r="FT275" s="50"/>
      <c r="FU275" s="15"/>
      <c r="FV275" s="14"/>
    </row>
    <row r="276" spans="1:178" s="28" customFormat="1" ht="31.5" x14ac:dyDescent="0.25">
      <c r="A276" s="131" t="s">
        <v>450</v>
      </c>
      <c r="B276" s="80">
        <f t="shared" si="506"/>
        <v>115768.9</v>
      </c>
      <c r="C276" s="80">
        <f t="shared" si="507"/>
        <v>58585.340490000002</v>
      </c>
      <c r="D276" s="83">
        <f t="shared" ref="D276" si="508">C276/B276*100</f>
        <v>50.605422086588028</v>
      </c>
      <c r="E276" s="83">
        <f>E277+E278+E280+E281+E286</f>
        <v>0</v>
      </c>
      <c r="F276" s="83">
        <f t="shared" ref="F276:AY276" si="509">F277+F278+F280+F281+F286</f>
        <v>0</v>
      </c>
      <c r="G276" s="83">
        <f t="shared" si="509"/>
        <v>0</v>
      </c>
      <c r="H276" s="83">
        <f t="shared" si="509"/>
        <v>0</v>
      </c>
      <c r="I276" s="83">
        <f t="shared" si="509"/>
        <v>0</v>
      </c>
      <c r="J276" s="83">
        <f t="shared" si="509"/>
        <v>0</v>
      </c>
      <c r="K276" s="83">
        <f t="shared" si="509"/>
        <v>0</v>
      </c>
      <c r="L276" s="83">
        <f t="shared" si="509"/>
        <v>0</v>
      </c>
      <c r="M276" s="83"/>
      <c r="N276" s="83">
        <f t="shared" si="509"/>
        <v>0</v>
      </c>
      <c r="O276" s="83">
        <f t="shared" si="509"/>
        <v>0</v>
      </c>
      <c r="P276" s="83">
        <f t="shared" si="509"/>
        <v>0</v>
      </c>
      <c r="Q276" s="83">
        <f t="shared" si="509"/>
        <v>0</v>
      </c>
      <c r="R276" s="83">
        <f t="shared" si="509"/>
        <v>0</v>
      </c>
      <c r="S276" s="83">
        <f t="shared" si="509"/>
        <v>0</v>
      </c>
      <c r="T276" s="83">
        <f t="shared" si="509"/>
        <v>0</v>
      </c>
      <c r="U276" s="83">
        <f t="shared" si="509"/>
        <v>0</v>
      </c>
      <c r="V276" s="83">
        <f t="shared" si="509"/>
        <v>0</v>
      </c>
      <c r="W276" s="83">
        <f t="shared" si="509"/>
        <v>0</v>
      </c>
      <c r="X276" s="83">
        <f t="shared" si="509"/>
        <v>0</v>
      </c>
      <c r="Y276" s="83"/>
      <c r="Z276" s="83">
        <f t="shared" si="509"/>
        <v>576.9</v>
      </c>
      <c r="AA276" s="83">
        <f t="shared" si="509"/>
        <v>416.88</v>
      </c>
      <c r="AB276" s="83">
        <f t="shared" si="509"/>
        <v>72.262090483619346</v>
      </c>
      <c r="AC276" s="80">
        <f t="shared" si="509"/>
        <v>0</v>
      </c>
      <c r="AD276" s="83">
        <f t="shared" si="509"/>
        <v>0</v>
      </c>
      <c r="AE276" s="81"/>
      <c r="AF276" s="83">
        <f t="shared" si="509"/>
        <v>0</v>
      </c>
      <c r="AG276" s="83">
        <f t="shared" si="509"/>
        <v>0</v>
      </c>
      <c r="AH276" s="83">
        <f t="shared" si="509"/>
        <v>0</v>
      </c>
      <c r="AI276" s="83">
        <f>SUM(AI277:AI286)</f>
        <v>2059</v>
      </c>
      <c r="AJ276" s="83">
        <f t="shared" ref="AJ276:AM276" si="510">SUM(AJ277:AJ286)</f>
        <v>2059</v>
      </c>
      <c r="AK276" s="83">
        <f>AJ276/AI276*100</f>
        <v>100</v>
      </c>
      <c r="AL276" s="83">
        <f t="shared" si="510"/>
        <v>5739</v>
      </c>
      <c r="AM276" s="83">
        <f t="shared" si="510"/>
        <v>5739</v>
      </c>
      <c r="AN276" s="83">
        <f t="shared" si="489"/>
        <v>100</v>
      </c>
      <c r="AO276" s="83">
        <f t="shared" si="509"/>
        <v>1200</v>
      </c>
      <c r="AP276" s="83">
        <f t="shared" si="509"/>
        <v>1200</v>
      </c>
      <c r="AQ276" s="83">
        <f>AP276/AO276*100</f>
        <v>100</v>
      </c>
      <c r="AR276" s="83">
        <f t="shared" si="509"/>
        <v>0</v>
      </c>
      <c r="AS276" s="83">
        <f t="shared" si="509"/>
        <v>0</v>
      </c>
      <c r="AT276" s="83">
        <f t="shared" si="509"/>
        <v>0</v>
      </c>
      <c r="AU276" s="83">
        <f t="shared" si="509"/>
        <v>0</v>
      </c>
      <c r="AV276" s="83">
        <f t="shared" si="509"/>
        <v>0</v>
      </c>
      <c r="AW276" s="83">
        <f t="shared" si="509"/>
        <v>0</v>
      </c>
      <c r="AX276" s="83">
        <f t="shared" si="509"/>
        <v>0</v>
      </c>
      <c r="AY276" s="83">
        <f t="shared" si="509"/>
        <v>0</v>
      </c>
      <c r="AZ276" s="83">
        <f t="shared" ref="AZ276:BI276" si="511">AZ277+AZ278+AZ280+AZ281+AZ286</f>
        <v>0</v>
      </c>
      <c r="BA276" s="83">
        <f t="shared" si="511"/>
        <v>0</v>
      </c>
      <c r="BB276" s="83">
        <f t="shared" si="511"/>
        <v>0</v>
      </c>
      <c r="BC276" s="83">
        <f t="shared" si="511"/>
        <v>0</v>
      </c>
      <c r="BD276" s="83">
        <f t="shared" si="511"/>
        <v>0</v>
      </c>
      <c r="BE276" s="83">
        <f t="shared" si="511"/>
        <v>0</v>
      </c>
      <c r="BF276" s="83">
        <f t="shared" si="511"/>
        <v>0</v>
      </c>
      <c r="BG276" s="83">
        <f>SUM(BG277:BG286)</f>
        <v>3213.1000000000004</v>
      </c>
      <c r="BH276" s="83">
        <f>SUM(BH277:BH286)</f>
        <v>1600.6223199999995</v>
      </c>
      <c r="BI276" s="83">
        <f t="shared" si="511"/>
        <v>141.28481232483654</v>
      </c>
      <c r="BJ276" s="83"/>
      <c r="BK276" s="83">
        <f>SUM(BK277:BK286)</f>
        <v>0</v>
      </c>
      <c r="BL276" s="83"/>
      <c r="BM276" s="83">
        <f t="shared" ref="BM276:BO276" si="512">BM277+BM278+BM280+BM281+BM286</f>
        <v>0</v>
      </c>
      <c r="BN276" s="83">
        <f t="shared" si="512"/>
        <v>0</v>
      </c>
      <c r="BO276" s="83">
        <f t="shared" si="512"/>
        <v>0</v>
      </c>
      <c r="BP276" s="83">
        <f>SUM(BP277:BP286)</f>
        <v>0</v>
      </c>
      <c r="BQ276" s="83">
        <f>SUM(BQ277:BQ286)</f>
        <v>0</v>
      </c>
      <c r="BR276" s="83"/>
      <c r="BS276" s="83">
        <f>SUM(BS277:BS286)</f>
        <v>0</v>
      </c>
      <c r="BT276" s="83">
        <f>SUM(BT277:BT286)</f>
        <v>0</v>
      </c>
      <c r="BU276" s="83"/>
      <c r="BV276" s="83">
        <f>SUM(BV277:BV286)</f>
        <v>0</v>
      </c>
      <c r="BW276" s="83">
        <f>SUM(BW277:BW286)</f>
        <v>0</v>
      </c>
      <c r="BX276" s="83"/>
      <c r="BY276" s="83">
        <f>SUM(BY277:BY286)</f>
        <v>0</v>
      </c>
      <c r="BZ276" s="83">
        <f>SUM(BZ277:BZ286)</f>
        <v>0</v>
      </c>
      <c r="CA276" s="83"/>
      <c r="CB276" s="83">
        <f>SUM(CB277:CB286)</f>
        <v>0</v>
      </c>
      <c r="CC276" s="83">
        <f>SUM(CC277:CC286)</f>
        <v>0</v>
      </c>
      <c r="CD276" s="83"/>
      <c r="CE276" s="83">
        <f>SUM(CE277:CE286)</f>
        <v>50</v>
      </c>
      <c r="CF276" s="83">
        <f>SUM(CF277:CF286)</f>
        <v>50</v>
      </c>
      <c r="CG276" s="81">
        <f t="shared" ref="CG276:CG333" si="513">CF276/CE276*100</f>
        <v>100</v>
      </c>
      <c r="CH276" s="83">
        <f>SUM(CH277:CH286)</f>
        <v>0</v>
      </c>
      <c r="CI276" s="83">
        <f>SUM(CI277:CI286)</f>
        <v>0</v>
      </c>
      <c r="CJ276" s="81"/>
      <c r="CK276" s="83">
        <f>SUM(CK277:CK286)</f>
        <v>0</v>
      </c>
      <c r="CL276" s="83">
        <f>SUM(CL277:CL286)</f>
        <v>0</v>
      </c>
      <c r="CM276" s="81"/>
      <c r="CN276" s="83">
        <f>SUM(CN277:CN286)</f>
        <v>0</v>
      </c>
      <c r="CO276" s="83">
        <f>SUM(CO277:CO286)</f>
        <v>0</v>
      </c>
      <c r="CP276" s="81"/>
      <c r="CQ276" s="83">
        <f>SUM(CQ277:CQ286)</f>
        <v>0</v>
      </c>
      <c r="CR276" s="83">
        <f>SUM(CR277:CR286)</f>
        <v>0</v>
      </c>
      <c r="CS276" s="81"/>
      <c r="CT276" s="83">
        <f>SUM(CT277:CT286)</f>
        <v>0</v>
      </c>
      <c r="CU276" s="83">
        <f>SUM(CU277:CU286)</f>
        <v>0</v>
      </c>
      <c r="CV276" s="81"/>
      <c r="CW276" s="83">
        <f>SUM(CW277:CW286)</f>
        <v>0</v>
      </c>
      <c r="CX276" s="83">
        <f>SUM(CX277:CX286)</f>
        <v>0</v>
      </c>
      <c r="CY276" s="81"/>
      <c r="CZ276" s="83">
        <f>SUM(CZ277:CZ286)</f>
        <v>37000</v>
      </c>
      <c r="DA276" s="83">
        <f>SUM(DA277:DA286)</f>
        <v>37000</v>
      </c>
      <c r="DB276" s="81">
        <f t="shared" ref="DB276" si="514">DA276/CZ276*100</f>
        <v>100</v>
      </c>
      <c r="DC276" s="83">
        <f>SUM(DC277:DC286)</f>
        <v>0</v>
      </c>
      <c r="DD276" s="83">
        <f>SUM(DD277:DD286)</f>
        <v>0</v>
      </c>
      <c r="DE276" s="81"/>
      <c r="DF276" s="83">
        <f>SUM(DF277:DF286)</f>
        <v>0</v>
      </c>
      <c r="DG276" s="83">
        <f>SUM(DG277:DG286)</f>
        <v>0</v>
      </c>
      <c r="DH276" s="81"/>
      <c r="DI276" s="83">
        <f>SUM(DI277:DI286)</f>
        <v>0</v>
      </c>
      <c r="DJ276" s="83">
        <f>SUM(DJ277:DJ286)</f>
        <v>0</v>
      </c>
      <c r="DK276" s="81"/>
      <c r="DL276" s="83">
        <f>SUM(DL277:DL286)</f>
        <v>0</v>
      </c>
      <c r="DM276" s="83">
        <f>SUM(DM277:DM286)</f>
        <v>0</v>
      </c>
      <c r="DN276" s="81"/>
      <c r="DO276" s="83">
        <f>SUM(DO277:DO286)</f>
        <v>0</v>
      </c>
      <c r="DP276" s="83">
        <f>SUM(DP277:DP286)</f>
        <v>0</v>
      </c>
      <c r="DQ276" s="81"/>
      <c r="DR276" s="83">
        <f>SUM(DR277:DR286)</f>
        <v>0</v>
      </c>
      <c r="DS276" s="83">
        <f>SUM(DS277:DS286)</f>
        <v>0</v>
      </c>
      <c r="DT276" s="81"/>
      <c r="DU276" s="83">
        <f>SUM(DU277:DU286)</f>
        <v>0</v>
      </c>
      <c r="DV276" s="83">
        <f>SUM(DV277:DV286)</f>
        <v>0</v>
      </c>
      <c r="DW276" s="81"/>
      <c r="DX276" s="83">
        <f>SUM(DX277:DX286)</f>
        <v>0</v>
      </c>
      <c r="DY276" s="83">
        <f>SUM(DY277:DY286)</f>
        <v>0</v>
      </c>
      <c r="DZ276" s="81"/>
      <c r="EA276" s="83">
        <f t="shared" ref="EA276:EC276" si="515">EA277+EA278+EA280+EA281+EA286</f>
        <v>500.9</v>
      </c>
      <c r="EB276" s="83">
        <f t="shared" si="515"/>
        <v>0</v>
      </c>
      <c r="EC276" s="83">
        <f t="shared" si="515"/>
        <v>0</v>
      </c>
      <c r="ED276" s="83">
        <f t="shared" ref="ED276:EE276" si="516">ED277+ED278+ED280+ED281+ED286</f>
        <v>0</v>
      </c>
      <c r="EE276" s="83">
        <f t="shared" si="516"/>
        <v>0</v>
      </c>
      <c r="EF276" s="83"/>
      <c r="EG276" s="83"/>
      <c r="EH276" s="83"/>
      <c r="EI276" s="83"/>
      <c r="EJ276" s="83"/>
      <c r="EK276" s="83"/>
      <c r="EL276" s="83"/>
      <c r="EM276" s="83">
        <f>SUM(EM277:EM286)</f>
        <v>65000</v>
      </c>
      <c r="EN276" s="83">
        <f>SUM(EN277:EN286)</f>
        <v>10089.838169999999</v>
      </c>
      <c r="EO276" s="81">
        <f t="shared" si="491"/>
        <v>15.522827953846152</v>
      </c>
      <c r="EP276" s="83"/>
      <c r="EQ276" s="83"/>
      <c r="ER276" s="81"/>
      <c r="ES276" s="83"/>
      <c r="ET276" s="83"/>
      <c r="EU276" s="81"/>
      <c r="EV276" s="83"/>
      <c r="EW276" s="83"/>
      <c r="EX276" s="81"/>
      <c r="EY276" s="83"/>
      <c r="EZ276" s="83"/>
      <c r="FA276" s="81"/>
      <c r="FB276" s="83"/>
      <c r="FC276" s="83"/>
      <c r="FD276" s="81"/>
      <c r="FE276" s="83"/>
      <c r="FF276" s="83"/>
      <c r="FG276" s="81"/>
      <c r="FH276" s="83">
        <f>SUM(FH277:FH286)</f>
        <v>430</v>
      </c>
      <c r="FI276" s="83">
        <f>SUM(FI277:FI286)</f>
        <v>430</v>
      </c>
      <c r="FJ276" s="81">
        <f t="shared" ref="FJ276:FJ325" si="517">FI276/FH276*100</f>
        <v>100</v>
      </c>
      <c r="FK276" s="83"/>
      <c r="FL276" s="83"/>
      <c r="FM276" s="81"/>
      <c r="FN276" s="83"/>
      <c r="FO276" s="83"/>
      <c r="FP276" s="81"/>
      <c r="FQ276" s="83"/>
      <c r="FR276" s="83"/>
      <c r="FS276" s="81"/>
      <c r="FT276" s="83"/>
      <c r="FU276" s="83"/>
      <c r="FV276" s="81"/>
    </row>
    <row r="277" spans="1:178" s="12" customFormat="1" ht="31.5" x14ac:dyDescent="0.25">
      <c r="A277" s="59" t="s">
        <v>392</v>
      </c>
      <c r="B277" s="50">
        <f t="shared" si="506"/>
        <v>13029.1</v>
      </c>
      <c r="C277" s="50">
        <f t="shared" si="507"/>
        <v>11213.558580000001</v>
      </c>
      <c r="D277" s="15">
        <f t="shared" si="112"/>
        <v>86.065488636974166</v>
      </c>
      <c r="E277" s="15"/>
      <c r="F277" s="15"/>
      <c r="G277" s="15"/>
      <c r="H277" s="15"/>
      <c r="I277" s="15"/>
      <c r="J277" s="15"/>
      <c r="K277" s="15"/>
      <c r="L277" s="15"/>
      <c r="M277" s="15"/>
      <c r="N277" s="15"/>
      <c r="O277" s="15"/>
      <c r="P277" s="15"/>
      <c r="Q277" s="15"/>
      <c r="R277" s="15"/>
      <c r="S277" s="15"/>
      <c r="T277" s="15"/>
      <c r="U277" s="15"/>
      <c r="V277" s="14"/>
      <c r="W277" s="15"/>
      <c r="X277" s="15"/>
      <c r="Y277" s="15"/>
      <c r="Z277" s="15">
        <v>576.9</v>
      </c>
      <c r="AA277" s="172">
        <v>416.88</v>
      </c>
      <c r="AB277" s="14">
        <f t="shared" si="163"/>
        <v>72.262090483619346</v>
      </c>
      <c r="AC277" s="50"/>
      <c r="AD277" s="15"/>
      <c r="AE277" s="14"/>
      <c r="AF277" s="15"/>
      <c r="AG277" s="15"/>
      <c r="AH277" s="14"/>
      <c r="AI277" s="15">
        <v>2059</v>
      </c>
      <c r="AJ277" s="15">
        <v>2059</v>
      </c>
      <c r="AK277" s="15">
        <f t="shared" ref="AK277:AK298" si="518">AJ277/AI277*100</f>
        <v>100</v>
      </c>
      <c r="AL277" s="14">
        <v>5739</v>
      </c>
      <c r="AM277" s="14">
        <v>5739</v>
      </c>
      <c r="AN277" s="15">
        <f t="shared" si="489"/>
        <v>100</v>
      </c>
      <c r="AO277" s="15">
        <v>1200</v>
      </c>
      <c r="AP277" s="15">
        <v>1200</v>
      </c>
      <c r="AQ277" s="15">
        <f>AP277/AO277*100</f>
        <v>100</v>
      </c>
      <c r="AR277" s="15"/>
      <c r="AS277" s="15"/>
      <c r="AT277" s="14"/>
      <c r="AU277" s="15"/>
      <c r="AV277" s="15"/>
      <c r="AW277" s="14"/>
      <c r="AX277" s="15"/>
      <c r="AY277" s="15"/>
      <c r="AZ277" s="14"/>
      <c r="BA277" s="15"/>
      <c r="BB277" s="15"/>
      <c r="BC277" s="14"/>
      <c r="BD277" s="15"/>
      <c r="BE277" s="15"/>
      <c r="BF277" s="14"/>
      <c r="BG277" s="50">
        <v>2473.3000000000002</v>
      </c>
      <c r="BH277" s="50">
        <v>1318.67858</v>
      </c>
      <c r="BI277" s="14">
        <f t="shared" ref="BI277:BI286" si="519">BH277/BG277*100</f>
        <v>53.316564104637521</v>
      </c>
      <c r="BJ277" s="50"/>
      <c r="BK277" s="15"/>
      <c r="BL277" s="14"/>
      <c r="BM277" s="15"/>
      <c r="BN277" s="15"/>
      <c r="BO277" s="14"/>
      <c r="BP277" s="50"/>
      <c r="BQ277" s="15"/>
      <c r="BR277" s="14"/>
      <c r="BS277" s="50"/>
      <c r="BT277" s="15"/>
      <c r="BU277" s="14"/>
      <c r="BV277" s="50"/>
      <c r="BW277" s="15"/>
      <c r="BX277" s="14"/>
      <c r="BY277" s="50"/>
      <c r="BZ277" s="15"/>
      <c r="CA277" s="14"/>
      <c r="CB277" s="50"/>
      <c r="CC277" s="15"/>
      <c r="CD277" s="14"/>
      <c r="CE277" s="14">
        <v>50</v>
      </c>
      <c r="CF277" s="14">
        <v>50</v>
      </c>
      <c r="CG277" s="14">
        <f t="shared" si="513"/>
        <v>100</v>
      </c>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c r="DK277" s="14"/>
      <c r="DL277" s="14"/>
      <c r="DM277" s="14"/>
      <c r="DN277" s="14"/>
      <c r="DO277" s="14"/>
      <c r="DP277" s="14"/>
      <c r="DQ277" s="14"/>
      <c r="DR277" s="14"/>
      <c r="DS277" s="14"/>
      <c r="DT277" s="14"/>
      <c r="DU277" s="14"/>
      <c r="DV277" s="14"/>
      <c r="DW277" s="14"/>
      <c r="DX277" s="14"/>
      <c r="DY277" s="14"/>
      <c r="DZ277" s="14"/>
      <c r="EA277" s="191">
        <v>500.9</v>
      </c>
      <c r="EB277" s="172"/>
      <c r="EC277" s="14">
        <f t="shared" ref="EC277" si="520">EB277/EA277*100</f>
        <v>0</v>
      </c>
      <c r="ED277" s="172"/>
      <c r="EE277" s="172"/>
      <c r="EF277" s="14"/>
      <c r="EG277" s="172"/>
      <c r="EH277" s="172"/>
      <c r="EI277" s="14"/>
      <c r="EJ277" s="172"/>
      <c r="EK277" s="172"/>
      <c r="EL277" s="14"/>
      <c r="EM277" s="172"/>
      <c r="EN277" s="172"/>
      <c r="EO277" s="14"/>
      <c r="EP277" s="172"/>
      <c r="EQ277" s="172"/>
      <c r="ER277" s="14"/>
      <c r="ES277" s="172"/>
      <c r="ET277" s="172"/>
      <c r="EU277" s="14"/>
      <c r="EV277" s="172"/>
      <c r="EW277" s="172"/>
      <c r="EX277" s="14"/>
      <c r="EY277" s="172"/>
      <c r="EZ277" s="172"/>
      <c r="FA277" s="14"/>
      <c r="FB277" s="172"/>
      <c r="FC277" s="172"/>
      <c r="FD277" s="14"/>
      <c r="FE277" s="172"/>
      <c r="FF277" s="172"/>
      <c r="FG277" s="14"/>
      <c r="FH277" s="172">
        <v>430</v>
      </c>
      <c r="FI277" s="172">
        <v>430</v>
      </c>
      <c r="FJ277" s="14">
        <f t="shared" si="517"/>
        <v>100</v>
      </c>
      <c r="FK277" s="172"/>
      <c r="FL277" s="172"/>
      <c r="FM277" s="14"/>
      <c r="FN277" s="172"/>
      <c r="FO277" s="172"/>
      <c r="FP277" s="14"/>
      <c r="FQ277" s="172"/>
      <c r="FR277" s="172"/>
      <c r="FS277" s="14"/>
      <c r="FT277" s="172"/>
      <c r="FU277" s="172"/>
      <c r="FV277" s="14"/>
    </row>
    <row r="278" spans="1:178" s="12" customFormat="1" ht="15.75" x14ac:dyDescent="0.25">
      <c r="A278" s="59" t="s">
        <v>446</v>
      </c>
      <c r="B278" s="50">
        <f t="shared" si="506"/>
        <v>102000</v>
      </c>
      <c r="C278" s="50">
        <f t="shared" si="507"/>
        <v>47089.838170000003</v>
      </c>
      <c r="D278" s="15">
        <f t="shared" si="112"/>
        <v>46.166508009803927</v>
      </c>
      <c r="E278" s="50"/>
      <c r="F278" s="50"/>
      <c r="G278" s="50"/>
      <c r="H278" s="50"/>
      <c r="I278" s="50"/>
      <c r="J278" s="50"/>
      <c r="K278" s="50"/>
      <c r="L278" s="50"/>
      <c r="M278" s="50"/>
      <c r="N278" s="238"/>
      <c r="O278" s="238"/>
      <c r="P278" s="238"/>
      <c r="Q278" s="238"/>
      <c r="R278" s="238"/>
      <c r="S278" s="238"/>
      <c r="T278" s="238"/>
      <c r="U278" s="238"/>
      <c r="V278" s="238"/>
      <c r="W278" s="15"/>
      <c r="X278" s="15"/>
      <c r="Y278" s="15"/>
      <c r="Z278" s="15"/>
      <c r="AA278" s="15"/>
      <c r="AB278" s="50"/>
      <c r="AC278" s="15"/>
      <c r="AD278" s="15"/>
      <c r="AE278" s="15"/>
      <c r="AF278" s="15"/>
      <c r="AG278" s="15"/>
      <c r="AH278" s="238"/>
      <c r="AI278" s="15"/>
      <c r="AJ278" s="15"/>
      <c r="AK278" s="15"/>
      <c r="AL278" s="238"/>
      <c r="AM278" s="238"/>
      <c r="AN278" s="238"/>
      <c r="AO278" s="15"/>
      <c r="AP278" s="15"/>
      <c r="AQ278" s="238"/>
      <c r="AR278" s="15"/>
      <c r="AS278" s="15"/>
      <c r="AT278" s="238"/>
      <c r="AU278" s="15"/>
      <c r="AV278" s="15"/>
      <c r="AW278" s="238"/>
      <c r="AX278" s="15"/>
      <c r="AY278" s="15"/>
      <c r="AZ278" s="238"/>
      <c r="BA278" s="15"/>
      <c r="BB278" s="15"/>
      <c r="BC278" s="238"/>
      <c r="BD278" s="15"/>
      <c r="BE278" s="15"/>
      <c r="BF278" s="238"/>
      <c r="BG278" s="50"/>
      <c r="BH278" s="50"/>
      <c r="BI278" s="14"/>
      <c r="BJ278" s="50"/>
      <c r="BK278" s="15"/>
      <c r="BL278" s="238"/>
      <c r="BM278" s="15"/>
      <c r="BN278" s="15"/>
      <c r="BO278" s="238"/>
      <c r="BP278" s="50"/>
      <c r="BQ278" s="15"/>
      <c r="BR278" s="238"/>
      <c r="BS278" s="50"/>
      <c r="BT278" s="15"/>
      <c r="BU278" s="238"/>
      <c r="BV278" s="50"/>
      <c r="BW278" s="15"/>
      <c r="BX278" s="238"/>
      <c r="BY278" s="50"/>
      <c r="BZ278" s="15"/>
      <c r="CA278" s="238"/>
      <c r="CB278" s="50"/>
      <c r="CC278" s="15"/>
      <c r="CD278" s="238"/>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v>37000</v>
      </c>
      <c r="DA278" s="14">
        <v>37000</v>
      </c>
      <c r="DB278" s="14">
        <f>DA278/CZ278*100</f>
        <v>100</v>
      </c>
      <c r="DC278" s="14"/>
      <c r="DD278" s="14"/>
      <c r="DE278" s="14"/>
      <c r="DF278" s="14"/>
      <c r="DG278" s="14"/>
      <c r="DH278" s="14"/>
      <c r="DI278" s="14"/>
      <c r="DJ278" s="14"/>
      <c r="DK278" s="14"/>
      <c r="DL278" s="14"/>
      <c r="DM278" s="14"/>
      <c r="DN278" s="14"/>
      <c r="DO278" s="14"/>
      <c r="DP278" s="14"/>
      <c r="DQ278" s="14"/>
      <c r="DR278" s="14"/>
      <c r="DS278" s="14"/>
      <c r="DT278" s="14"/>
      <c r="DU278" s="14"/>
      <c r="DV278" s="14"/>
      <c r="DW278" s="14"/>
      <c r="DX278" s="14"/>
      <c r="DY278" s="14"/>
      <c r="DZ278" s="14"/>
      <c r="EA278" s="15"/>
      <c r="EB278" s="15"/>
      <c r="EC278" s="50"/>
      <c r="ED278" s="15"/>
      <c r="EE278" s="15"/>
      <c r="EF278" s="50"/>
      <c r="EG278" s="15"/>
      <c r="EH278" s="15"/>
      <c r="EI278" s="50"/>
      <c r="EJ278" s="15"/>
      <c r="EK278" s="15"/>
      <c r="EL278" s="50"/>
      <c r="EM278" s="15">
        <v>65000</v>
      </c>
      <c r="EN278" s="172">
        <v>10089.838169999999</v>
      </c>
      <c r="EO278" s="14">
        <f t="shared" si="491"/>
        <v>15.522827953846152</v>
      </c>
      <c r="EP278" s="15"/>
      <c r="EQ278" s="172"/>
      <c r="ER278" s="14"/>
      <c r="ES278" s="15"/>
      <c r="ET278" s="172"/>
      <c r="EU278" s="14"/>
      <c r="EV278" s="15"/>
      <c r="EW278" s="172"/>
      <c r="EX278" s="14"/>
      <c r="EY278" s="15"/>
      <c r="EZ278" s="172"/>
      <c r="FA278" s="14"/>
      <c r="FB278" s="15"/>
      <c r="FC278" s="172"/>
      <c r="FD278" s="14"/>
      <c r="FE278" s="15"/>
      <c r="FF278" s="172"/>
      <c r="FG278" s="14"/>
      <c r="FH278" s="15"/>
      <c r="FI278" s="172"/>
      <c r="FJ278" s="14"/>
      <c r="FK278" s="15"/>
      <c r="FL278" s="172"/>
      <c r="FM278" s="14"/>
      <c r="FN278" s="15"/>
      <c r="FO278" s="172"/>
      <c r="FP278" s="14"/>
      <c r="FQ278" s="15"/>
      <c r="FR278" s="172"/>
      <c r="FS278" s="14"/>
      <c r="FT278" s="15"/>
      <c r="FU278" s="172"/>
      <c r="FV278" s="14"/>
    </row>
    <row r="279" spans="1:178" s="12" customFormat="1" ht="15.75" x14ac:dyDescent="0.25">
      <c r="A279" s="59" t="s">
        <v>632</v>
      </c>
      <c r="B279" s="50">
        <f t="shared" si="506"/>
        <v>46.5</v>
      </c>
      <c r="C279" s="50">
        <f t="shared" si="507"/>
        <v>46.5</v>
      </c>
      <c r="D279" s="15">
        <f t="shared" si="112"/>
        <v>100</v>
      </c>
      <c r="E279" s="50"/>
      <c r="F279" s="50"/>
      <c r="G279" s="50"/>
      <c r="H279" s="50"/>
      <c r="I279" s="50"/>
      <c r="J279" s="50"/>
      <c r="K279" s="50"/>
      <c r="L279" s="50"/>
      <c r="M279" s="50"/>
      <c r="N279" s="238"/>
      <c r="O279" s="238"/>
      <c r="P279" s="238"/>
      <c r="Q279" s="238"/>
      <c r="R279" s="238"/>
      <c r="S279" s="238"/>
      <c r="T279" s="238"/>
      <c r="U279" s="238"/>
      <c r="V279" s="238"/>
      <c r="W279" s="15"/>
      <c r="X279" s="15"/>
      <c r="Y279" s="15"/>
      <c r="Z279" s="15"/>
      <c r="AA279" s="15"/>
      <c r="AB279" s="50"/>
      <c r="AC279" s="15"/>
      <c r="AD279" s="15"/>
      <c r="AE279" s="15"/>
      <c r="AF279" s="15"/>
      <c r="AG279" s="15"/>
      <c r="AH279" s="238"/>
      <c r="AI279" s="15"/>
      <c r="AJ279" s="15"/>
      <c r="AK279" s="15"/>
      <c r="AL279" s="238"/>
      <c r="AM279" s="238"/>
      <c r="AN279" s="238"/>
      <c r="AO279" s="15"/>
      <c r="AP279" s="15"/>
      <c r="AQ279" s="238"/>
      <c r="AR279" s="15"/>
      <c r="AS279" s="15"/>
      <c r="AT279" s="238"/>
      <c r="AU279" s="15"/>
      <c r="AV279" s="15"/>
      <c r="AW279" s="238"/>
      <c r="AX279" s="15"/>
      <c r="AY279" s="15"/>
      <c r="AZ279" s="238"/>
      <c r="BA279" s="15"/>
      <c r="BB279" s="15"/>
      <c r="BC279" s="238"/>
      <c r="BD279" s="15"/>
      <c r="BE279" s="15"/>
      <c r="BF279" s="238"/>
      <c r="BG279" s="50">
        <v>46.5</v>
      </c>
      <c r="BH279" s="50">
        <v>46.5</v>
      </c>
      <c r="BI279" s="14">
        <f t="shared" si="519"/>
        <v>100</v>
      </c>
      <c r="BJ279" s="50"/>
      <c r="BK279" s="15"/>
      <c r="BL279" s="238"/>
      <c r="BM279" s="15"/>
      <c r="BN279" s="15"/>
      <c r="BO279" s="238"/>
      <c r="BP279" s="50"/>
      <c r="BQ279" s="15"/>
      <c r="BR279" s="238"/>
      <c r="BS279" s="50"/>
      <c r="BT279" s="15"/>
      <c r="BU279" s="238"/>
      <c r="BV279" s="50"/>
      <c r="BW279" s="15"/>
      <c r="BX279" s="238"/>
      <c r="BY279" s="50"/>
      <c r="BZ279" s="15"/>
      <c r="CA279" s="238"/>
      <c r="CB279" s="50"/>
      <c r="CC279" s="15"/>
      <c r="CD279" s="238"/>
      <c r="CE279" s="50"/>
      <c r="CF279" s="15"/>
      <c r="CG279" s="14"/>
      <c r="CH279" s="50"/>
      <c r="CI279" s="15"/>
      <c r="CJ279" s="14"/>
      <c r="CK279" s="50"/>
      <c r="CL279" s="15"/>
      <c r="CM279" s="14"/>
      <c r="CN279" s="50"/>
      <c r="CO279" s="15"/>
      <c r="CP279" s="14"/>
      <c r="CQ279" s="50"/>
      <c r="CR279" s="15"/>
      <c r="CS279" s="14"/>
      <c r="CT279" s="50"/>
      <c r="CU279" s="15"/>
      <c r="CV279" s="14"/>
      <c r="CW279" s="50"/>
      <c r="CX279" s="15"/>
      <c r="CY279" s="14"/>
      <c r="CZ279" s="50"/>
      <c r="DA279" s="15"/>
      <c r="DB279" s="14"/>
      <c r="DC279" s="50"/>
      <c r="DD279" s="15"/>
      <c r="DE279" s="14"/>
      <c r="DF279" s="50"/>
      <c r="DG279" s="15"/>
      <c r="DH279" s="14"/>
      <c r="DI279" s="50"/>
      <c r="DJ279" s="15"/>
      <c r="DK279" s="14"/>
      <c r="DL279" s="50"/>
      <c r="DM279" s="15"/>
      <c r="DN279" s="14"/>
      <c r="DO279" s="50"/>
      <c r="DP279" s="15"/>
      <c r="DQ279" s="14"/>
      <c r="DR279" s="50"/>
      <c r="DS279" s="15"/>
      <c r="DT279" s="14"/>
      <c r="DU279" s="50"/>
      <c r="DV279" s="15"/>
      <c r="DW279" s="14"/>
      <c r="DX279" s="50"/>
      <c r="DY279" s="15"/>
      <c r="DZ279" s="14"/>
      <c r="EA279" s="15"/>
      <c r="EB279" s="15"/>
      <c r="EC279" s="50"/>
      <c r="ED279" s="15"/>
      <c r="EE279" s="15"/>
      <c r="EF279" s="50"/>
      <c r="EG279" s="15"/>
      <c r="EH279" s="15"/>
      <c r="EI279" s="50"/>
      <c r="EJ279" s="15"/>
      <c r="EK279" s="15"/>
      <c r="EL279" s="50"/>
      <c r="EM279" s="15"/>
      <c r="EN279" s="15"/>
      <c r="EO279" s="50"/>
      <c r="EP279" s="15"/>
      <c r="EQ279" s="15"/>
      <c r="ER279" s="50"/>
      <c r="ES279" s="15"/>
      <c r="ET279" s="15"/>
      <c r="EU279" s="50"/>
      <c r="EV279" s="15"/>
      <c r="EW279" s="15"/>
      <c r="EX279" s="50"/>
      <c r="EY279" s="15"/>
      <c r="EZ279" s="15"/>
      <c r="FA279" s="50"/>
      <c r="FB279" s="15"/>
      <c r="FC279" s="15"/>
      <c r="FD279" s="50"/>
      <c r="FE279" s="15"/>
      <c r="FF279" s="15"/>
      <c r="FG279" s="50"/>
      <c r="FH279" s="15"/>
      <c r="FI279" s="15"/>
      <c r="FJ279" s="14"/>
      <c r="FK279" s="15"/>
      <c r="FL279" s="15"/>
      <c r="FM279" s="14"/>
      <c r="FN279" s="15"/>
      <c r="FO279" s="15"/>
      <c r="FP279" s="14"/>
      <c r="FQ279" s="15"/>
      <c r="FR279" s="15"/>
      <c r="FS279" s="14"/>
      <c r="FT279" s="15"/>
      <c r="FU279" s="15"/>
      <c r="FV279" s="14"/>
    </row>
    <row r="280" spans="1:178" s="12" customFormat="1" ht="15.75" x14ac:dyDescent="0.25">
      <c r="A280" s="59" t="s">
        <v>447</v>
      </c>
      <c r="B280" s="50">
        <f t="shared" si="506"/>
        <v>231.9</v>
      </c>
      <c r="C280" s="50">
        <f t="shared" si="507"/>
        <v>46.390260000000005</v>
      </c>
      <c r="D280" s="15">
        <f t="shared" si="112"/>
        <v>20.004424320827948</v>
      </c>
      <c r="E280" s="50"/>
      <c r="F280" s="50"/>
      <c r="G280" s="50"/>
      <c r="H280" s="50"/>
      <c r="I280" s="50"/>
      <c r="J280" s="50"/>
      <c r="K280" s="50"/>
      <c r="L280" s="50"/>
      <c r="M280" s="50"/>
      <c r="N280" s="238"/>
      <c r="O280" s="238"/>
      <c r="P280" s="238"/>
      <c r="Q280" s="238"/>
      <c r="R280" s="238"/>
      <c r="S280" s="238"/>
      <c r="T280" s="238"/>
      <c r="U280" s="238"/>
      <c r="V280" s="238"/>
      <c r="W280" s="238"/>
      <c r="X280" s="238"/>
      <c r="Y280" s="238"/>
      <c r="Z280" s="50"/>
      <c r="AA280" s="15"/>
      <c r="AB280" s="50"/>
      <c r="AC280" s="238"/>
      <c r="AD280" s="238"/>
      <c r="AE280" s="238"/>
      <c r="AF280" s="238"/>
      <c r="AG280" s="238"/>
      <c r="AH280" s="238"/>
      <c r="AI280" s="238"/>
      <c r="AJ280" s="238"/>
      <c r="AK280" s="15"/>
      <c r="AL280" s="238"/>
      <c r="AM280" s="238"/>
      <c r="AN280" s="238"/>
      <c r="AO280" s="238"/>
      <c r="AP280" s="238"/>
      <c r="AQ280" s="238"/>
      <c r="AR280" s="238"/>
      <c r="AS280" s="238"/>
      <c r="AT280" s="238"/>
      <c r="AU280" s="238"/>
      <c r="AV280" s="238"/>
      <c r="AW280" s="238"/>
      <c r="AX280" s="238"/>
      <c r="AY280" s="238"/>
      <c r="AZ280" s="238"/>
      <c r="BA280" s="238"/>
      <c r="BB280" s="238"/>
      <c r="BC280" s="238"/>
      <c r="BD280" s="238"/>
      <c r="BE280" s="238"/>
      <c r="BF280" s="238"/>
      <c r="BG280" s="50">
        <v>231.9</v>
      </c>
      <c r="BH280" s="50">
        <v>46.390260000000005</v>
      </c>
      <c r="BI280" s="14">
        <f t="shared" si="519"/>
        <v>20.004424320827948</v>
      </c>
      <c r="BJ280" s="50"/>
      <c r="BK280" s="15"/>
      <c r="BL280" s="238"/>
      <c r="BM280" s="238"/>
      <c r="BN280" s="238"/>
      <c r="BO280" s="238"/>
      <c r="BP280" s="50"/>
      <c r="BQ280" s="15"/>
      <c r="BR280" s="238"/>
      <c r="BS280" s="50"/>
      <c r="BT280" s="15"/>
      <c r="BU280" s="238"/>
      <c r="BV280" s="50"/>
      <c r="BW280" s="15"/>
      <c r="BX280" s="238"/>
      <c r="BY280" s="50"/>
      <c r="BZ280" s="15"/>
      <c r="CA280" s="238"/>
      <c r="CB280" s="50"/>
      <c r="CC280" s="15"/>
      <c r="CD280" s="238"/>
      <c r="CE280" s="50"/>
      <c r="CF280" s="15"/>
      <c r="CG280" s="14"/>
      <c r="CH280" s="50"/>
      <c r="CI280" s="15"/>
      <c r="CJ280" s="14"/>
      <c r="CK280" s="50"/>
      <c r="CL280" s="15"/>
      <c r="CM280" s="14"/>
      <c r="CN280" s="50"/>
      <c r="CO280" s="15"/>
      <c r="CP280" s="14"/>
      <c r="CQ280" s="50"/>
      <c r="CR280" s="15"/>
      <c r="CS280" s="14"/>
      <c r="CT280" s="50"/>
      <c r="CU280" s="15"/>
      <c r="CV280" s="14"/>
      <c r="CW280" s="50"/>
      <c r="CX280" s="15"/>
      <c r="CY280" s="14"/>
      <c r="CZ280" s="50"/>
      <c r="DA280" s="15"/>
      <c r="DB280" s="14"/>
      <c r="DC280" s="50"/>
      <c r="DD280" s="15"/>
      <c r="DE280" s="14"/>
      <c r="DF280" s="50"/>
      <c r="DG280" s="15"/>
      <c r="DH280" s="14"/>
      <c r="DI280" s="50"/>
      <c r="DJ280" s="15"/>
      <c r="DK280" s="14"/>
      <c r="DL280" s="50"/>
      <c r="DM280" s="15"/>
      <c r="DN280" s="14"/>
      <c r="DO280" s="50"/>
      <c r="DP280" s="15"/>
      <c r="DQ280" s="14"/>
      <c r="DR280" s="50"/>
      <c r="DS280" s="15"/>
      <c r="DT280" s="14"/>
      <c r="DU280" s="50"/>
      <c r="DV280" s="15"/>
      <c r="DW280" s="14"/>
      <c r="DX280" s="50"/>
      <c r="DY280" s="15"/>
      <c r="DZ280" s="14"/>
      <c r="EA280" s="50"/>
      <c r="EB280" s="15"/>
      <c r="EC280" s="50"/>
      <c r="ED280" s="50"/>
      <c r="EE280" s="15"/>
      <c r="EF280" s="50"/>
      <c r="EG280" s="50"/>
      <c r="EH280" s="15"/>
      <c r="EI280" s="50"/>
      <c r="EJ280" s="50"/>
      <c r="EK280" s="15"/>
      <c r="EL280" s="50"/>
      <c r="EM280" s="50"/>
      <c r="EN280" s="15"/>
      <c r="EO280" s="50"/>
      <c r="EP280" s="50"/>
      <c r="EQ280" s="15"/>
      <c r="ER280" s="50"/>
      <c r="ES280" s="50"/>
      <c r="ET280" s="15"/>
      <c r="EU280" s="50"/>
      <c r="EV280" s="50"/>
      <c r="EW280" s="15"/>
      <c r="EX280" s="50"/>
      <c r="EY280" s="50"/>
      <c r="EZ280" s="15"/>
      <c r="FA280" s="50"/>
      <c r="FB280" s="50"/>
      <c r="FC280" s="15"/>
      <c r="FD280" s="50"/>
      <c r="FE280" s="50"/>
      <c r="FF280" s="15"/>
      <c r="FG280" s="50"/>
      <c r="FH280" s="50"/>
      <c r="FI280" s="15"/>
      <c r="FJ280" s="14"/>
      <c r="FK280" s="50"/>
      <c r="FL280" s="15"/>
      <c r="FM280" s="14"/>
      <c r="FN280" s="50"/>
      <c r="FO280" s="15"/>
      <c r="FP280" s="14"/>
      <c r="FQ280" s="50"/>
      <c r="FR280" s="15"/>
      <c r="FS280" s="14"/>
      <c r="FT280" s="50"/>
      <c r="FU280" s="15"/>
      <c r="FV280" s="14"/>
    </row>
    <row r="281" spans="1:178" s="12" customFormat="1" ht="15.75" x14ac:dyDescent="0.25">
      <c r="A281" s="59" t="s">
        <v>448</v>
      </c>
      <c r="B281" s="50">
        <f t="shared" si="506"/>
        <v>79.5</v>
      </c>
      <c r="C281" s="50">
        <f t="shared" si="507"/>
        <v>19.88936</v>
      </c>
      <c r="D281" s="15">
        <f t="shared" si="112"/>
        <v>25.018062893081762</v>
      </c>
      <c r="E281" s="50"/>
      <c r="F281" s="50"/>
      <c r="G281" s="50"/>
      <c r="H281" s="50"/>
      <c r="I281" s="50"/>
      <c r="J281" s="50"/>
      <c r="K281" s="50"/>
      <c r="L281" s="50"/>
      <c r="M281" s="50"/>
      <c r="N281" s="238"/>
      <c r="O281" s="238"/>
      <c r="P281" s="238"/>
      <c r="Q281" s="238"/>
      <c r="R281" s="238"/>
      <c r="S281" s="238"/>
      <c r="T281" s="238"/>
      <c r="U281" s="238"/>
      <c r="V281" s="238"/>
      <c r="W281" s="238"/>
      <c r="X281" s="238"/>
      <c r="Y281" s="238"/>
      <c r="Z281" s="50"/>
      <c r="AA281" s="15"/>
      <c r="AB281" s="50"/>
      <c r="AC281" s="238"/>
      <c r="AD281" s="238"/>
      <c r="AE281" s="238"/>
      <c r="AF281" s="238"/>
      <c r="AG281" s="238"/>
      <c r="AH281" s="238"/>
      <c r="AI281" s="238"/>
      <c r="AJ281" s="238"/>
      <c r="AK281" s="15"/>
      <c r="AL281" s="238"/>
      <c r="AM281" s="238"/>
      <c r="AN281" s="238"/>
      <c r="AO281" s="238"/>
      <c r="AP281" s="238"/>
      <c r="AQ281" s="238"/>
      <c r="AR281" s="238"/>
      <c r="AS281" s="238"/>
      <c r="AT281" s="238"/>
      <c r="AU281" s="238"/>
      <c r="AV281" s="238"/>
      <c r="AW281" s="238"/>
      <c r="AX281" s="238"/>
      <c r="AY281" s="238"/>
      <c r="AZ281" s="238"/>
      <c r="BA281" s="238"/>
      <c r="BB281" s="238"/>
      <c r="BC281" s="238"/>
      <c r="BD281" s="238"/>
      <c r="BE281" s="238"/>
      <c r="BF281" s="238"/>
      <c r="BG281" s="50">
        <v>79.5</v>
      </c>
      <c r="BH281" s="50">
        <v>19.88936</v>
      </c>
      <c r="BI281" s="14">
        <f t="shared" si="519"/>
        <v>25.018062893081762</v>
      </c>
      <c r="BJ281" s="50"/>
      <c r="BK281" s="15"/>
      <c r="BL281" s="238"/>
      <c r="BM281" s="238"/>
      <c r="BN281" s="238"/>
      <c r="BO281" s="238"/>
      <c r="BP281" s="50"/>
      <c r="BQ281" s="15"/>
      <c r="BR281" s="238"/>
      <c r="BS281" s="50"/>
      <c r="BT281" s="15"/>
      <c r="BU281" s="238"/>
      <c r="BV281" s="50"/>
      <c r="BW281" s="15"/>
      <c r="BX281" s="238"/>
      <c r="BY281" s="50"/>
      <c r="BZ281" s="15"/>
      <c r="CA281" s="238"/>
      <c r="CB281" s="50"/>
      <c r="CC281" s="15"/>
      <c r="CD281" s="238"/>
      <c r="CE281" s="50"/>
      <c r="CF281" s="15"/>
      <c r="CG281" s="14"/>
      <c r="CH281" s="50"/>
      <c r="CI281" s="15"/>
      <c r="CJ281" s="14"/>
      <c r="CK281" s="50"/>
      <c r="CL281" s="15"/>
      <c r="CM281" s="14"/>
      <c r="CN281" s="50"/>
      <c r="CO281" s="15"/>
      <c r="CP281" s="14"/>
      <c r="CQ281" s="50"/>
      <c r="CR281" s="15"/>
      <c r="CS281" s="14"/>
      <c r="CT281" s="50"/>
      <c r="CU281" s="15"/>
      <c r="CV281" s="14"/>
      <c r="CW281" s="50"/>
      <c r="CX281" s="15"/>
      <c r="CY281" s="14"/>
      <c r="CZ281" s="50"/>
      <c r="DA281" s="15"/>
      <c r="DB281" s="14"/>
      <c r="DC281" s="50"/>
      <c r="DD281" s="15"/>
      <c r="DE281" s="14"/>
      <c r="DF281" s="50"/>
      <c r="DG281" s="15"/>
      <c r="DH281" s="14"/>
      <c r="DI281" s="50"/>
      <c r="DJ281" s="15"/>
      <c r="DK281" s="14"/>
      <c r="DL281" s="50"/>
      <c r="DM281" s="15"/>
      <c r="DN281" s="14"/>
      <c r="DO281" s="50"/>
      <c r="DP281" s="15"/>
      <c r="DQ281" s="14"/>
      <c r="DR281" s="50"/>
      <c r="DS281" s="15"/>
      <c r="DT281" s="14"/>
      <c r="DU281" s="50"/>
      <c r="DV281" s="15"/>
      <c r="DW281" s="14"/>
      <c r="DX281" s="50"/>
      <c r="DY281" s="15"/>
      <c r="DZ281" s="14"/>
      <c r="EA281" s="50"/>
      <c r="EB281" s="15"/>
      <c r="EC281" s="50"/>
      <c r="ED281" s="50"/>
      <c r="EE281" s="15"/>
      <c r="EF281" s="50"/>
      <c r="EG281" s="50"/>
      <c r="EH281" s="15"/>
      <c r="EI281" s="50"/>
      <c r="EJ281" s="50"/>
      <c r="EK281" s="15"/>
      <c r="EL281" s="50"/>
      <c r="EM281" s="50"/>
      <c r="EN281" s="15"/>
      <c r="EO281" s="50"/>
      <c r="EP281" s="50"/>
      <c r="EQ281" s="15"/>
      <c r="ER281" s="50"/>
      <c r="ES281" s="50"/>
      <c r="ET281" s="15"/>
      <c r="EU281" s="50"/>
      <c r="EV281" s="50"/>
      <c r="EW281" s="15"/>
      <c r="EX281" s="50"/>
      <c r="EY281" s="50"/>
      <c r="EZ281" s="15"/>
      <c r="FA281" s="50"/>
      <c r="FB281" s="50"/>
      <c r="FC281" s="15"/>
      <c r="FD281" s="50"/>
      <c r="FE281" s="50"/>
      <c r="FF281" s="15"/>
      <c r="FG281" s="50"/>
      <c r="FH281" s="50"/>
      <c r="FI281" s="15"/>
      <c r="FJ281" s="14"/>
      <c r="FK281" s="50"/>
      <c r="FL281" s="15"/>
      <c r="FM281" s="14"/>
      <c r="FN281" s="50"/>
      <c r="FO281" s="15"/>
      <c r="FP281" s="14"/>
      <c r="FQ281" s="50"/>
      <c r="FR281" s="15"/>
      <c r="FS281" s="14"/>
      <c r="FT281" s="50"/>
      <c r="FU281" s="15"/>
      <c r="FV281" s="14"/>
    </row>
    <row r="282" spans="1:178" s="12" customFormat="1" ht="15.75" x14ac:dyDescent="0.25">
      <c r="A282" s="59" t="s">
        <v>707</v>
      </c>
      <c r="B282" s="50">
        <f t="shared" si="506"/>
        <v>79.5</v>
      </c>
      <c r="C282" s="50">
        <f t="shared" si="507"/>
        <v>79.5</v>
      </c>
      <c r="D282" s="15">
        <f t="shared" si="112"/>
        <v>100</v>
      </c>
      <c r="E282" s="50"/>
      <c r="F282" s="50"/>
      <c r="G282" s="50"/>
      <c r="H282" s="50"/>
      <c r="I282" s="50"/>
      <c r="J282" s="50"/>
      <c r="K282" s="50"/>
      <c r="L282" s="50"/>
      <c r="M282" s="50"/>
      <c r="N282" s="238"/>
      <c r="O282" s="238"/>
      <c r="P282" s="238"/>
      <c r="Q282" s="238"/>
      <c r="R282" s="238"/>
      <c r="S282" s="238"/>
      <c r="T282" s="238"/>
      <c r="U282" s="238"/>
      <c r="V282" s="238"/>
      <c r="W282" s="238"/>
      <c r="X282" s="238"/>
      <c r="Y282" s="238"/>
      <c r="Z282" s="50"/>
      <c r="AA282" s="15"/>
      <c r="AB282" s="50"/>
      <c r="AC282" s="238"/>
      <c r="AD282" s="238"/>
      <c r="AE282" s="238"/>
      <c r="AF282" s="238"/>
      <c r="AG282" s="238"/>
      <c r="AH282" s="238"/>
      <c r="AI282" s="238"/>
      <c r="AJ282" s="238"/>
      <c r="AK282" s="15"/>
      <c r="AL282" s="238"/>
      <c r="AM282" s="238"/>
      <c r="AN282" s="238"/>
      <c r="AO282" s="238"/>
      <c r="AP282" s="238"/>
      <c r="AQ282" s="238"/>
      <c r="AR282" s="238"/>
      <c r="AS282" s="238"/>
      <c r="AT282" s="238"/>
      <c r="AU282" s="238"/>
      <c r="AV282" s="238"/>
      <c r="AW282" s="238"/>
      <c r="AX282" s="238"/>
      <c r="AY282" s="238"/>
      <c r="AZ282" s="238"/>
      <c r="BA282" s="238"/>
      <c r="BB282" s="238"/>
      <c r="BC282" s="238"/>
      <c r="BD282" s="238"/>
      <c r="BE282" s="238"/>
      <c r="BF282" s="238"/>
      <c r="BG282" s="50">
        <v>79.5</v>
      </c>
      <c r="BH282" s="50">
        <v>79.5</v>
      </c>
      <c r="BI282" s="14">
        <f t="shared" si="519"/>
        <v>100</v>
      </c>
      <c r="BJ282" s="50"/>
      <c r="BK282" s="15"/>
      <c r="BL282" s="238"/>
      <c r="BM282" s="238"/>
      <c r="BN282" s="238"/>
      <c r="BO282" s="238"/>
      <c r="BP282" s="50"/>
      <c r="BQ282" s="15"/>
      <c r="BR282" s="238"/>
      <c r="BS282" s="50"/>
      <c r="BT282" s="15"/>
      <c r="BU282" s="238"/>
      <c r="BV282" s="50"/>
      <c r="BW282" s="15"/>
      <c r="BX282" s="238"/>
      <c r="BY282" s="50"/>
      <c r="BZ282" s="15"/>
      <c r="CA282" s="238"/>
      <c r="CB282" s="50"/>
      <c r="CC282" s="15"/>
      <c r="CD282" s="238"/>
      <c r="CE282" s="50"/>
      <c r="CF282" s="15"/>
      <c r="CG282" s="14"/>
      <c r="CH282" s="50"/>
      <c r="CI282" s="15"/>
      <c r="CJ282" s="14"/>
      <c r="CK282" s="50"/>
      <c r="CL282" s="15"/>
      <c r="CM282" s="14"/>
      <c r="CN282" s="50"/>
      <c r="CO282" s="15"/>
      <c r="CP282" s="14"/>
      <c r="CQ282" s="50"/>
      <c r="CR282" s="15"/>
      <c r="CS282" s="14"/>
      <c r="CT282" s="50"/>
      <c r="CU282" s="15"/>
      <c r="CV282" s="14"/>
      <c r="CW282" s="50"/>
      <c r="CX282" s="15"/>
      <c r="CY282" s="14"/>
      <c r="CZ282" s="50"/>
      <c r="DA282" s="15"/>
      <c r="DB282" s="14"/>
      <c r="DC282" s="50"/>
      <c r="DD282" s="15"/>
      <c r="DE282" s="14"/>
      <c r="DF282" s="50"/>
      <c r="DG282" s="15"/>
      <c r="DH282" s="14"/>
      <c r="DI282" s="50"/>
      <c r="DJ282" s="15"/>
      <c r="DK282" s="14"/>
      <c r="DL282" s="50"/>
      <c r="DM282" s="15"/>
      <c r="DN282" s="14"/>
      <c r="DO282" s="50"/>
      <c r="DP282" s="15"/>
      <c r="DQ282" s="14"/>
      <c r="DR282" s="50"/>
      <c r="DS282" s="15"/>
      <c r="DT282" s="14"/>
      <c r="DU282" s="50"/>
      <c r="DV282" s="15"/>
      <c r="DW282" s="14"/>
      <c r="DX282" s="50"/>
      <c r="DY282" s="15"/>
      <c r="DZ282" s="14"/>
      <c r="EA282" s="50"/>
      <c r="EB282" s="15"/>
      <c r="EC282" s="50"/>
      <c r="ED282" s="50"/>
      <c r="EE282" s="15"/>
      <c r="EF282" s="50"/>
      <c r="EG282" s="50"/>
      <c r="EH282" s="15"/>
      <c r="EI282" s="50"/>
      <c r="EJ282" s="50"/>
      <c r="EK282" s="15"/>
      <c r="EL282" s="50"/>
      <c r="EM282" s="50"/>
      <c r="EN282" s="15"/>
      <c r="EO282" s="50"/>
      <c r="EP282" s="50"/>
      <c r="EQ282" s="15"/>
      <c r="ER282" s="50"/>
      <c r="ES282" s="50"/>
      <c r="ET282" s="15"/>
      <c r="EU282" s="50"/>
      <c r="EV282" s="50"/>
      <c r="EW282" s="15"/>
      <c r="EX282" s="50"/>
      <c r="EY282" s="50"/>
      <c r="EZ282" s="15"/>
      <c r="FA282" s="50"/>
      <c r="FB282" s="50"/>
      <c r="FC282" s="15"/>
      <c r="FD282" s="50"/>
      <c r="FE282" s="50"/>
      <c r="FF282" s="15"/>
      <c r="FG282" s="50"/>
      <c r="FH282" s="50"/>
      <c r="FI282" s="15"/>
      <c r="FJ282" s="14"/>
      <c r="FK282" s="50"/>
      <c r="FL282" s="15"/>
      <c r="FM282" s="14"/>
      <c r="FN282" s="50"/>
      <c r="FO282" s="15"/>
      <c r="FP282" s="14"/>
      <c r="FQ282" s="50"/>
      <c r="FR282" s="15"/>
      <c r="FS282" s="14"/>
      <c r="FT282" s="50"/>
      <c r="FU282" s="15"/>
      <c r="FV282" s="14"/>
    </row>
    <row r="283" spans="1:178" s="12" customFormat="1" ht="15.75" x14ac:dyDescent="0.25">
      <c r="A283" s="59" t="s">
        <v>635</v>
      </c>
      <c r="B283" s="50">
        <f t="shared" si="506"/>
        <v>26.8</v>
      </c>
      <c r="C283" s="50">
        <f t="shared" si="507"/>
        <v>26.8</v>
      </c>
      <c r="D283" s="15">
        <f t="shared" si="112"/>
        <v>100</v>
      </c>
      <c r="E283" s="50"/>
      <c r="F283" s="50"/>
      <c r="G283" s="50"/>
      <c r="H283" s="50"/>
      <c r="I283" s="50"/>
      <c r="J283" s="50"/>
      <c r="K283" s="50"/>
      <c r="L283" s="50"/>
      <c r="M283" s="50"/>
      <c r="N283" s="238"/>
      <c r="O283" s="238"/>
      <c r="P283" s="238"/>
      <c r="Q283" s="238"/>
      <c r="R283" s="238"/>
      <c r="S283" s="238"/>
      <c r="T283" s="238"/>
      <c r="U283" s="238"/>
      <c r="V283" s="238"/>
      <c r="W283" s="238"/>
      <c r="X283" s="238"/>
      <c r="Y283" s="238"/>
      <c r="Z283" s="50"/>
      <c r="AA283" s="15"/>
      <c r="AB283" s="50"/>
      <c r="AC283" s="238"/>
      <c r="AD283" s="238"/>
      <c r="AE283" s="238"/>
      <c r="AF283" s="238"/>
      <c r="AG283" s="238"/>
      <c r="AH283" s="238"/>
      <c r="AI283" s="238"/>
      <c r="AJ283" s="238"/>
      <c r="AK283" s="15"/>
      <c r="AL283" s="238"/>
      <c r="AM283" s="238"/>
      <c r="AN283" s="238"/>
      <c r="AO283" s="238"/>
      <c r="AP283" s="238"/>
      <c r="AQ283" s="238"/>
      <c r="AR283" s="238"/>
      <c r="AS283" s="238"/>
      <c r="AT283" s="238"/>
      <c r="AU283" s="238"/>
      <c r="AV283" s="238"/>
      <c r="AW283" s="238"/>
      <c r="AX283" s="238"/>
      <c r="AY283" s="238"/>
      <c r="AZ283" s="238"/>
      <c r="BA283" s="238"/>
      <c r="BB283" s="238"/>
      <c r="BC283" s="238"/>
      <c r="BD283" s="238"/>
      <c r="BE283" s="238"/>
      <c r="BF283" s="238"/>
      <c r="BG283" s="50">
        <v>26.8</v>
      </c>
      <c r="BH283" s="50">
        <v>26.8</v>
      </c>
      <c r="BI283" s="14">
        <f t="shared" si="519"/>
        <v>100</v>
      </c>
      <c r="BJ283" s="50"/>
      <c r="BK283" s="15"/>
      <c r="BL283" s="238"/>
      <c r="BM283" s="238"/>
      <c r="BN283" s="238"/>
      <c r="BO283" s="238"/>
      <c r="BP283" s="50"/>
      <c r="BQ283" s="15"/>
      <c r="BR283" s="238"/>
      <c r="BS283" s="50"/>
      <c r="BT283" s="15"/>
      <c r="BU283" s="238"/>
      <c r="BV283" s="50"/>
      <c r="BW283" s="15"/>
      <c r="BX283" s="238"/>
      <c r="BY283" s="50"/>
      <c r="BZ283" s="15"/>
      <c r="CA283" s="238"/>
      <c r="CB283" s="50"/>
      <c r="CC283" s="15"/>
      <c r="CD283" s="238"/>
      <c r="CE283" s="50"/>
      <c r="CF283" s="15"/>
      <c r="CG283" s="14"/>
      <c r="CH283" s="50"/>
      <c r="CI283" s="15"/>
      <c r="CJ283" s="14"/>
      <c r="CK283" s="50"/>
      <c r="CL283" s="15"/>
      <c r="CM283" s="14"/>
      <c r="CN283" s="50"/>
      <c r="CO283" s="15"/>
      <c r="CP283" s="14"/>
      <c r="CQ283" s="50"/>
      <c r="CR283" s="15"/>
      <c r="CS283" s="14"/>
      <c r="CT283" s="50"/>
      <c r="CU283" s="15"/>
      <c r="CV283" s="14"/>
      <c r="CW283" s="50"/>
      <c r="CX283" s="15"/>
      <c r="CY283" s="14"/>
      <c r="CZ283" s="50"/>
      <c r="DA283" s="15"/>
      <c r="DB283" s="14"/>
      <c r="DC283" s="50"/>
      <c r="DD283" s="15"/>
      <c r="DE283" s="14"/>
      <c r="DF283" s="50"/>
      <c r="DG283" s="15"/>
      <c r="DH283" s="14"/>
      <c r="DI283" s="50"/>
      <c r="DJ283" s="15"/>
      <c r="DK283" s="14"/>
      <c r="DL283" s="50"/>
      <c r="DM283" s="15"/>
      <c r="DN283" s="14"/>
      <c r="DO283" s="50"/>
      <c r="DP283" s="15"/>
      <c r="DQ283" s="14"/>
      <c r="DR283" s="50"/>
      <c r="DS283" s="15"/>
      <c r="DT283" s="14"/>
      <c r="DU283" s="50"/>
      <c r="DV283" s="15"/>
      <c r="DW283" s="14"/>
      <c r="DX283" s="50"/>
      <c r="DY283" s="15"/>
      <c r="DZ283" s="14"/>
      <c r="EA283" s="50"/>
      <c r="EB283" s="15"/>
      <c r="EC283" s="50"/>
      <c r="ED283" s="50"/>
      <c r="EE283" s="15"/>
      <c r="EF283" s="50"/>
      <c r="EG283" s="50"/>
      <c r="EH283" s="15"/>
      <c r="EI283" s="50"/>
      <c r="EJ283" s="50"/>
      <c r="EK283" s="15"/>
      <c r="EL283" s="50"/>
      <c r="EM283" s="50"/>
      <c r="EN283" s="15"/>
      <c r="EO283" s="50"/>
      <c r="EP283" s="50"/>
      <c r="EQ283" s="15"/>
      <c r="ER283" s="50"/>
      <c r="ES283" s="50"/>
      <c r="ET283" s="15"/>
      <c r="EU283" s="50"/>
      <c r="EV283" s="50"/>
      <c r="EW283" s="15"/>
      <c r="EX283" s="50"/>
      <c r="EY283" s="50"/>
      <c r="EZ283" s="15"/>
      <c r="FA283" s="50"/>
      <c r="FB283" s="50"/>
      <c r="FC283" s="15"/>
      <c r="FD283" s="50"/>
      <c r="FE283" s="50"/>
      <c r="FF283" s="15"/>
      <c r="FG283" s="50"/>
      <c r="FH283" s="50"/>
      <c r="FI283" s="15"/>
      <c r="FJ283" s="14"/>
      <c r="FK283" s="50"/>
      <c r="FL283" s="15"/>
      <c r="FM283" s="14"/>
      <c r="FN283" s="50"/>
      <c r="FO283" s="15"/>
      <c r="FP283" s="14"/>
      <c r="FQ283" s="50"/>
      <c r="FR283" s="15"/>
      <c r="FS283" s="14"/>
      <c r="FT283" s="50"/>
      <c r="FU283" s="15"/>
      <c r="FV283" s="14"/>
    </row>
    <row r="284" spans="1:178" s="12" customFormat="1" ht="15.75" x14ac:dyDescent="0.25">
      <c r="A284" s="59" t="s">
        <v>634</v>
      </c>
      <c r="B284" s="50">
        <f t="shared" si="506"/>
        <v>116.6</v>
      </c>
      <c r="C284" s="50">
        <f t="shared" si="507"/>
        <v>8.8328799999999994</v>
      </c>
      <c r="D284" s="15">
        <f t="shared" si="112"/>
        <v>7.5753687821612345</v>
      </c>
      <c r="E284" s="50"/>
      <c r="F284" s="50"/>
      <c r="G284" s="50"/>
      <c r="H284" s="50"/>
      <c r="I284" s="50"/>
      <c r="J284" s="50"/>
      <c r="K284" s="50"/>
      <c r="L284" s="50"/>
      <c r="M284" s="50"/>
      <c r="N284" s="238"/>
      <c r="O284" s="238"/>
      <c r="P284" s="238"/>
      <c r="Q284" s="238"/>
      <c r="R284" s="238"/>
      <c r="S284" s="238"/>
      <c r="T284" s="238"/>
      <c r="U284" s="238"/>
      <c r="V284" s="238"/>
      <c r="W284" s="238"/>
      <c r="X284" s="238"/>
      <c r="Y284" s="238"/>
      <c r="Z284" s="50"/>
      <c r="AA284" s="15"/>
      <c r="AB284" s="50"/>
      <c r="AC284" s="238"/>
      <c r="AD284" s="238"/>
      <c r="AE284" s="238"/>
      <c r="AF284" s="238"/>
      <c r="AG284" s="238"/>
      <c r="AH284" s="238"/>
      <c r="AI284" s="238"/>
      <c r="AJ284" s="238"/>
      <c r="AK284" s="15"/>
      <c r="AL284" s="238"/>
      <c r="AM284" s="238"/>
      <c r="AN284" s="238"/>
      <c r="AO284" s="238"/>
      <c r="AP284" s="238"/>
      <c r="AQ284" s="238"/>
      <c r="AR284" s="238"/>
      <c r="AS284" s="238"/>
      <c r="AT284" s="238"/>
      <c r="AU284" s="238"/>
      <c r="AV284" s="238"/>
      <c r="AW284" s="238"/>
      <c r="AX284" s="238"/>
      <c r="AY284" s="238"/>
      <c r="AZ284" s="238"/>
      <c r="BA284" s="238"/>
      <c r="BB284" s="238"/>
      <c r="BC284" s="238"/>
      <c r="BD284" s="238"/>
      <c r="BE284" s="238"/>
      <c r="BF284" s="238"/>
      <c r="BG284" s="50">
        <v>116.6</v>
      </c>
      <c r="BH284" s="50">
        <v>8.8328799999999994</v>
      </c>
      <c r="BI284" s="14">
        <f t="shared" si="519"/>
        <v>7.5753687821612345</v>
      </c>
      <c r="BJ284" s="50"/>
      <c r="BK284" s="15"/>
      <c r="BL284" s="238"/>
      <c r="BM284" s="238"/>
      <c r="BN284" s="238"/>
      <c r="BO284" s="238"/>
      <c r="BP284" s="50"/>
      <c r="BQ284" s="15"/>
      <c r="BR284" s="238"/>
      <c r="BS284" s="50"/>
      <c r="BT284" s="15"/>
      <c r="BU284" s="238"/>
      <c r="BV284" s="50"/>
      <c r="BW284" s="15"/>
      <c r="BX284" s="238"/>
      <c r="BY284" s="50"/>
      <c r="BZ284" s="15"/>
      <c r="CA284" s="238"/>
      <c r="CB284" s="50"/>
      <c r="CC284" s="15"/>
      <c r="CD284" s="238"/>
      <c r="CE284" s="50"/>
      <c r="CF284" s="15"/>
      <c r="CG284" s="14"/>
      <c r="CH284" s="50"/>
      <c r="CI284" s="15"/>
      <c r="CJ284" s="14"/>
      <c r="CK284" s="50"/>
      <c r="CL284" s="15"/>
      <c r="CM284" s="14"/>
      <c r="CN284" s="50"/>
      <c r="CO284" s="15"/>
      <c r="CP284" s="14"/>
      <c r="CQ284" s="50"/>
      <c r="CR284" s="15"/>
      <c r="CS284" s="14"/>
      <c r="CT284" s="50"/>
      <c r="CU284" s="15"/>
      <c r="CV284" s="14"/>
      <c r="CW284" s="50"/>
      <c r="CX284" s="15"/>
      <c r="CY284" s="14"/>
      <c r="CZ284" s="50"/>
      <c r="DA284" s="15"/>
      <c r="DB284" s="14"/>
      <c r="DC284" s="50"/>
      <c r="DD284" s="15"/>
      <c r="DE284" s="14"/>
      <c r="DF284" s="50"/>
      <c r="DG284" s="15"/>
      <c r="DH284" s="14"/>
      <c r="DI284" s="50"/>
      <c r="DJ284" s="15"/>
      <c r="DK284" s="14"/>
      <c r="DL284" s="50"/>
      <c r="DM284" s="15"/>
      <c r="DN284" s="14"/>
      <c r="DO284" s="50"/>
      <c r="DP284" s="15"/>
      <c r="DQ284" s="14"/>
      <c r="DR284" s="50"/>
      <c r="DS284" s="15"/>
      <c r="DT284" s="14"/>
      <c r="DU284" s="50"/>
      <c r="DV284" s="15"/>
      <c r="DW284" s="14"/>
      <c r="DX284" s="50"/>
      <c r="DY284" s="15"/>
      <c r="DZ284" s="14"/>
      <c r="EA284" s="50"/>
      <c r="EB284" s="15"/>
      <c r="EC284" s="50"/>
      <c r="ED284" s="50"/>
      <c r="EE284" s="15"/>
      <c r="EF284" s="50"/>
      <c r="EG284" s="50"/>
      <c r="EH284" s="15"/>
      <c r="EI284" s="50"/>
      <c r="EJ284" s="50"/>
      <c r="EK284" s="15"/>
      <c r="EL284" s="50"/>
      <c r="EM284" s="50"/>
      <c r="EN284" s="15"/>
      <c r="EO284" s="50"/>
      <c r="EP284" s="50"/>
      <c r="EQ284" s="15"/>
      <c r="ER284" s="50"/>
      <c r="ES284" s="50"/>
      <c r="ET284" s="15"/>
      <c r="EU284" s="50"/>
      <c r="EV284" s="50"/>
      <c r="EW284" s="15"/>
      <c r="EX284" s="50"/>
      <c r="EY284" s="50"/>
      <c r="EZ284" s="15"/>
      <c r="FA284" s="50"/>
      <c r="FB284" s="50"/>
      <c r="FC284" s="15"/>
      <c r="FD284" s="50"/>
      <c r="FE284" s="50"/>
      <c r="FF284" s="15"/>
      <c r="FG284" s="50"/>
      <c r="FH284" s="50"/>
      <c r="FI284" s="15"/>
      <c r="FJ284" s="14"/>
      <c r="FK284" s="50"/>
      <c r="FL284" s="15"/>
      <c r="FM284" s="14"/>
      <c r="FN284" s="50"/>
      <c r="FO284" s="15"/>
      <c r="FP284" s="14"/>
      <c r="FQ284" s="50"/>
      <c r="FR284" s="15"/>
      <c r="FS284" s="14"/>
      <c r="FT284" s="50"/>
      <c r="FU284" s="15"/>
      <c r="FV284" s="14"/>
    </row>
    <row r="285" spans="1:178" s="12" customFormat="1" ht="15.75" x14ac:dyDescent="0.25">
      <c r="A285" s="59" t="s">
        <v>636</v>
      </c>
      <c r="B285" s="50">
        <f t="shared" si="506"/>
        <v>79.5</v>
      </c>
      <c r="C285" s="50">
        <f t="shared" si="507"/>
        <v>19.88936</v>
      </c>
      <c r="D285" s="15">
        <f t="shared" si="112"/>
        <v>25.018062893081762</v>
      </c>
      <c r="E285" s="50"/>
      <c r="F285" s="50"/>
      <c r="G285" s="50"/>
      <c r="H285" s="50"/>
      <c r="I285" s="50"/>
      <c r="J285" s="50"/>
      <c r="K285" s="50"/>
      <c r="L285" s="50"/>
      <c r="M285" s="50"/>
      <c r="N285" s="238"/>
      <c r="O285" s="238"/>
      <c r="P285" s="238"/>
      <c r="Q285" s="238"/>
      <c r="R285" s="238"/>
      <c r="S285" s="238"/>
      <c r="T285" s="238"/>
      <c r="U285" s="238"/>
      <c r="V285" s="238"/>
      <c r="W285" s="238"/>
      <c r="X285" s="238"/>
      <c r="Y285" s="238"/>
      <c r="Z285" s="50"/>
      <c r="AA285" s="15"/>
      <c r="AB285" s="50"/>
      <c r="AC285" s="238"/>
      <c r="AD285" s="238"/>
      <c r="AE285" s="238"/>
      <c r="AF285" s="238"/>
      <c r="AG285" s="238"/>
      <c r="AH285" s="238"/>
      <c r="AI285" s="238"/>
      <c r="AJ285" s="238"/>
      <c r="AK285" s="15"/>
      <c r="AL285" s="238"/>
      <c r="AM285" s="238"/>
      <c r="AN285" s="238"/>
      <c r="AO285" s="238"/>
      <c r="AP285" s="238"/>
      <c r="AQ285" s="238"/>
      <c r="AR285" s="238"/>
      <c r="AS285" s="238"/>
      <c r="AT285" s="238"/>
      <c r="AU285" s="238"/>
      <c r="AV285" s="238"/>
      <c r="AW285" s="238"/>
      <c r="AX285" s="238"/>
      <c r="AY285" s="238"/>
      <c r="AZ285" s="238"/>
      <c r="BA285" s="238"/>
      <c r="BB285" s="238"/>
      <c r="BC285" s="238"/>
      <c r="BD285" s="238"/>
      <c r="BE285" s="238"/>
      <c r="BF285" s="238"/>
      <c r="BG285" s="50">
        <v>79.5</v>
      </c>
      <c r="BH285" s="50">
        <v>19.88936</v>
      </c>
      <c r="BI285" s="14">
        <f t="shared" si="519"/>
        <v>25.018062893081762</v>
      </c>
      <c r="BJ285" s="50"/>
      <c r="BK285" s="15"/>
      <c r="BL285" s="238"/>
      <c r="BM285" s="238"/>
      <c r="BN285" s="238"/>
      <c r="BO285" s="238"/>
      <c r="BP285" s="50"/>
      <c r="BQ285" s="15"/>
      <c r="BR285" s="238"/>
      <c r="BS285" s="50"/>
      <c r="BT285" s="15"/>
      <c r="BU285" s="238"/>
      <c r="BV285" s="50"/>
      <c r="BW285" s="15"/>
      <c r="BX285" s="238"/>
      <c r="BY285" s="50"/>
      <c r="BZ285" s="15"/>
      <c r="CA285" s="238"/>
      <c r="CB285" s="50"/>
      <c r="CC285" s="15"/>
      <c r="CD285" s="238"/>
      <c r="CE285" s="50"/>
      <c r="CF285" s="15"/>
      <c r="CG285" s="14"/>
      <c r="CH285" s="50"/>
      <c r="CI285" s="15"/>
      <c r="CJ285" s="14"/>
      <c r="CK285" s="50"/>
      <c r="CL285" s="15"/>
      <c r="CM285" s="14"/>
      <c r="CN285" s="50"/>
      <c r="CO285" s="15"/>
      <c r="CP285" s="14"/>
      <c r="CQ285" s="50"/>
      <c r="CR285" s="15"/>
      <c r="CS285" s="14"/>
      <c r="CT285" s="50"/>
      <c r="CU285" s="15"/>
      <c r="CV285" s="14"/>
      <c r="CW285" s="50"/>
      <c r="CX285" s="15"/>
      <c r="CY285" s="14"/>
      <c r="CZ285" s="50"/>
      <c r="DA285" s="15"/>
      <c r="DB285" s="14"/>
      <c r="DC285" s="50"/>
      <c r="DD285" s="15"/>
      <c r="DE285" s="14"/>
      <c r="DF285" s="50"/>
      <c r="DG285" s="15"/>
      <c r="DH285" s="14"/>
      <c r="DI285" s="50"/>
      <c r="DJ285" s="15"/>
      <c r="DK285" s="14"/>
      <c r="DL285" s="50"/>
      <c r="DM285" s="15"/>
      <c r="DN285" s="14"/>
      <c r="DO285" s="50"/>
      <c r="DP285" s="15"/>
      <c r="DQ285" s="14"/>
      <c r="DR285" s="50"/>
      <c r="DS285" s="15"/>
      <c r="DT285" s="14"/>
      <c r="DU285" s="50"/>
      <c r="DV285" s="15"/>
      <c r="DW285" s="14"/>
      <c r="DX285" s="50"/>
      <c r="DY285" s="15"/>
      <c r="DZ285" s="14"/>
      <c r="EA285" s="50"/>
      <c r="EB285" s="15"/>
      <c r="EC285" s="50"/>
      <c r="ED285" s="50"/>
      <c r="EE285" s="15"/>
      <c r="EF285" s="50"/>
      <c r="EG285" s="50"/>
      <c r="EH285" s="15"/>
      <c r="EI285" s="50"/>
      <c r="EJ285" s="50"/>
      <c r="EK285" s="15"/>
      <c r="EL285" s="50"/>
      <c r="EM285" s="50"/>
      <c r="EN285" s="15"/>
      <c r="EO285" s="50"/>
      <c r="EP285" s="50"/>
      <c r="EQ285" s="15"/>
      <c r="ER285" s="50"/>
      <c r="ES285" s="50"/>
      <c r="ET285" s="15"/>
      <c r="EU285" s="50"/>
      <c r="EV285" s="50"/>
      <c r="EW285" s="15"/>
      <c r="EX285" s="50"/>
      <c r="EY285" s="50"/>
      <c r="EZ285" s="15"/>
      <c r="FA285" s="50"/>
      <c r="FB285" s="50"/>
      <c r="FC285" s="15"/>
      <c r="FD285" s="50"/>
      <c r="FE285" s="50"/>
      <c r="FF285" s="15"/>
      <c r="FG285" s="50"/>
      <c r="FH285" s="50"/>
      <c r="FI285" s="15"/>
      <c r="FJ285" s="14"/>
      <c r="FK285" s="50"/>
      <c r="FL285" s="15"/>
      <c r="FM285" s="14"/>
      <c r="FN285" s="50"/>
      <c r="FO285" s="15"/>
      <c r="FP285" s="14"/>
      <c r="FQ285" s="50"/>
      <c r="FR285" s="15"/>
      <c r="FS285" s="14"/>
      <c r="FT285" s="50"/>
      <c r="FU285" s="15"/>
      <c r="FV285" s="14"/>
    </row>
    <row r="286" spans="1:178" s="12" customFormat="1" ht="15.75" x14ac:dyDescent="0.25">
      <c r="A286" s="59" t="s">
        <v>449</v>
      </c>
      <c r="B286" s="50">
        <f t="shared" si="506"/>
        <v>79.5</v>
      </c>
      <c r="C286" s="50">
        <f t="shared" si="507"/>
        <v>34.14188</v>
      </c>
      <c r="D286" s="15">
        <f t="shared" si="112"/>
        <v>42.94576100628931</v>
      </c>
      <c r="E286" s="50"/>
      <c r="F286" s="50"/>
      <c r="G286" s="50"/>
      <c r="H286" s="50"/>
      <c r="I286" s="50"/>
      <c r="J286" s="50"/>
      <c r="K286" s="50"/>
      <c r="L286" s="50"/>
      <c r="M286" s="50"/>
      <c r="N286" s="238"/>
      <c r="O286" s="238"/>
      <c r="P286" s="238"/>
      <c r="Q286" s="238"/>
      <c r="R286" s="238"/>
      <c r="S286" s="238"/>
      <c r="T286" s="238"/>
      <c r="U286" s="238"/>
      <c r="V286" s="238"/>
      <c r="W286" s="238"/>
      <c r="X286" s="238"/>
      <c r="Y286" s="238"/>
      <c r="Z286" s="50"/>
      <c r="AA286" s="15"/>
      <c r="AB286" s="50"/>
      <c r="AC286" s="238"/>
      <c r="AD286" s="238"/>
      <c r="AE286" s="238"/>
      <c r="AF286" s="238"/>
      <c r="AG286" s="238"/>
      <c r="AH286" s="238"/>
      <c r="AI286" s="238"/>
      <c r="AJ286" s="238"/>
      <c r="AK286" s="15"/>
      <c r="AL286" s="238"/>
      <c r="AM286" s="238"/>
      <c r="AN286" s="238"/>
      <c r="AO286" s="238"/>
      <c r="AP286" s="238"/>
      <c r="AQ286" s="238"/>
      <c r="AR286" s="238"/>
      <c r="AS286" s="238"/>
      <c r="AT286" s="238"/>
      <c r="AU286" s="238"/>
      <c r="AV286" s="238"/>
      <c r="AW286" s="238"/>
      <c r="AX286" s="238"/>
      <c r="AY286" s="238"/>
      <c r="AZ286" s="238"/>
      <c r="BA286" s="238"/>
      <c r="BB286" s="238"/>
      <c r="BC286" s="238"/>
      <c r="BD286" s="238"/>
      <c r="BE286" s="238"/>
      <c r="BF286" s="238"/>
      <c r="BG286" s="50">
        <v>79.5</v>
      </c>
      <c r="BH286" s="50">
        <v>34.14188</v>
      </c>
      <c r="BI286" s="14">
        <f t="shared" si="519"/>
        <v>42.94576100628931</v>
      </c>
      <c r="BJ286" s="50"/>
      <c r="BK286" s="15"/>
      <c r="BL286" s="238"/>
      <c r="BM286" s="238"/>
      <c r="BN286" s="238"/>
      <c r="BO286" s="238"/>
      <c r="BP286" s="50"/>
      <c r="BQ286" s="15"/>
      <c r="BR286" s="238"/>
      <c r="BS286" s="50"/>
      <c r="BT286" s="15"/>
      <c r="BU286" s="238"/>
      <c r="BV286" s="50"/>
      <c r="BW286" s="15"/>
      <c r="BX286" s="238"/>
      <c r="BY286" s="50"/>
      <c r="BZ286" s="15"/>
      <c r="CA286" s="238"/>
      <c r="CB286" s="50"/>
      <c r="CC286" s="15"/>
      <c r="CD286" s="238"/>
      <c r="CE286" s="50"/>
      <c r="CF286" s="15"/>
      <c r="CG286" s="14"/>
      <c r="CH286" s="50"/>
      <c r="CI286" s="15"/>
      <c r="CJ286" s="14"/>
      <c r="CK286" s="50"/>
      <c r="CL286" s="15"/>
      <c r="CM286" s="14"/>
      <c r="CN286" s="50"/>
      <c r="CO286" s="15"/>
      <c r="CP286" s="14"/>
      <c r="CQ286" s="50"/>
      <c r="CR286" s="15"/>
      <c r="CS286" s="14"/>
      <c r="CT286" s="50"/>
      <c r="CU286" s="15"/>
      <c r="CV286" s="14"/>
      <c r="CW286" s="50"/>
      <c r="CX286" s="15"/>
      <c r="CY286" s="14"/>
      <c r="CZ286" s="50"/>
      <c r="DA286" s="15"/>
      <c r="DB286" s="14"/>
      <c r="DC286" s="50"/>
      <c r="DD286" s="15"/>
      <c r="DE286" s="14"/>
      <c r="DF286" s="50"/>
      <c r="DG286" s="15"/>
      <c r="DH286" s="14"/>
      <c r="DI286" s="50"/>
      <c r="DJ286" s="15"/>
      <c r="DK286" s="14"/>
      <c r="DL286" s="50"/>
      <c r="DM286" s="15"/>
      <c r="DN286" s="14"/>
      <c r="DO286" s="50"/>
      <c r="DP286" s="15"/>
      <c r="DQ286" s="14"/>
      <c r="DR286" s="50"/>
      <c r="DS286" s="15"/>
      <c r="DT286" s="14"/>
      <c r="DU286" s="50"/>
      <c r="DV286" s="15"/>
      <c r="DW286" s="14"/>
      <c r="DX286" s="50"/>
      <c r="DY286" s="15"/>
      <c r="DZ286" s="14"/>
      <c r="EA286" s="50"/>
      <c r="EB286" s="15"/>
      <c r="EC286" s="50"/>
      <c r="ED286" s="50"/>
      <c r="EE286" s="15"/>
      <c r="EF286" s="50"/>
      <c r="EG286" s="50"/>
      <c r="EH286" s="15"/>
      <c r="EI286" s="50"/>
      <c r="EJ286" s="50"/>
      <c r="EK286" s="15"/>
      <c r="EL286" s="50"/>
      <c r="EM286" s="50"/>
      <c r="EN286" s="15"/>
      <c r="EO286" s="50"/>
      <c r="EP286" s="50"/>
      <c r="EQ286" s="15"/>
      <c r="ER286" s="50"/>
      <c r="ES286" s="50"/>
      <c r="ET286" s="15"/>
      <c r="EU286" s="50"/>
      <c r="EV286" s="50"/>
      <c r="EW286" s="15"/>
      <c r="EX286" s="50"/>
      <c r="EY286" s="50"/>
      <c r="EZ286" s="15"/>
      <c r="FA286" s="50"/>
      <c r="FB286" s="50"/>
      <c r="FC286" s="15"/>
      <c r="FD286" s="50"/>
      <c r="FE286" s="50"/>
      <c r="FF286" s="15"/>
      <c r="FG286" s="50"/>
      <c r="FH286" s="50"/>
      <c r="FI286" s="15"/>
      <c r="FJ286" s="14"/>
      <c r="FK286" s="50"/>
      <c r="FL286" s="15"/>
      <c r="FM286" s="14"/>
      <c r="FN286" s="50"/>
      <c r="FO286" s="15"/>
      <c r="FP286" s="14"/>
      <c r="FQ286" s="50"/>
      <c r="FR286" s="15"/>
      <c r="FS286" s="14"/>
      <c r="FT286" s="50"/>
      <c r="FU286" s="15"/>
      <c r="FV286" s="14"/>
    </row>
    <row r="287" spans="1:178" s="28" customFormat="1" ht="31.5" x14ac:dyDescent="0.25">
      <c r="A287" s="131" t="s">
        <v>464</v>
      </c>
      <c r="B287" s="80">
        <f t="shared" si="506"/>
        <v>7053.2000000000007</v>
      </c>
      <c r="C287" s="80">
        <f t="shared" si="507"/>
        <v>5596.4920500000007</v>
      </c>
      <c r="D287" s="83">
        <f t="shared" ref="D287" si="521">C287/B287*100</f>
        <v>79.346850365791425</v>
      </c>
      <c r="E287" s="83">
        <f>E288+E289</f>
        <v>0</v>
      </c>
      <c r="F287" s="83">
        <f t="shared" ref="F287:AY287" si="522">F288+F289</f>
        <v>0</v>
      </c>
      <c r="G287" s="83">
        <f t="shared" si="522"/>
        <v>0</v>
      </c>
      <c r="H287" s="83">
        <f t="shared" si="522"/>
        <v>0</v>
      </c>
      <c r="I287" s="83">
        <f t="shared" si="522"/>
        <v>0</v>
      </c>
      <c r="J287" s="83">
        <f t="shared" si="522"/>
        <v>0</v>
      </c>
      <c r="K287" s="83">
        <f t="shared" si="522"/>
        <v>0</v>
      </c>
      <c r="L287" s="83">
        <f t="shared" si="522"/>
        <v>0</v>
      </c>
      <c r="M287" s="83">
        <f t="shared" si="522"/>
        <v>0</v>
      </c>
      <c r="N287" s="83">
        <f t="shared" si="522"/>
        <v>0</v>
      </c>
      <c r="O287" s="83">
        <f t="shared" si="522"/>
        <v>0</v>
      </c>
      <c r="P287" s="83">
        <f t="shared" si="522"/>
        <v>0</v>
      </c>
      <c r="Q287" s="83">
        <f t="shared" si="522"/>
        <v>0</v>
      </c>
      <c r="R287" s="83">
        <f t="shared" si="522"/>
        <v>0</v>
      </c>
      <c r="S287" s="83">
        <f t="shared" si="522"/>
        <v>0</v>
      </c>
      <c r="T287" s="83">
        <f t="shared" si="522"/>
        <v>0</v>
      </c>
      <c r="U287" s="83">
        <f t="shared" si="522"/>
        <v>0</v>
      </c>
      <c r="V287" s="83">
        <f t="shared" si="522"/>
        <v>0</v>
      </c>
      <c r="W287" s="83">
        <f t="shared" si="522"/>
        <v>0</v>
      </c>
      <c r="X287" s="83">
        <f t="shared" si="522"/>
        <v>0</v>
      </c>
      <c r="Y287" s="83">
        <f t="shared" si="522"/>
        <v>0</v>
      </c>
      <c r="Z287" s="83">
        <f t="shared" si="522"/>
        <v>306</v>
      </c>
      <c r="AA287" s="83">
        <f t="shared" si="522"/>
        <v>230.5</v>
      </c>
      <c r="AB287" s="81">
        <f t="shared" si="163"/>
        <v>75.326797385620921</v>
      </c>
      <c r="AC287" s="83">
        <f t="shared" si="522"/>
        <v>0</v>
      </c>
      <c r="AD287" s="83">
        <f t="shared" si="522"/>
        <v>0</v>
      </c>
      <c r="AE287" s="81"/>
      <c r="AF287" s="83">
        <f t="shared" si="522"/>
        <v>0</v>
      </c>
      <c r="AG287" s="83">
        <f t="shared" si="522"/>
        <v>0</v>
      </c>
      <c r="AH287" s="83">
        <f t="shared" si="522"/>
        <v>0</v>
      </c>
      <c r="AI287" s="83">
        <f>SUM(AI288:AI296)</f>
        <v>532</v>
      </c>
      <c r="AJ287" s="83">
        <f t="shared" ref="AJ287:AM287" si="523">SUM(AJ288:AJ296)</f>
        <v>532</v>
      </c>
      <c r="AK287" s="83">
        <f t="shared" si="518"/>
        <v>100</v>
      </c>
      <c r="AL287" s="83">
        <f t="shared" si="523"/>
        <v>1923</v>
      </c>
      <c r="AM287" s="83">
        <f t="shared" si="523"/>
        <v>1923</v>
      </c>
      <c r="AN287" s="83">
        <f t="shared" ref="AN287:AN288" si="524">AM287/AL287*100</f>
        <v>100</v>
      </c>
      <c r="AO287" s="83">
        <f t="shared" si="522"/>
        <v>1200</v>
      </c>
      <c r="AP287" s="83">
        <f t="shared" si="522"/>
        <v>306</v>
      </c>
      <c r="AQ287" s="81">
        <f>AP287/AO287*100</f>
        <v>25.5</v>
      </c>
      <c r="AR287" s="83">
        <f t="shared" si="522"/>
        <v>0</v>
      </c>
      <c r="AS287" s="83">
        <f t="shared" si="522"/>
        <v>0</v>
      </c>
      <c r="AT287" s="83">
        <f t="shared" si="522"/>
        <v>0</v>
      </c>
      <c r="AU287" s="83">
        <f t="shared" si="522"/>
        <v>0</v>
      </c>
      <c r="AV287" s="83">
        <f t="shared" si="522"/>
        <v>0</v>
      </c>
      <c r="AW287" s="83">
        <f t="shared" si="522"/>
        <v>0</v>
      </c>
      <c r="AX287" s="83">
        <f t="shared" si="522"/>
        <v>0</v>
      </c>
      <c r="AY287" s="83">
        <f t="shared" si="522"/>
        <v>0</v>
      </c>
      <c r="AZ287" s="83">
        <f t="shared" ref="AZ287:BF287" si="525">AZ288+AZ289</f>
        <v>0</v>
      </c>
      <c r="BA287" s="83">
        <f t="shared" si="525"/>
        <v>0</v>
      </c>
      <c r="BB287" s="83">
        <f t="shared" si="525"/>
        <v>0</v>
      </c>
      <c r="BC287" s="83">
        <f t="shared" si="525"/>
        <v>0</v>
      </c>
      <c r="BD287" s="83">
        <f t="shared" si="525"/>
        <v>0</v>
      </c>
      <c r="BE287" s="83">
        <f t="shared" si="525"/>
        <v>0</v>
      </c>
      <c r="BF287" s="83">
        <f t="shared" si="525"/>
        <v>0</v>
      </c>
      <c r="BG287" s="83">
        <f>SUM(BG288:BG296)</f>
        <v>2603.2000000000003</v>
      </c>
      <c r="BH287" s="83">
        <f>SUM(BH288:BH296)</f>
        <v>2115.9920500000003</v>
      </c>
      <c r="BI287" s="81">
        <f t="shared" ref="BI287:BI296" si="526">BH287/BG287*100</f>
        <v>81.284267440073748</v>
      </c>
      <c r="BJ287" s="83"/>
      <c r="BK287" s="83">
        <f>SUM(BK288:BK296)</f>
        <v>0</v>
      </c>
      <c r="BL287" s="81"/>
      <c r="BM287" s="83">
        <f t="shared" ref="BM287:BO287" si="527">BM288+BM289</f>
        <v>0</v>
      </c>
      <c r="BN287" s="83">
        <f t="shared" si="527"/>
        <v>0</v>
      </c>
      <c r="BO287" s="83">
        <f t="shared" si="527"/>
        <v>0</v>
      </c>
      <c r="BP287" s="83">
        <f>SUM(BP288:BP296)</f>
        <v>0</v>
      </c>
      <c r="BQ287" s="83">
        <f>SUM(BQ288:BQ296)</f>
        <v>0</v>
      </c>
      <c r="BR287" s="81"/>
      <c r="BS287" s="83">
        <f>SUM(BS288:BS296)</f>
        <v>0</v>
      </c>
      <c r="BT287" s="83">
        <f>SUM(BT288:BT296)</f>
        <v>0</v>
      </c>
      <c r="BU287" s="81"/>
      <c r="BV287" s="83">
        <f>SUM(BV288:BV296)</f>
        <v>0</v>
      </c>
      <c r="BW287" s="83">
        <f>SUM(BW288:BW296)</f>
        <v>0</v>
      </c>
      <c r="BX287" s="81"/>
      <c r="BY287" s="83">
        <f>SUM(BY288:BY296)</f>
        <v>0</v>
      </c>
      <c r="BZ287" s="83">
        <f>SUM(BZ288:BZ296)</f>
        <v>0</v>
      </c>
      <c r="CA287" s="81"/>
      <c r="CB287" s="83">
        <f>SUM(CB288:CB296)</f>
        <v>0</v>
      </c>
      <c r="CC287" s="83">
        <f>SUM(CC288:CC296)</f>
        <v>0</v>
      </c>
      <c r="CD287" s="81"/>
      <c r="CE287" s="83">
        <f>SUM(CE288:CE296)</f>
        <v>289</v>
      </c>
      <c r="CF287" s="83">
        <f>SUM(CF288:CF296)</f>
        <v>289</v>
      </c>
      <c r="CG287" s="81">
        <f t="shared" si="513"/>
        <v>100</v>
      </c>
      <c r="CH287" s="83">
        <f>SUM(CH288:CH296)</f>
        <v>0</v>
      </c>
      <c r="CI287" s="83">
        <f>SUM(CI288:CI296)</f>
        <v>0</v>
      </c>
      <c r="CJ287" s="81"/>
      <c r="CK287" s="83">
        <f>SUM(CK288:CK296)</f>
        <v>0</v>
      </c>
      <c r="CL287" s="83">
        <f>SUM(CL288:CL296)</f>
        <v>0</v>
      </c>
      <c r="CM287" s="81"/>
      <c r="CN287" s="83">
        <f>SUM(CN288:CN296)</f>
        <v>0</v>
      </c>
      <c r="CO287" s="83">
        <f>SUM(CO288:CO296)</f>
        <v>0</v>
      </c>
      <c r="CP287" s="81"/>
      <c r="CQ287" s="83">
        <f>SUM(CQ288:CQ296)</f>
        <v>0</v>
      </c>
      <c r="CR287" s="83">
        <f>SUM(CR288:CR296)</f>
        <v>0</v>
      </c>
      <c r="CS287" s="81"/>
      <c r="CT287" s="83">
        <f>SUM(CT288:CT296)</f>
        <v>0</v>
      </c>
      <c r="CU287" s="83">
        <f>SUM(CU288:CU296)</f>
        <v>0</v>
      </c>
      <c r="CV287" s="81"/>
      <c r="CW287" s="83">
        <f>SUM(CW288:CW296)</f>
        <v>0</v>
      </c>
      <c r="CX287" s="83">
        <f>SUM(CX288:CX296)</f>
        <v>0</v>
      </c>
      <c r="CY287" s="81"/>
      <c r="CZ287" s="83">
        <f>SUM(CZ288:CZ296)</f>
        <v>0</v>
      </c>
      <c r="DA287" s="83">
        <f>SUM(DA288:DA296)</f>
        <v>0</v>
      </c>
      <c r="DB287" s="81"/>
      <c r="DC287" s="83">
        <f>SUM(DC288:DC296)</f>
        <v>0</v>
      </c>
      <c r="DD287" s="83">
        <f>SUM(DD288:DD296)</f>
        <v>0</v>
      </c>
      <c r="DE287" s="81"/>
      <c r="DF287" s="83">
        <f>SUM(DF288:DF296)</f>
        <v>0</v>
      </c>
      <c r="DG287" s="83">
        <f>SUM(DG288:DG296)</f>
        <v>0</v>
      </c>
      <c r="DH287" s="81"/>
      <c r="DI287" s="83">
        <f>SUM(DI288:DI296)</f>
        <v>0</v>
      </c>
      <c r="DJ287" s="83">
        <f>SUM(DJ288:DJ296)</f>
        <v>0</v>
      </c>
      <c r="DK287" s="81"/>
      <c r="DL287" s="83">
        <f>SUM(DL288:DL296)</f>
        <v>0</v>
      </c>
      <c r="DM287" s="83">
        <f>SUM(DM288:DM296)</f>
        <v>0</v>
      </c>
      <c r="DN287" s="81"/>
      <c r="DO287" s="83">
        <f>SUM(DO288:DO296)</f>
        <v>0</v>
      </c>
      <c r="DP287" s="83">
        <f>SUM(DP288:DP296)</f>
        <v>0</v>
      </c>
      <c r="DQ287" s="81"/>
      <c r="DR287" s="83">
        <f>SUM(DR288:DR296)</f>
        <v>0</v>
      </c>
      <c r="DS287" s="83">
        <f>SUM(DS288:DS296)</f>
        <v>0</v>
      </c>
      <c r="DT287" s="81"/>
      <c r="DU287" s="83">
        <f>SUM(DU288:DU296)</f>
        <v>0</v>
      </c>
      <c r="DV287" s="83">
        <f>SUM(DV288:DV296)</f>
        <v>0</v>
      </c>
      <c r="DW287" s="81"/>
      <c r="DX287" s="83">
        <f>SUM(DX288:DX296)</f>
        <v>0</v>
      </c>
      <c r="DY287" s="83">
        <f>SUM(DY288:DY296)</f>
        <v>0</v>
      </c>
      <c r="DZ287" s="81"/>
      <c r="EA287" s="83">
        <f t="shared" ref="EA287:EB287" si="528">EA288+EA289</f>
        <v>0</v>
      </c>
      <c r="EB287" s="83">
        <f t="shared" si="528"/>
        <v>0</v>
      </c>
      <c r="EC287" s="81"/>
      <c r="ED287" s="83">
        <f t="shared" ref="ED287:EE287" si="529">ED288+ED289</f>
        <v>0</v>
      </c>
      <c r="EE287" s="83">
        <f t="shared" si="529"/>
        <v>0</v>
      </c>
      <c r="EF287" s="81"/>
      <c r="EG287" s="83"/>
      <c r="EH287" s="83"/>
      <c r="EI287" s="81"/>
      <c r="EJ287" s="83"/>
      <c r="EK287" s="83"/>
      <c r="EL287" s="81"/>
      <c r="EM287" s="83"/>
      <c r="EN287" s="83"/>
      <c r="EO287" s="81"/>
      <c r="EP287" s="83"/>
      <c r="EQ287" s="83"/>
      <c r="ER287" s="81"/>
      <c r="ES287" s="83"/>
      <c r="ET287" s="83"/>
      <c r="EU287" s="81"/>
      <c r="EV287" s="83"/>
      <c r="EW287" s="83"/>
      <c r="EX287" s="81"/>
      <c r="EY287" s="83"/>
      <c r="EZ287" s="83"/>
      <c r="FA287" s="81"/>
      <c r="FB287" s="83"/>
      <c r="FC287" s="83"/>
      <c r="FD287" s="81"/>
      <c r="FE287" s="83"/>
      <c r="FF287" s="83"/>
      <c r="FG287" s="81"/>
      <c r="FH287" s="83">
        <f>SUM(FH288:FH296)</f>
        <v>200</v>
      </c>
      <c r="FI287" s="83">
        <f>SUM(FI288:FI296)</f>
        <v>200</v>
      </c>
      <c r="FJ287" s="81">
        <f t="shared" si="517"/>
        <v>100</v>
      </c>
      <c r="FK287" s="83"/>
      <c r="FL287" s="83"/>
      <c r="FM287" s="81"/>
      <c r="FN287" s="83"/>
      <c r="FO287" s="83"/>
      <c r="FP287" s="81"/>
      <c r="FQ287" s="83"/>
      <c r="FR287" s="83"/>
      <c r="FS287" s="81"/>
      <c r="FT287" s="83"/>
      <c r="FU287" s="83"/>
      <c r="FV287" s="81"/>
    </row>
    <row r="288" spans="1:178" s="12" customFormat="1" ht="31.5" x14ac:dyDescent="0.25">
      <c r="A288" s="59" t="s">
        <v>391</v>
      </c>
      <c r="B288" s="50">
        <f t="shared" si="506"/>
        <v>5455.4</v>
      </c>
      <c r="C288" s="50">
        <f t="shared" si="507"/>
        <v>4172.7930799999995</v>
      </c>
      <c r="D288" s="15">
        <f t="shared" si="112"/>
        <v>76.489223155039042</v>
      </c>
      <c r="E288" s="15"/>
      <c r="F288" s="15"/>
      <c r="G288" s="15"/>
      <c r="H288" s="15"/>
      <c r="I288" s="15"/>
      <c r="J288" s="15"/>
      <c r="K288" s="15"/>
      <c r="L288" s="15"/>
      <c r="M288" s="15"/>
      <c r="N288" s="15"/>
      <c r="O288" s="15"/>
      <c r="P288" s="15"/>
      <c r="Q288" s="15"/>
      <c r="R288" s="15"/>
      <c r="S288" s="15"/>
      <c r="T288" s="15"/>
      <c r="U288" s="15"/>
      <c r="V288" s="14"/>
      <c r="W288" s="15"/>
      <c r="X288" s="15"/>
      <c r="Y288" s="14"/>
      <c r="Z288" s="15">
        <v>306</v>
      </c>
      <c r="AA288" s="172">
        <v>230.5</v>
      </c>
      <c r="AB288" s="14">
        <f t="shared" si="163"/>
        <v>75.326797385620921</v>
      </c>
      <c r="AC288" s="15"/>
      <c r="AD288" s="15"/>
      <c r="AE288" s="14"/>
      <c r="AF288" s="15"/>
      <c r="AG288" s="15"/>
      <c r="AH288" s="14"/>
      <c r="AI288" s="50">
        <v>532</v>
      </c>
      <c r="AJ288" s="50">
        <v>532</v>
      </c>
      <c r="AK288" s="15">
        <f t="shared" si="518"/>
        <v>100</v>
      </c>
      <c r="AL288" s="50">
        <v>1923</v>
      </c>
      <c r="AM288" s="50">
        <v>1923</v>
      </c>
      <c r="AN288" s="50">
        <f t="shared" si="524"/>
        <v>100</v>
      </c>
      <c r="AO288" s="15">
        <v>1200</v>
      </c>
      <c r="AP288" s="15">
        <v>306</v>
      </c>
      <c r="AQ288" s="14">
        <f>AP288/AO288*100</f>
        <v>25.5</v>
      </c>
      <c r="AR288" s="15"/>
      <c r="AS288" s="15"/>
      <c r="AT288" s="14"/>
      <c r="AU288" s="15"/>
      <c r="AV288" s="15"/>
      <c r="AW288" s="14"/>
      <c r="AX288" s="15"/>
      <c r="AY288" s="15"/>
      <c r="AZ288" s="14"/>
      <c r="BA288" s="15"/>
      <c r="BB288" s="15"/>
      <c r="BC288" s="14"/>
      <c r="BD288" s="15"/>
      <c r="BE288" s="15"/>
      <c r="BF288" s="14"/>
      <c r="BG288" s="50">
        <v>1005.4</v>
      </c>
      <c r="BH288" s="50">
        <v>692.29307999999992</v>
      </c>
      <c r="BI288" s="14">
        <f t="shared" si="526"/>
        <v>68.857477620847419</v>
      </c>
      <c r="BJ288" s="50"/>
      <c r="BK288" s="15"/>
      <c r="BL288" s="14"/>
      <c r="BM288" s="15"/>
      <c r="BN288" s="15"/>
      <c r="BO288" s="14"/>
      <c r="BP288" s="50"/>
      <c r="BQ288" s="15"/>
      <c r="BR288" s="14"/>
      <c r="BS288" s="50"/>
      <c r="BT288" s="15"/>
      <c r="BU288" s="14"/>
      <c r="BV288" s="50"/>
      <c r="BW288" s="15"/>
      <c r="BX288" s="14"/>
      <c r="BY288" s="50"/>
      <c r="BZ288" s="15"/>
      <c r="CA288" s="14"/>
      <c r="CB288" s="50"/>
      <c r="CC288" s="15"/>
      <c r="CD288" s="14"/>
      <c r="CE288" s="14">
        <v>289</v>
      </c>
      <c r="CF288" s="14">
        <v>289</v>
      </c>
      <c r="CG288" s="14">
        <f t="shared" si="513"/>
        <v>100</v>
      </c>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c r="DK288" s="14"/>
      <c r="DL288" s="14"/>
      <c r="DM288" s="14"/>
      <c r="DN288" s="14"/>
      <c r="DO288" s="14"/>
      <c r="DP288" s="14"/>
      <c r="DQ288" s="14"/>
      <c r="DR288" s="14"/>
      <c r="DS288" s="14"/>
      <c r="DT288" s="14"/>
      <c r="DU288" s="14"/>
      <c r="DV288" s="14"/>
      <c r="DW288" s="14"/>
      <c r="DX288" s="14"/>
      <c r="DY288" s="14"/>
      <c r="DZ288" s="14"/>
      <c r="EA288" s="15"/>
      <c r="EB288" s="172"/>
      <c r="EC288" s="14"/>
      <c r="ED288" s="15"/>
      <c r="EE288" s="172"/>
      <c r="EF288" s="14"/>
      <c r="EG288" s="15"/>
      <c r="EH288" s="172"/>
      <c r="EI288" s="14"/>
      <c r="EJ288" s="15"/>
      <c r="EK288" s="172"/>
      <c r="EL288" s="14"/>
      <c r="EM288" s="15"/>
      <c r="EN288" s="172"/>
      <c r="EO288" s="14"/>
      <c r="EP288" s="15"/>
      <c r="EQ288" s="172"/>
      <c r="ER288" s="14"/>
      <c r="ES288" s="15"/>
      <c r="ET288" s="172"/>
      <c r="EU288" s="14"/>
      <c r="EV288" s="15"/>
      <c r="EW288" s="172"/>
      <c r="EX288" s="14"/>
      <c r="EY288" s="15"/>
      <c r="EZ288" s="172"/>
      <c r="FA288" s="14"/>
      <c r="FB288" s="15"/>
      <c r="FC288" s="172"/>
      <c r="FD288" s="14"/>
      <c r="FE288" s="15"/>
      <c r="FF288" s="172"/>
      <c r="FG288" s="14"/>
      <c r="FH288" s="15">
        <v>200</v>
      </c>
      <c r="FI288" s="15">
        <v>200</v>
      </c>
      <c r="FJ288" s="14">
        <f t="shared" si="517"/>
        <v>100</v>
      </c>
      <c r="FK288" s="15"/>
      <c r="FL288" s="15"/>
      <c r="FM288" s="14"/>
      <c r="FN288" s="15"/>
      <c r="FO288" s="15"/>
      <c r="FP288" s="14"/>
      <c r="FQ288" s="15"/>
      <c r="FR288" s="15"/>
      <c r="FS288" s="14"/>
      <c r="FT288" s="15"/>
      <c r="FU288" s="15"/>
      <c r="FV288" s="14"/>
    </row>
    <row r="289" spans="1:178" s="12" customFormat="1" ht="15.75" x14ac:dyDescent="0.25">
      <c r="A289" s="59" t="s">
        <v>463</v>
      </c>
      <c r="B289" s="50">
        <f t="shared" si="506"/>
        <v>309.39999999999998</v>
      </c>
      <c r="C289" s="50">
        <f t="shared" si="507"/>
        <v>293.23352</v>
      </c>
      <c r="D289" s="15">
        <f t="shared" si="112"/>
        <v>94.774893341952165</v>
      </c>
      <c r="E289" s="50"/>
      <c r="F289" s="50"/>
      <c r="G289" s="50"/>
      <c r="H289" s="50"/>
      <c r="I289" s="50"/>
      <c r="J289" s="50"/>
      <c r="K289" s="50"/>
      <c r="L289" s="50"/>
      <c r="M289" s="50"/>
      <c r="N289" s="238"/>
      <c r="O289" s="238"/>
      <c r="P289" s="238"/>
      <c r="Q289" s="238"/>
      <c r="R289" s="238"/>
      <c r="S289" s="238"/>
      <c r="T289" s="238"/>
      <c r="U289" s="238"/>
      <c r="V289" s="238"/>
      <c r="W289" s="238"/>
      <c r="X289" s="238"/>
      <c r="Y289" s="238"/>
      <c r="Z289" s="50"/>
      <c r="AA289" s="15"/>
      <c r="AB289" s="50"/>
      <c r="AC289" s="238"/>
      <c r="AD289" s="238"/>
      <c r="AE289" s="238"/>
      <c r="AF289" s="238"/>
      <c r="AG289" s="238"/>
      <c r="AH289" s="238"/>
      <c r="AI289" s="238"/>
      <c r="AJ289" s="238"/>
      <c r="AK289" s="83"/>
      <c r="AL289" s="238"/>
      <c r="AM289" s="238"/>
      <c r="AN289" s="83"/>
      <c r="AO289" s="238"/>
      <c r="AP289" s="238"/>
      <c r="AQ289" s="14"/>
      <c r="AR289" s="238"/>
      <c r="AS289" s="238"/>
      <c r="AT289" s="238"/>
      <c r="AU289" s="238"/>
      <c r="AV289" s="238"/>
      <c r="AW289" s="238"/>
      <c r="AX289" s="238"/>
      <c r="AY289" s="238"/>
      <c r="AZ289" s="238"/>
      <c r="BA289" s="238"/>
      <c r="BB289" s="238"/>
      <c r="BC289" s="238"/>
      <c r="BD289" s="238"/>
      <c r="BE289" s="238"/>
      <c r="BF289" s="238"/>
      <c r="BG289" s="50">
        <v>309.39999999999998</v>
      </c>
      <c r="BH289" s="50">
        <v>293.23352</v>
      </c>
      <c r="BI289" s="14">
        <f t="shared" si="526"/>
        <v>94.774893341952165</v>
      </c>
      <c r="BJ289" s="50"/>
      <c r="BK289" s="15"/>
      <c r="BL289" s="238"/>
      <c r="BM289" s="238"/>
      <c r="BN289" s="238"/>
      <c r="BO289" s="238"/>
      <c r="BP289" s="50"/>
      <c r="BQ289" s="15"/>
      <c r="BR289" s="238"/>
      <c r="BS289" s="50"/>
      <c r="BT289" s="15"/>
      <c r="BU289" s="238"/>
      <c r="BV289" s="50"/>
      <c r="BW289" s="15"/>
      <c r="BX289" s="238"/>
      <c r="BY289" s="50"/>
      <c r="BZ289" s="15"/>
      <c r="CA289" s="238"/>
      <c r="CB289" s="50"/>
      <c r="CC289" s="15"/>
      <c r="CD289" s="238"/>
      <c r="CE289" s="50"/>
      <c r="CF289" s="15"/>
      <c r="CG289" s="14"/>
      <c r="CH289" s="50"/>
      <c r="CI289" s="15"/>
      <c r="CJ289" s="14"/>
      <c r="CK289" s="50"/>
      <c r="CL289" s="15"/>
      <c r="CM289" s="14"/>
      <c r="CN289" s="50"/>
      <c r="CO289" s="15"/>
      <c r="CP289" s="14"/>
      <c r="CQ289" s="50"/>
      <c r="CR289" s="15"/>
      <c r="CS289" s="14"/>
      <c r="CT289" s="50"/>
      <c r="CU289" s="15"/>
      <c r="CV289" s="14"/>
      <c r="CW289" s="50"/>
      <c r="CX289" s="15"/>
      <c r="CY289" s="14"/>
      <c r="CZ289" s="50"/>
      <c r="DA289" s="15"/>
      <c r="DB289" s="14"/>
      <c r="DC289" s="50"/>
      <c r="DD289" s="15"/>
      <c r="DE289" s="14"/>
      <c r="DF289" s="50"/>
      <c r="DG289" s="15"/>
      <c r="DH289" s="14"/>
      <c r="DI289" s="50"/>
      <c r="DJ289" s="15"/>
      <c r="DK289" s="14"/>
      <c r="DL289" s="50"/>
      <c r="DM289" s="15"/>
      <c r="DN289" s="14"/>
      <c r="DO289" s="50"/>
      <c r="DP289" s="15"/>
      <c r="DQ289" s="14"/>
      <c r="DR289" s="50"/>
      <c r="DS289" s="15"/>
      <c r="DT289" s="14"/>
      <c r="DU289" s="50"/>
      <c r="DV289" s="15"/>
      <c r="DW289" s="14"/>
      <c r="DX289" s="50"/>
      <c r="DY289" s="15"/>
      <c r="DZ289" s="14"/>
      <c r="EA289" s="50"/>
      <c r="EB289" s="15"/>
      <c r="EC289" s="50"/>
      <c r="ED289" s="50"/>
      <c r="EE289" s="15"/>
      <c r="EF289" s="50"/>
      <c r="EG289" s="50"/>
      <c r="EH289" s="15"/>
      <c r="EI289" s="50"/>
      <c r="EJ289" s="50"/>
      <c r="EK289" s="15"/>
      <c r="EL289" s="50"/>
      <c r="EM289" s="50"/>
      <c r="EN289" s="15"/>
      <c r="EO289" s="50"/>
      <c r="EP289" s="50"/>
      <c r="EQ289" s="15"/>
      <c r="ER289" s="50"/>
      <c r="ES289" s="50"/>
      <c r="ET289" s="15"/>
      <c r="EU289" s="50"/>
      <c r="EV289" s="50"/>
      <c r="EW289" s="15"/>
      <c r="EX289" s="50"/>
      <c r="EY289" s="50"/>
      <c r="EZ289" s="15"/>
      <c r="FA289" s="50"/>
      <c r="FB289" s="50"/>
      <c r="FC289" s="15"/>
      <c r="FD289" s="50"/>
      <c r="FE289" s="50"/>
      <c r="FF289" s="15"/>
      <c r="FG289" s="50"/>
      <c r="FH289" s="50"/>
      <c r="FI289" s="15"/>
      <c r="FJ289" s="14"/>
      <c r="FK289" s="50"/>
      <c r="FL289" s="15"/>
      <c r="FM289" s="14"/>
      <c r="FN289" s="50"/>
      <c r="FO289" s="15"/>
      <c r="FP289" s="14"/>
      <c r="FQ289" s="50"/>
      <c r="FR289" s="15"/>
      <c r="FS289" s="14"/>
      <c r="FT289" s="50"/>
      <c r="FU289" s="15"/>
      <c r="FV289" s="14"/>
    </row>
    <row r="290" spans="1:178" s="12" customFormat="1" ht="15.75" x14ac:dyDescent="0.25">
      <c r="A290" s="59" t="s">
        <v>637</v>
      </c>
      <c r="B290" s="50">
        <f t="shared" si="506"/>
        <v>158.4</v>
      </c>
      <c r="C290" s="50">
        <f t="shared" si="507"/>
        <v>158.4</v>
      </c>
      <c r="D290" s="15">
        <f t="shared" si="112"/>
        <v>100</v>
      </c>
      <c r="E290" s="50"/>
      <c r="F290" s="50"/>
      <c r="G290" s="50"/>
      <c r="H290" s="50"/>
      <c r="I290" s="50"/>
      <c r="J290" s="50"/>
      <c r="K290" s="50"/>
      <c r="L290" s="50"/>
      <c r="M290" s="50"/>
      <c r="N290" s="238"/>
      <c r="O290" s="238"/>
      <c r="P290" s="238"/>
      <c r="Q290" s="238"/>
      <c r="R290" s="238"/>
      <c r="S290" s="238"/>
      <c r="T290" s="238"/>
      <c r="U290" s="238"/>
      <c r="V290" s="238"/>
      <c r="W290" s="238"/>
      <c r="X290" s="238"/>
      <c r="Y290" s="238"/>
      <c r="Z290" s="50"/>
      <c r="AA290" s="15"/>
      <c r="AB290" s="50"/>
      <c r="AC290" s="238"/>
      <c r="AD290" s="238"/>
      <c r="AE290" s="238"/>
      <c r="AF290" s="238"/>
      <c r="AG290" s="238"/>
      <c r="AH290" s="238"/>
      <c r="AI290" s="238"/>
      <c r="AJ290" s="238"/>
      <c r="AK290" s="83"/>
      <c r="AL290" s="238"/>
      <c r="AM290" s="238"/>
      <c r="AN290" s="83"/>
      <c r="AO290" s="238"/>
      <c r="AP290" s="238"/>
      <c r="AQ290" s="14"/>
      <c r="AR290" s="238"/>
      <c r="AS290" s="238"/>
      <c r="AT290" s="238"/>
      <c r="AU290" s="238"/>
      <c r="AV290" s="238"/>
      <c r="AW290" s="238"/>
      <c r="AX290" s="238"/>
      <c r="AY290" s="238"/>
      <c r="AZ290" s="238"/>
      <c r="BA290" s="238"/>
      <c r="BB290" s="238"/>
      <c r="BC290" s="238"/>
      <c r="BD290" s="238"/>
      <c r="BE290" s="238"/>
      <c r="BF290" s="238"/>
      <c r="BG290" s="50">
        <v>158.4</v>
      </c>
      <c r="BH290" s="50">
        <v>158.4</v>
      </c>
      <c r="BI290" s="14">
        <f t="shared" si="526"/>
        <v>100</v>
      </c>
      <c r="BJ290" s="50"/>
      <c r="BK290" s="15"/>
      <c r="BL290" s="238"/>
      <c r="BM290" s="238"/>
      <c r="BN290" s="238"/>
      <c r="BO290" s="238"/>
      <c r="BP290" s="50"/>
      <c r="BQ290" s="15"/>
      <c r="BR290" s="238"/>
      <c r="BS290" s="50"/>
      <c r="BT290" s="15"/>
      <c r="BU290" s="238"/>
      <c r="BV290" s="50"/>
      <c r="BW290" s="15"/>
      <c r="BX290" s="238"/>
      <c r="BY290" s="50"/>
      <c r="BZ290" s="15"/>
      <c r="CA290" s="238"/>
      <c r="CB290" s="50"/>
      <c r="CC290" s="15"/>
      <c r="CD290" s="238"/>
      <c r="CE290" s="50"/>
      <c r="CF290" s="15"/>
      <c r="CG290" s="14"/>
      <c r="CH290" s="50"/>
      <c r="CI290" s="15"/>
      <c r="CJ290" s="14"/>
      <c r="CK290" s="50"/>
      <c r="CL290" s="15"/>
      <c r="CM290" s="14"/>
      <c r="CN290" s="50"/>
      <c r="CO290" s="15"/>
      <c r="CP290" s="14"/>
      <c r="CQ290" s="50"/>
      <c r="CR290" s="15"/>
      <c r="CS290" s="14"/>
      <c r="CT290" s="50"/>
      <c r="CU290" s="15"/>
      <c r="CV290" s="14"/>
      <c r="CW290" s="50"/>
      <c r="CX290" s="15"/>
      <c r="CY290" s="14"/>
      <c r="CZ290" s="50"/>
      <c r="DA290" s="15"/>
      <c r="DB290" s="14"/>
      <c r="DC290" s="50"/>
      <c r="DD290" s="15"/>
      <c r="DE290" s="14"/>
      <c r="DF290" s="50"/>
      <c r="DG290" s="15"/>
      <c r="DH290" s="14"/>
      <c r="DI290" s="50"/>
      <c r="DJ290" s="15"/>
      <c r="DK290" s="14"/>
      <c r="DL290" s="50"/>
      <c r="DM290" s="15"/>
      <c r="DN290" s="14"/>
      <c r="DO290" s="50"/>
      <c r="DP290" s="15"/>
      <c r="DQ290" s="14"/>
      <c r="DR290" s="50"/>
      <c r="DS290" s="15"/>
      <c r="DT290" s="14"/>
      <c r="DU290" s="50"/>
      <c r="DV290" s="15"/>
      <c r="DW290" s="14"/>
      <c r="DX290" s="50"/>
      <c r="DY290" s="15"/>
      <c r="DZ290" s="14"/>
      <c r="EA290" s="50"/>
      <c r="EB290" s="15"/>
      <c r="EC290" s="50"/>
      <c r="ED290" s="50"/>
      <c r="EE290" s="15"/>
      <c r="EF290" s="50"/>
      <c r="EG290" s="50"/>
      <c r="EH290" s="15"/>
      <c r="EI290" s="50"/>
      <c r="EJ290" s="50"/>
      <c r="EK290" s="15"/>
      <c r="EL290" s="50"/>
      <c r="EM290" s="50"/>
      <c r="EN290" s="15"/>
      <c r="EO290" s="50"/>
      <c r="EP290" s="50"/>
      <c r="EQ290" s="15"/>
      <c r="ER290" s="50"/>
      <c r="ES290" s="50"/>
      <c r="ET290" s="15"/>
      <c r="EU290" s="50"/>
      <c r="EV290" s="50"/>
      <c r="EW290" s="15"/>
      <c r="EX290" s="50"/>
      <c r="EY290" s="50"/>
      <c r="EZ290" s="15"/>
      <c r="FA290" s="50"/>
      <c r="FB290" s="50"/>
      <c r="FC290" s="15"/>
      <c r="FD290" s="50"/>
      <c r="FE290" s="50"/>
      <c r="FF290" s="15"/>
      <c r="FG290" s="50"/>
      <c r="FH290" s="50"/>
      <c r="FI290" s="15"/>
      <c r="FJ290" s="14"/>
      <c r="FK290" s="50"/>
      <c r="FL290" s="15"/>
      <c r="FM290" s="14"/>
      <c r="FN290" s="50"/>
      <c r="FO290" s="15"/>
      <c r="FP290" s="14"/>
      <c r="FQ290" s="50"/>
      <c r="FR290" s="15"/>
      <c r="FS290" s="14"/>
      <c r="FT290" s="50"/>
      <c r="FU290" s="15"/>
      <c r="FV290" s="14"/>
    </row>
    <row r="291" spans="1:178" s="12" customFormat="1" ht="15.75" x14ac:dyDescent="0.25">
      <c r="A291" s="59" t="s">
        <v>638</v>
      </c>
      <c r="B291" s="50">
        <f t="shared" si="506"/>
        <v>158.4</v>
      </c>
      <c r="C291" s="50">
        <f t="shared" si="507"/>
        <v>158.4</v>
      </c>
      <c r="D291" s="15">
        <f t="shared" si="112"/>
        <v>100</v>
      </c>
      <c r="E291" s="50"/>
      <c r="F291" s="50"/>
      <c r="G291" s="50"/>
      <c r="H291" s="50"/>
      <c r="I291" s="50"/>
      <c r="J291" s="50"/>
      <c r="K291" s="50"/>
      <c r="L291" s="50"/>
      <c r="M291" s="50"/>
      <c r="N291" s="238"/>
      <c r="O291" s="238"/>
      <c r="P291" s="238"/>
      <c r="Q291" s="238"/>
      <c r="R291" s="238"/>
      <c r="S291" s="238"/>
      <c r="T291" s="238"/>
      <c r="U291" s="238"/>
      <c r="V291" s="238"/>
      <c r="W291" s="238"/>
      <c r="X291" s="238"/>
      <c r="Y291" s="238"/>
      <c r="Z291" s="50"/>
      <c r="AA291" s="15"/>
      <c r="AB291" s="50"/>
      <c r="AC291" s="238"/>
      <c r="AD291" s="238"/>
      <c r="AE291" s="238"/>
      <c r="AF291" s="238"/>
      <c r="AG291" s="238"/>
      <c r="AH291" s="238"/>
      <c r="AI291" s="238"/>
      <c r="AJ291" s="238"/>
      <c r="AK291" s="83"/>
      <c r="AL291" s="238"/>
      <c r="AM291" s="238"/>
      <c r="AN291" s="83"/>
      <c r="AO291" s="238"/>
      <c r="AP291" s="238"/>
      <c r="AQ291" s="14"/>
      <c r="AR291" s="238"/>
      <c r="AS291" s="238"/>
      <c r="AT291" s="238"/>
      <c r="AU291" s="238"/>
      <c r="AV291" s="238"/>
      <c r="AW291" s="238"/>
      <c r="AX291" s="238"/>
      <c r="AY291" s="238"/>
      <c r="AZ291" s="238"/>
      <c r="BA291" s="238"/>
      <c r="BB291" s="238"/>
      <c r="BC291" s="238"/>
      <c r="BD291" s="238"/>
      <c r="BE291" s="238"/>
      <c r="BF291" s="238"/>
      <c r="BG291" s="50">
        <v>158.4</v>
      </c>
      <c r="BH291" s="50">
        <v>158.4</v>
      </c>
      <c r="BI291" s="14">
        <f t="shared" si="526"/>
        <v>100</v>
      </c>
      <c r="BJ291" s="50"/>
      <c r="BK291" s="15"/>
      <c r="BL291" s="238"/>
      <c r="BM291" s="238"/>
      <c r="BN291" s="238"/>
      <c r="BO291" s="238"/>
      <c r="BP291" s="50"/>
      <c r="BQ291" s="15"/>
      <c r="BR291" s="238"/>
      <c r="BS291" s="50"/>
      <c r="BT291" s="15"/>
      <c r="BU291" s="238"/>
      <c r="BV291" s="50"/>
      <c r="BW291" s="15"/>
      <c r="BX291" s="238"/>
      <c r="BY291" s="50"/>
      <c r="BZ291" s="15"/>
      <c r="CA291" s="238"/>
      <c r="CB291" s="50"/>
      <c r="CC291" s="15"/>
      <c r="CD291" s="238"/>
      <c r="CE291" s="50"/>
      <c r="CF291" s="15"/>
      <c r="CG291" s="14"/>
      <c r="CH291" s="50"/>
      <c r="CI291" s="15"/>
      <c r="CJ291" s="14"/>
      <c r="CK291" s="50"/>
      <c r="CL291" s="15"/>
      <c r="CM291" s="14"/>
      <c r="CN291" s="50"/>
      <c r="CO291" s="15"/>
      <c r="CP291" s="14"/>
      <c r="CQ291" s="50"/>
      <c r="CR291" s="15"/>
      <c r="CS291" s="14"/>
      <c r="CT291" s="50"/>
      <c r="CU291" s="15"/>
      <c r="CV291" s="14"/>
      <c r="CW291" s="50"/>
      <c r="CX291" s="15"/>
      <c r="CY291" s="14"/>
      <c r="CZ291" s="50"/>
      <c r="DA291" s="15"/>
      <c r="DB291" s="14"/>
      <c r="DC291" s="50"/>
      <c r="DD291" s="15"/>
      <c r="DE291" s="14"/>
      <c r="DF291" s="50"/>
      <c r="DG291" s="15"/>
      <c r="DH291" s="14"/>
      <c r="DI291" s="50"/>
      <c r="DJ291" s="15"/>
      <c r="DK291" s="14"/>
      <c r="DL291" s="50"/>
      <c r="DM291" s="15"/>
      <c r="DN291" s="14"/>
      <c r="DO291" s="50"/>
      <c r="DP291" s="15"/>
      <c r="DQ291" s="14"/>
      <c r="DR291" s="50"/>
      <c r="DS291" s="15"/>
      <c r="DT291" s="14"/>
      <c r="DU291" s="50"/>
      <c r="DV291" s="15"/>
      <c r="DW291" s="14"/>
      <c r="DX291" s="50"/>
      <c r="DY291" s="15"/>
      <c r="DZ291" s="14"/>
      <c r="EA291" s="50"/>
      <c r="EB291" s="15"/>
      <c r="EC291" s="50"/>
      <c r="ED291" s="50"/>
      <c r="EE291" s="15"/>
      <c r="EF291" s="50"/>
      <c r="EG291" s="50"/>
      <c r="EH291" s="15"/>
      <c r="EI291" s="50"/>
      <c r="EJ291" s="50"/>
      <c r="EK291" s="15"/>
      <c r="EL291" s="50"/>
      <c r="EM291" s="50"/>
      <c r="EN291" s="15"/>
      <c r="EO291" s="50"/>
      <c r="EP291" s="50"/>
      <c r="EQ291" s="15"/>
      <c r="ER291" s="50"/>
      <c r="ES291" s="50"/>
      <c r="ET291" s="15"/>
      <c r="EU291" s="50"/>
      <c r="EV291" s="50"/>
      <c r="EW291" s="15"/>
      <c r="EX291" s="50"/>
      <c r="EY291" s="50"/>
      <c r="EZ291" s="15"/>
      <c r="FA291" s="50"/>
      <c r="FB291" s="50"/>
      <c r="FC291" s="15"/>
      <c r="FD291" s="50"/>
      <c r="FE291" s="50"/>
      <c r="FF291" s="15"/>
      <c r="FG291" s="50"/>
      <c r="FH291" s="50"/>
      <c r="FI291" s="15"/>
      <c r="FJ291" s="14"/>
      <c r="FK291" s="50"/>
      <c r="FL291" s="15"/>
      <c r="FM291" s="14"/>
      <c r="FN291" s="50"/>
      <c r="FO291" s="15"/>
      <c r="FP291" s="14"/>
      <c r="FQ291" s="50"/>
      <c r="FR291" s="15"/>
      <c r="FS291" s="14"/>
      <c r="FT291" s="50"/>
      <c r="FU291" s="15"/>
      <c r="FV291" s="14"/>
    </row>
    <row r="292" spans="1:178" s="12" customFormat="1" ht="15.75" x14ac:dyDescent="0.25">
      <c r="A292" s="59" t="s">
        <v>639</v>
      </c>
      <c r="B292" s="50">
        <f t="shared" si="506"/>
        <v>158.4</v>
      </c>
      <c r="C292" s="50">
        <f t="shared" si="507"/>
        <v>158.4</v>
      </c>
      <c r="D292" s="15">
        <f t="shared" si="112"/>
        <v>100</v>
      </c>
      <c r="E292" s="50"/>
      <c r="F292" s="50"/>
      <c r="G292" s="50"/>
      <c r="H292" s="50"/>
      <c r="I292" s="50"/>
      <c r="J292" s="50"/>
      <c r="K292" s="50"/>
      <c r="L292" s="50"/>
      <c r="M292" s="50"/>
      <c r="N292" s="238"/>
      <c r="O292" s="238"/>
      <c r="P292" s="238"/>
      <c r="Q292" s="238"/>
      <c r="R292" s="238"/>
      <c r="S292" s="238"/>
      <c r="T292" s="238"/>
      <c r="U292" s="238"/>
      <c r="V292" s="238"/>
      <c r="W292" s="238"/>
      <c r="X292" s="238"/>
      <c r="Y292" s="238"/>
      <c r="Z292" s="50"/>
      <c r="AA292" s="15"/>
      <c r="AB292" s="50"/>
      <c r="AC292" s="238"/>
      <c r="AD292" s="238"/>
      <c r="AE292" s="238"/>
      <c r="AF292" s="238"/>
      <c r="AG292" s="238"/>
      <c r="AH292" s="238"/>
      <c r="AI292" s="238"/>
      <c r="AJ292" s="238"/>
      <c r="AK292" s="83"/>
      <c r="AL292" s="238"/>
      <c r="AM292" s="238"/>
      <c r="AN292" s="83"/>
      <c r="AO292" s="238"/>
      <c r="AP292" s="238"/>
      <c r="AQ292" s="14"/>
      <c r="AR292" s="238"/>
      <c r="AS292" s="238"/>
      <c r="AT292" s="238"/>
      <c r="AU292" s="238"/>
      <c r="AV292" s="238"/>
      <c r="AW292" s="238"/>
      <c r="AX292" s="238"/>
      <c r="AY292" s="238"/>
      <c r="AZ292" s="238"/>
      <c r="BA292" s="238"/>
      <c r="BB292" s="238"/>
      <c r="BC292" s="238"/>
      <c r="BD292" s="238"/>
      <c r="BE292" s="238"/>
      <c r="BF292" s="238"/>
      <c r="BG292" s="50">
        <v>158.4</v>
      </c>
      <c r="BH292" s="50">
        <v>158.4</v>
      </c>
      <c r="BI292" s="14">
        <f t="shared" si="526"/>
        <v>100</v>
      </c>
      <c r="BJ292" s="50"/>
      <c r="BK292" s="15"/>
      <c r="BL292" s="238"/>
      <c r="BM292" s="238"/>
      <c r="BN292" s="238"/>
      <c r="BO292" s="238"/>
      <c r="BP292" s="50"/>
      <c r="BQ292" s="15"/>
      <c r="BR292" s="238"/>
      <c r="BS292" s="50"/>
      <c r="BT292" s="15"/>
      <c r="BU292" s="238"/>
      <c r="BV292" s="50"/>
      <c r="BW292" s="15"/>
      <c r="BX292" s="238"/>
      <c r="BY292" s="50"/>
      <c r="BZ292" s="15"/>
      <c r="CA292" s="238"/>
      <c r="CB292" s="50"/>
      <c r="CC292" s="15"/>
      <c r="CD292" s="238"/>
      <c r="CE292" s="50"/>
      <c r="CF292" s="15"/>
      <c r="CG292" s="14"/>
      <c r="CH292" s="50"/>
      <c r="CI292" s="15"/>
      <c r="CJ292" s="14"/>
      <c r="CK292" s="50"/>
      <c r="CL292" s="15"/>
      <c r="CM292" s="14"/>
      <c r="CN292" s="50"/>
      <c r="CO292" s="15"/>
      <c r="CP292" s="14"/>
      <c r="CQ292" s="50"/>
      <c r="CR292" s="15"/>
      <c r="CS292" s="14"/>
      <c r="CT292" s="50"/>
      <c r="CU292" s="15"/>
      <c r="CV292" s="14"/>
      <c r="CW292" s="50"/>
      <c r="CX292" s="15"/>
      <c r="CY292" s="14"/>
      <c r="CZ292" s="50"/>
      <c r="DA292" s="15"/>
      <c r="DB292" s="14"/>
      <c r="DC292" s="50"/>
      <c r="DD292" s="15"/>
      <c r="DE292" s="14"/>
      <c r="DF292" s="50"/>
      <c r="DG292" s="15"/>
      <c r="DH292" s="14"/>
      <c r="DI292" s="50"/>
      <c r="DJ292" s="15"/>
      <c r="DK292" s="14"/>
      <c r="DL292" s="50"/>
      <c r="DM292" s="15"/>
      <c r="DN292" s="14"/>
      <c r="DO292" s="50"/>
      <c r="DP292" s="15"/>
      <c r="DQ292" s="14"/>
      <c r="DR292" s="50"/>
      <c r="DS292" s="15"/>
      <c r="DT292" s="14"/>
      <c r="DU292" s="50"/>
      <c r="DV292" s="15"/>
      <c r="DW292" s="14"/>
      <c r="DX292" s="50"/>
      <c r="DY292" s="15"/>
      <c r="DZ292" s="14"/>
      <c r="EA292" s="50"/>
      <c r="EB292" s="15"/>
      <c r="EC292" s="50"/>
      <c r="ED292" s="50"/>
      <c r="EE292" s="15"/>
      <c r="EF292" s="50"/>
      <c r="EG292" s="50"/>
      <c r="EH292" s="15"/>
      <c r="EI292" s="50"/>
      <c r="EJ292" s="50"/>
      <c r="EK292" s="15"/>
      <c r="EL292" s="50"/>
      <c r="EM292" s="50"/>
      <c r="EN292" s="15"/>
      <c r="EO292" s="50"/>
      <c r="EP292" s="50"/>
      <c r="EQ292" s="15"/>
      <c r="ER292" s="50"/>
      <c r="ES292" s="50"/>
      <c r="ET292" s="15"/>
      <c r="EU292" s="50"/>
      <c r="EV292" s="50"/>
      <c r="EW292" s="15"/>
      <c r="EX292" s="50"/>
      <c r="EY292" s="50"/>
      <c r="EZ292" s="15"/>
      <c r="FA292" s="50"/>
      <c r="FB292" s="50"/>
      <c r="FC292" s="15"/>
      <c r="FD292" s="50"/>
      <c r="FE292" s="50"/>
      <c r="FF292" s="15"/>
      <c r="FG292" s="50"/>
      <c r="FH292" s="50"/>
      <c r="FI292" s="15"/>
      <c r="FJ292" s="14"/>
      <c r="FK292" s="50"/>
      <c r="FL292" s="15"/>
      <c r="FM292" s="14"/>
      <c r="FN292" s="50"/>
      <c r="FO292" s="15"/>
      <c r="FP292" s="14"/>
      <c r="FQ292" s="50"/>
      <c r="FR292" s="15"/>
      <c r="FS292" s="14"/>
      <c r="FT292" s="50"/>
      <c r="FU292" s="15"/>
      <c r="FV292" s="14"/>
    </row>
    <row r="293" spans="1:178" s="12" customFormat="1" ht="15.75" x14ac:dyDescent="0.25">
      <c r="A293" s="59" t="s">
        <v>429</v>
      </c>
      <c r="B293" s="50">
        <f t="shared" si="506"/>
        <v>158.4</v>
      </c>
      <c r="C293" s="50">
        <f t="shared" si="507"/>
        <v>158.4</v>
      </c>
      <c r="D293" s="15">
        <f t="shared" si="112"/>
        <v>100</v>
      </c>
      <c r="E293" s="50"/>
      <c r="F293" s="50"/>
      <c r="G293" s="50"/>
      <c r="H293" s="50"/>
      <c r="I293" s="50"/>
      <c r="J293" s="50"/>
      <c r="K293" s="50"/>
      <c r="L293" s="50"/>
      <c r="M293" s="50"/>
      <c r="N293" s="238"/>
      <c r="O293" s="238"/>
      <c r="P293" s="238"/>
      <c r="Q293" s="238"/>
      <c r="R293" s="238"/>
      <c r="S293" s="238"/>
      <c r="T293" s="238"/>
      <c r="U293" s="238"/>
      <c r="V293" s="238"/>
      <c r="W293" s="238"/>
      <c r="X293" s="238"/>
      <c r="Y293" s="238"/>
      <c r="Z293" s="50"/>
      <c r="AA293" s="15"/>
      <c r="AB293" s="50"/>
      <c r="AC293" s="238"/>
      <c r="AD293" s="238"/>
      <c r="AE293" s="238"/>
      <c r="AF293" s="238"/>
      <c r="AG293" s="238"/>
      <c r="AH293" s="238"/>
      <c r="AI293" s="238"/>
      <c r="AJ293" s="238"/>
      <c r="AK293" s="83"/>
      <c r="AL293" s="238"/>
      <c r="AM293" s="238"/>
      <c r="AN293" s="83"/>
      <c r="AO293" s="238"/>
      <c r="AP293" s="238"/>
      <c r="AQ293" s="14"/>
      <c r="AR293" s="238"/>
      <c r="AS293" s="238"/>
      <c r="AT293" s="238"/>
      <c r="AU293" s="238"/>
      <c r="AV293" s="238"/>
      <c r="AW293" s="238"/>
      <c r="AX293" s="238"/>
      <c r="AY293" s="238"/>
      <c r="AZ293" s="238"/>
      <c r="BA293" s="238"/>
      <c r="BB293" s="238"/>
      <c r="BC293" s="238"/>
      <c r="BD293" s="238"/>
      <c r="BE293" s="238"/>
      <c r="BF293" s="238"/>
      <c r="BG293" s="50">
        <v>158.4</v>
      </c>
      <c r="BH293" s="50">
        <v>158.4</v>
      </c>
      <c r="BI293" s="14">
        <f t="shared" si="526"/>
        <v>100</v>
      </c>
      <c r="BJ293" s="50"/>
      <c r="BK293" s="15"/>
      <c r="BL293" s="238"/>
      <c r="BM293" s="238"/>
      <c r="BN293" s="238"/>
      <c r="BO293" s="238"/>
      <c r="BP293" s="50"/>
      <c r="BQ293" s="15"/>
      <c r="BR293" s="238"/>
      <c r="BS293" s="50"/>
      <c r="BT293" s="15"/>
      <c r="BU293" s="238"/>
      <c r="BV293" s="50"/>
      <c r="BW293" s="15"/>
      <c r="BX293" s="238"/>
      <c r="BY293" s="50"/>
      <c r="BZ293" s="15"/>
      <c r="CA293" s="238"/>
      <c r="CB293" s="50"/>
      <c r="CC293" s="15"/>
      <c r="CD293" s="238"/>
      <c r="CE293" s="50"/>
      <c r="CF293" s="15"/>
      <c r="CG293" s="14"/>
      <c r="CH293" s="50"/>
      <c r="CI293" s="15"/>
      <c r="CJ293" s="14"/>
      <c r="CK293" s="50"/>
      <c r="CL293" s="15"/>
      <c r="CM293" s="14"/>
      <c r="CN293" s="50"/>
      <c r="CO293" s="15"/>
      <c r="CP293" s="14"/>
      <c r="CQ293" s="50"/>
      <c r="CR293" s="15"/>
      <c r="CS293" s="14"/>
      <c r="CT293" s="50"/>
      <c r="CU293" s="15"/>
      <c r="CV293" s="14"/>
      <c r="CW293" s="50"/>
      <c r="CX293" s="15"/>
      <c r="CY293" s="14"/>
      <c r="CZ293" s="50"/>
      <c r="DA293" s="15"/>
      <c r="DB293" s="14"/>
      <c r="DC293" s="50"/>
      <c r="DD293" s="15"/>
      <c r="DE293" s="14"/>
      <c r="DF293" s="50"/>
      <c r="DG293" s="15"/>
      <c r="DH293" s="14"/>
      <c r="DI293" s="50"/>
      <c r="DJ293" s="15"/>
      <c r="DK293" s="14"/>
      <c r="DL293" s="50"/>
      <c r="DM293" s="15"/>
      <c r="DN293" s="14"/>
      <c r="DO293" s="50"/>
      <c r="DP293" s="15"/>
      <c r="DQ293" s="14"/>
      <c r="DR293" s="50"/>
      <c r="DS293" s="15"/>
      <c r="DT293" s="14"/>
      <c r="DU293" s="50"/>
      <c r="DV293" s="15"/>
      <c r="DW293" s="14"/>
      <c r="DX293" s="50"/>
      <c r="DY293" s="15"/>
      <c r="DZ293" s="14"/>
      <c r="EA293" s="50"/>
      <c r="EB293" s="15"/>
      <c r="EC293" s="50"/>
      <c r="ED293" s="50"/>
      <c r="EE293" s="15"/>
      <c r="EF293" s="50"/>
      <c r="EG293" s="50"/>
      <c r="EH293" s="15"/>
      <c r="EI293" s="50"/>
      <c r="EJ293" s="50"/>
      <c r="EK293" s="15"/>
      <c r="EL293" s="50"/>
      <c r="EM293" s="50"/>
      <c r="EN293" s="15"/>
      <c r="EO293" s="50"/>
      <c r="EP293" s="50"/>
      <c r="EQ293" s="15"/>
      <c r="ER293" s="50"/>
      <c r="ES293" s="50"/>
      <c r="ET293" s="15"/>
      <c r="EU293" s="50"/>
      <c r="EV293" s="50"/>
      <c r="EW293" s="15"/>
      <c r="EX293" s="50"/>
      <c r="EY293" s="50"/>
      <c r="EZ293" s="15"/>
      <c r="FA293" s="50"/>
      <c r="FB293" s="50"/>
      <c r="FC293" s="15"/>
      <c r="FD293" s="50"/>
      <c r="FE293" s="50"/>
      <c r="FF293" s="15"/>
      <c r="FG293" s="50"/>
      <c r="FH293" s="50"/>
      <c r="FI293" s="15"/>
      <c r="FJ293" s="14"/>
      <c r="FK293" s="50"/>
      <c r="FL293" s="15"/>
      <c r="FM293" s="14"/>
      <c r="FN293" s="50"/>
      <c r="FO293" s="15"/>
      <c r="FP293" s="14"/>
      <c r="FQ293" s="50"/>
      <c r="FR293" s="15"/>
      <c r="FS293" s="14"/>
      <c r="FT293" s="50"/>
      <c r="FU293" s="15"/>
      <c r="FV293" s="14"/>
    </row>
    <row r="294" spans="1:178" s="12" customFormat="1" ht="15.75" x14ac:dyDescent="0.25">
      <c r="A294" s="59" t="s">
        <v>413</v>
      </c>
      <c r="B294" s="50">
        <f t="shared" si="506"/>
        <v>248.2</v>
      </c>
      <c r="C294" s="50">
        <f t="shared" si="507"/>
        <v>200.82514</v>
      </c>
      <c r="D294" s="15">
        <f t="shared" si="112"/>
        <v>80.912626913779221</v>
      </c>
      <c r="E294" s="50"/>
      <c r="F294" s="50"/>
      <c r="G294" s="50"/>
      <c r="H294" s="50"/>
      <c r="I294" s="50"/>
      <c r="J294" s="50"/>
      <c r="K294" s="50"/>
      <c r="L294" s="50"/>
      <c r="M294" s="50"/>
      <c r="N294" s="238"/>
      <c r="O294" s="238"/>
      <c r="P294" s="238"/>
      <c r="Q294" s="238"/>
      <c r="R294" s="238"/>
      <c r="S294" s="238"/>
      <c r="T294" s="238"/>
      <c r="U294" s="238"/>
      <c r="V294" s="238"/>
      <c r="W294" s="238"/>
      <c r="X294" s="238"/>
      <c r="Y294" s="238"/>
      <c r="Z294" s="50"/>
      <c r="AA294" s="15"/>
      <c r="AB294" s="50"/>
      <c r="AC294" s="238"/>
      <c r="AD294" s="238"/>
      <c r="AE294" s="238"/>
      <c r="AF294" s="238"/>
      <c r="AG294" s="238"/>
      <c r="AH294" s="238"/>
      <c r="AI294" s="238"/>
      <c r="AJ294" s="238"/>
      <c r="AK294" s="83"/>
      <c r="AL294" s="238"/>
      <c r="AM294" s="238"/>
      <c r="AN294" s="83"/>
      <c r="AO294" s="238"/>
      <c r="AP294" s="238"/>
      <c r="AQ294" s="14"/>
      <c r="AR294" s="238"/>
      <c r="AS294" s="238"/>
      <c r="AT294" s="238"/>
      <c r="AU294" s="238"/>
      <c r="AV294" s="238"/>
      <c r="AW294" s="238"/>
      <c r="AX294" s="238"/>
      <c r="AY294" s="238"/>
      <c r="AZ294" s="238"/>
      <c r="BA294" s="238"/>
      <c r="BB294" s="238"/>
      <c r="BC294" s="238"/>
      <c r="BD294" s="238"/>
      <c r="BE294" s="238"/>
      <c r="BF294" s="238"/>
      <c r="BG294" s="50">
        <v>248.2</v>
      </c>
      <c r="BH294" s="50">
        <v>200.82514</v>
      </c>
      <c r="BI294" s="14">
        <f t="shared" si="526"/>
        <v>80.912626913779221</v>
      </c>
      <c r="BJ294" s="50"/>
      <c r="BK294" s="15"/>
      <c r="BL294" s="238"/>
      <c r="BM294" s="238"/>
      <c r="BN294" s="238"/>
      <c r="BO294" s="238"/>
      <c r="BP294" s="50"/>
      <c r="BQ294" s="15"/>
      <c r="BR294" s="238"/>
      <c r="BS294" s="50"/>
      <c r="BT294" s="15"/>
      <c r="BU294" s="238"/>
      <c r="BV294" s="50"/>
      <c r="BW294" s="15"/>
      <c r="BX294" s="238"/>
      <c r="BY294" s="50"/>
      <c r="BZ294" s="15"/>
      <c r="CA294" s="238"/>
      <c r="CB294" s="50"/>
      <c r="CC294" s="15"/>
      <c r="CD294" s="238"/>
      <c r="CE294" s="50"/>
      <c r="CF294" s="15"/>
      <c r="CG294" s="14"/>
      <c r="CH294" s="50"/>
      <c r="CI294" s="15"/>
      <c r="CJ294" s="14"/>
      <c r="CK294" s="50"/>
      <c r="CL294" s="15"/>
      <c r="CM294" s="14"/>
      <c r="CN294" s="50"/>
      <c r="CO294" s="15"/>
      <c r="CP294" s="14"/>
      <c r="CQ294" s="50"/>
      <c r="CR294" s="15"/>
      <c r="CS294" s="14"/>
      <c r="CT294" s="50"/>
      <c r="CU294" s="15"/>
      <c r="CV294" s="14"/>
      <c r="CW294" s="50"/>
      <c r="CX294" s="15"/>
      <c r="CY294" s="14"/>
      <c r="CZ294" s="50"/>
      <c r="DA294" s="15"/>
      <c r="DB294" s="14"/>
      <c r="DC294" s="50"/>
      <c r="DD294" s="15"/>
      <c r="DE294" s="14"/>
      <c r="DF294" s="50"/>
      <c r="DG294" s="15"/>
      <c r="DH294" s="14"/>
      <c r="DI294" s="50"/>
      <c r="DJ294" s="15"/>
      <c r="DK294" s="14"/>
      <c r="DL294" s="50"/>
      <c r="DM294" s="15"/>
      <c r="DN294" s="14"/>
      <c r="DO294" s="50"/>
      <c r="DP294" s="15"/>
      <c r="DQ294" s="14"/>
      <c r="DR294" s="50"/>
      <c r="DS294" s="15"/>
      <c r="DT294" s="14"/>
      <c r="DU294" s="50"/>
      <c r="DV294" s="15"/>
      <c r="DW294" s="14"/>
      <c r="DX294" s="50"/>
      <c r="DY294" s="15"/>
      <c r="DZ294" s="14"/>
      <c r="EA294" s="50"/>
      <c r="EB294" s="15"/>
      <c r="EC294" s="50"/>
      <c r="ED294" s="50"/>
      <c r="EE294" s="15"/>
      <c r="EF294" s="50"/>
      <c r="EG294" s="50"/>
      <c r="EH294" s="15"/>
      <c r="EI294" s="50"/>
      <c r="EJ294" s="50"/>
      <c r="EK294" s="15"/>
      <c r="EL294" s="50"/>
      <c r="EM294" s="50"/>
      <c r="EN294" s="15"/>
      <c r="EO294" s="50"/>
      <c r="EP294" s="50"/>
      <c r="EQ294" s="15"/>
      <c r="ER294" s="50"/>
      <c r="ES294" s="50"/>
      <c r="ET294" s="15"/>
      <c r="EU294" s="50"/>
      <c r="EV294" s="50"/>
      <c r="EW294" s="15"/>
      <c r="EX294" s="50"/>
      <c r="EY294" s="50"/>
      <c r="EZ294" s="15"/>
      <c r="FA294" s="50"/>
      <c r="FB294" s="50"/>
      <c r="FC294" s="15"/>
      <c r="FD294" s="50"/>
      <c r="FE294" s="50"/>
      <c r="FF294" s="15"/>
      <c r="FG294" s="50"/>
      <c r="FH294" s="50"/>
      <c r="FI294" s="15"/>
      <c r="FJ294" s="14"/>
      <c r="FK294" s="50"/>
      <c r="FL294" s="15"/>
      <c r="FM294" s="14"/>
      <c r="FN294" s="50"/>
      <c r="FO294" s="15"/>
      <c r="FP294" s="14"/>
      <c r="FQ294" s="50"/>
      <c r="FR294" s="15"/>
      <c r="FS294" s="14"/>
      <c r="FT294" s="50"/>
      <c r="FU294" s="15"/>
      <c r="FV294" s="14"/>
    </row>
    <row r="295" spans="1:178" s="12" customFormat="1" ht="15.75" x14ac:dyDescent="0.25">
      <c r="A295" s="59" t="s">
        <v>640</v>
      </c>
      <c r="B295" s="50">
        <f t="shared" si="506"/>
        <v>158.4</v>
      </c>
      <c r="C295" s="50">
        <f t="shared" si="507"/>
        <v>132.50407000000001</v>
      </c>
      <c r="D295" s="15">
        <f t="shared" si="112"/>
        <v>83.651559343434343</v>
      </c>
      <c r="E295" s="50"/>
      <c r="F295" s="50"/>
      <c r="G295" s="50"/>
      <c r="H295" s="50"/>
      <c r="I295" s="50"/>
      <c r="J295" s="50"/>
      <c r="K295" s="50"/>
      <c r="L295" s="50"/>
      <c r="M295" s="50"/>
      <c r="N295" s="238"/>
      <c r="O295" s="238"/>
      <c r="P295" s="238"/>
      <c r="Q295" s="238"/>
      <c r="R295" s="238"/>
      <c r="S295" s="238"/>
      <c r="T295" s="238"/>
      <c r="U295" s="238"/>
      <c r="V295" s="238"/>
      <c r="W295" s="238"/>
      <c r="X295" s="238"/>
      <c r="Y295" s="238"/>
      <c r="Z295" s="50"/>
      <c r="AA295" s="15"/>
      <c r="AB295" s="50"/>
      <c r="AC295" s="238"/>
      <c r="AD295" s="238"/>
      <c r="AE295" s="238"/>
      <c r="AF295" s="238"/>
      <c r="AG295" s="238"/>
      <c r="AH295" s="238"/>
      <c r="AI295" s="238"/>
      <c r="AJ295" s="238"/>
      <c r="AK295" s="83"/>
      <c r="AL295" s="238"/>
      <c r="AM295" s="238"/>
      <c r="AN295" s="83"/>
      <c r="AO295" s="238"/>
      <c r="AP295" s="238"/>
      <c r="AQ295" s="14"/>
      <c r="AR295" s="238"/>
      <c r="AS295" s="238"/>
      <c r="AT295" s="238"/>
      <c r="AU295" s="238"/>
      <c r="AV295" s="238"/>
      <c r="AW295" s="238"/>
      <c r="AX295" s="238"/>
      <c r="AY295" s="238"/>
      <c r="AZ295" s="238"/>
      <c r="BA295" s="238"/>
      <c r="BB295" s="238"/>
      <c r="BC295" s="238"/>
      <c r="BD295" s="238"/>
      <c r="BE295" s="238"/>
      <c r="BF295" s="238"/>
      <c r="BG295" s="50">
        <v>158.4</v>
      </c>
      <c r="BH295" s="50">
        <v>132.50407000000001</v>
      </c>
      <c r="BI295" s="14">
        <f t="shared" si="526"/>
        <v>83.651559343434343</v>
      </c>
      <c r="BJ295" s="50"/>
      <c r="BK295" s="15"/>
      <c r="BL295" s="238"/>
      <c r="BM295" s="238"/>
      <c r="BN295" s="238"/>
      <c r="BO295" s="238"/>
      <c r="BP295" s="50"/>
      <c r="BQ295" s="15"/>
      <c r="BR295" s="238"/>
      <c r="BS295" s="50"/>
      <c r="BT295" s="15"/>
      <c r="BU295" s="238"/>
      <c r="BV295" s="50"/>
      <c r="BW295" s="15"/>
      <c r="BX295" s="238"/>
      <c r="BY295" s="50"/>
      <c r="BZ295" s="15"/>
      <c r="CA295" s="238"/>
      <c r="CB295" s="50"/>
      <c r="CC295" s="15"/>
      <c r="CD295" s="238"/>
      <c r="CE295" s="50"/>
      <c r="CF295" s="15"/>
      <c r="CG295" s="14"/>
      <c r="CH295" s="50"/>
      <c r="CI295" s="15"/>
      <c r="CJ295" s="14"/>
      <c r="CK295" s="50"/>
      <c r="CL295" s="15"/>
      <c r="CM295" s="14"/>
      <c r="CN295" s="50"/>
      <c r="CO295" s="15"/>
      <c r="CP295" s="14"/>
      <c r="CQ295" s="50"/>
      <c r="CR295" s="15"/>
      <c r="CS295" s="14"/>
      <c r="CT295" s="50"/>
      <c r="CU295" s="15"/>
      <c r="CV295" s="14"/>
      <c r="CW295" s="50"/>
      <c r="CX295" s="15"/>
      <c r="CY295" s="14"/>
      <c r="CZ295" s="50"/>
      <c r="DA295" s="15"/>
      <c r="DB295" s="14"/>
      <c r="DC295" s="50"/>
      <c r="DD295" s="15"/>
      <c r="DE295" s="14"/>
      <c r="DF295" s="50"/>
      <c r="DG295" s="15"/>
      <c r="DH295" s="14"/>
      <c r="DI295" s="50"/>
      <c r="DJ295" s="15"/>
      <c r="DK295" s="14"/>
      <c r="DL295" s="50"/>
      <c r="DM295" s="15"/>
      <c r="DN295" s="14"/>
      <c r="DO295" s="50"/>
      <c r="DP295" s="15"/>
      <c r="DQ295" s="14"/>
      <c r="DR295" s="50"/>
      <c r="DS295" s="15"/>
      <c r="DT295" s="14"/>
      <c r="DU295" s="50"/>
      <c r="DV295" s="15"/>
      <c r="DW295" s="14"/>
      <c r="DX295" s="50"/>
      <c r="DY295" s="15"/>
      <c r="DZ295" s="14"/>
      <c r="EA295" s="50"/>
      <c r="EB295" s="15"/>
      <c r="EC295" s="50"/>
      <c r="ED295" s="50"/>
      <c r="EE295" s="15"/>
      <c r="EF295" s="50"/>
      <c r="EG295" s="50"/>
      <c r="EH295" s="15"/>
      <c r="EI295" s="50"/>
      <c r="EJ295" s="50"/>
      <c r="EK295" s="15"/>
      <c r="EL295" s="50"/>
      <c r="EM295" s="50"/>
      <c r="EN295" s="15"/>
      <c r="EO295" s="50"/>
      <c r="EP295" s="50"/>
      <c r="EQ295" s="15"/>
      <c r="ER295" s="50"/>
      <c r="ES295" s="50"/>
      <c r="ET295" s="15"/>
      <c r="EU295" s="50"/>
      <c r="EV295" s="50"/>
      <c r="EW295" s="15"/>
      <c r="EX295" s="50"/>
      <c r="EY295" s="50"/>
      <c r="EZ295" s="15"/>
      <c r="FA295" s="50"/>
      <c r="FB295" s="50"/>
      <c r="FC295" s="15"/>
      <c r="FD295" s="50"/>
      <c r="FE295" s="50"/>
      <c r="FF295" s="15"/>
      <c r="FG295" s="50"/>
      <c r="FH295" s="50"/>
      <c r="FI295" s="15"/>
      <c r="FJ295" s="14"/>
      <c r="FK295" s="50"/>
      <c r="FL295" s="15"/>
      <c r="FM295" s="14"/>
      <c r="FN295" s="50"/>
      <c r="FO295" s="15"/>
      <c r="FP295" s="14"/>
      <c r="FQ295" s="50"/>
      <c r="FR295" s="15"/>
      <c r="FS295" s="14"/>
      <c r="FT295" s="50"/>
      <c r="FU295" s="15"/>
      <c r="FV295" s="14"/>
    </row>
    <row r="296" spans="1:178" s="12" customFormat="1" ht="15.75" x14ac:dyDescent="0.25">
      <c r="A296" s="59" t="s">
        <v>708</v>
      </c>
      <c r="B296" s="50">
        <f t="shared" si="506"/>
        <v>248.2</v>
      </c>
      <c r="C296" s="50">
        <f t="shared" si="507"/>
        <v>163.53623999999999</v>
      </c>
      <c r="D296" s="15">
        <f t="shared" si="112"/>
        <v>65.888896051571308</v>
      </c>
      <c r="E296" s="50"/>
      <c r="F296" s="50"/>
      <c r="G296" s="50"/>
      <c r="H296" s="50"/>
      <c r="I296" s="50"/>
      <c r="J296" s="50"/>
      <c r="K296" s="50"/>
      <c r="L296" s="50"/>
      <c r="M296" s="50"/>
      <c r="N296" s="238"/>
      <c r="O296" s="238"/>
      <c r="P296" s="238"/>
      <c r="Q296" s="238"/>
      <c r="R296" s="238"/>
      <c r="S296" s="238"/>
      <c r="T296" s="238"/>
      <c r="U296" s="238"/>
      <c r="V296" s="238"/>
      <c r="W296" s="238"/>
      <c r="X296" s="238"/>
      <c r="Y296" s="238"/>
      <c r="Z296" s="50"/>
      <c r="AA296" s="15"/>
      <c r="AB296" s="50"/>
      <c r="AC296" s="238"/>
      <c r="AD296" s="238"/>
      <c r="AE296" s="238"/>
      <c r="AF296" s="238"/>
      <c r="AG296" s="238"/>
      <c r="AH296" s="238"/>
      <c r="AI296" s="238"/>
      <c r="AJ296" s="238"/>
      <c r="AK296" s="83"/>
      <c r="AL296" s="238"/>
      <c r="AM296" s="238"/>
      <c r="AN296" s="83"/>
      <c r="AO296" s="238"/>
      <c r="AP296" s="238"/>
      <c r="AQ296" s="14"/>
      <c r="AR296" s="238"/>
      <c r="AS296" s="238"/>
      <c r="AT296" s="238"/>
      <c r="AU296" s="238"/>
      <c r="AV296" s="238"/>
      <c r="AW296" s="238"/>
      <c r="AX296" s="238"/>
      <c r="AY296" s="238"/>
      <c r="AZ296" s="238"/>
      <c r="BA296" s="238"/>
      <c r="BB296" s="238"/>
      <c r="BC296" s="238"/>
      <c r="BD296" s="238"/>
      <c r="BE296" s="238"/>
      <c r="BF296" s="238"/>
      <c r="BG296" s="50">
        <v>248.2</v>
      </c>
      <c r="BH296" s="50">
        <v>163.53623999999999</v>
      </c>
      <c r="BI296" s="14">
        <f t="shared" si="526"/>
        <v>65.888896051571308</v>
      </c>
      <c r="BJ296" s="50"/>
      <c r="BK296" s="15"/>
      <c r="BL296" s="238"/>
      <c r="BM296" s="238"/>
      <c r="BN296" s="238"/>
      <c r="BO296" s="238"/>
      <c r="BP296" s="50"/>
      <c r="BQ296" s="15"/>
      <c r="BR296" s="238"/>
      <c r="BS296" s="50"/>
      <c r="BT296" s="15"/>
      <c r="BU296" s="238"/>
      <c r="BV296" s="50"/>
      <c r="BW296" s="15"/>
      <c r="BX296" s="238"/>
      <c r="BY296" s="50"/>
      <c r="BZ296" s="15"/>
      <c r="CA296" s="238"/>
      <c r="CB296" s="50"/>
      <c r="CC296" s="15"/>
      <c r="CD296" s="238"/>
      <c r="CE296" s="50"/>
      <c r="CF296" s="15"/>
      <c r="CG296" s="14"/>
      <c r="CH296" s="50"/>
      <c r="CI296" s="15"/>
      <c r="CJ296" s="14"/>
      <c r="CK296" s="50"/>
      <c r="CL296" s="15"/>
      <c r="CM296" s="14"/>
      <c r="CN296" s="50"/>
      <c r="CO296" s="15"/>
      <c r="CP296" s="14"/>
      <c r="CQ296" s="50"/>
      <c r="CR296" s="15"/>
      <c r="CS296" s="14"/>
      <c r="CT296" s="50"/>
      <c r="CU296" s="15"/>
      <c r="CV296" s="14"/>
      <c r="CW296" s="50"/>
      <c r="CX296" s="15"/>
      <c r="CY296" s="14"/>
      <c r="CZ296" s="50"/>
      <c r="DA296" s="15"/>
      <c r="DB296" s="14"/>
      <c r="DC296" s="50"/>
      <c r="DD296" s="15"/>
      <c r="DE296" s="14"/>
      <c r="DF296" s="50"/>
      <c r="DG296" s="15"/>
      <c r="DH296" s="14"/>
      <c r="DI296" s="50"/>
      <c r="DJ296" s="15"/>
      <c r="DK296" s="14"/>
      <c r="DL296" s="50"/>
      <c r="DM296" s="15"/>
      <c r="DN296" s="14"/>
      <c r="DO296" s="50"/>
      <c r="DP296" s="15"/>
      <c r="DQ296" s="14"/>
      <c r="DR296" s="50"/>
      <c r="DS296" s="15"/>
      <c r="DT296" s="14"/>
      <c r="DU296" s="50"/>
      <c r="DV296" s="15"/>
      <c r="DW296" s="14"/>
      <c r="DX296" s="50"/>
      <c r="DY296" s="15"/>
      <c r="DZ296" s="14"/>
      <c r="EA296" s="50"/>
      <c r="EB296" s="15"/>
      <c r="EC296" s="50"/>
      <c r="ED296" s="50"/>
      <c r="EE296" s="15"/>
      <c r="EF296" s="50"/>
      <c r="EG296" s="50"/>
      <c r="EH296" s="15"/>
      <c r="EI296" s="50"/>
      <c r="EJ296" s="50"/>
      <c r="EK296" s="15"/>
      <c r="EL296" s="50"/>
      <c r="EM296" s="50"/>
      <c r="EN296" s="15"/>
      <c r="EO296" s="50"/>
      <c r="EP296" s="50"/>
      <c r="EQ296" s="15"/>
      <c r="ER296" s="50"/>
      <c r="ES296" s="50"/>
      <c r="ET296" s="15"/>
      <c r="EU296" s="50"/>
      <c r="EV296" s="50"/>
      <c r="EW296" s="15"/>
      <c r="EX296" s="50"/>
      <c r="EY296" s="50"/>
      <c r="EZ296" s="15"/>
      <c r="FA296" s="50"/>
      <c r="FB296" s="50"/>
      <c r="FC296" s="15"/>
      <c r="FD296" s="50"/>
      <c r="FE296" s="50"/>
      <c r="FF296" s="15"/>
      <c r="FG296" s="50"/>
      <c r="FH296" s="50"/>
      <c r="FI296" s="15"/>
      <c r="FJ296" s="14"/>
      <c r="FK296" s="50"/>
      <c r="FL296" s="15"/>
      <c r="FM296" s="14"/>
      <c r="FN296" s="50"/>
      <c r="FO296" s="15"/>
      <c r="FP296" s="14"/>
      <c r="FQ296" s="50"/>
      <c r="FR296" s="15"/>
      <c r="FS296" s="14"/>
      <c r="FT296" s="50"/>
      <c r="FU296" s="15"/>
      <c r="FV296" s="14"/>
    </row>
    <row r="297" spans="1:178" s="28" customFormat="1" ht="31.5" x14ac:dyDescent="0.25">
      <c r="A297" s="131" t="s">
        <v>468</v>
      </c>
      <c r="B297" s="80">
        <f t="shared" si="506"/>
        <v>16832.900000000001</v>
      </c>
      <c r="C297" s="80">
        <f t="shared" si="507"/>
        <v>5500.8235500000001</v>
      </c>
      <c r="D297" s="83">
        <f t="shared" ref="D297" si="530">C297/B297*100</f>
        <v>32.679000944578767</v>
      </c>
      <c r="E297" s="83">
        <f>E298+E299</f>
        <v>0</v>
      </c>
      <c r="F297" s="83">
        <f t="shared" ref="F297:AY297" si="531">F298+F299</f>
        <v>0</v>
      </c>
      <c r="G297" s="83">
        <f t="shared" si="531"/>
        <v>0</v>
      </c>
      <c r="H297" s="83">
        <f t="shared" si="531"/>
        <v>0</v>
      </c>
      <c r="I297" s="83">
        <f t="shared" si="531"/>
        <v>0</v>
      </c>
      <c r="J297" s="83">
        <f t="shared" si="531"/>
        <v>0</v>
      </c>
      <c r="K297" s="83">
        <f t="shared" si="531"/>
        <v>0</v>
      </c>
      <c r="L297" s="83">
        <f t="shared" si="531"/>
        <v>0</v>
      </c>
      <c r="M297" s="83">
        <f t="shared" si="531"/>
        <v>0</v>
      </c>
      <c r="N297" s="83">
        <f t="shared" si="531"/>
        <v>0</v>
      </c>
      <c r="O297" s="83">
        <f t="shared" si="531"/>
        <v>0</v>
      </c>
      <c r="P297" s="83">
        <f t="shared" si="531"/>
        <v>0</v>
      </c>
      <c r="Q297" s="83">
        <f t="shared" si="531"/>
        <v>0</v>
      </c>
      <c r="R297" s="83">
        <f t="shared" si="531"/>
        <v>0</v>
      </c>
      <c r="S297" s="83">
        <f t="shared" si="531"/>
        <v>0</v>
      </c>
      <c r="T297" s="83">
        <f t="shared" si="531"/>
        <v>0</v>
      </c>
      <c r="U297" s="83">
        <f t="shared" si="531"/>
        <v>0</v>
      </c>
      <c r="V297" s="83">
        <f t="shared" si="531"/>
        <v>0</v>
      </c>
      <c r="W297" s="83">
        <f t="shared" si="531"/>
        <v>0</v>
      </c>
      <c r="X297" s="83">
        <f t="shared" si="531"/>
        <v>0</v>
      </c>
      <c r="Y297" s="83">
        <f t="shared" si="531"/>
        <v>0</v>
      </c>
      <c r="Z297" s="83">
        <f t="shared" si="531"/>
        <v>660.9</v>
      </c>
      <c r="AA297" s="83">
        <f t="shared" si="531"/>
        <v>660.9</v>
      </c>
      <c r="AB297" s="81">
        <f t="shared" si="163"/>
        <v>100</v>
      </c>
      <c r="AC297" s="83">
        <f t="shared" si="531"/>
        <v>0</v>
      </c>
      <c r="AD297" s="83">
        <f t="shared" si="531"/>
        <v>0</v>
      </c>
      <c r="AE297" s="81"/>
      <c r="AF297" s="83">
        <f t="shared" si="531"/>
        <v>0</v>
      </c>
      <c r="AG297" s="83">
        <f t="shared" si="531"/>
        <v>0</v>
      </c>
      <c r="AH297" s="83">
        <f t="shared" si="531"/>
        <v>0</v>
      </c>
      <c r="AI297" s="83">
        <f>SUM(AI298:AI304)</f>
        <v>275</v>
      </c>
      <c r="AJ297" s="83">
        <f t="shared" ref="AJ297:AM297" si="532">SUM(AJ298:AJ304)</f>
        <v>275</v>
      </c>
      <c r="AK297" s="83">
        <f t="shared" si="518"/>
        <v>100</v>
      </c>
      <c r="AL297" s="83">
        <f t="shared" si="532"/>
        <v>1068</v>
      </c>
      <c r="AM297" s="83">
        <f t="shared" si="532"/>
        <v>1068</v>
      </c>
      <c r="AN297" s="83">
        <f>AM297/AL297*100</f>
        <v>100</v>
      </c>
      <c r="AO297" s="83">
        <f t="shared" si="531"/>
        <v>1200</v>
      </c>
      <c r="AP297" s="83">
        <f t="shared" si="531"/>
        <v>1200</v>
      </c>
      <c r="AQ297" s="81">
        <f t="shared" ref="AQ297:AQ306" si="533">AP297/AO297*100</f>
        <v>100</v>
      </c>
      <c r="AR297" s="83">
        <f t="shared" si="531"/>
        <v>0</v>
      </c>
      <c r="AS297" s="83">
        <f t="shared" si="531"/>
        <v>0</v>
      </c>
      <c r="AT297" s="83">
        <f t="shared" si="531"/>
        <v>0</v>
      </c>
      <c r="AU297" s="83">
        <f t="shared" si="531"/>
        <v>0</v>
      </c>
      <c r="AV297" s="83">
        <f t="shared" si="531"/>
        <v>0</v>
      </c>
      <c r="AW297" s="83">
        <f t="shared" si="531"/>
        <v>0</v>
      </c>
      <c r="AX297" s="83">
        <f t="shared" si="531"/>
        <v>0</v>
      </c>
      <c r="AY297" s="83">
        <f t="shared" si="531"/>
        <v>0</v>
      </c>
      <c r="AZ297" s="83">
        <f t="shared" ref="AZ297:BF297" si="534">AZ298+AZ299</f>
        <v>0</v>
      </c>
      <c r="BA297" s="83">
        <f t="shared" si="534"/>
        <v>0</v>
      </c>
      <c r="BB297" s="83">
        <f t="shared" si="534"/>
        <v>0</v>
      </c>
      <c r="BC297" s="83">
        <f t="shared" si="534"/>
        <v>0</v>
      </c>
      <c r="BD297" s="83">
        <f t="shared" si="534"/>
        <v>0</v>
      </c>
      <c r="BE297" s="83">
        <f t="shared" si="534"/>
        <v>0</v>
      </c>
      <c r="BF297" s="83">
        <f t="shared" si="534"/>
        <v>0</v>
      </c>
      <c r="BG297" s="83">
        <f>SUM(BG298:BG304)</f>
        <v>1958</v>
      </c>
      <c r="BH297" s="83">
        <f>SUM(BH298:BH304)</f>
        <v>625.92355000000009</v>
      </c>
      <c r="BI297" s="81">
        <f t="shared" ref="BI297:BI304" si="535">BH297/BG297*100</f>
        <v>31.967494892747705</v>
      </c>
      <c r="BJ297" s="83"/>
      <c r="BK297" s="83">
        <f>SUM(BK298:BK304)</f>
        <v>0</v>
      </c>
      <c r="BL297" s="81"/>
      <c r="BM297" s="83">
        <f t="shared" ref="BM297:BO297" si="536">BM298+BM299</f>
        <v>0</v>
      </c>
      <c r="BN297" s="83">
        <f t="shared" si="536"/>
        <v>0</v>
      </c>
      <c r="BO297" s="83">
        <f t="shared" si="536"/>
        <v>0</v>
      </c>
      <c r="BP297" s="83">
        <f>SUM(BP298:BP304)</f>
        <v>1343</v>
      </c>
      <c r="BQ297" s="83">
        <f>SUM(BQ298:BQ304)</f>
        <v>1343</v>
      </c>
      <c r="BR297" s="81">
        <f t="shared" ref="BR297:BR298" si="537">BQ297/BP297*100</f>
        <v>100</v>
      </c>
      <c r="BS297" s="83">
        <f>SUM(BS298:BS304)</f>
        <v>0</v>
      </c>
      <c r="BT297" s="83">
        <f>SUM(BT298:BT304)</f>
        <v>0</v>
      </c>
      <c r="BU297" s="81"/>
      <c r="BV297" s="83">
        <f>SUM(BV298:BV304)</f>
        <v>0</v>
      </c>
      <c r="BW297" s="83">
        <f>SUM(BW298:BW304)</f>
        <v>0</v>
      </c>
      <c r="BX297" s="81"/>
      <c r="BY297" s="83">
        <f>SUM(BY298:BY304)</f>
        <v>0</v>
      </c>
      <c r="BZ297" s="83">
        <f>SUM(BZ298:BZ304)</f>
        <v>0</v>
      </c>
      <c r="CA297" s="81"/>
      <c r="CB297" s="83">
        <f>SUM(CB298:CB304)</f>
        <v>0</v>
      </c>
      <c r="CC297" s="83">
        <f>SUM(CC298:CC304)</f>
        <v>0</v>
      </c>
      <c r="CD297" s="81"/>
      <c r="CE297" s="83">
        <f>SUM(CE298:CE304)</f>
        <v>200</v>
      </c>
      <c r="CF297" s="83">
        <f>SUM(CF298:CF304)</f>
        <v>200</v>
      </c>
      <c r="CG297" s="81">
        <f t="shared" si="513"/>
        <v>100</v>
      </c>
      <c r="CH297" s="83">
        <f>SUM(CH298:CH304)</f>
        <v>0</v>
      </c>
      <c r="CI297" s="83">
        <f>SUM(CI298:CI304)</f>
        <v>0</v>
      </c>
      <c r="CJ297" s="81"/>
      <c r="CK297" s="83">
        <f>SUM(CK298:CK304)</f>
        <v>0</v>
      </c>
      <c r="CL297" s="83">
        <f>SUM(CL298:CL304)</f>
        <v>0</v>
      </c>
      <c r="CM297" s="81"/>
      <c r="CN297" s="83">
        <f>SUM(CN298:CN304)</f>
        <v>0</v>
      </c>
      <c r="CO297" s="83">
        <f>SUM(CO298:CO304)</f>
        <v>0</v>
      </c>
      <c r="CP297" s="81"/>
      <c r="CQ297" s="83">
        <f>SUM(CQ298:CQ304)</f>
        <v>0</v>
      </c>
      <c r="CR297" s="83">
        <f>SUM(CR298:CR304)</f>
        <v>0</v>
      </c>
      <c r="CS297" s="81"/>
      <c r="CT297" s="83">
        <f>SUM(CT298:CT304)</f>
        <v>0</v>
      </c>
      <c r="CU297" s="83">
        <f>SUM(CU298:CU304)</f>
        <v>0</v>
      </c>
      <c r="CV297" s="81"/>
      <c r="CW297" s="83">
        <f>SUM(CW298:CW304)</f>
        <v>0</v>
      </c>
      <c r="CX297" s="83">
        <f>SUM(CX298:CX304)</f>
        <v>0</v>
      </c>
      <c r="CY297" s="81"/>
      <c r="CZ297" s="83">
        <f>SUM(CZ298:CZ304)</f>
        <v>0</v>
      </c>
      <c r="DA297" s="83">
        <f>SUM(DA298:DA304)</f>
        <v>0</v>
      </c>
      <c r="DB297" s="81"/>
      <c r="DC297" s="83">
        <f>SUM(DC298:DC304)</f>
        <v>0</v>
      </c>
      <c r="DD297" s="83">
        <f>SUM(DD298:DD304)</f>
        <v>0</v>
      </c>
      <c r="DE297" s="81"/>
      <c r="DF297" s="83">
        <f>SUM(DF298:DF304)</f>
        <v>0</v>
      </c>
      <c r="DG297" s="83">
        <f>SUM(DG298:DG304)</f>
        <v>0</v>
      </c>
      <c r="DH297" s="81"/>
      <c r="DI297" s="83">
        <f>SUM(DI298:DI304)</f>
        <v>0</v>
      </c>
      <c r="DJ297" s="83">
        <f>SUM(DJ298:DJ304)</f>
        <v>0</v>
      </c>
      <c r="DK297" s="81"/>
      <c r="DL297" s="83">
        <f>SUM(DL298:DL304)</f>
        <v>0</v>
      </c>
      <c r="DM297" s="83">
        <f>SUM(DM298:DM304)</f>
        <v>0</v>
      </c>
      <c r="DN297" s="81"/>
      <c r="DO297" s="83">
        <f>SUM(DO298:DO304)</f>
        <v>0</v>
      </c>
      <c r="DP297" s="83">
        <f>SUM(DP298:DP304)</f>
        <v>0</v>
      </c>
      <c r="DQ297" s="81"/>
      <c r="DR297" s="83">
        <f>SUM(DR298:DR304)</f>
        <v>0</v>
      </c>
      <c r="DS297" s="83">
        <f>SUM(DS298:DS304)</f>
        <v>0</v>
      </c>
      <c r="DT297" s="81"/>
      <c r="DU297" s="83">
        <f>SUM(DU298:DU304)</f>
        <v>0</v>
      </c>
      <c r="DV297" s="83">
        <f>SUM(DV298:DV304)</f>
        <v>0</v>
      </c>
      <c r="DW297" s="81"/>
      <c r="DX297" s="83">
        <f>SUM(DX298:DX304)</f>
        <v>0</v>
      </c>
      <c r="DY297" s="83">
        <f>SUM(DY298:DY304)</f>
        <v>0</v>
      </c>
      <c r="DZ297" s="81"/>
      <c r="EA297" s="83">
        <f t="shared" ref="EA297:EB297" si="538">EA298+EA299</f>
        <v>0</v>
      </c>
      <c r="EB297" s="83">
        <f t="shared" si="538"/>
        <v>0</v>
      </c>
      <c r="EC297" s="81"/>
      <c r="ED297" s="83">
        <f t="shared" ref="ED297:EE297" si="539">ED298+ED299</f>
        <v>10000</v>
      </c>
      <c r="EE297" s="83">
        <f t="shared" si="539"/>
        <v>0</v>
      </c>
      <c r="EF297" s="81"/>
      <c r="EG297" s="83"/>
      <c r="EH297" s="83"/>
      <c r="EI297" s="81"/>
      <c r="EJ297" s="83"/>
      <c r="EK297" s="83"/>
      <c r="EL297" s="81"/>
      <c r="EM297" s="83"/>
      <c r="EN297" s="83"/>
      <c r="EO297" s="81"/>
      <c r="EP297" s="83"/>
      <c r="EQ297" s="83"/>
      <c r="ER297" s="81"/>
      <c r="ES297" s="83"/>
      <c r="ET297" s="83"/>
      <c r="EU297" s="81"/>
      <c r="EV297" s="83"/>
      <c r="EW297" s="83"/>
      <c r="EX297" s="81"/>
      <c r="EY297" s="83"/>
      <c r="EZ297" s="83"/>
      <c r="FA297" s="81"/>
      <c r="FB297" s="83"/>
      <c r="FC297" s="83"/>
      <c r="FD297" s="81"/>
      <c r="FE297" s="83"/>
      <c r="FF297" s="83"/>
      <c r="FG297" s="81"/>
      <c r="FH297" s="83">
        <f>SUM(FH298:FH304)</f>
        <v>128</v>
      </c>
      <c r="FI297" s="83">
        <f>SUM(FI298:FI304)</f>
        <v>128</v>
      </c>
      <c r="FJ297" s="81">
        <f t="shared" si="517"/>
        <v>100</v>
      </c>
      <c r="FK297" s="83"/>
      <c r="FL297" s="83"/>
      <c r="FM297" s="81"/>
      <c r="FN297" s="83"/>
      <c r="FO297" s="83"/>
      <c r="FP297" s="81"/>
      <c r="FQ297" s="83"/>
      <c r="FR297" s="83"/>
      <c r="FS297" s="81"/>
      <c r="FT297" s="83"/>
      <c r="FU297" s="83"/>
      <c r="FV297" s="81"/>
    </row>
    <row r="298" spans="1:178" s="12" customFormat="1" ht="31.5" x14ac:dyDescent="0.25">
      <c r="A298" s="59" t="s">
        <v>390</v>
      </c>
      <c r="B298" s="50">
        <f t="shared" si="506"/>
        <v>6170.9</v>
      </c>
      <c r="C298" s="50">
        <f t="shared" si="507"/>
        <v>5297.8595100000002</v>
      </c>
      <c r="D298" s="15">
        <f t="shared" si="112"/>
        <v>85.852298854300031</v>
      </c>
      <c r="E298" s="15"/>
      <c r="F298" s="15"/>
      <c r="G298" s="15"/>
      <c r="H298" s="15"/>
      <c r="I298" s="15"/>
      <c r="J298" s="15"/>
      <c r="K298" s="15"/>
      <c r="L298" s="15"/>
      <c r="M298" s="15"/>
      <c r="N298" s="15"/>
      <c r="O298" s="15"/>
      <c r="P298" s="15"/>
      <c r="Q298" s="15"/>
      <c r="R298" s="15"/>
      <c r="S298" s="15"/>
      <c r="T298" s="15"/>
      <c r="U298" s="15"/>
      <c r="V298" s="14"/>
      <c r="W298" s="15"/>
      <c r="X298" s="15"/>
      <c r="Y298" s="14"/>
      <c r="Z298" s="15">
        <v>660.9</v>
      </c>
      <c r="AA298" s="15">
        <v>660.9</v>
      </c>
      <c r="AB298" s="14">
        <f t="shared" si="163"/>
        <v>100</v>
      </c>
      <c r="AC298" s="15"/>
      <c r="AD298" s="15"/>
      <c r="AE298" s="14"/>
      <c r="AF298" s="15"/>
      <c r="AG298" s="15"/>
      <c r="AH298" s="14"/>
      <c r="AI298" s="15">
        <v>275</v>
      </c>
      <c r="AJ298" s="15">
        <v>275</v>
      </c>
      <c r="AK298" s="15">
        <f t="shared" si="518"/>
        <v>100</v>
      </c>
      <c r="AL298" s="14">
        <v>1068</v>
      </c>
      <c r="AM298" s="14">
        <v>1068</v>
      </c>
      <c r="AN298" s="15">
        <f t="shared" ref="AN298:AN315" si="540">AM298/AL298*100</f>
        <v>100</v>
      </c>
      <c r="AO298" s="15">
        <v>1200</v>
      </c>
      <c r="AP298" s="15">
        <v>1200</v>
      </c>
      <c r="AQ298" s="14">
        <f t="shared" si="533"/>
        <v>100</v>
      </c>
      <c r="AR298" s="15"/>
      <c r="AS298" s="15"/>
      <c r="AT298" s="14"/>
      <c r="AU298" s="15"/>
      <c r="AV298" s="15"/>
      <c r="AW298" s="14"/>
      <c r="AX298" s="15"/>
      <c r="AY298" s="15"/>
      <c r="AZ298" s="14"/>
      <c r="BA298" s="15"/>
      <c r="BB298" s="15"/>
      <c r="BC298" s="14"/>
      <c r="BD298" s="15"/>
      <c r="BE298" s="15"/>
      <c r="BF298" s="14"/>
      <c r="BG298" s="50">
        <v>1296</v>
      </c>
      <c r="BH298" s="50">
        <v>422.95951000000002</v>
      </c>
      <c r="BI298" s="14">
        <f t="shared" si="535"/>
        <v>32.635764660493827</v>
      </c>
      <c r="BJ298" s="50"/>
      <c r="BK298" s="15"/>
      <c r="BL298" s="14"/>
      <c r="BM298" s="15"/>
      <c r="BN298" s="15"/>
      <c r="BO298" s="14"/>
      <c r="BP298" s="15">
        <v>1343</v>
      </c>
      <c r="BQ298" s="15">
        <v>1343</v>
      </c>
      <c r="BR298" s="14">
        <f t="shared" si="537"/>
        <v>100</v>
      </c>
      <c r="BS298" s="15"/>
      <c r="BT298" s="15"/>
      <c r="BU298" s="14"/>
      <c r="BV298" s="15"/>
      <c r="BW298" s="15"/>
      <c r="BX298" s="14"/>
      <c r="BY298" s="15"/>
      <c r="BZ298" s="15"/>
      <c r="CA298" s="14"/>
      <c r="CB298" s="15"/>
      <c r="CC298" s="15"/>
      <c r="CD298" s="14"/>
      <c r="CE298" s="14">
        <v>200</v>
      </c>
      <c r="CF298" s="14">
        <v>200</v>
      </c>
      <c r="CG298" s="14">
        <f t="shared" si="513"/>
        <v>100</v>
      </c>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c r="DK298" s="14"/>
      <c r="DL298" s="14"/>
      <c r="DM298" s="14"/>
      <c r="DN298" s="14"/>
      <c r="DO298" s="14"/>
      <c r="DP298" s="14"/>
      <c r="DQ298" s="14"/>
      <c r="DR298" s="14"/>
      <c r="DS298" s="14"/>
      <c r="DT298" s="14"/>
      <c r="DU298" s="14"/>
      <c r="DV298" s="14"/>
      <c r="DW298" s="14"/>
      <c r="DX298" s="14"/>
      <c r="DY298" s="14"/>
      <c r="DZ298" s="14"/>
      <c r="EA298" s="15"/>
      <c r="EB298" s="15"/>
      <c r="EC298" s="14"/>
      <c r="ED298" s="15"/>
      <c r="EE298" s="15"/>
      <c r="EF298" s="14"/>
      <c r="EG298" s="15"/>
      <c r="EH298" s="15"/>
      <c r="EI298" s="14"/>
      <c r="EJ298" s="15"/>
      <c r="EK298" s="15"/>
      <c r="EL298" s="14"/>
      <c r="EM298" s="15"/>
      <c r="EN298" s="15"/>
      <c r="EO298" s="14"/>
      <c r="EP298" s="15"/>
      <c r="EQ298" s="15"/>
      <c r="ER298" s="14"/>
      <c r="ES298" s="15"/>
      <c r="ET298" s="15"/>
      <c r="EU298" s="14"/>
      <c r="EV298" s="15"/>
      <c r="EW298" s="15"/>
      <c r="EX298" s="14"/>
      <c r="EY298" s="15"/>
      <c r="EZ298" s="15"/>
      <c r="FA298" s="14"/>
      <c r="FB298" s="15"/>
      <c r="FC298" s="15"/>
      <c r="FD298" s="14"/>
      <c r="FE298" s="15"/>
      <c r="FF298" s="15"/>
      <c r="FG298" s="14"/>
      <c r="FH298" s="15">
        <v>128</v>
      </c>
      <c r="FI298" s="15">
        <v>128</v>
      </c>
      <c r="FJ298" s="14">
        <f t="shared" si="517"/>
        <v>100</v>
      </c>
      <c r="FK298" s="15"/>
      <c r="FL298" s="15"/>
      <c r="FM298" s="14"/>
      <c r="FN298" s="15"/>
      <c r="FO298" s="15"/>
      <c r="FP298" s="14"/>
      <c r="FQ298" s="15"/>
      <c r="FR298" s="15"/>
      <c r="FS298" s="14"/>
      <c r="FT298" s="15"/>
      <c r="FU298" s="15"/>
      <c r="FV298" s="14"/>
    </row>
    <row r="299" spans="1:178" s="12" customFormat="1" ht="15.75" x14ac:dyDescent="0.25">
      <c r="A299" s="59" t="s">
        <v>467</v>
      </c>
      <c r="B299" s="50">
        <f t="shared" si="506"/>
        <v>10000</v>
      </c>
      <c r="C299" s="50">
        <f t="shared" si="507"/>
        <v>0</v>
      </c>
      <c r="D299" s="15">
        <f t="shared" si="112"/>
        <v>0</v>
      </c>
      <c r="E299" s="50"/>
      <c r="F299" s="50"/>
      <c r="G299" s="50"/>
      <c r="H299" s="50"/>
      <c r="I299" s="50"/>
      <c r="J299" s="50"/>
      <c r="K299" s="50"/>
      <c r="L299" s="50"/>
      <c r="M299" s="50"/>
      <c r="N299" s="238"/>
      <c r="O299" s="238"/>
      <c r="P299" s="238"/>
      <c r="Q299" s="238"/>
      <c r="R299" s="238"/>
      <c r="S299" s="238"/>
      <c r="T299" s="238"/>
      <c r="U299" s="238"/>
      <c r="V299" s="238"/>
      <c r="W299" s="238"/>
      <c r="X299" s="238"/>
      <c r="Y299" s="238"/>
      <c r="Z299" s="50"/>
      <c r="AA299" s="15"/>
      <c r="AB299" s="50"/>
      <c r="AC299" s="238"/>
      <c r="AD299" s="238"/>
      <c r="AE299" s="238"/>
      <c r="AF299" s="238"/>
      <c r="AG299" s="238"/>
      <c r="AH299" s="238"/>
      <c r="AI299" s="238"/>
      <c r="AJ299" s="238"/>
      <c r="AK299" s="238"/>
      <c r="AL299" s="238"/>
      <c r="AM299" s="238"/>
      <c r="AN299" s="15"/>
      <c r="AO299" s="238"/>
      <c r="AP299" s="238"/>
      <c r="AQ299" s="14"/>
      <c r="AR299" s="238"/>
      <c r="AS299" s="238"/>
      <c r="AT299" s="238"/>
      <c r="AU299" s="238"/>
      <c r="AV299" s="238"/>
      <c r="AW299" s="238"/>
      <c r="AX299" s="238"/>
      <c r="AY299" s="238"/>
      <c r="AZ299" s="238"/>
      <c r="BA299" s="238"/>
      <c r="BB299" s="238"/>
      <c r="BC299" s="238"/>
      <c r="BD299" s="238"/>
      <c r="BE299" s="238"/>
      <c r="BF299" s="238"/>
      <c r="BG299" s="50"/>
      <c r="BH299" s="50"/>
      <c r="BI299" s="14"/>
      <c r="BJ299" s="50"/>
      <c r="BK299" s="15"/>
      <c r="BL299" s="238"/>
      <c r="BM299" s="238"/>
      <c r="BN299" s="238"/>
      <c r="BO299" s="238"/>
      <c r="BP299" s="50"/>
      <c r="BQ299" s="15"/>
      <c r="BR299" s="238"/>
      <c r="BS299" s="50"/>
      <c r="BT299" s="15"/>
      <c r="BU299" s="238"/>
      <c r="BV299" s="50"/>
      <c r="BW299" s="15"/>
      <c r="BX299" s="238"/>
      <c r="BY299" s="50"/>
      <c r="BZ299" s="15"/>
      <c r="CA299" s="238"/>
      <c r="CB299" s="50"/>
      <c r="CC299" s="15"/>
      <c r="CD299" s="238"/>
      <c r="CE299" s="50"/>
      <c r="CF299" s="15"/>
      <c r="CG299" s="14"/>
      <c r="CH299" s="50"/>
      <c r="CI299" s="15"/>
      <c r="CJ299" s="14"/>
      <c r="CK299" s="50"/>
      <c r="CL299" s="15"/>
      <c r="CM299" s="14"/>
      <c r="CN299" s="50"/>
      <c r="CO299" s="15"/>
      <c r="CP299" s="14"/>
      <c r="CQ299" s="50"/>
      <c r="CR299" s="15"/>
      <c r="CS299" s="14"/>
      <c r="CT299" s="50"/>
      <c r="CU299" s="15"/>
      <c r="CV299" s="14"/>
      <c r="CW299" s="50"/>
      <c r="CX299" s="15"/>
      <c r="CY299" s="14"/>
      <c r="CZ299" s="50"/>
      <c r="DA299" s="15"/>
      <c r="DB299" s="14"/>
      <c r="DC299" s="50"/>
      <c r="DD299" s="15"/>
      <c r="DE299" s="14"/>
      <c r="DF299" s="50"/>
      <c r="DG299" s="15"/>
      <c r="DH299" s="14"/>
      <c r="DI299" s="50"/>
      <c r="DJ299" s="15"/>
      <c r="DK299" s="14"/>
      <c r="DL299" s="50"/>
      <c r="DM299" s="15"/>
      <c r="DN299" s="14"/>
      <c r="DO299" s="50"/>
      <c r="DP299" s="15"/>
      <c r="DQ299" s="14"/>
      <c r="DR299" s="50"/>
      <c r="DS299" s="15"/>
      <c r="DT299" s="14"/>
      <c r="DU299" s="50"/>
      <c r="DV299" s="15"/>
      <c r="DW299" s="14"/>
      <c r="DX299" s="50"/>
      <c r="DY299" s="15"/>
      <c r="DZ299" s="14"/>
      <c r="EA299" s="50"/>
      <c r="EB299" s="15"/>
      <c r="EC299" s="50"/>
      <c r="ED299" s="172">
        <v>10000</v>
      </c>
      <c r="EE299" s="15"/>
      <c r="EF299" s="50"/>
      <c r="EG299" s="172"/>
      <c r="EH299" s="15"/>
      <c r="EI299" s="50"/>
      <c r="EJ299" s="172"/>
      <c r="EK299" s="15"/>
      <c r="EL299" s="50"/>
      <c r="EM299" s="172"/>
      <c r="EN299" s="15"/>
      <c r="EO299" s="50"/>
      <c r="EP299" s="172"/>
      <c r="EQ299" s="15"/>
      <c r="ER299" s="50"/>
      <c r="ES299" s="172"/>
      <c r="ET299" s="15"/>
      <c r="EU299" s="50"/>
      <c r="EV299" s="172"/>
      <c r="EW299" s="15"/>
      <c r="EX299" s="50"/>
      <c r="EY299" s="172"/>
      <c r="EZ299" s="15"/>
      <c r="FA299" s="50"/>
      <c r="FB299" s="172"/>
      <c r="FC299" s="15"/>
      <c r="FD299" s="50"/>
      <c r="FE299" s="172"/>
      <c r="FF299" s="15"/>
      <c r="FG299" s="50"/>
      <c r="FH299" s="172"/>
      <c r="FI299" s="15"/>
      <c r="FJ299" s="14"/>
      <c r="FK299" s="172"/>
      <c r="FL299" s="15"/>
      <c r="FM299" s="14"/>
      <c r="FN299" s="172"/>
      <c r="FO299" s="15"/>
      <c r="FP299" s="14"/>
      <c r="FQ299" s="172"/>
      <c r="FR299" s="15"/>
      <c r="FS299" s="14"/>
      <c r="FT299" s="172"/>
      <c r="FU299" s="15"/>
      <c r="FV299" s="14"/>
    </row>
    <row r="300" spans="1:178" s="12" customFormat="1" ht="15.75" x14ac:dyDescent="0.25">
      <c r="A300" s="59" t="s">
        <v>642</v>
      </c>
      <c r="B300" s="50">
        <f t="shared" si="506"/>
        <v>139.1</v>
      </c>
      <c r="C300" s="50">
        <f t="shared" si="507"/>
        <v>25.291</v>
      </c>
      <c r="D300" s="15">
        <f t="shared" si="112"/>
        <v>18.181883537023722</v>
      </c>
      <c r="E300" s="50"/>
      <c r="F300" s="50"/>
      <c r="G300" s="50"/>
      <c r="H300" s="50"/>
      <c r="I300" s="50"/>
      <c r="J300" s="50"/>
      <c r="K300" s="50"/>
      <c r="L300" s="50"/>
      <c r="M300" s="50"/>
      <c r="N300" s="238"/>
      <c r="O300" s="238"/>
      <c r="P300" s="238"/>
      <c r="Q300" s="238"/>
      <c r="R300" s="238"/>
      <c r="S300" s="238"/>
      <c r="T300" s="238"/>
      <c r="U300" s="238"/>
      <c r="V300" s="238"/>
      <c r="W300" s="238"/>
      <c r="X300" s="238"/>
      <c r="Y300" s="238"/>
      <c r="Z300" s="50"/>
      <c r="AA300" s="15"/>
      <c r="AB300" s="50"/>
      <c r="AC300" s="238"/>
      <c r="AD300" s="238"/>
      <c r="AE300" s="238"/>
      <c r="AF300" s="238"/>
      <c r="AG300" s="238"/>
      <c r="AH300" s="238"/>
      <c r="AI300" s="238"/>
      <c r="AJ300" s="238"/>
      <c r="AK300" s="238"/>
      <c r="AL300" s="238"/>
      <c r="AM300" s="238"/>
      <c r="AN300" s="15"/>
      <c r="AO300" s="238"/>
      <c r="AP300" s="238"/>
      <c r="AQ300" s="14"/>
      <c r="AR300" s="238"/>
      <c r="AS300" s="238"/>
      <c r="AT300" s="238"/>
      <c r="AU300" s="238"/>
      <c r="AV300" s="238"/>
      <c r="AW300" s="238"/>
      <c r="AX300" s="238"/>
      <c r="AY300" s="238"/>
      <c r="AZ300" s="238"/>
      <c r="BA300" s="238"/>
      <c r="BB300" s="238"/>
      <c r="BC300" s="238"/>
      <c r="BD300" s="238"/>
      <c r="BE300" s="238"/>
      <c r="BF300" s="238"/>
      <c r="BG300" s="50">
        <v>139.1</v>
      </c>
      <c r="BH300" s="50">
        <v>25.291</v>
      </c>
      <c r="BI300" s="14">
        <f t="shared" si="535"/>
        <v>18.181883537023722</v>
      </c>
      <c r="BJ300" s="50"/>
      <c r="BK300" s="15"/>
      <c r="BL300" s="238"/>
      <c r="BM300" s="238"/>
      <c r="BN300" s="238"/>
      <c r="BO300" s="238"/>
      <c r="BP300" s="50"/>
      <c r="BQ300" s="15"/>
      <c r="BR300" s="238"/>
      <c r="BS300" s="50"/>
      <c r="BT300" s="15"/>
      <c r="BU300" s="238"/>
      <c r="BV300" s="50"/>
      <c r="BW300" s="15"/>
      <c r="BX300" s="238"/>
      <c r="BY300" s="50"/>
      <c r="BZ300" s="15"/>
      <c r="CA300" s="238"/>
      <c r="CB300" s="50"/>
      <c r="CC300" s="15"/>
      <c r="CD300" s="238"/>
      <c r="CE300" s="50"/>
      <c r="CF300" s="15"/>
      <c r="CG300" s="14"/>
      <c r="CH300" s="50"/>
      <c r="CI300" s="15"/>
      <c r="CJ300" s="14"/>
      <c r="CK300" s="50"/>
      <c r="CL300" s="15"/>
      <c r="CM300" s="14"/>
      <c r="CN300" s="50"/>
      <c r="CO300" s="15"/>
      <c r="CP300" s="14"/>
      <c r="CQ300" s="50"/>
      <c r="CR300" s="15"/>
      <c r="CS300" s="14"/>
      <c r="CT300" s="50"/>
      <c r="CU300" s="15"/>
      <c r="CV300" s="14"/>
      <c r="CW300" s="50"/>
      <c r="CX300" s="15"/>
      <c r="CY300" s="14"/>
      <c r="CZ300" s="50"/>
      <c r="DA300" s="15"/>
      <c r="DB300" s="14"/>
      <c r="DC300" s="50"/>
      <c r="DD300" s="15"/>
      <c r="DE300" s="14"/>
      <c r="DF300" s="50"/>
      <c r="DG300" s="15"/>
      <c r="DH300" s="14"/>
      <c r="DI300" s="50"/>
      <c r="DJ300" s="15"/>
      <c r="DK300" s="14"/>
      <c r="DL300" s="50"/>
      <c r="DM300" s="15"/>
      <c r="DN300" s="14"/>
      <c r="DO300" s="50"/>
      <c r="DP300" s="15"/>
      <c r="DQ300" s="14"/>
      <c r="DR300" s="50"/>
      <c r="DS300" s="15"/>
      <c r="DT300" s="14"/>
      <c r="DU300" s="50"/>
      <c r="DV300" s="15"/>
      <c r="DW300" s="14"/>
      <c r="DX300" s="50"/>
      <c r="DY300" s="15"/>
      <c r="DZ300" s="14"/>
      <c r="EA300" s="50"/>
      <c r="EB300" s="15"/>
      <c r="EC300" s="50"/>
      <c r="ED300" s="50"/>
      <c r="EE300" s="15"/>
      <c r="EF300" s="50"/>
      <c r="EG300" s="50"/>
      <c r="EH300" s="15"/>
      <c r="EI300" s="50"/>
      <c r="EJ300" s="50"/>
      <c r="EK300" s="15"/>
      <c r="EL300" s="50"/>
      <c r="EM300" s="50"/>
      <c r="EN300" s="15"/>
      <c r="EO300" s="50"/>
      <c r="EP300" s="50"/>
      <c r="EQ300" s="15"/>
      <c r="ER300" s="50"/>
      <c r="ES300" s="50"/>
      <c r="ET300" s="15"/>
      <c r="EU300" s="50"/>
      <c r="EV300" s="50"/>
      <c r="EW300" s="15"/>
      <c r="EX300" s="50"/>
      <c r="EY300" s="50"/>
      <c r="EZ300" s="15"/>
      <c r="FA300" s="50"/>
      <c r="FB300" s="50"/>
      <c r="FC300" s="15"/>
      <c r="FD300" s="50"/>
      <c r="FE300" s="50"/>
      <c r="FF300" s="15"/>
      <c r="FG300" s="50"/>
      <c r="FH300" s="50"/>
      <c r="FI300" s="15"/>
      <c r="FJ300" s="14"/>
      <c r="FK300" s="50"/>
      <c r="FL300" s="15"/>
      <c r="FM300" s="14"/>
      <c r="FN300" s="50"/>
      <c r="FO300" s="15"/>
      <c r="FP300" s="14"/>
      <c r="FQ300" s="50"/>
      <c r="FR300" s="15"/>
      <c r="FS300" s="14"/>
      <c r="FT300" s="50"/>
      <c r="FU300" s="15"/>
      <c r="FV300" s="14"/>
    </row>
    <row r="301" spans="1:178" s="12" customFormat="1" ht="15.75" x14ac:dyDescent="0.25">
      <c r="A301" s="59" t="s">
        <v>645</v>
      </c>
      <c r="B301" s="50">
        <f t="shared" si="506"/>
        <v>189.7</v>
      </c>
      <c r="C301" s="50">
        <f t="shared" si="507"/>
        <v>100.84114</v>
      </c>
      <c r="D301" s="15">
        <f t="shared" si="112"/>
        <v>53.158218239325251</v>
      </c>
      <c r="E301" s="50"/>
      <c r="F301" s="50"/>
      <c r="G301" s="50"/>
      <c r="H301" s="50"/>
      <c r="I301" s="50"/>
      <c r="J301" s="50"/>
      <c r="K301" s="50"/>
      <c r="L301" s="50"/>
      <c r="M301" s="50"/>
      <c r="N301" s="238"/>
      <c r="O301" s="238"/>
      <c r="P301" s="238"/>
      <c r="Q301" s="238"/>
      <c r="R301" s="238"/>
      <c r="S301" s="238"/>
      <c r="T301" s="238"/>
      <c r="U301" s="238"/>
      <c r="V301" s="238"/>
      <c r="W301" s="238"/>
      <c r="X301" s="238"/>
      <c r="Y301" s="238"/>
      <c r="Z301" s="50"/>
      <c r="AA301" s="15"/>
      <c r="AB301" s="50"/>
      <c r="AC301" s="238"/>
      <c r="AD301" s="238"/>
      <c r="AE301" s="238"/>
      <c r="AF301" s="238"/>
      <c r="AG301" s="238"/>
      <c r="AH301" s="238"/>
      <c r="AI301" s="238"/>
      <c r="AJ301" s="238"/>
      <c r="AK301" s="238"/>
      <c r="AL301" s="238"/>
      <c r="AM301" s="238"/>
      <c r="AN301" s="15"/>
      <c r="AO301" s="238"/>
      <c r="AP301" s="238"/>
      <c r="AQ301" s="14"/>
      <c r="AR301" s="238"/>
      <c r="AS301" s="238"/>
      <c r="AT301" s="238"/>
      <c r="AU301" s="238"/>
      <c r="AV301" s="238"/>
      <c r="AW301" s="238"/>
      <c r="AX301" s="238"/>
      <c r="AY301" s="238"/>
      <c r="AZ301" s="238"/>
      <c r="BA301" s="238"/>
      <c r="BB301" s="238"/>
      <c r="BC301" s="238"/>
      <c r="BD301" s="238"/>
      <c r="BE301" s="238"/>
      <c r="BF301" s="238"/>
      <c r="BG301" s="50">
        <v>189.7</v>
      </c>
      <c r="BH301" s="50">
        <v>100.84114</v>
      </c>
      <c r="BI301" s="14">
        <f t="shared" si="535"/>
        <v>53.158218239325251</v>
      </c>
      <c r="BJ301" s="50"/>
      <c r="BK301" s="15"/>
      <c r="BL301" s="238"/>
      <c r="BM301" s="238"/>
      <c r="BN301" s="238"/>
      <c r="BO301" s="238"/>
      <c r="BP301" s="50"/>
      <c r="BQ301" s="15"/>
      <c r="BR301" s="238"/>
      <c r="BS301" s="50"/>
      <c r="BT301" s="15"/>
      <c r="BU301" s="238"/>
      <c r="BV301" s="50"/>
      <c r="BW301" s="15"/>
      <c r="BX301" s="238"/>
      <c r="BY301" s="50"/>
      <c r="BZ301" s="15"/>
      <c r="CA301" s="238"/>
      <c r="CB301" s="50"/>
      <c r="CC301" s="15"/>
      <c r="CD301" s="238"/>
      <c r="CE301" s="50"/>
      <c r="CF301" s="15"/>
      <c r="CG301" s="14"/>
      <c r="CH301" s="50"/>
      <c r="CI301" s="15"/>
      <c r="CJ301" s="14"/>
      <c r="CK301" s="50"/>
      <c r="CL301" s="15"/>
      <c r="CM301" s="14"/>
      <c r="CN301" s="50"/>
      <c r="CO301" s="15"/>
      <c r="CP301" s="14"/>
      <c r="CQ301" s="50"/>
      <c r="CR301" s="15"/>
      <c r="CS301" s="14"/>
      <c r="CT301" s="50"/>
      <c r="CU301" s="15"/>
      <c r="CV301" s="14"/>
      <c r="CW301" s="50"/>
      <c r="CX301" s="15"/>
      <c r="CY301" s="14"/>
      <c r="CZ301" s="50"/>
      <c r="DA301" s="15"/>
      <c r="DB301" s="14"/>
      <c r="DC301" s="50"/>
      <c r="DD301" s="15"/>
      <c r="DE301" s="14"/>
      <c r="DF301" s="50"/>
      <c r="DG301" s="15"/>
      <c r="DH301" s="14"/>
      <c r="DI301" s="50"/>
      <c r="DJ301" s="15"/>
      <c r="DK301" s="14"/>
      <c r="DL301" s="50"/>
      <c r="DM301" s="15"/>
      <c r="DN301" s="14"/>
      <c r="DO301" s="50"/>
      <c r="DP301" s="15"/>
      <c r="DQ301" s="14"/>
      <c r="DR301" s="50"/>
      <c r="DS301" s="15"/>
      <c r="DT301" s="14"/>
      <c r="DU301" s="50"/>
      <c r="DV301" s="15"/>
      <c r="DW301" s="14"/>
      <c r="DX301" s="50"/>
      <c r="DY301" s="15"/>
      <c r="DZ301" s="14"/>
      <c r="EA301" s="50"/>
      <c r="EB301" s="15"/>
      <c r="EC301" s="50"/>
      <c r="ED301" s="50"/>
      <c r="EE301" s="15"/>
      <c r="EF301" s="50"/>
      <c r="EG301" s="50"/>
      <c r="EH301" s="15"/>
      <c r="EI301" s="50"/>
      <c r="EJ301" s="50"/>
      <c r="EK301" s="15"/>
      <c r="EL301" s="50"/>
      <c r="EM301" s="50"/>
      <c r="EN301" s="15"/>
      <c r="EO301" s="50"/>
      <c r="EP301" s="50"/>
      <c r="EQ301" s="15"/>
      <c r="ER301" s="50"/>
      <c r="ES301" s="50"/>
      <c r="ET301" s="15"/>
      <c r="EU301" s="50"/>
      <c r="EV301" s="50"/>
      <c r="EW301" s="15"/>
      <c r="EX301" s="50"/>
      <c r="EY301" s="50"/>
      <c r="EZ301" s="15"/>
      <c r="FA301" s="50"/>
      <c r="FB301" s="50"/>
      <c r="FC301" s="15"/>
      <c r="FD301" s="50"/>
      <c r="FE301" s="50"/>
      <c r="FF301" s="15"/>
      <c r="FG301" s="50"/>
      <c r="FH301" s="50"/>
      <c r="FI301" s="15"/>
      <c r="FJ301" s="14"/>
      <c r="FK301" s="50"/>
      <c r="FL301" s="15"/>
      <c r="FM301" s="14"/>
      <c r="FN301" s="50"/>
      <c r="FO301" s="15"/>
      <c r="FP301" s="14"/>
      <c r="FQ301" s="50"/>
      <c r="FR301" s="15"/>
      <c r="FS301" s="14"/>
      <c r="FT301" s="50"/>
      <c r="FU301" s="15"/>
      <c r="FV301" s="14"/>
    </row>
    <row r="302" spans="1:178" s="12" customFormat="1" ht="15.75" x14ac:dyDescent="0.25">
      <c r="A302" s="59" t="s">
        <v>709</v>
      </c>
      <c r="B302" s="50">
        <f t="shared" si="506"/>
        <v>94.2</v>
      </c>
      <c r="C302" s="50">
        <f t="shared" si="507"/>
        <v>21.410209999999999</v>
      </c>
      <c r="D302" s="15">
        <f t="shared" si="112"/>
        <v>22.728460721868363</v>
      </c>
      <c r="E302" s="50"/>
      <c r="F302" s="50"/>
      <c r="G302" s="50"/>
      <c r="H302" s="50"/>
      <c r="I302" s="50"/>
      <c r="J302" s="50"/>
      <c r="K302" s="50"/>
      <c r="L302" s="50"/>
      <c r="M302" s="50"/>
      <c r="N302" s="238"/>
      <c r="O302" s="238"/>
      <c r="P302" s="238"/>
      <c r="Q302" s="238"/>
      <c r="R302" s="238"/>
      <c r="S302" s="238"/>
      <c r="T302" s="238"/>
      <c r="U302" s="238"/>
      <c r="V302" s="238"/>
      <c r="W302" s="238"/>
      <c r="X302" s="238"/>
      <c r="Y302" s="238"/>
      <c r="Z302" s="50"/>
      <c r="AA302" s="15"/>
      <c r="AB302" s="50"/>
      <c r="AC302" s="238"/>
      <c r="AD302" s="238"/>
      <c r="AE302" s="238"/>
      <c r="AF302" s="238"/>
      <c r="AG302" s="238"/>
      <c r="AH302" s="238"/>
      <c r="AI302" s="238"/>
      <c r="AJ302" s="238"/>
      <c r="AK302" s="238"/>
      <c r="AL302" s="238"/>
      <c r="AM302" s="238"/>
      <c r="AN302" s="15"/>
      <c r="AO302" s="238"/>
      <c r="AP302" s="238"/>
      <c r="AQ302" s="14"/>
      <c r="AR302" s="238"/>
      <c r="AS302" s="238"/>
      <c r="AT302" s="238"/>
      <c r="AU302" s="238"/>
      <c r="AV302" s="238"/>
      <c r="AW302" s="238"/>
      <c r="AX302" s="238"/>
      <c r="AY302" s="238"/>
      <c r="AZ302" s="238"/>
      <c r="BA302" s="238"/>
      <c r="BB302" s="238"/>
      <c r="BC302" s="238"/>
      <c r="BD302" s="238"/>
      <c r="BE302" s="238"/>
      <c r="BF302" s="238"/>
      <c r="BG302" s="50">
        <v>94.2</v>
      </c>
      <c r="BH302" s="50">
        <v>21.410209999999999</v>
      </c>
      <c r="BI302" s="14">
        <f t="shared" si="535"/>
        <v>22.728460721868363</v>
      </c>
      <c r="BJ302" s="50"/>
      <c r="BK302" s="15"/>
      <c r="BL302" s="238"/>
      <c r="BM302" s="238"/>
      <c r="BN302" s="238"/>
      <c r="BO302" s="238"/>
      <c r="BP302" s="50"/>
      <c r="BQ302" s="15"/>
      <c r="BR302" s="238"/>
      <c r="BS302" s="50"/>
      <c r="BT302" s="15"/>
      <c r="BU302" s="238"/>
      <c r="BV302" s="50"/>
      <c r="BW302" s="15"/>
      <c r="BX302" s="238"/>
      <c r="BY302" s="50"/>
      <c r="BZ302" s="15"/>
      <c r="CA302" s="238"/>
      <c r="CB302" s="50"/>
      <c r="CC302" s="15"/>
      <c r="CD302" s="238"/>
      <c r="CE302" s="50"/>
      <c r="CF302" s="15"/>
      <c r="CG302" s="14"/>
      <c r="CH302" s="50"/>
      <c r="CI302" s="15"/>
      <c r="CJ302" s="14"/>
      <c r="CK302" s="50"/>
      <c r="CL302" s="15"/>
      <c r="CM302" s="14"/>
      <c r="CN302" s="50"/>
      <c r="CO302" s="15"/>
      <c r="CP302" s="14"/>
      <c r="CQ302" s="50"/>
      <c r="CR302" s="15"/>
      <c r="CS302" s="14"/>
      <c r="CT302" s="50"/>
      <c r="CU302" s="15"/>
      <c r="CV302" s="14"/>
      <c r="CW302" s="50"/>
      <c r="CX302" s="15"/>
      <c r="CY302" s="14"/>
      <c r="CZ302" s="50"/>
      <c r="DA302" s="15"/>
      <c r="DB302" s="14"/>
      <c r="DC302" s="50"/>
      <c r="DD302" s="15"/>
      <c r="DE302" s="14"/>
      <c r="DF302" s="50"/>
      <c r="DG302" s="15"/>
      <c r="DH302" s="14"/>
      <c r="DI302" s="50"/>
      <c r="DJ302" s="15"/>
      <c r="DK302" s="14"/>
      <c r="DL302" s="50"/>
      <c r="DM302" s="15"/>
      <c r="DN302" s="14"/>
      <c r="DO302" s="50"/>
      <c r="DP302" s="15"/>
      <c r="DQ302" s="14"/>
      <c r="DR302" s="50"/>
      <c r="DS302" s="15"/>
      <c r="DT302" s="14"/>
      <c r="DU302" s="50"/>
      <c r="DV302" s="15"/>
      <c r="DW302" s="14"/>
      <c r="DX302" s="50"/>
      <c r="DY302" s="15"/>
      <c r="DZ302" s="14"/>
      <c r="EA302" s="50"/>
      <c r="EB302" s="15"/>
      <c r="EC302" s="50"/>
      <c r="ED302" s="50"/>
      <c r="EE302" s="15"/>
      <c r="EF302" s="50"/>
      <c r="EG302" s="50"/>
      <c r="EH302" s="15"/>
      <c r="EI302" s="50"/>
      <c r="EJ302" s="50"/>
      <c r="EK302" s="15"/>
      <c r="EL302" s="50"/>
      <c r="EM302" s="50"/>
      <c r="EN302" s="15"/>
      <c r="EO302" s="50"/>
      <c r="EP302" s="50"/>
      <c r="EQ302" s="15"/>
      <c r="ER302" s="50"/>
      <c r="ES302" s="50"/>
      <c r="ET302" s="15"/>
      <c r="EU302" s="50"/>
      <c r="EV302" s="50"/>
      <c r="EW302" s="15"/>
      <c r="EX302" s="50"/>
      <c r="EY302" s="50"/>
      <c r="EZ302" s="15"/>
      <c r="FA302" s="50"/>
      <c r="FB302" s="50"/>
      <c r="FC302" s="15"/>
      <c r="FD302" s="50"/>
      <c r="FE302" s="50"/>
      <c r="FF302" s="15"/>
      <c r="FG302" s="50"/>
      <c r="FH302" s="50"/>
      <c r="FI302" s="15"/>
      <c r="FJ302" s="14"/>
      <c r="FK302" s="50"/>
      <c r="FL302" s="15"/>
      <c r="FM302" s="14"/>
      <c r="FN302" s="50"/>
      <c r="FO302" s="15"/>
      <c r="FP302" s="14"/>
      <c r="FQ302" s="50"/>
      <c r="FR302" s="15"/>
      <c r="FS302" s="14"/>
      <c r="FT302" s="50"/>
      <c r="FU302" s="15"/>
      <c r="FV302" s="14"/>
    </row>
    <row r="303" spans="1:178" s="12" customFormat="1" ht="15.75" x14ac:dyDescent="0.25">
      <c r="A303" s="59" t="s">
        <v>643</v>
      </c>
      <c r="B303" s="50">
        <f t="shared" si="506"/>
        <v>139.1</v>
      </c>
      <c r="C303" s="50">
        <f t="shared" si="507"/>
        <v>28.940369999999998</v>
      </c>
      <c r="D303" s="15">
        <f t="shared" si="112"/>
        <v>20.805442127965492</v>
      </c>
      <c r="E303" s="50"/>
      <c r="F303" s="50"/>
      <c r="G303" s="50"/>
      <c r="H303" s="50"/>
      <c r="I303" s="50"/>
      <c r="J303" s="50"/>
      <c r="K303" s="50"/>
      <c r="L303" s="50"/>
      <c r="M303" s="50"/>
      <c r="N303" s="238"/>
      <c r="O303" s="238"/>
      <c r="P303" s="238"/>
      <c r="Q303" s="238"/>
      <c r="R303" s="238"/>
      <c r="S303" s="238"/>
      <c r="T303" s="238"/>
      <c r="U303" s="238"/>
      <c r="V303" s="238"/>
      <c r="W303" s="238"/>
      <c r="X303" s="238"/>
      <c r="Y303" s="238"/>
      <c r="Z303" s="50"/>
      <c r="AA303" s="15"/>
      <c r="AB303" s="50"/>
      <c r="AC303" s="238"/>
      <c r="AD303" s="238"/>
      <c r="AE303" s="238"/>
      <c r="AF303" s="238"/>
      <c r="AG303" s="238"/>
      <c r="AH303" s="238"/>
      <c r="AI303" s="238"/>
      <c r="AJ303" s="238"/>
      <c r="AK303" s="238"/>
      <c r="AL303" s="238"/>
      <c r="AM303" s="238"/>
      <c r="AN303" s="15"/>
      <c r="AO303" s="238"/>
      <c r="AP303" s="238"/>
      <c r="AQ303" s="14"/>
      <c r="AR303" s="238"/>
      <c r="AS303" s="238"/>
      <c r="AT303" s="238"/>
      <c r="AU303" s="238"/>
      <c r="AV303" s="238"/>
      <c r="AW303" s="238"/>
      <c r="AX303" s="238"/>
      <c r="AY303" s="238"/>
      <c r="AZ303" s="238"/>
      <c r="BA303" s="238"/>
      <c r="BB303" s="238"/>
      <c r="BC303" s="238"/>
      <c r="BD303" s="238"/>
      <c r="BE303" s="238"/>
      <c r="BF303" s="238"/>
      <c r="BG303" s="50">
        <v>139.1</v>
      </c>
      <c r="BH303" s="50">
        <v>28.940369999999998</v>
      </c>
      <c r="BI303" s="14">
        <f t="shared" si="535"/>
        <v>20.805442127965492</v>
      </c>
      <c r="BJ303" s="50"/>
      <c r="BK303" s="15"/>
      <c r="BL303" s="238"/>
      <c r="BM303" s="238"/>
      <c r="BN303" s="238"/>
      <c r="BO303" s="238"/>
      <c r="BP303" s="50"/>
      <c r="BQ303" s="15"/>
      <c r="BR303" s="238"/>
      <c r="BS303" s="50"/>
      <c r="BT303" s="15"/>
      <c r="BU303" s="238"/>
      <c r="BV303" s="50"/>
      <c r="BW303" s="15"/>
      <c r="BX303" s="238"/>
      <c r="BY303" s="50"/>
      <c r="BZ303" s="15"/>
      <c r="CA303" s="238"/>
      <c r="CB303" s="50"/>
      <c r="CC303" s="15"/>
      <c r="CD303" s="238"/>
      <c r="CE303" s="50"/>
      <c r="CF303" s="15"/>
      <c r="CG303" s="14"/>
      <c r="CH303" s="50"/>
      <c r="CI303" s="15"/>
      <c r="CJ303" s="14"/>
      <c r="CK303" s="50"/>
      <c r="CL303" s="15"/>
      <c r="CM303" s="14"/>
      <c r="CN303" s="50"/>
      <c r="CO303" s="15"/>
      <c r="CP303" s="14"/>
      <c r="CQ303" s="50"/>
      <c r="CR303" s="15"/>
      <c r="CS303" s="14"/>
      <c r="CT303" s="50"/>
      <c r="CU303" s="15"/>
      <c r="CV303" s="14"/>
      <c r="CW303" s="50"/>
      <c r="CX303" s="15"/>
      <c r="CY303" s="14"/>
      <c r="CZ303" s="50"/>
      <c r="DA303" s="15"/>
      <c r="DB303" s="14"/>
      <c r="DC303" s="50"/>
      <c r="DD303" s="15"/>
      <c r="DE303" s="14"/>
      <c r="DF303" s="50"/>
      <c r="DG303" s="15"/>
      <c r="DH303" s="14"/>
      <c r="DI303" s="50"/>
      <c r="DJ303" s="15"/>
      <c r="DK303" s="14"/>
      <c r="DL303" s="50"/>
      <c r="DM303" s="15"/>
      <c r="DN303" s="14"/>
      <c r="DO303" s="50"/>
      <c r="DP303" s="15"/>
      <c r="DQ303" s="14"/>
      <c r="DR303" s="50"/>
      <c r="DS303" s="15"/>
      <c r="DT303" s="14"/>
      <c r="DU303" s="50"/>
      <c r="DV303" s="15"/>
      <c r="DW303" s="14"/>
      <c r="DX303" s="50"/>
      <c r="DY303" s="15"/>
      <c r="DZ303" s="14"/>
      <c r="EA303" s="50"/>
      <c r="EB303" s="15"/>
      <c r="EC303" s="50"/>
      <c r="ED303" s="50"/>
      <c r="EE303" s="15"/>
      <c r="EF303" s="50"/>
      <c r="EG303" s="50"/>
      <c r="EH303" s="15"/>
      <c r="EI303" s="50"/>
      <c r="EJ303" s="50"/>
      <c r="EK303" s="15"/>
      <c r="EL303" s="50"/>
      <c r="EM303" s="50"/>
      <c r="EN303" s="15"/>
      <c r="EO303" s="50"/>
      <c r="EP303" s="50"/>
      <c r="EQ303" s="15"/>
      <c r="ER303" s="50"/>
      <c r="ES303" s="50"/>
      <c r="ET303" s="15"/>
      <c r="EU303" s="50"/>
      <c r="EV303" s="50"/>
      <c r="EW303" s="15"/>
      <c r="EX303" s="50"/>
      <c r="EY303" s="50"/>
      <c r="EZ303" s="15"/>
      <c r="FA303" s="50"/>
      <c r="FB303" s="50"/>
      <c r="FC303" s="15"/>
      <c r="FD303" s="50"/>
      <c r="FE303" s="50"/>
      <c r="FF303" s="15"/>
      <c r="FG303" s="50"/>
      <c r="FH303" s="50"/>
      <c r="FI303" s="15"/>
      <c r="FJ303" s="14"/>
      <c r="FK303" s="50"/>
      <c r="FL303" s="15"/>
      <c r="FM303" s="14"/>
      <c r="FN303" s="50"/>
      <c r="FO303" s="15"/>
      <c r="FP303" s="14"/>
      <c r="FQ303" s="50"/>
      <c r="FR303" s="15"/>
      <c r="FS303" s="14"/>
      <c r="FT303" s="50"/>
      <c r="FU303" s="15"/>
      <c r="FV303" s="14"/>
    </row>
    <row r="304" spans="1:178" s="12" customFormat="1" ht="15.75" x14ac:dyDescent="0.25">
      <c r="A304" s="59" t="s">
        <v>644</v>
      </c>
      <c r="B304" s="50">
        <f t="shared" si="506"/>
        <v>99.9</v>
      </c>
      <c r="C304" s="50">
        <f t="shared" si="507"/>
        <v>26.48132</v>
      </c>
      <c r="D304" s="15">
        <f t="shared" si="112"/>
        <v>26.507827827827828</v>
      </c>
      <c r="E304" s="50"/>
      <c r="F304" s="50"/>
      <c r="G304" s="50"/>
      <c r="H304" s="50"/>
      <c r="I304" s="50"/>
      <c r="J304" s="50"/>
      <c r="K304" s="50"/>
      <c r="L304" s="50"/>
      <c r="M304" s="50"/>
      <c r="N304" s="238"/>
      <c r="O304" s="238"/>
      <c r="P304" s="238"/>
      <c r="Q304" s="238"/>
      <c r="R304" s="238"/>
      <c r="S304" s="238"/>
      <c r="T304" s="238"/>
      <c r="U304" s="238"/>
      <c r="V304" s="238"/>
      <c r="W304" s="238"/>
      <c r="X304" s="238"/>
      <c r="Y304" s="238"/>
      <c r="Z304" s="50"/>
      <c r="AA304" s="15"/>
      <c r="AB304" s="50"/>
      <c r="AC304" s="238"/>
      <c r="AD304" s="238"/>
      <c r="AE304" s="238"/>
      <c r="AF304" s="238"/>
      <c r="AG304" s="238"/>
      <c r="AH304" s="238"/>
      <c r="AI304" s="238"/>
      <c r="AJ304" s="238"/>
      <c r="AK304" s="238"/>
      <c r="AL304" s="238"/>
      <c r="AM304" s="238"/>
      <c r="AN304" s="15"/>
      <c r="AO304" s="238"/>
      <c r="AP304" s="238"/>
      <c r="AQ304" s="14"/>
      <c r="AR304" s="238"/>
      <c r="AS304" s="238"/>
      <c r="AT304" s="238"/>
      <c r="AU304" s="238"/>
      <c r="AV304" s="238"/>
      <c r="AW304" s="238"/>
      <c r="AX304" s="238"/>
      <c r="AY304" s="238"/>
      <c r="AZ304" s="238"/>
      <c r="BA304" s="238"/>
      <c r="BB304" s="238"/>
      <c r="BC304" s="238"/>
      <c r="BD304" s="238"/>
      <c r="BE304" s="238"/>
      <c r="BF304" s="238"/>
      <c r="BG304" s="50">
        <v>99.9</v>
      </c>
      <c r="BH304" s="50">
        <v>26.48132</v>
      </c>
      <c r="BI304" s="14">
        <f t="shared" si="535"/>
        <v>26.507827827827828</v>
      </c>
      <c r="BJ304" s="50"/>
      <c r="BK304" s="15"/>
      <c r="BL304" s="238"/>
      <c r="BM304" s="238"/>
      <c r="BN304" s="238"/>
      <c r="BO304" s="238"/>
      <c r="BP304" s="50"/>
      <c r="BQ304" s="15"/>
      <c r="BR304" s="238"/>
      <c r="BS304" s="50"/>
      <c r="BT304" s="15"/>
      <c r="BU304" s="238"/>
      <c r="BV304" s="50"/>
      <c r="BW304" s="15"/>
      <c r="BX304" s="238"/>
      <c r="BY304" s="50"/>
      <c r="BZ304" s="15"/>
      <c r="CA304" s="238"/>
      <c r="CB304" s="50"/>
      <c r="CC304" s="15"/>
      <c r="CD304" s="238"/>
      <c r="CE304" s="50"/>
      <c r="CF304" s="15"/>
      <c r="CG304" s="14"/>
      <c r="CH304" s="50"/>
      <c r="CI304" s="15"/>
      <c r="CJ304" s="14"/>
      <c r="CK304" s="50"/>
      <c r="CL304" s="15"/>
      <c r="CM304" s="14"/>
      <c r="CN304" s="50"/>
      <c r="CO304" s="15"/>
      <c r="CP304" s="14"/>
      <c r="CQ304" s="50"/>
      <c r="CR304" s="15"/>
      <c r="CS304" s="14"/>
      <c r="CT304" s="50"/>
      <c r="CU304" s="15"/>
      <c r="CV304" s="14"/>
      <c r="CW304" s="50"/>
      <c r="CX304" s="15"/>
      <c r="CY304" s="14"/>
      <c r="CZ304" s="50"/>
      <c r="DA304" s="15"/>
      <c r="DB304" s="14"/>
      <c r="DC304" s="50"/>
      <c r="DD304" s="15"/>
      <c r="DE304" s="14"/>
      <c r="DF304" s="50"/>
      <c r="DG304" s="15"/>
      <c r="DH304" s="14"/>
      <c r="DI304" s="50"/>
      <c r="DJ304" s="15"/>
      <c r="DK304" s="14"/>
      <c r="DL304" s="50"/>
      <c r="DM304" s="15"/>
      <c r="DN304" s="14"/>
      <c r="DO304" s="50"/>
      <c r="DP304" s="15"/>
      <c r="DQ304" s="14"/>
      <c r="DR304" s="50"/>
      <c r="DS304" s="15"/>
      <c r="DT304" s="14"/>
      <c r="DU304" s="50"/>
      <c r="DV304" s="15"/>
      <c r="DW304" s="14"/>
      <c r="DX304" s="50"/>
      <c r="DY304" s="15"/>
      <c r="DZ304" s="14"/>
      <c r="EA304" s="50"/>
      <c r="EB304" s="15"/>
      <c r="EC304" s="50"/>
      <c r="ED304" s="50"/>
      <c r="EE304" s="15"/>
      <c r="EF304" s="50"/>
      <c r="EG304" s="50"/>
      <c r="EH304" s="15"/>
      <c r="EI304" s="50"/>
      <c r="EJ304" s="50"/>
      <c r="EK304" s="15"/>
      <c r="EL304" s="50"/>
      <c r="EM304" s="50"/>
      <c r="EN304" s="15"/>
      <c r="EO304" s="50"/>
      <c r="EP304" s="50"/>
      <c r="EQ304" s="15"/>
      <c r="ER304" s="50"/>
      <c r="ES304" s="50"/>
      <c r="ET304" s="15"/>
      <c r="EU304" s="50"/>
      <c r="EV304" s="50"/>
      <c r="EW304" s="15"/>
      <c r="EX304" s="50"/>
      <c r="EY304" s="50"/>
      <c r="EZ304" s="15"/>
      <c r="FA304" s="50"/>
      <c r="FB304" s="50"/>
      <c r="FC304" s="15"/>
      <c r="FD304" s="50"/>
      <c r="FE304" s="50"/>
      <c r="FF304" s="15"/>
      <c r="FG304" s="50"/>
      <c r="FH304" s="50"/>
      <c r="FI304" s="15"/>
      <c r="FJ304" s="14"/>
      <c r="FK304" s="50"/>
      <c r="FL304" s="15"/>
      <c r="FM304" s="14"/>
      <c r="FN304" s="50"/>
      <c r="FO304" s="15"/>
      <c r="FP304" s="14"/>
      <c r="FQ304" s="50"/>
      <c r="FR304" s="15"/>
      <c r="FS304" s="14"/>
      <c r="FT304" s="50"/>
      <c r="FU304" s="15"/>
      <c r="FV304" s="14"/>
    </row>
    <row r="305" spans="1:178" s="28" customFormat="1" ht="31.5" x14ac:dyDescent="0.25">
      <c r="A305" s="131" t="s">
        <v>469</v>
      </c>
      <c r="B305" s="80">
        <f t="shared" si="506"/>
        <v>77157.100000000006</v>
      </c>
      <c r="C305" s="80">
        <f t="shared" si="507"/>
        <v>21681.1423</v>
      </c>
      <c r="D305" s="83">
        <f t="shared" ref="D305" si="541">C305/B305*100</f>
        <v>28.09999637104038</v>
      </c>
      <c r="E305" s="83">
        <f>E306+E307</f>
        <v>0</v>
      </c>
      <c r="F305" s="83">
        <f t="shared" ref="F305:AY305" si="542">F306+F307</f>
        <v>0</v>
      </c>
      <c r="G305" s="83">
        <f t="shared" si="542"/>
        <v>0</v>
      </c>
      <c r="H305" s="83">
        <f t="shared" si="542"/>
        <v>0</v>
      </c>
      <c r="I305" s="83">
        <f t="shared" si="542"/>
        <v>0</v>
      </c>
      <c r="J305" s="83">
        <f t="shared" si="542"/>
        <v>0</v>
      </c>
      <c r="K305" s="83">
        <f t="shared" si="542"/>
        <v>0</v>
      </c>
      <c r="L305" s="83">
        <f t="shared" si="542"/>
        <v>0</v>
      </c>
      <c r="M305" s="83">
        <f t="shared" si="542"/>
        <v>0</v>
      </c>
      <c r="N305" s="83">
        <f t="shared" si="542"/>
        <v>0</v>
      </c>
      <c r="O305" s="83">
        <f t="shared" si="542"/>
        <v>0</v>
      </c>
      <c r="P305" s="83">
        <f t="shared" si="542"/>
        <v>0</v>
      </c>
      <c r="Q305" s="83">
        <f t="shared" si="542"/>
        <v>0</v>
      </c>
      <c r="R305" s="83">
        <f t="shared" si="542"/>
        <v>0</v>
      </c>
      <c r="S305" s="83">
        <f t="shared" si="542"/>
        <v>0</v>
      </c>
      <c r="T305" s="83">
        <f t="shared" si="542"/>
        <v>0</v>
      </c>
      <c r="U305" s="83">
        <f t="shared" si="542"/>
        <v>0</v>
      </c>
      <c r="V305" s="83">
        <f t="shared" si="542"/>
        <v>0</v>
      </c>
      <c r="W305" s="83">
        <f t="shared" si="542"/>
        <v>0</v>
      </c>
      <c r="X305" s="83">
        <f t="shared" si="542"/>
        <v>0</v>
      </c>
      <c r="Y305" s="83">
        <f t="shared" si="542"/>
        <v>0</v>
      </c>
      <c r="Z305" s="83">
        <f t="shared" si="542"/>
        <v>371.4</v>
      </c>
      <c r="AA305" s="83">
        <f t="shared" si="542"/>
        <v>371.4</v>
      </c>
      <c r="AB305" s="81">
        <f t="shared" si="163"/>
        <v>100</v>
      </c>
      <c r="AC305" s="83">
        <f t="shared" si="542"/>
        <v>0</v>
      </c>
      <c r="AD305" s="83">
        <f t="shared" si="542"/>
        <v>0</v>
      </c>
      <c r="AE305" s="81"/>
      <c r="AF305" s="83">
        <f t="shared" si="542"/>
        <v>0</v>
      </c>
      <c r="AG305" s="83">
        <f t="shared" si="542"/>
        <v>0</v>
      </c>
      <c r="AH305" s="83">
        <f t="shared" si="542"/>
        <v>0</v>
      </c>
      <c r="AI305" s="83">
        <f>SUM(AI306:AI313)</f>
        <v>1617</v>
      </c>
      <c r="AJ305" s="83">
        <f t="shared" ref="AJ305:AM305" si="543">SUM(AJ306:AJ313)</f>
        <v>1617</v>
      </c>
      <c r="AK305" s="83">
        <f t="shared" ref="AK305:AK306" si="544">AJ305/AI305*100</f>
        <v>100</v>
      </c>
      <c r="AL305" s="83">
        <f t="shared" si="543"/>
        <v>4669</v>
      </c>
      <c r="AM305" s="83">
        <f t="shared" si="543"/>
        <v>4669</v>
      </c>
      <c r="AN305" s="83">
        <f t="shared" si="540"/>
        <v>100</v>
      </c>
      <c r="AO305" s="83">
        <f t="shared" si="542"/>
        <v>1200</v>
      </c>
      <c r="AP305" s="83">
        <f t="shared" si="542"/>
        <v>1200</v>
      </c>
      <c r="AQ305" s="81">
        <f t="shared" si="533"/>
        <v>100</v>
      </c>
      <c r="AR305" s="83">
        <f t="shared" si="542"/>
        <v>0</v>
      </c>
      <c r="AS305" s="83">
        <f t="shared" si="542"/>
        <v>0</v>
      </c>
      <c r="AT305" s="83">
        <f t="shared" si="542"/>
        <v>0</v>
      </c>
      <c r="AU305" s="83">
        <f t="shared" si="542"/>
        <v>0</v>
      </c>
      <c r="AV305" s="83">
        <f t="shared" si="542"/>
        <v>0</v>
      </c>
      <c r="AW305" s="83">
        <f t="shared" si="542"/>
        <v>0</v>
      </c>
      <c r="AX305" s="83">
        <f t="shared" si="542"/>
        <v>0</v>
      </c>
      <c r="AY305" s="83">
        <f t="shared" si="542"/>
        <v>0</v>
      </c>
      <c r="AZ305" s="83">
        <f t="shared" ref="AZ305:BF305" si="545">AZ306+AZ307</f>
        <v>0</v>
      </c>
      <c r="BA305" s="83">
        <f t="shared" si="545"/>
        <v>0</v>
      </c>
      <c r="BB305" s="83">
        <f t="shared" si="545"/>
        <v>0</v>
      </c>
      <c r="BC305" s="83">
        <f t="shared" si="545"/>
        <v>0</v>
      </c>
      <c r="BD305" s="83">
        <f t="shared" si="545"/>
        <v>0</v>
      </c>
      <c r="BE305" s="83">
        <f t="shared" si="545"/>
        <v>0</v>
      </c>
      <c r="BF305" s="83">
        <f t="shared" si="545"/>
        <v>0</v>
      </c>
      <c r="BG305" s="83">
        <f>SUM(BG306:BG313)</f>
        <v>2549.6999999999998</v>
      </c>
      <c r="BH305" s="83">
        <f>SUM(BH306:BH313)</f>
        <v>631.73749999999995</v>
      </c>
      <c r="BI305" s="81">
        <f t="shared" ref="BI305:BI313" si="546">BH305/BG305*100</f>
        <v>24.776934541318589</v>
      </c>
      <c r="BJ305" s="83"/>
      <c r="BK305" s="83">
        <f>SUM(BK306:BK313)</f>
        <v>0</v>
      </c>
      <c r="BL305" s="81"/>
      <c r="BM305" s="83">
        <f t="shared" ref="BM305:BO305" si="547">BM306+BM307</f>
        <v>0</v>
      </c>
      <c r="BN305" s="83">
        <f t="shared" si="547"/>
        <v>0</v>
      </c>
      <c r="BO305" s="83">
        <f t="shared" si="547"/>
        <v>0</v>
      </c>
      <c r="BP305" s="83">
        <f>SUM(BP306:BP313)</f>
        <v>0</v>
      </c>
      <c r="BQ305" s="83">
        <f>SUM(BQ306:BQ313)</f>
        <v>0</v>
      </c>
      <c r="BR305" s="81"/>
      <c r="BS305" s="83">
        <f>SUM(BS306:BS313)</f>
        <v>0</v>
      </c>
      <c r="BT305" s="83">
        <f>SUM(BT306:BT313)</f>
        <v>0</v>
      </c>
      <c r="BU305" s="81"/>
      <c r="BV305" s="83">
        <f>SUM(BV306:BV313)</f>
        <v>0</v>
      </c>
      <c r="BW305" s="83">
        <f>SUM(BW306:BW313)</f>
        <v>0</v>
      </c>
      <c r="BX305" s="81"/>
      <c r="BY305" s="83">
        <f>SUM(BY306:BY313)</f>
        <v>0</v>
      </c>
      <c r="BZ305" s="83">
        <f>SUM(BZ306:BZ313)</f>
        <v>0</v>
      </c>
      <c r="CA305" s="81"/>
      <c r="CB305" s="83">
        <f>SUM(CB306:CB313)</f>
        <v>0</v>
      </c>
      <c r="CC305" s="83">
        <f>SUM(CC306:CC313)</f>
        <v>0</v>
      </c>
      <c r="CD305" s="81"/>
      <c r="CE305" s="83">
        <f>SUM(CE306:CE313)</f>
        <v>230</v>
      </c>
      <c r="CF305" s="83">
        <f>SUM(CF306:CF313)</f>
        <v>230</v>
      </c>
      <c r="CG305" s="81">
        <f t="shared" si="513"/>
        <v>100</v>
      </c>
      <c r="CH305" s="83">
        <f>SUM(CH306:CH313)</f>
        <v>0</v>
      </c>
      <c r="CI305" s="83">
        <f>SUM(CI306:CI313)</f>
        <v>0</v>
      </c>
      <c r="CJ305" s="81"/>
      <c r="CK305" s="83">
        <f>SUM(CK306:CK313)</f>
        <v>0</v>
      </c>
      <c r="CL305" s="83">
        <f>SUM(CL306:CL313)</f>
        <v>0</v>
      </c>
      <c r="CM305" s="81"/>
      <c r="CN305" s="83">
        <f>SUM(CN306:CN313)</f>
        <v>0</v>
      </c>
      <c r="CO305" s="83">
        <f>SUM(CO306:CO313)</f>
        <v>0</v>
      </c>
      <c r="CP305" s="81"/>
      <c r="CQ305" s="83">
        <f>SUM(CQ306:CQ313)</f>
        <v>0</v>
      </c>
      <c r="CR305" s="83">
        <f>SUM(CR306:CR313)</f>
        <v>0</v>
      </c>
      <c r="CS305" s="81"/>
      <c r="CT305" s="83">
        <f>SUM(CT306:CT313)</f>
        <v>0</v>
      </c>
      <c r="CU305" s="83">
        <f>SUM(CU306:CU313)</f>
        <v>0</v>
      </c>
      <c r="CV305" s="81"/>
      <c r="CW305" s="83">
        <f>SUM(CW306:CW313)</f>
        <v>0</v>
      </c>
      <c r="CX305" s="83">
        <f>SUM(CX306:CX313)</f>
        <v>0</v>
      </c>
      <c r="CY305" s="81"/>
      <c r="CZ305" s="83">
        <f>SUM(CZ306:CZ313)</f>
        <v>0</v>
      </c>
      <c r="DA305" s="83">
        <f>SUM(DA306:DA313)</f>
        <v>0</v>
      </c>
      <c r="DB305" s="81"/>
      <c r="DC305" s="83">
        <f>SUM(DC306:DC313)</f>
        <v>0</v>
      </c>
      <c r="DD305" s="83">
        <f>SUM(DD306:DD313)</f>
        <v>0</v>
      </c>
      <c r="DE305" s="81"/>
      <c r="DF305" s="83">
        <f>SUM(DF306:DF313)</f>
        <v>0</v>
      </c>
      <c r="DG305" s="83">
        <f>SUM(DG306:DG313)</f>
        <v>0</v>
      </c>
      <c r="DH305" s="81"/>
      <c r="DI305" s="83">
        <f>SUM(DI306:DI313)</f>
        <v>0</v>
      </c>
      <c r="DJ305" s="83">
        <f>SUM(DJ306:DJ313)</f>
        <v>0</v>
      </c>
      <c r="DK305" s="81"/>
      <c r="DL305" s="83">
        <f>SUM(DL306:DL313)</f>
        <v>0</v>
      </c>
      <c r="DM305" s="83">
        <f>SUM(DM306:DM313)</f>
        <v>0</v>
      </c>
      <c r="DN305" s="81"/>
      <c r="DO305" s="83">
        <f>SUM(DO306:DO313)</f>
        <v>0</v>
      </c>
      <c r="DP305" s="83">
        <f>SUM(DP306:DP313)</f>
        <v>0</v>
      </c>
      <c r="DQ305" s="81"/>
      <c r="DR305" s="83">
        <f>SUM(DR306:DR313)</f>
        <v>0</v>
      </c>
      <c r="DS305" s="83">
        <f>SUM(DS306:DS313)</f>
        <v>0</v>
      </c>
      <c r="DT305" s="81"/>
      <c r="DU305" s="83">
        <f>SUM(DU306:DU313)</f>
        <v>0</v>
      </c>
      <c r="DV305" s="83">
        <f>SUM(DV306:DV313)</f>
        <v>0</v>
      </c>
      <c r="DW305" s="81"/>
      <c r="DX305" s="83">
        <f>SUM(DX306:DX313)</f>
        <v>0</v>
      </c>
      <c r="DY305" s="83">
        <f>SUM(DY306:DY313)</f>
        <v>0</v>
      </c>
      <c r="DZ305" s="81"/>
      <c r="EA305" s="83">
        <f t="shared" ref="EA305:EB305" si="548">EA306+EA307</f>
        <v>0</v>
      </c>
      <c r="EB305" s="83">
        <f t="shared" si="548"/>
        <v>0</v>
      </c>
      <c r="EC305" s="81"/>
      <c r="ED305" s="83">
        <f t="shared" ref="ED305:EE305" si="549">ED306+ED307</f>
        <v>20000</v>
      </c>
      <c r="EE305" s="83">
        <f t="shared" si="549"/>
        <v>1212.5039999999999</v>
      </c>
      <c r="EF305" s="81">
        <f>EE305/ED305*100</f>
        <v>6.0625200000000001</v>
      </c>
      <c r="EG305" s="83"/>
      <c r="EH305" s="83"/>
      <c r="EI305" s="81"/>
      <c r="EJ305" s="83"/>
      <c r="EK305" s="83"/>
      <c r="EL305" s="81"/>
      <c r="EM305" s="83"/>
      <c r="EN305" s="83"/>
      <c r="EO305" s="81"/>
      <c r="EP305" s="83"/>
      <c r="EQ305" s="83"/>
      <c r="ER305" s="81"/>
      <c r="ES305" s="83"/>
      <c r="ET305" s="83"/>
      <c r="EU305" s="81"/>
      <c r="EV305" s="83"/>
      <c r="EW305" s="83"/>
      <c r="EX305" s="81"/>
      <c r="EY305" s="83"/>
      <c r="EZ305" s="83"/>
      <c r="FA305" s="81"/>
      <c r="FB305" s="83"/>
      <c r="FC305" s="83"/>
      <c r="FD305" s="81"/>
      <c r="FE305" s="83">
        <f>SUM(FE306:FE313)</f>
        <v>46500</v>
      </c>
      <c r="FF305" s="83">
        <f>SUM(FF306:FF313)</f>
        <v>11729.500800000002</v>
      </c>
      <c r="FG305" s="81">
        <f>FF305/FE305*100</f>
        <v>25.22473290322581</v>
      </c>
      <c r="FH305" s="83">
        <f>SUM(FH306:FH313)</f>
        <v>20</v>
      </c>
      <c r="FI305" s="83">
        <f>SUM(FI306:FI313)</f>
        <v>20</v>
      </c>
      <c r="FJ305" s="81">
        <f t="shared" si="517"/>
        <v>100</v>
      </c>
      <c r="FK305" s="83"/>
      <c r="FL305" s="83"/>
      <c r="FM305" s="81"/>
      <c r="FN305" s="83"/>
      <c r="FO305" s="83"/>
      <c r="FP305" s="81"/>
      <c r="FQ305" s="83"/>
      <c r="FR305" s="83"/>
      <c r="FS305" s="81"/>
      <c r="FT305" s="83"/>
      <c r="FU305" s="83"/>
      <c r="FV305" s="81"/>
    </row>
    <row r="306" spans="1:178" s="12" customFormat="1" ht="31.5" x14ac:dyDescent="0.25">
      <c r="A306" s="59" t="s">
        <v>389</v>
      </c>
      <c r="B306" s="50">
        <f t="shared" si="506"/>
        <v>9505</v>
      </c>
      <c r="C306" s="50">
        <f t="shared" si="507"/>
        <v>8486.2716099999998</v>
      </c>
      <c r="D306" s="15">
        <f t="shared" si="112"/>
        <v>89.282184218832199</v>
      </c>
      <c r="E306" s="15"/>
      <c r="F306" s="15"/>
      <c r="G306" s="15"/>
      <c r="H306" s="15"/>
      <c r="I306" s="15"/>
      <c r="J306" s="15"/>
      <c r="K306" s="15"/>
      <c r="L306" s="15"/>
      <c r="M306" s="15"/>
      <c r="N306" s="15"/>
      <c r="O306" s="15"/>
      <c r="P306" s="15"/>
      <c r="Q306" s="15"/>
      <c r="R306" s="15"/>
      <c r="S306" s="15"/>
      <c r="T306" s="15"/>
      <c r="U306" s="15"/>
      <c r="V306" s="14"/>
      <c r="W306" s="15"/>
      <c r="X306" s="15"/>
      <c r="Y306" s="14"/>
      <c r="Z306" s="15">
        <v>371.4</v>
      </c>
      <c r="AA306" s="15">
        <v>371.4</v>
      </c>
      <c r="AB306" s="14">
        <f t="shared" si="163"/>
        <v>100</v>
      </c>
      <c r="AC306" s="15"/>
      <c r="AD306" s="15"/>
      <c r="AE306" s="14"/>
      <c r="AF306" s="15"/>
      <c r="AG306" s="15"/>
      <c r="AH306" s="14"/>
      <c r="AI306" s="50">
        <v>1617</v>
      </c>
      <c r="AJ306" s="50">
        <v>1617</v>
      </c>
      <c r="AK306" s="15">
        <f t="shared" si="544"/>
        <v>100</v>
      </c>
      <c r="AL306" s="50">
        <v>4669</v>
      </c>
      <c r="AM306" s="50">
        <v>4669</v>
      </c>
      <c r="AN306" s="15">
        <f t="shared" si="540"/>
        <v>100</v>
      </c>
      <c r="AO306" s="15">
        <v>1200</v>
      </c>
      <c r="AP306" s="15">
        <v>1200</v>
      </c>
      <c r="AQ306" s="14">
        <f t="shared" si="533"/>
        <v>100</v>
      </c>
      <c r="AR306" s="15"/>
      <c r="AS306" s="15"/>
      <c r="AT306" s="14"/>
      <c r="AU306" s="15"/>
      <c r="AV306" s="15"/>
      <c r="AW306" s="14"/>
      <c r="AX306" s="15"/>
      <c r="AY306" s="15"/>
      <c r="AZ306" s="14"/>
      <c r="BA306" s="15"/>
      <c r="BB306" s="15"/>
      <c r="BC306" s="14"/>
      <c r="BD306" s="15"/>
      <c r="BE306" s="15"/>
      <c r="BF306" s="14"/>
      <c r="BG306" s="50">
        <v>1397.6</v>
      </c>
      <c r="BH306" s="50">
        <v>378.87160999999998</v>
      </c>
      <c r="BI306" s="14">
        <f t="shared" si="546"/>
        <v>27.10872996565541</v>
      </c>
      <c r="BJ306" s="50"/>
      <c r="BK306" s="15"/>
      <c r="BL306" s="14"/>
      <c r="BM306" s="15"/>
      <c r="BN306" s="15"/>
      <c r="BO306" s="14"/>
      <c r="BP306" s="50"/>
      <c r="BQ306" s="15"/>
      <c r="BR306" s="14"/>
      <c r="BS306" s="50"/>
      <c r="BT306" s="15"/>
      <c r="BU306" s="14"/>
      <c r="BV306" s="50"/>
      <c r="BW306" s="15"/>
      <c r="BX306" s="14"/>
      <c r="BY306" s="50"/>
      <c r="BZ306" s="15"/>
      <c r="CA306" s="14"/>
      <c r="CB306" s="50"/>
      <c r="CC306" s="15"/>
      <c r="CD306" s="14"/>
      <c r="CE306" s="14">
        <v>230</v>
      </c>
      <c r="CF306" s="14">
        <v>230</v>
      </c>
      <c r="CG306" s="14">
        <f t="shared" si="513"/>
        <v>100</v>
      </c>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c r="DK306" s="14"/>
      <c r="DL306" s="14"/>
      <c r="DM306" s="14"/>
      <c r="DN306" s="14"/>
      <c r="DO306" s="14"/>
      <c r="DP306" s="14"/>
      <c r="DQ306" s="14"/>
      <c r="DR306" s="14"/>
      <c r="DS306" s="14"/>
      <c r="DT306" s="14"/>
      <c r="DU306" s="14"/>
      <c r="DV306" s="14"/>
      <c r="DW306" s="14"/>
      <c r="DX306" s="14"/>
      <c r="DY306" s="14"/>
      <c r="DZ306" s="14"/>
      <c r="EA306" s="15"/>
      <c r="EB306" s="15"/>
      <c r="EC306" s="14"/>
      <c r="ED306" s="15"/>
      <c r="EE306" s="15"/>
      <c r="EF306" s="14"/>
      <c r="EG306" s="15"/>
      <c r="EH306" s="15"/>
      <c r="EI306" s="14"/>
      <c r="EJ306" s="15"/>
      <c r="EK306" s="15"/>
      <c r="EL306" s="14"/>
      <c r="EM306" s="15"/>
      <c r="EN306" s="15"/>
      <c r="EO306" s="14"/>
      <c r="EP306" s="15"/>
      <c r="EQ306" s="15"/>
      <c r="ER306" s="14"/>
      <c r="ES306" s="15"/>
      <c r="ET306" s="15"/>
      <c r="EU306" s="14"/>
      <c r="EV306" s="15"/>
      <c r="EW306" s="15"/>
      <c r="EX306" s="14"/>
      <c r="EY306" s="15"/>
      <c r="EZ306" s="15"/>
      <c r="FA306" s="14"/>
      <c r="FB306" s="15"/>
      <c r="FC306" s="15"/>
      <c r="FD306" s="14"/>
      <c r="FE306" s="15"/>
      <c r="FF306" s="15"/>
      <c r="FG306" s="14"/>
      <c r="FH306" s="15">
        <v>20</v>
      </c>
      <c r="FI306" s="15">
        <v>20</v>
      </c>
      <c r="FJ306" s="14">
        <f t="shared" si="517"/>
        <v>100</v>
      </c>
      <c r="FK306" s="15"/>
      <c r="FL306" s="15"/>
      <c r="FM306" s="14"/>
      <c r="FN306" s="15"/>
      <c r="FO306" s="15"/>
      <c r="FP306" s="14"/>
      <c r="FQ306" s="15"/>
      <c r="FR306" s="15"/>
      <c r="FS306" s="14"/>
      <c r="FT306" s="15"/>
      <c r="FU306" s="15"/>
      <c r="FV306" s="14"/>
    </row>
    <row r="307" spans="1:178" s="12" customFormat="1" ht="15.75" x14ac:dyDescent="0.25">
      <c r="A307" s="59" t="s">
        <v>466</v>
      </c>
      <c r="B307" s="50">
        <f t="shared" si="506"/>
        <v>66500</v>
      </c>
      <c r="C307" s="50">
        <f t="shared" si="507"/>
        <v>12942.004800000002</v>
      </c>
      <c r="D307" s="15">
        <f t="shared" si="112"/>
        <v>19.461661353383462</v>
      </c>
      <c r="E307" s="50"/>
      <c r="F307" s="50"/>
      <c r="G307" s="50"/>
      <c r="H307" s="50"/>
      <c r="I307" s="50"/>
      <c r="J307" s="50"/>
      <c r="K307" s="50"/>
      <c r="L307" s="50"/>
      <c r="M307" s="50"/>
      <c r="N307" s="238"/>
      <c r="O307" s="238"/>
      <c r="P307" s="238"/>
      <c r="Q307" s="238"/>
      <c r="R307" s="238"/>
      <c r="S307" s="238"/>
      <c r="T307" s="238"/>
      <c r="U307" s="238"/>
      <c r="V307" s="238"/>
      <c r="W307" s="238"/>
      <c r="X307" s="238"/>
      <c r="Y307" s="238"/>
      <c r="Z307" s="50"/>
      <c r="AA307" s="50"/>
      <c r="AB307" s="50"/>
      <c r="AC307" s="238"/>
      <c r="AD307" s="238"/>
      <c r="AE307" s="238"/>
      <c r="AF307" s="238"/>
      <c r="AG307" s="238"/>
      <c r="AH307" s="238"/>
      <c r="AI307" s="238"/>
      <c r="AJ307" s="238"/>
      <c r="AK307" s="15"/>
      <c r="AL307" s="238"/>
      <c r="AM307" s="238"/>
      <c r="AN307" s="83"/>
      <c r="AO307" s="238"/>
      <c r="AP307" s="238"/>
      <c r="AQ307" s="238"/>
      <c r="AR307" s="238"/>
      <c r="AS307" s="238"/>
      <c r="AT307" s="238"/>
      <c r="AU307" s="238"/>
      <c r="AV307" s="238"/>
      <c r="AW307" s="238"/>
      <c r="AX307" s="238"/>
      <c r="AY307" s="238"/>
      <c r="AZ307" s="238"/>
      <c r="BA307" s="238"/>
      <c r="BB307" s="238"/>
      <c r="BC307" s="238"/>
      <c r="BD307" s="238"/>
      <c r="BE307" s="238"/>
      <c r="BF307" s="238"/>
      <c r="BG307" s="50"/>
      <c r="BH307" s="50"/>
      <c r="BI307" s="14"/>
      <c r="BJ307" s="50"/>
      <c r="BK307" s="238"/>
      <c r="BL307" s="238"/>
      <c r="BM307" s="238"/>
      <c r="BN307" s="238"/>
      <c r="BO307" s="238"/>
      <c r="BP307" s="50"/>
      <c r="BQ307" s="238"/>
      <c r="BR307" s="238"/>
      <c r="BS307" s="50"/>
      <c r="BT307" s="238"/>
      <c r="BU307" s="238"/>
      <c r="BV307" s="50"/>
      <c r="BW307" s="238"/>
      <c r="BX307" s="238"/>
      <c r="BY307" s="50"/>
      <c r="BZ307" s="238"/>
      <c r="CA307" s="238"/>
      <c r="CB307" s="50"/>
      <c r="CC307" s="238"/>
      <c r="CD307" s="238"/>
      <c r="CE307" s="50"/>
      <c r="CF307" s="238"/>
      <c r="CG307" s="14"/>
      <c r="CH307" s="50"/>
      <c r="CI307" s="238"/>
      <c r="CJ307" s="14"/>
      <c r="CK307" s="50"/>
      <c r="CL307" s="238"/>
      <c r="CM307" s="14"/>
      <c r="CN307" s="50"/>
      <c r="CO307" s="238"/>
      <c r="CP307" s="14"/>
      <c r="CQ307" s="50"/>
      <c r="CR307" s="238"/>
      <c r="CS307" s="14"/>
      <c r="CT307" s="50"/>
      <c r="CU307" s="238"/>
      <c r="CV307" s="14"/>
      <c r="CW307" s="50"/>
      <c r="CX307" s="238"/>
      <c r="CY307" s="14"/>
      <c r="CZ307" s="50"/>
      <c r="DA307" s="238"/>
      <c r="DB307" s="14"/>
      <c r="DC307" s="50"/>
      <c r="DD307" s="238"/>
      <c r="DE307" s="14"/>
      <c r="DF307" s="50"/>
      <c r="DG307" s="238"/>
      <c r="DH307" s="14"/>
      <c r="DI307" s="50"/>
      <c r="DJ307" s="238"/>
      <c r="DK307" s="14"/>
      <c r="DL307" s="50"/>
      <c r="DM307" s="238"/>
      <c r="DN307" s="14"/>
      <c r="DO307" s="50"/>
      <c r="DP307" s="238"/>
      <c r="DQ307" s="14"/>
      <c r="DR307" s="50"/>
      <c r="DS307" s="238"/>
      <c r="DT307" s="14"/>
      <c r="DU307" s="50"/>
      <c r="DV307" s="238"/>
      <c r="DW307" s="14"/>
      <c r="DX307" s="50"/>
      <c r="DY307" s="238"/>
      <c r="DZ307" s="14"/>
      <c r="EA307" s="50"/>
      <c r="EB307" s="50"/>
      <c r="EC307" s="50"/>
      <c r="ED307" s="172">
        <v>20000</v>
      </c>
      <c r="EE307" s="172">
        <v>1212.5039999999999</v>
      </c>
      <c r="EF307" s="14">
        <f t="shared" ref="EF307" si="550">EE307/ED307*100</f>
        <v>6.0625200000000001</v>
      </c>
      <c r="EG307" s="172"/>
      <c r="EH307" s="172"/>
      <c r="EI307" s="14"/>
      <c r="EJ307" s="172"/>
      <c r="EK307" s="172"/>
      <c r="EL307" s="14"/>
      <c r="EM307" s="172"/>
      <c r="EN307" s="172"/>
      <c r="EO307" s="14"/>
      <c r="EP307" s="172"/>
      <c r="EQ307" s="172"/>
      <c r="ER307" s="14"/>
      <c r="ES307" s="172"/>
      <c r="ET307" s="172"/>
      <c r="EU307" s="14"/>
      <c r="EV307" s="172"/>
      <c r="EW307" s="172"/>
      <c r="EX307" s="14"/>
      <c r="EY307" s="172"/>
      <c r="EZ307" s="172"/>
      <c r="FA307" s="14"/>
      <c r="FB307" s="172"/>
      <c r="FC307" s="172"/>
      <c r="FD307" s="14"/>
      <c r="FE307" s="172">
        <v>46500</v>
      </c>
      <c r="FF307" s="172">
        <v>11729.500800000002</v>
      </c>
      <c r="FG307" s="14">
        <f t="shared" ref="FG307" si="551">FF307/FE307*100</f>
        <v>25.22473290322581</v>
      </c>
      <c r="FH307" s="172"/>
      <c r="FI307" s="172"/>
      <c r="FJ307" s="14"/>
      <c r="FK307" s="172"/>
      <c r="FL307" s="172"/>
      <c r="FM307" s="14"/>
      <c r="FN307" s="172"/>
      <c r="FO307" s="172"/>
      <c r="FP307" s="14"/>
      <c r="FQ307" s="172"/>
      <c r="FR307" s="172"/>
      <c r="FS307" s="14"/>
      <c r="FT307" s="172"/>
      <c r="FU307" s="172"/>
      <c r="FV307" s="14"/>
    </row>
    <row r="308" spans="1:178" s="12" customFormat="1" ht="15.75" x14ac:dyDescent="0.25">
      <c r="A308" s="59" t="s">
        <v>650</v>
      </c>
      <c r="B308" s="50">
        <f t="shared" si="506"/>
        <v>210.8</v>
      </c>
      <c r="C308" s="50">
        <f t="shared" si="507"/>
        <v>56.885559999999998</v>
      </c>
      <c r="D308" s="15">
        <f t="shared" si="112"/>
        <v>26.985559772296014</v>
      </c>
      <c r="E308" s="50"/>
      <c r="F308" s="50"/>
      <c r="G308" s="50"/>
      <c r="H308" s="50"/>
      <c r="I308" s="50"/>
      <c r="J308" s="50"/>
      <c r="K308" s="50"/>
      <c r="L308" s="50"/>
      <c r="M308" s="50"/>
      <c r="N308" s="238"/>
      <c r="O308" s="238"/>
      <c r="P308" s="238"/>
      <c r="Q308" s="238"/>
      <c r="R308" s="238"/>
      <c r="S308" s="238"/>
      <c r="T308" s="238"/>
      <c r="U308" s="238"/>
      <c r="V308" s="238"/>
      <c r="W308" s="238"/>
      <c r="X308" s="238"/>
      <c r="Y308" s="238"/>
      <c r="Z308" s="50"/>
      <c r="AA308" s="50"/>
      <c r="AB308" s="50"/>
      <c r="AC308" s="238"/>
      <c r="AD308" s="238"/>
      <c r="AE308" s="238"/>
      <c r="AF308" s="238"/>
      <c r="AG308" s="238"/>
      <c r="AH308" s="238"/>
      <c r="AI308" s="238"/>
      <c r="AJ308" s="238"/>
      <c r="AK308" s="15"/>
      <c r="AL308" s="238"/>
      <c r="AM308" s="238"/>
      <c r="AN308" s="83"/>
      <c r="AO308" s="238"/>
      <c r="AP308" s="238"/>
      <c r="AQ308" s="238"/>
      <c r="AR308" s="238"/>
      <c r="AS308" s="238"/>
      <c r="AT308" s="238"/>
      <c r="AU308" s="238"/>
      <c r="AV308" s="238"/>
      <c r="AW308" s="238"/>
      <c r="AX308" s="238"/>
      <c r="AY308" s="238"/>
      <c r="AZ308" s="238"/>
      <c r="BA308" s="238"/>
      <c r="BB308" s="238"/>
      <c r="BC308" s="238"/>
      <c r="BD308" s="238"/>
      <c r="BE308" s="238"/>
      <c r="BF308" s="238"/>
      <c r="BG308" s="50">
        <v>210.8</v>
      </c>
      <c r="BH308" s="50">
        <v>56.885559999999998</v>
      </c>
      <c r="BI308" s="14">
        <f t="shared" si="546"/>
        <v>26.985559772296014</v>
      </c>
      <c r="BJ308" s="50"/>
      <c r="BK308" s="238"/>
      <c r="BL308" s="238"/>
      <c r="BM308" s="238"/>
      <c r="BN308" s="238"/>
      <c r="BO308" s="238"/>
      <c r="BP308" s="50"/>
      <c r="BQ308" s="238"/>
      <c r="BR308" s="238"/>
      <c r="BS308" s="50"/>
      <c r="BT308" s="238"/>
      <c r="BU308" s="238"/>
      <c r="BV308" s="50"/>
      <c r="BW308" s="238"/>
      <c r="BX308" s="238"/>
      <c r="BY308" s="50"/>
      <c r="BZ308" s="238"/>
      <c r="CA308" s="238"/>
      <c r="CB308" s="50"/>
      <c r="CC308" s="238"/>
      <c r="CD308" s="238"/>
      <c r="CE308" s="50"/>
      <c r="CF308" s="238"/>
      <c r="CG308" s="14"/>
      <c r="CH308" s="50"/>
      <c r="CI308" s="238"/>
      <c r="CJ308" s="14"/>
      <c r="CK308" s="50"/>
      <c r="CL308" s="238"/>
      <c r="CM308" s="14"/>
      <c r="CN308" s="50"/>
      <c r="CO308" s="238"/>
      <c r="CP308" s="14"/>
      <c r="CQ308" s="50"/>
      <c r="CR308" s="238"/>
      <c r="CS308" s="14"/>
      <c r="CT308" s="50"/>
      <c r="CU308" s="238"/>
      <c r="CV308" s="14"/>
      <c r="CW308" s="50"/>
      <c r="CX308" s="238"/>
      <c r="CY308" s="14"/>
      <c r="CZ308" s="50"/>
      <c r="DA308" s="238"/>
      <c r="DB308" s="14"/>
      <c r="DC308" s="50"/>
      <c r="DD308" s="238"/>
      <c r="DE308" s="14"/>
      <c r="DF308" s="50"/>
      <c r="DG308" s="238"/>
      <c r="DH308" s="14"/>
      <c r="DI308" s="50"/>
      <c r="DJ308" s="238"/>
      <c r="DK308" s="14"/>
      <c r="DL308" s="50"/>
      <c r="DM308" s="238"/>
      <c r="DN308" s="14"/>
      <c r="DO308" s="50"/>
      <c r="DP308" s="238"/>
      <c r="DQ308" s="14"/>
      <c r="DR308" s="50"/>
      <c r="DS308" s="238"/>
      <c r="DT308" s="14"/>
      <c r="DU308" s="50"/>
      <c r="DV308" s="238"/>
      <c r="DW308" s="14"/>
      <c r="DX308" s="50"/>
      <c r="DY308" s="238"/>
      <c r="DZ308" s="14"/>
      <c r="EA308" s="50"/>
      <c r="EB308" s="50"/>
      <c r="EC308" s="50"/>
      <c r="ED308" s="50"/>
      <c r="EE308" s="50"/>
      <c r="EF308" s="50"/>
      <c r="EG308" s="50"/>
      <c r="EH308" s="50"/>
      <c r="EI308" s="50"/>
      <c r="EJ308" s="50"/>
      <c r="EK308" s="50"/>
      <c r="EL308" s="50"/>
      <c r="EM308" s="50"/>
      <c r="EN308" s="50"/>
      <c r="EO308" s="50"/>
      <c r="EP308" s="50"/>
      <c r="EQ308" s="50"/>
      <c r="ER308" s="50"/>
      <c r="ES308" s="50"/>
      <c r="ET308" s="50"/>
      <c r="EU308" s="50"/>
      <c r="EV308" s="50"/>
      <c r="EW308" s="50"/>
      <c r="EX308" s="50"/>
      <c r="EY308" s="50"/>
      <c r="EZ308" s="50"/>
      <c r="FA308" s="50"/>
      <c r="FB308" s="50"/>
      <c r="FC308" s="50"/>
      <c r="FD308" s="50"/>
      <c r="FE308" s="50"/>
      <c r="FF308" s="50"/>
      <c r="FG308" s="50"/>
      <c r="FH308" s="50"/>
      <c r="FI308" s="50"/>
      <c r="FJ308" s="14"/>
      <c r="FK308" s="50"/>
      <c r="FL308" s="50"/>
      <c r="FM308" s="14"/>
      <c r="FN308" s="50"/>
      <c r="FO308" s="50"/>
      <c r="FP308" s="14"/>
      <c r="FQ308" s="50"/>
      <c r="FR308" s="50"/>
      <c r="FS308" s="14"/>
      <c r="FT308" s="50"/>
      <c r="FU308" s="50"/>
      <c r="FV308" s="14"/>
    </row>
    <row r="309" spans="1:178" s="12" customFormat="1" ht="15.75" x14ac:dyDescent="0.25">
      <c r="A309" s="59" t="s">
        <v>649</v>
      </c>
      <c r="B309" s="50">
        <f t="shared" si="506"/>
        <v>214.7</v>
      </c>
      <c r="C309" s="50">
        <f t="shared" si="507"/>
        <v>46.409179999999999</v>
      </c>
      <c r="D309" s="15">
        <f t="shared" si="112"/>
        <v>21.615826734979041</v>
      </c>
      <c r="E309" s="50"/>
      <c r="F309" s="50"/>
      <c r="G309" s="50"/>
      <c r="H309" s="50"/>
      <c r="I309" s="50"/>
      <c r="J309" s="50"/>
      <c r="K309" s="50"/>
      <c r="L309" s="50"/>
      <c r="M309" s="50"/>
      <c r="N309" s="238"/>
      <c r="O309" s="238"/>
      <c r="P309" s="238"/>
      <c r="Q309" s="238"/>
      <c r="R309" s="238"/>
      <c r="S309" s="238"/>
      <c r="T309" s="238"/>
      <c r="U309" s="238"/>
      <c r="V309" s="238"/>
      <c r="W309" s="238"/>
      <c r="X309" s="238"/>
      <c r="Y309" s="238"/>
      <c r="Z309" s="50"/>
      <c r="AA309" s="50"/>
      <c r="AB309" s="50"/>
      <c r="AC309" s="238"/>
      <c r="AD309" s="238"/>
      <c r="AE309" s="238"/>
      <c r="AF309" s="238"/>
      <c r="AG309" s="238"/>
      <c r="AH309" s="238"/>
      <c r="AI309" s="238"/>
      <c r="AJ309" s="238"/>
      <c r="AK309" s="15"/>
      <c r="AL309" s="238"/>
      <c r="AM309" s="238"/>
      <c r="AN309" s="83"/>
      <c r="AO309" s="238"/>
      <c r="AP309" s="238"/>
      <c r="AQ309" s="238"/>
      <c r="AR309" s="238"/>
      <c r="AS309" s="238"/>
      <c r="AT309" s="238"/>
      <c r="AU309" s="238"/>
      <c r="AV309" s="238"/>
      <c r="AW309" s="238"/>
      <c r="AX309" s="238"/>
      <c r="AY309" s="238"/>
      <c r="AZ309" s="238"/>
      <c r="BA309" s="238"/>
      <c r="BB309" s="238"/>
      <c r="BC309" s="238"/>
      <c r="BD309" s="238"/>
      <c r="BE309" s="238"/>
      <c r="BF309" s="238"/>
      <c r="BG309" s="50">
        <v>214.7</v>
      </c>
      <c r="BH309" s="50">
        <v>46.409179999999999</v>
      </c>
      <c r="BI309" s="14">
        <f t="shared" si="546"/>
        <v>21.615826734979041</v>
      </c>
      <c r="BJ309" s="50"/>
      <c r="BK309" s="238"/>
      <c r="BL309" s="238"/>
      <c r="BM309" s="238"/>
      <c r="BN309" s="238"/>
      <c r="BO309" s="238"/>
      <c r="BP309" s="50"/>
      <c r="BQ309" s="238"/>
      <c r="BR309" s="238"/>
      <c r="BS309" s="50"/>
      <c r="BT309" s="238"/>
      <c r="BU309" s="238"/>
      <c r="BV309" s="50"/>
      <c r="BW309" s="238"/>
      <c r="BX309" s="238"/>
      <c r="BY309" s="50"/>
      <c r="BZ309" s="238"/>
      <c r="CA309" s="238"/>
      <c r="CB309" s="50"/>
      <c r="CC309" s="238"/>
      <c r="CD309" s="238"/>
      <c r="CE309" s="50"/>
      <c r="CF309" s="238"/>
      <c r="CG309" s="14"/>
      <c r="CH309" s="50"/>
      <c r="CI309" s="238"/>
      <c r="CJ309" s="14"/>
      <c r="CK309" s="50"/>
      <c r="CL309" s="238"/>
      <c r="CM309" s="14"/>
      <c r="CN309" s="50"/>
      <c r="CO309" s="238"/>
      <c r="CP309" s="14"/>
      <c r="CQ309" s="50"/>
      <c r="CR309" s="238"/>
      <c r="CS309" s="14"/>
      <c r="CT309" s="50"/>
      <c r="CU309" s="238"/>
      <c r="CV309" s="14"/>
      <c r="CW309" s="50"/>
      <c r="CX309" s="238"/>
      <c r="CY309" s="14"/>
      <c r="CZ309" s="50"/>
      <c r="DA309" s="238"/>
      <c r="DB309" s="14"/>
      <c r="DC309" s="50"/>
      <c r="DD309" s="238"/>
      <c r="DE309" s="14"/>
      <c r="DF309" s="50"/>
      <c r="DG309" s="238"/>
      <c r="DH309" s="14"/>
      <c r="DI309" s="50"/>
      <c r="DJ309" s="238"/>
      <c r="DK309" s="14"/>
      <c r="DL309" s="50"/>
      <c r="DM309" s="238"/>
      <c r="DN309" s="14"/>
      <c r="DO309" s="50"/>
      <c r="DP309" s="238"/>
      <c r="DQ309" s="14"/>
      <c r="DR309" s="50"/>
      <c r="DS309" s="238"/>
      <c r="DT309" s="14"/>
      <c r="DU309" s="50"/>
      <c r="DV309" s="238"/>
      <c r="DW309" s="14"/>
      <c r="DX309" s="50"/>
      <c r="DY309" s="238"/>
      <c r="DZ309" s="14"/>
      <c r="EA309" s="50"/>
      <c r="EB309" s="50"/>
      <c r="EC309" s="50"/>
      <c r="ED309" s="50"/>
      <c r="EE309" s="50"/>
      <c r="EF309" s="50"/>
      <c r="EG309" s="50"/>
      <c r="EH309" s="50"/>
      <c r="EI309" s="50"/>
      <c r="EJ309" s="50"/>
      <c r="EK309" s="50"/>
      <c r="EL309" s="50"/>
      <c r="EM309" s="50"/>
      <c r="EN309" s="50"/>
      <c r="EO309" s="50"/>
      <c r="EP309" s="50"/>
      <c r="EQ309" s="50"/>
      <c r="ER309" s="50"/>
      <c r="ES309" s="50"/>
      <c r="ET309" s="50"/>
      <c r="EU309" s="50"/>
      <c r="EV309" s="50"/>
      <c r="EW309" s="50"/>
      <c r="EX309" s="50"/>
      <c r="EY309" s="50"/>
      <c r="EZ309" s="50"/>
      <c r="FA309" s="50"/>
      <c r="FB309" s="50"/>
      <c r="FC309" s="50"/>
      <c r="FD309" s="50"/>
      <c r="FE309" s="50"/>
      <c r="FF309" s="50"/>
      <c r="FG309" s="50"/>
      <c r="FH309" s="50"/>
      <c r="FI309" s="50"/>
      <c r="FJ309" s="14"/>
      <c r="FK309" s="50"/>
      <c r="FL309" s="50"/>
      <c r="FM309" s="14"/>
      <c r="FN309" s="50"/>
      <c r="FO309" s="50"/>
      <c r="FP309" s="14"/>
      <c r="FQ309" s="50"/>
      <c r="FR309" s="50"/>
      <c r="FS309" s="14"/>
      <c r="FT309" s="50"/>
      <c r="FU309" s="50"/>
      <c r="FV309" s="14"/>
    </row>
    <row r="310" spans="1:178" s="12" customFormat="1" ht="15.75" x14ac:dyDescent="0.25">
      <c r="A310" s="59" t="s">
        <v>331</v>
      </c>
      <c r="B310" s="50">
        <f t="shared" si="506"/>
        <v>124.9</v>
      </c>
      <c r="C310" s="50">
        <f t="shared" si="507"/>
        <v>34.049900000000001</v>
      </c>
      <c r="D310" s="15">
        <f t="shared" si="112"/>
        <v>27.261729383506804</v>
      </c>
      <c r="E310" s="50"/>
      <c r="F310" s="50"/>
      <c r="G310" s="50"/>
      <c r="H310" s="50"/>
      <c r="I310" s="50"/>
      <c r="J310" s="50"/>
      <c r="K310" s="50"/>
      <c r="L310" s="50"/>
      <c r="M310" s="50"/>
      <c r="N310" s="238"/>
      <c r="O310" s="238"/>
      <c r="P310" s="238"/>
      <c r="Q310" s="238"/>
      <c r="R310" s="238"/>
      <c r="S310" s="238"/>
      <c r="T310" s="238"/>
      <c r="U310" s="238"/>
      <c r="V310" s="238"/>
      <c r="W310" s="238"/>
      <c r="X310" s="238"/>
      <c r="Y310" s="238"/>
      <c r="Z310" s="50"/>
      <c r="AA310" s="50"/>
      <c r="AB310" s="50"/>
      <c r="AC310" s="238"/>
      <c r="AD310" s="238"/>
      <c r="AE310" s="238"/>
      <c r="AF310" s="238"/>
      <c r="AG310" s="238"/>
      <c r="AH310" s="238"/>
      <c r="AI310" s="238"/>
      <c r="AJ310" s="238"/>
      <c r="AK310" s="15"/>
      <c r="AL310" s="238"/>
      <c r="AM310" s="238"/>
      <c r="AN310" s="83"/>
      <c r="AO310" s="238"/>
      <c r="AP310" s="238"/>
      <c r="AQ310" s="238"/>
      <c r="AR310" s="238"/>
      <c r="AS310" s="238"/>
      <c r="AT310" s="238"/>
      <c r="AU310" s="238"/>
      <c r="AV310" s="238"/>
      <c r="AW310" s="238"/>
      <c r="AX310" s="238"/>
      <c r="AY310" s="238"/>
      <c r="AZ310" s="238"/>
      <c r="BA310" s="238"/>
      <c r="BB310" s="238"/>
      <c r="BC310" s="238"/>
      <c r="BD310" s="238"/>
      <c r="BE310" s="238"/>
      <c r="BF310" s="238"/>
      <c r="BG310" s="50">
        <v>124.9</v>
      </c>
      <c r="BH310" s="50">
        <v>34.049900000000001</v>
      </c>
      <c r="BI310" s="14">
        <f t="shared" si="546"/>
        <v>27.261729383506804</v>
      </c>
      <c r="BJ310" s="50"/>
      <c r="BK310" s="238"/>
      <c r="BL310" s="238"/>
      <c r="BM310" s="238"/>
      <c r="BN310" s="238"/>
      <c r="BO310" s="238"/>
      <c r="BP310" s="50"/>
      <c r="BQ310" s="238"/>
      <c r="BR310" s="238"/>
      <c r="BS310" s="50"/>
      <c r="BT310" s="238"/>
      <c r="BU310" s="238"/>
      <c r="BV310" s="50"/>
      <c r="BW310" s="238"/>
      <c r="BX310" s="238"/>
      <c r="BY310" s="50"/>
      <c r="BZ310" s="238"/>
      <c r="CA310" s="238"/>
      <c r="CB310" s="50"/>
      <c r="CC310" s="238"/>
      <c r="CD310" s="238"/>
      <c r="CE310" s="50"/>
      <c r="CF310" s="238"/>
      <c r="CG310" s="14"/>
      <c r="CH310" s="50"/>
      <c r="CI310" s="238"/>
      <c r="CJ310" s="14"/>
      <c r="CK310" s="50"/>
      <c r="CL310" s="238"/>
      <c r="CM310" s="14"/>
      <c r="CN310" s="50"/>
      <c r="CO310" s="238"/>
      <c r="CP310" s="14"/>
      <c r="CQ310" s="50"/>
      <c r="CR310" s="238"/>
      <c r="CS310" s="14"/>
      <c r="CT310" s="50"/>
      <c r="CU310" s="238"/>
      <c r="CV310" s="14"/>
      <c r="CW310" s="50"/>
      <c r="CX310" s="238"/>
      <c r="CY310" s="14"/>
      <c r="CZ310" s="50"/>
      <c r="DA310" s="238"/>
      <c r="DB310" s="14"/>
      <c r="DC310" s="50"/>
      <c r="DD310" s="238"/>
      <c r="DE310" s="14"/>
      <c r="DF310" s="50"/>
      <c r="DG310" s="238"/>
      <c r="DH310" s="14"/>
      <c r="DI310" s="50"/>
      <c r="DJ310" s="238"/>
      <c r="DK310" s="14"/>
      <c r="DL310" s="50"/>
      <c r="DM310" s="238"/>
      <c r="DN310" s="14"/>
      <c r="DO310" s="50"/>
      <c r="DP310" s="238"/>
      <c r="DQ310" s="14"/>
      <c r="DR310" s="50"/>
      <c r="DS310" s="238"/>
      <c r="DT310" s="14"/>
      <c r="DU310" s="50"/>
      <c r="DV310" s="238"/>
      <c r="DW310" s="14"/>
      <c r="DX310" s="50"/>
      <c r="DY310" s="238"/>
      <c r="DZ310" s="14"/>
      <c r="EA310" s="50"/>
      <c r="EB310" s="50"/>
      <c r="EC310" s="50"/>
      <c r="ED310" s="50"/>
      <c r="EE310" s="50"/>
      <c r="EF310" s="50"/>
      <c r="EG310" s="50"/>
      <c r="EH310" s="50"/>
      <c r="EI310" s="50"/>
      <c r="EJ310" s="50"/>
      <c r="EK310" s="50"/>
      <c r="EL310" s="50"/>
      <c r="EM310" s="50"/>
      <c r="EN310" s="50"/>
      <c r="EO310" s="50"/>
      <c r="EP310" s="50"/>
      <c r="EQ310" s="50"/>
      <c r="ER310" s="50"/>
      <c r="ES310" s="50"/>
      <c r="ET310" s="50"/>
      <c r="EU310" s="50"/>
      <c r="EV310" s="50"/>
      <c r="EW310" s="50"/>
      <c r="EX310" s="50"/>
      <c r="EY310" s="50"/>
      <c r="EZ310" s="50"/>
      <c r="FA310" s="50"/>
      <c r="FB310" s="50"/>
      <c r="FC310" s="50"/>
      <c r="FD310" s="50"/>
      <c r="FE310" s="50"/>
      <c r="FF310" s="50"/>
      <c r="FG310" s="50"/>
      <c r="FH310" s="50"/>
      <c r="FI310" s="50"/>
      <c r="FJ310" s="14"/>
      <c r="FK310" s="50"/>
      <c r="FL310" s="50"/>
      <c r="FM310" s="14"/>
      <c r="FN310" s="50"/>
      <c r="FO310" s="50"/>
      <c r="FP310" s="14"/>
      <c r="FQ310" s="50"/>
      <c r="FR310" s="50"/>
      <c r="FS310" s="14"/>
      <c r="FT310" s="50"/>
      <c r="FU310" s="50"/>
      <c r="FV310" s="14"/>
    </row>
    <row r="311" spans="1:178" s="12" customFormat="1" ht="15.75" x14ac:dyDescent="0.25">
      <c r="A311" s="59" t="s">
        <v>648</v>
      </c>
      <c r="B311" s="50">
        <f t="shared" si="506"/>
        <v>197.2</v>
      </c>
      <c r="C311" s="50">
        <f t="shared" si="507"/>
        <v>36.572800000000001</v>
      </c>
      <c r="D311" s="15">
        <f t="shared" si="112"/>
        <v>18.546044624746454</v>
      </c>
      <c r="E311" s="50"/>
      <c r="F311" s="50"/>
      <c r="G311" s="50"/>
      <c r="H311" s="50"/>
      <c r="I311" s="50"/>
      <c r="J311" s="50"/>
      <c r="K311" s="50"/>
      <c r="L311" s="50"/>
      <c r="M311" s="50"/>
      <c r="N311" s="238"/>
      <c r="O311" s="238"/>
      <c r="P311" s="238"/>
      <c r="Q311" s="238"/>
      <c r="R311" s="238"/>
      <c r="S311" s="238"/>
      <c r="T311" s="238"/>
      <c r="U311" s="238"/>
      <c r="V311" s="238"/>
      <c r="W311" s="238"/>
      <c r="X311" s="238"/>
      <c r="Y311" s="238"/>
      <c r="Z311" s="50"/>
      <c r="AA311" s="50"/>
      <c r="AB311" s="50"/>
      <c r="AC311" s="238"/>
      <c r="AD311" s="238"/>
      <c r="AE311" s="238"/>
      <c r="AF311" s="238"/>
      <c r="AG311" s="238"/>
      <c r="AH311" s="238"/>
      <c r="AI311" s="238"/>
      <c r="AJ311" s="238"/>
      <c r="AK311" s="15"/>
      <c r="AL311" s="238"/>
      <c r="AM311" s="238"/>
      <c r="AN311" s="83"/>
      <c r="AO311" s="238"/>
      <c r="AP311" s="238"/>
      <c r="AQ311" s="238"/>
      <c r="AR311" s="238"/>
      <c r="AS311" s="238"/>
      <c r="AT311" s="238"/>
      <c r="AU311" s="238"/>
      <c r="AV311" s="238"/>
      <c r="AW311" s="238"/>
      <c r="AX311" s="238"/>
      <c r="AY311" s="238"/>
      <c r="AZ311" s="238"/>
      <c r="BA311" s="238"/>
      <c r="BB311" s="238"/>
      <c r="BC311" s="238"/>
      <c r="BD311" s="238"/>
      <c r="BE311" s="238"/>
      <c r="BF311" s="238"/>
      <c r="BG311" s="50">
        <v>197.2</v>
      </c>
      <c r="BH311" s="50">
        <v>36.572800000000001</v>
      </c>
      <c r="BI311" s="14">
        <f t="shared" si="546"/>
        <v>18.546044624746454</v>
      </c>
      <c r="BJ311" s="50"/>
      <c r="BK311" s="238"/>
      <c r="BL311" s="238"/>
      <c r="BM311" s="238"/>
      <c r="BN311" s="238"/>
      <c r="BO311" s="238"/>
      <c r="BP311" s="50"/>
      <c r="BQ311" s="238"/>
      <c r="BR311" s="238"/>
      <c r="BS311" s="50"/>
      <c r="BT311" s="238"/>
      <c r="BU311" s="238"/>
      <c r="BV311" s="50"/>
      <c r="BW311" s="238"/>
      <c r="BX311" s="238"/>
      <c r="BY311" s="50"/>
      <c r="BZ311" s="238"/>
      <c r="CA311" s="238"/>
      <c r="CB311" s="50"/>
      <c r="CC311" s="238"/>
      <c r="CD311" s="238"/>
      <c r="CE311" s="50"/>
      <c r="CF311" s="238"/>
      <c r="CG311" s="14"/>
      <c r="CH311" s="50"/>
      <c r="CI311" s="238"/>
      <c r="CJ311" s="14"/>
      <c r="CK311" s="50"/>
      <c r="CL311" s="238"/>
      <c r="CM311" s="14"/>
      <c r="CN311" s="50"/>
      <c r="CO311" s="238"/>
      <c r="CP311" s="14"/>
      <c r="CQ311" s="50"/>
      <c r="CR311" s="238"/>
      <c r="CS311" s="14"/>
      <c r="CT311" s="50"/>
      <c r="CU311" s="238"/>
      <c r="CV311" s="14"/>
      <c r="CW311" s="50"/>
      <c r="CX311" s="238"/>
      <c r="CY311" s="14"/>
      <c r="CZ311" s="50"/>
      <c r="DA311" s="238"/>
      <c r="DB311" s="14"/>
      <c r="DC311" s="50"/>
      <c r="DD311" s="238"/>
      <c r="DE311" s="14"/>
      <c r="DF311" s="50"/>
      <c r="DG311" s="238"/>
      <c r="DH311" s="14"/>
      <c r="DI311" s="50"/>
      <c r="DJ311" s="238"/>
      <c r="DK311" s="14"/>
      <c r="DL311" s="50"/>
      <c r="DM311" s="238"/>
      <c r="DN311" s="14"/>
      <c r="DO311" s="50"/>
      <c r="DP311" s="238"/>
      <c r="DQ311" s="14"/>
      <c r="DR311" s="50"/>
      <c r="DS311" s="238"/>
      <c r="DT311" s="14"/>
      <c r="DU311" s="50"/>
      <c r="DV311" s="238"/>
      <c r="DW311" s="14"/>
      <c r="DX311" s="50"/>
      <c r="DY311" s="238"/>
      <c r="DZ311" s="14"/>
      <c r="EA311" s="50"/>
      <c r="EB311" s="50"/>
      <c r="EC311" s="50"/>
      <c r="ED311" s="50"/>
      <c r="EE311" s="50"/>
      <c r="EF311" s="50"/>
      <c r="EG311" s="50"/>
      <c r="EH311" s="50"/>
      <c r="EI311" s="50"/>
      <c r="EJ311" s="50"/>
      <c r="EK311" s="50"/>
      <c r="EL311" s="50"/>
      <c r="EM311" s="50"/>
      <c r="EN311" s="50"/>
      <c r="EO311" s="50"/>
      <c r="EP311" s="50"/>
      <c r="EQ311" s="50"/>
      <c r="ER311" s="50"/>
      <c r="ES311" s="50"/>
      <c r="ET311" s="50"/>
      <c r="EU311" s="50"/>
      <c r="EV311" s="50"/>
      <c r="EW311" s="50"/>
      <c r="EX311" s="50"/>
      <c r="EY311" s="50"/>
      <c r="EZ311" s="50"/>
      <c r="FA311" s="50"/>
      <c r="FB311" s="50"/>
      <c r="FC311" s="50"/>
      <c r="FD311" s="50"/>
      <c r="FE311" s="50"/>
      <c r="FF311" s="50"/>
      <c r="FG311" s="50"/>
      <c r="FH311" s="50"/>
      <c r="FI311" s="50"/>
      <c r="FJ311" s="14"/>
      <c r="FK311" s="50"/>
      <c r="FL311" s="50"/>
      <c r="FM311" s="14"/>
      <c r="FN311" s="50"/>
      <c r="FO311" s="50"/>
      <c r="FP311" s="14"/>
      <c r="FQ311" s="50"/>
      <c r="FR311" s="50"/>
      <c r="FS311" s="14"/>
      <c r="FT311" s="50"/>
      <c r="FU311" s="50"/>
      <c r="FV311" s="14"/>
    </row>
    <row r="312" spans="1:178" s="12" customFormat="1" ht="15.75" x14ac:dyDescent="0.25">
      <c r="A312" s="59" t="s">
        <v>647</v>
      </c>
      <c r="B312" s="50">
        <f t="shared" si="506"/>
        <v>197.2</v>
      </c>
      <c r="C312" s="50">
        <f t="shared" si="507"/>
        <v>43.31756</v>
      </c>
      <c r="D312" s="15">
        <f t="shared" si="112"/>
        <v>21.966308316430023</v>
      </c>
      <c r="E312" s="50"/>
      <c r="F312" s="50"/>
      <c r="G312" s="50"/>
      <c r="H312" s="50"/>
      <c r="I312" s="50"/>
      <c r="J312" s="50"/>
      <c r="K312" s="50"/>
      <c r="L312" s="50"/>
      <c r="M312" s="50"/>
      <c r="N312" s="238"/>
      <c r="O312" s="238"/>
      <c r="P312" s="238"/>
      <c r="Q312" s="238"/>
      <c r="R312" s="238"/>
      <c r="S312" s="238"/>
      <c r="T312" s="238"/>
      <c r="U312" s="238"/>
      <c r="V312" s="238"/>
      <c r="W312" s="238"/>
      <c r="X312" s="238"/>
      <c r="Y312" s="238"/>
      <c r="Z312" s="50"/>
      <c r="AA312" s="50"/>
      <c r="AB312" s="50"/>
      <c r="AC312" s="238"/>
      <c r="AD312" s="238"/>
      <c r="AE312" s="238"/>
      <c r="AF312" s="238"/>
      <c r="AG312" s="238"/>
      <c r="AH312" s="238"/>
      <c r="AI312" s="238"/>
      <c r="AJ312" s="238"/>
      <c r="AK312" s="15"/>
      <c r="AL312" s="238"/>
      <c r="AM312" s="238"/>
      <c r="AN312" s="83"/>
      <c r="AO312" s="238"/>
      <c r="AP312" s="238"/>
      <c r="AQ312" s="238"/>
      <c r="AR312" s="238"/>
      <c r="AS312" s="238"/>
      <c r="AT312" s="238"/>
      <c r="AU312" s="238"/>
      <c r="AV312" s="238"/>
      <c r="AW312" s="238"/>
      <c r="AX312" s="238"/>
      <c r="AY312" s="238"/>
      <c r="AZ312" s="238"/>
      <c r="BA312" s="238"/>
      <c r="BB312" s="238"/>
      <c r="BC312" s="238"/>
      <c r="BD312" s="238"/>
      <c r="BE312" s="238"/>
      <c r="BF312" s="238"/>
      <c r="BG312" s="50">
        <v>197.2</v>
      </c>
      <c r="BH312" s="50">
        <v>43.31756</v>
      </c>
      <c r="BI312" s="14">
        <f t="shared" si="546"/>
        <v>21.966308316430023</v>
      </c>
      <c r="BJ312" s="50"/>
      <c r="BK312" s="238"/>
      <c r="BL312" s="238"/>
      <c r="BM312" s="238"/>
      <c r="BN312" s="238"/>
      <c r="BO312" s="238"/>
      <c r="BP312" s="50"/>
      <c r="BQ312" s="238"/>
      <c r="BR312" s="238"/>
      <c r="BS312" s="50"/>
      <c r="BT312" s="238"/>
      <c r="BU312" s="238"/>
      <c r="BV312" s="50"/>
      <c r="BW312" s="238"/>
      <c r="BX312" s="238"/>
      <c r="BY312" s="50"/>
      <c r="BZ312" s="238"/>
      <c r="CA312" s="238"/>
      <c r="CB312" s="50"/>
      <c r="CC312" s="238"/>
      <c r="CD312" s="238"/>
      <c r="CE312" s="50"/>
      <c r="CF312" s="238"/>
      <c r="CG312" s="14"/>
      <c r="CH312" s="50"/>
      <c r="CI312" s="238"/>
      <c r="CJ312" s="14"/>
      <c r="CK312" s="50"/>
      <c r="CL312" s="238"/>
      <c r="CM312" s="14"/>
      <c r="CN312" s="50"/>
      <c r="CO312" s="238"/>
      <c r="CP312" s="14"/>
      <c r="CQ312" s="50"/>
      <c r="CR312" s="238"/>
      <c r="CS312" s="14"/>
      <c r="CT312" s="50"/>
      <c r="CU312" s="238"/>
      <c r="CV312" s="14"/>
      <c r="CW312" s="50"/>
      <c r="CX312" s="238"/>
      <c r="CY312" s="14"/>
      <c r="CZ312" s="50"/>
      <c r="DA312" s="238"/>
      <c r="DB312" s="14"/>
      <c r="DC312" s="50"/>
      <c r="DD312" s="238"/>
      <c r="DE312" s="14"/>
      <c r="DF312" s="50"/>
      <c r="DG312" s="238"/>
      <c r="DH312" s="14"/>
      <c r="DI312" s="50"/>
      <c r="DJ312" s="238"/>
      <c r="DK312" s="14"/>
      <c r="DL312" s="50"/>
      <c r="DM312" s="238"/>
      <c r="DN312" s="14"/>
      <c r="DO312" s="50"/>
      <c r="DP312" s="238"/>
      <c r="DQ312" s="14"/>
      <c r="DR312" s="50"/>
      <c r="DS312" s="238"/>
      <c r="DT312" s="14"/>
      <c r="DU312" s="50"/>
      <c r="DV312" s="238"/>
      <c r="DW312" s="14"/>
      <c r="DX312" s="50"/>
      <c r="DY312" s="238"/>
      <c r="DZ312" s="14"/>
      <c r="EA312" s="50"/>
      <c r="EB312" s="50"/>
      <c r="EC312" s="50"/>
      <c r="ED312" s="50"/>
      <c r="EE312" s="50"/>
      <c r="EF312" s="50"/>
      <c r="EG312" s="50"/>
      <c r="EH312" s="50"/>
      <c r="EI312" s="50"/>
      <c r="EJ312" s="50"/>
      <c r="EK312" s="50"/>
      <c r="EL312" s="50"/>
      <c r="EM312" s="50"/>
      <c r="EN312" s="50"/>
      <c r="EO312" s="50"/>
      <c r="EP312" s="50"/>
      <c r="EQ312" s="50"/>
      <c r="ER312" s="50"/>
      <c r="ES312" s="50"/>
      <c r="ET312" s="50"/>
      <c r="EU312" s="50"/>
      <c r="EV312" s="50"/>
      <c r="EW312" s="50"/>
      <c r="EX312" s="50"/>
      <c r="EY312" s="50"/>
      <c r="EZ312" s="50"/>
      <c r="FA312" s="50"/>
      <c r="FB312" s="50"/>
      <c r="FC312" s="50"/>
      <c r="FD312" s="50"/>
      <c r="FE312" s="50"/>
      <c r="FF312" s="50"/>
      <c r="FG312" s="50"/>
      <c r="FH312" s="50"/>
      <c r="FI312" s="50"/>
      <c r="FJ312" s="14"/>
      <c r="FK312" s="50"/>
      <c r="FL312" s="50"/>
      <c r="FM312" s="14"/>
      <c r="FN312" s="50"/>
      <c r="FO312" s="50"/>
      <c r="FP312" s="14"/>
      <c r="FQ312" s="50"/>
      <c r="FR312" s="50"/>
      <c r="FS312" s="14"/>
      <c r="FT312" s="50"/>
      <c r="FU312" s="50"/>
      <c r="FV312" s="14"/>
    </row>
    <row r="313" spans="1:178" s="12" customFormat="1" ht="15.75" x14ac:dyDescent="0.25">
      <c r="A313" s="59" t="s">
        <v>651</v>
      </c>
      <c r="B313" s="50">
        <f t="shared" si="506"/>
        <v>207.3</v>
      </c>
      <c r="C313" s="50">
        <f t="shared" si="507"/>
        <v>35.630890000000001</v>
      </c>
      <c r="D313" s="15">
        <f t="shared" si="112"/>
        <v>17.188080077182828</v>
      </c>
      <c r="E313" s="50"/>
      <c r="F313" s="50"/>
      <c r="G313" s="50"/>
      <c r="H313" s="50"/>
      <c r="I313" s="50"/>
      <c r="J313" s="50"/>
      <c r="K313" s="50"/>
      <c r="L313" s="50"/>
      <c r="M313" s="50"/>
      <c r="N313" s="238"/>
      <c r="O313" s="238"/>
      <c r="P313" s="238"/>
      <c r="Q313" s="238"/>
      <c r="R313" s="238"/>
      <c r="S313" s="238"/>
      <c r="T313" s="238"/>
      <c r="U313" s="238"/>
      <c r="V313" s="238"/>
      <c r="W313" s="238"/>
      <c r="X313" s="238"/>
      <c r="Y313" s="238"/>
      <c r="Z313" s="50"/>
      <c r="AA313" s="50"/>
      <c r="AB313" s="50"/>
      <c r="AC313" s="238"/>
      <c r="AD313" s="238"/>
      <c r="AE313" s="238"/>
      <c r="AF313" s="238"/>
      <c r="AG313" s="238"/>
      <c r="AH313" s="238"/>
      <c r="AI313" s="238"/>
      <c r="AJ313" s="238"/>
      <c r="AK313" s="15"/>
      <c r="AL313" s="238"/>
      <c r="AM313" s="238"/>
      <c r="AN313" s="83"/>
      <c r="AO313" s="238"/>
      <c r="AP313" s="238"/>
      <c r="AQ313" s="238"/>
      <c r="AR313" s="238"/>
      <c r="AS313" s="238"/>
      <c r="AT313" s="238"/>
      <c r="AU313" s="238"/>
      <c r="AV313" s="238"/>
      <c r="AW313" s="238"/>
      <c r="AX313" s="238"/>
      <c r="AY313" s="238"/>
      <c r="AZ313" s="238"/>
      <c r="BA313" s="238"/>
      <c r="BB313" s="238"/>
      <c r="BC313" s="238"/>
      <c r="BD313" s="238"/>
      <c r="BE313" s="238"/>
      <c r="BF313" s="238"/>
      <c r="BG313" s="50">
        <v>207.3</v>
      </c>
      <c r="BH313" s="50">
        <v>35.630890000000001</v>
      </c>
      <c r="BI313" s="14">
        <f t="shared" si="546"/>
        <v>17.188080077182828</v>
      </c>
      <c r="BJ313" s="50"/>
      <c r="BK313" s="238"/>
      <c r="BL313" s="238"/>
      <c r="BM313" s="238"/>
      <c r="BN313" s="238"/>
      <c r="BO313" s="238"/>
      <c r="BP313" s="50"/>
      <c r="BQ313" s="238"/>
      <c r="BR313" s="238"/>
      <c r="BS313" s="50"/>
      <c r="BT313" s="238"/>
      <c r="BU313" s="238"/>
      <c r="BV313" s="50"/>
      <c r="BW313" s="238"/>
      <c r="BX313" s="238"/>
      <c r="BY313" s="50"/>
      <c r="BZ313" s="238"/>
      <c r="CA313" s="238"/>
      <c r="CB313" s="50"/>
      <c r="CC313" s="238"/>
      <c r="CD313" s="238"/>
      <c r="CE313" s="50"/>
      <c r="CF313" s="238"/>
      <c r="CG313" s="14"/>
      <c r="CH313" s="50"/>
      <c r="CI313" s="238"/>
      <c r="CJ313" s="14"/>
      <c r="CK313" s="50"/>
      <c r="CL313" s="238"/>
      <c r="CM313" s="14"/>
      <c r="CN313" s="50"/>
      <c r="CO313" s="238"/>
      <c r="CP313" s="14"/>
      <c r="CQ313" s="50"/>
      <c r="CR313" s="238"/>
      <c r="CS313" s="14"/>
      <c r="CT313" s="50"/>
      <c r="CU313" s="238"/>
      <c r="CV313" s="14"/>
      <c r="CW313" s="50"/>
      <c r="CX313" s="238"/>
      <c r="CY313" s="14"/>
      <c r="CZ313" s="50"/>
      <c r="DA313" s="238"/>
      <c r="DB313" s="14"/>
      <c r="DC313" s="50"/>
      <c r="DD313" s="238"/>
      <c r="DE313" s="14"/>
      <c r="DF313" s="50"/>
      <c r="DG313" s="238"/>
      <c r="DH313" s="14"/>
      <c r="DI313" s="50"/>
      <c r="DJ313" s="238"/>
      <c r="DK313" s="14"/>
      <c r="DL313" s="50"/>
      <c r="DM313" s="238"/>
      <c r="DN313" s="14"/>
      <c r="DO313" s="50"/>
      <c r="DP313" s="238"/>
      <c r="DQ313" s="14"/>
      <c r="DR313" s="50"/>
      <c r="DS313" s="238"/>
      <c r="DT313" s="14"/>
      <c r="DU313" s="50"/>
      <c r="DV313" s="238"/>
      <c r="DW313" s="14"/>
      <c r="DX313" s="50"/>
      <c r="DY313" s="238"/>
      <c r="DZ313" s="14"/>
      <c r="EA313" s="50"/>
      <c r="EB313" s="50"/>
      <c r="EC313" s="50"/>
      <c r="ED313" s="50"/>
      <c r="EE313" s="50"/>
      <c r="EF313" s="50"/>
      <c r="EG313" s="50"/>
      <c r="EH313" s="50"/>
      <c r="EI313" s="50"/>
      <c r="EJ313" s="50"/>
      <c r="EK313" s="50"/>
      <c r="EL313" s="50"/>
      <c r="EM313" s="50"/>
      <c r="EN313" s="50"/>
      <c r="EO313" s="50"/>
      <c r="EP313" s="50"/>
      <c r="EQ313" s="50"/>
      <c r="ER313" s="50"/>
      <c r="ES313" s="50"/>
      <c r="ET313" s="50"/>
      <c r="EU313" s="50"/>
      <c r="EV313" s="50"/>
      <c r="EW313" s="50"/>
      <c r="EX313" s="50"/>
      <c r="EY313" s="50"/>
      <c r="EZ313" s="50"/>
      <c r="FA313" s="50"/>
      <c r="FB313" s="50"/>
      <c r="FC313" s="50"/>
      <c r="FD313" s="50"/>
      <c r="FE313" s="50"/>
      <c r="FF313" s="50"/>
      <c r="FG313" s="50"/>
      <c r="FH313" s="50"/>
      <c r="FI313" s="50"/>
      <c r="FJ313" s="14"/>
      <c r="FK313" s="50"/>
      <c r="FL313" s="50"/>
      <c r="FM313" s="14"/>
      <c r="FN313" s="50"/>
      <c r="FO313" s="50"/>
      <c r="FP313" s="14"/>
      <c r="FQ313" s="50"/>
      <c r="FR313" s="50"/>
      <c r="FS313" s="14"/>
      <c r="FT313" s="50"/>
      <c r="FU313" s="50"/>
      <c r="FV313" s="14"/>
    </row>
    <row r="314" spans="1:178" s="28" customFormat="1" ht="31.5" x14ac:dyDescent="0.25">
      <c r="A314" s="131" t="s">
        <v>460</v>
      </c>
      <c r="B314" s="80">
        <f t="shared" si="506"/>
        <v>28772.51</v>
      </c>
      <c r="C314" s="80">
        <f t="shared" si="507"/>
        <v>14897.354630000002</v>
      </c>
      <c r="D314" s="83">
        <f t="shared" ref="D314" si="552">C314/B314*100</f>
        <v>51.776347040977669</v>
      </c>
      <c r="E314" s="83">
        <f>E315+E316</f>
        <v>0</v>
      </c>
      <c r="F314" s="83">
        <f t="shared" ref="F314:AY314" si="553">F315+F316</f>
        <v>0</v>
      </c>
      <c r="G314" s="83">
        <f t="shared" si="553"/>
        <v>0</v>
      </c>
      <c r="H314" s="83">
        <f t="shared" si="553"/>
        <v>0</v>
      </c>
      <c r="I314" s="83">
        <f t="shared" si="553"/>
        <v>0</v>
      </c>
      <c r="J314" s="83">
        <f t="shared" si="553"/>
        <v>0</v>
      </c>
      <c r="K314" s="83">
        <f t="shared" si="553"/>
        <v>8500</v>
      </c>
      <c r="L314" s="83">
        <f t="shared" si="553"/>
        <v>8500</v>
      </c>
      <c r="M314" s="83">
        <f>L314/K314*100</f>
        <v>100</v>
      </c>
      <c r="N314" s="83">
        <f t="shared" si="553"/>
        <v>0</v>
      </c>
      <c r="O314" s="83">
        <f t="shared" si="553"/>
        <v>0</v>
      </c>
      <c r="P314" s="83">
        <f t="shared" si="553"/>
        <v>0</v>
      </c>
      <c r="Q314" s="83">
        <f t="shared" si="553"/>
        <v>0</v>
      </c>
      <c r="R314" s="83">
        <f t="shared" si="553"/>
        <v>0</v>
      </c>
      <c r="S314" s="83">
        <f t="shared" si="553"/>
        <v>0</v>
      </c>
      <c r="T314" s="83">
        <f t="shared" si="553"/>
        <v>0</v>
      </c>
      <c r="U314" s="83">
        <f t="shared" si="553"/>
        <v>0</v>
      </c>
      <c r="V314" s="83">
        <f t="shared" si="553"/>
        <v>0</v>
      </c>
      <c r="W314" s="83">
        <f t="shared" si="553"/>
        <v>0</v>
      </c>
      <c r="X314" s="83">
        <f t="shared" si="553"/>
        <v>0</v>
      </c>
      <c r="Y314" s="83">
        <f t="shared" si="553"/>
        <v>0</v>
      </c>
      <c r="Z314" s="83">
        <f t="shared" si="553"/>
        <v>596.20000000000005</v>
      </c>
      <c r="AA314" s="83">
        <f t="shared" si="553"/>
        <v>596.20000000000005</v>
      </c>
      <c r="AB314" s="81">
        <f t="shared" si="163"/>
        <v>100</v>
      </c>
      <c r="AC314" s="83">
        <f t="shared" si="553"/>
        <v>2642.21</v>
      </c>
      <c r="AD314" s="83">
        <f t="shared" si="553"/>
        <v>0</v>
      </c>
      <c r="AE314" s="81"/>
      <c r="AF314" s="83">
        <f t="shared" si="553"/>
        <v>0</v>
      </c>
      <c r="AG314" s="83">
        <f t="shared" si="553"/>
        <v>0</v>
      </c>
      <c r="AH314" s="83">
        <f t="shared" si="553"/>
        <v>0</v>
      </c>
      <c r="AI314" s="83">
        <f>SUM(AI315:AI323)</f>
        <v>276</v>
      </c>
      <c r="AJ314" s="83">
        <f t="shared" ref="AJ314:AM314" si="554">SUM(AJ315:AJ323)</f>
        <v>276</v>
      </c>
      <c r="AK314" s="83">
        <f>AJ314/AI314*100</f>
        <v>100</v>
      </c>
      <c r="AL314" s="83">
        <f t="shared" si="554"/>
        <v>1585</v>
      </c>
      <c r="AM314" s="83">
        <f t="shared" si="554"/>
        <v>1585</v>
      </c>
      <c r="AN314" s="83">
        <f t="shared" si="540"/>
        <v>100</v>
      </c>
      <c r="AO314" s="83">
        <f t="shared" si="553"/>
        <v>1200</v>
      </c>
      <c r="AP314" s="83">
        <f t="shared" si="553"/>
        <v>1134</v>
      </c>
      <c r="AQ314" s="83">
        <f>AP314/AO314*100</f>
        <v>94.5</v>
      </c>
      <c r="AR314" s="83">
        <f t="shared" si="553"/>
        <v>0</v>
      </c>
      <c r="AS314" s="83">
        <f t="shared" si="553"/>
        <v>0</v>
      </c>
      <c r="AT314" s="83">
        <f t="shared" si="553"/>
        <v>0</v>
      </c>
      <c r="AU314" s="83">
        <f t="shared" si="553"/>
        <v>0</v>
      </c>
      <c r="AV314" s="83">
        <f t="shared" si="553"/>
        <v>0</v>
      </c>
      <c r="AW314" s="83">
        <f t="shared" si="553"/>
        <v>0</v>
      </c>
      <c r="AX314" s="83">
        <f t="shared" si="553"/>
        <v>0</v>
      </c>
      <c r="AY314" s="83">
        <f t="shared" si="553"/>
        <v>0</v>
      </c>
      <c r="AZ314" s="83">
        <f t="shared" ref="AZ314:BF314" si="555">AZ315+AZ316</f>
        <v>0</v>
      </c>
      <c r="BA314" s="83">
        <f t="shared" si="555"/>
        <v>0</v>
      </c>
      <c r="BB314" s="83">
        <f t="shared" si="555"/>
        <v>0</v>
      </c>
      <c r="BC314" s="83">
        <f t="shared" si="555"/>
        <v>0</v>
      </c>
      <c r="BD314" s="83">
        <f t="shared" si="555"/>
        <v>0</v>
      </c>
      <c r="BE314" s="83">
        <f t="shared" si="555"/>
        <v>0</v>
      </c>
      <c r="BF314" s="83">
        <f t="shared" si="555"/>
        <v>0</v>
      </c>
      <c r="BG314" s="83">
        <f>SUM(BG315:BG323)</f>
        <v>1827.1</v>
      </c>
      <c r="BH314" s="83">
        <f>SUM(BH315:BH323)</f>
        <v>660.15463</v>
      </c>
      <c r="BI314" s="81">
        <f t="shared" ref="BI314:BI323" si="556">BH314/BG314*100</f>
        <v>36.131280718077832</v>
      </c>
      <c r="BJ314" s="83"/>
      <c r="BK314" s="83">
        <f t="shared" ref="BK314" si="557">BK315+BK316</f>
        <v>0</v>
      </c>
      <c r="BL314" s="81"/>
      <c r="BM314" s="83">
        <f t="shared" ref="BM314:BO314" si="558">BM315+BM316</f>
        <v>0</v>
      </c>
      <c r="BN314" s="83">
        <f t="shared" si="558"/>
        <v>0</v>
      </c>
      <c r="BO314" s="83">
        <f t="shared" si="558"/>
        <v>0</v>
      </c>
      <c r="BP314" s="83">
        <f>SUM(BP315:BP323)</f>
        <v>1861</v>
      </c>
      <c r="BQ314" s="83">
        <f t="shared" ref="BQ314" si="559">BQ315+BQ316</f>
        <v>1861</v>
      </c>
      <c r="BR314" s="81">
        <f t="shared" ref="BR314:BR315" si="560">BQ314/BP314*100</f>
        <v>100</v>
      </c>
      <c r="BS314" s="83">
        <f>SUM(BS315:BS323)</f>
        <v>0</v>
      </c>
      <c r="BT314" s="83">
        <f t="shared" ref="BT314" si="561">BT315+BT316</f>
        <v>0</v>
      </c>
      <c r="BU314" s="81"/>
      <c r="BV314" s="83">
        <f>SUM(BV315:BV323)</f>
        <v>0</v>
      </c>
      <c r="BW314" s="83">
        <f t="shared" ref="BW314" si="562">BW315+BW316</f>
        <v>0</v>
      </c>
      <c r="BX314" s="81"/>
      <c r="BY314" s="83">
        <f>SUM(BY315:BY323)</f>
        <v>0</v>
      </c>
      <c r="BZ314" s="83">
        <f t="shared" ref="BZ314" si="563">BZ315+BZ316</f>
        <v>0</v>
      </c>
      <c r="CA314" s="81"/>
      <c r="CB314" s="83">
        <f>SUM(CB315:CB323)</f>
        <v>0</v>
      </c>
      <c r="CC314" s="83">
        <f t="shared" ref="CC314" si="564">CC315+CC316</f>
        <v>0</v>
      </c>
      <c r="CD314" s="81"/>
      <c r="CE314" s="83">
        <f>SUM(CE315:CE323)</f>
        <v>235</v>
      </c>
      <c r="CF314" s="83">
        <f>SUM(CF315:CF323)</f>
        <v>235</v>
      </c>
      <c r="CG314" s="81">
        <f>CF314/CE314*100</f>
        <v>100</v>
      </c>
      <c r="CH314" s="83"/>
      <c r="CI314" s="83"/>
      <c r="CJ314" s="81"/>
      <c r="CK314" s="83"/>
      <c r="CL314" s="83"/>
      <c r="CM314" s="81"/>
      <c r="CN314" s="83"/>
      <c r="CO314" s="83"/>
      <c r="CP314" s="81"/>
      <c r="CQ314" s="83"/>
      <c r="CR314" s="83"/>
      <c r="CS314" s="81"/>
      <c r="CT314" s="83"/>
      <c r="CU314" s="83"/>
      <c r="CV314" s="81"/>
      <c r="CW314" s="83"/>
      <c r="CX314" s="83"/>
      <c r="CY314" s="81"/>
      <c r="CZ314" s="83"/>
      <c r="DA314" s="83"/>
      <c r="DB314" s="81"/>
      <c r="DC314" s="83"/>
      <c r="DD314" s="83"/>
      <c r="DE314" s="81"/>
      <c r="DF314" s="83"/>
      <c r="DG314" s="83"/>
      <c r="DH314" s="81"/>
      <c r="DI314" s="83"/>
      <c r="DJ314" s="83"/>
      <c r="DK314" s="81"/>
      <c r="DL314" s="83"/>
      <c r="DM314" s="83"/>
      <c r="DN314" s="81"/>
      <c r="DO314" s="83"/>
      <c r="DP314" s="83"/>
      <c r="DQ314" s="81"/>
      <c r="DR314" s="83"/>
      <c r="DS314" s="83"/>
      <c r="DT314" s="81"/>
      <c r="DU314" s="83"/>
      <c r="DV314" s="83"/>
      <c r="DW314" s="81"/>
      <c r="DX314" s="83"/>
      <c r="DY314" s="83"/>
      <c r="DZ314" s="81"/>
      <c r="EA314" s="83">
        <f t="shared" ref="EA314:EB314" si="565">EA315+EA316</f>
        <v>0</v>
      </c>
      <c r="EB314" s="83">
        <f t="shared" si="565"/>
        <v>0</v>
      </c>
      <c r="EC314" s="81"/>
      <c r="ED314" s="83">
        <f t="shared" ref="ED314:EE314" si="566">ED315+ED316</f>
        <v>10000</v>
      </c>
      <c r="EE314" s="83">
        <f t="shared" si="566"/>
        <v>0</v>
      </c>
      <c r="EF314" s="81"/>
      <c r="EG314" s="83"/>
      <c r="EH314" s="83"/>
      <c r="EI314" s="81"/>
      <c r="EJ314" s="83"/>
      <c r="EK314" s="83"/>
      <c r="EL314" s="81"/>
      <c r="EM314" s="83"/>
      <c r="EN314" s="83"/>
      <c r="EO314" s="81"/>
      <c r="EP314" s="83"/>
      <c r="EQ314" s="83"/>
      <c r="ER314" s="81"/>
      <c r="ES314" s="83"/>
      <c r="ET314" s="83"/>
      <c r="EU314" s="81"/>
      <c r="EV314" s="83"/>
      <c r="EW314" s="83"/>
      <c r="EX314" s="81"/>
      <c r="EY314" s="83"/>
      <c r="EZ314" s="83"/>
      <c r="FA314" s="81"/>
      <c r="FB314" s="83"/>
      <c r="FC314" s="83"/>
      <c r="FD314" s="81"/>
      <c r="FE314" s="83"/>
      <c r="FF314" s="83"/>
      <c r="FG314" s="81"/>
      <c r="FH314" s="83">
        <f>SUM(FH315:FH323)</f>
        <v>50</v>
      </c>
      <c r="FI314" s="83">
        <f>SUM(FI315:FI323)</f>
        <v>50</v>
      </c>
      <c r="FJ314" s="81">
        <f t="shared" si="517"/>
        <v>100</v>
      </c>
      <c r="FK314" s="83"/>
      <c r="FL314" s="83"/>
      <c r="FM314" s="81"/>
      <c r="FN314" s="83"/>
      <c r="FO314" s="83"/>
      <c r="FP314" s="81"/>
      <c r="FQ314" s="83"/>
      <c r="FR314" s="83"/>
      <c r="FS314" s="81"/>
      <c r="FT314" s="83"/>
      <c r="FU314" s="83"/>
      <c r="FV314" s="81"/>
    </row>
    <row r="315" spans="1:178" s="12" customFormat="1" ht="31.5" x14ac:dyDescent="0.25">
      <c r="A315" s="59" t="s">
        <v>388</v>
      </c>
      <c r="B315" s="50">
        <f t="shared" si="506"/>
        <v>18002.510000000002</v>
      </c>
      <c r="C315" s="50">
        <f t="shared" si="507"/>
        <v>14579.400010000001</v>
      </c>
      <c r="D315" s="15">
        <f t="shared" si="112"/>
        <v>80.985373761769893</v>
      </c>
      <c r="E315" s="15"/>
      <c r="F315" s="15"/>
      <c r="G315" s="15"/>
      <c r="H315" s="15"/>
      <c r="I315" s="15"/>
      <c r="J315" s="15"/>
      <c r="K315" s="15">
        <v>8500</v>
      </c>
      <c r="L315" s="15">
        <v>8500</v>
      </c>
      <c r="M315" s="15">
        <f>L315/K315*100</f>
        <v>100</v>
      </c>
      <c r="N315" s="15"/>
      <c r="O315" s="15"/>
      <c r="P315" s="15"/>
      <c r="Q315" s="15"/>
      <c r="R315" s="15"/>
      <c r="S315" s="15"/>
      <c r="T315" s="15"/>
      <c r="U315" s="15"/>
      <c r="V315" s="14"/>
      <c r="W315" s="15"/>
      <c r="X315" s="15"/>
      <c r="Y315" s="14"/>
      <c r="Z315" s="15">
        <v>596.20000000000005</v>
      </c>
      <c r="AA315" s="15">
        <v>596.20000000000005</v>
      </c>
      <c r="AB315" s="14">
        <f t="shared" si="163"/>
        <v>100</v>
      </c>
      <c r="AC315" s="15">
        <v>2642.21</v>
      </c>
      <c r="AD315" s="15"/>
      <c r="AE315" s="14"/>
      <c r="AF315" s="15"/>
      <c r="AG315" s="15"/>
      <c r="AH315" s="14"/>
      <c r="AI315" s="15">
        <v>276</v>
      </c>
      <c r="AJ315" s="15">
        <v>276</v>
      </c>
      <c r="AK315" s="15">
        <f>AJ315/AI315*100</f>
        <v>100</v>
      </c>
      <c r="AL315" s="14">
        <v>1585</v>
      </c>
      <c r="AM315" s="14">
        <v>1585</v>
      </c>
      <c r="AN315" s="15">
        <f t="shared" si="540"/>
        <v>100</v>
      </c>
      <c r="AO315" s="15">
        <v>1200</v>
      </c>
      <c r="AP315" s="15">
        <v>1134</v>
      </c>
      <c r="AQ315" s="15">
        <f>AP315/AO315*100</f>
        <v>94.5</v>
      </c>
      <c r="AR315" s="15"/>
      <c r="AS315" s="15"/>
      <c r="AT315" s="14"/>
      <c r="AU315" s="15"/>
      <c r="AV315" s="15"/>
      <c r="AW315" s="14"/>
      <c r="AX315" s="15"/>
      <c r="AY315" s="15"/>
      <c r="AZ315" s="14"/>
      <c r="BA315" s="15"/>
      <c r="BB315" s="15"/>
      <c r="BC315" s="14"/>
      <c r="BD315" s="15"/>
      <c r="BE315" s="15"/>
      <c r="BF315" s="14"/>
      <c r="BG315" s="50">
        <v>1057.0999999999999</v>
      </c>
      <c r="BH315" s="50">
        <v>342.20001000000002</v>
      </c>
      <c r="BI315" s="14">
        <f t="shared" si="556"/>
        <v>32.371583577712613</v>
      </c>
      <c r="BJ315" s="50"/>
      <c r="BK315" s="15"/>
      <c r="BL315" s="14"/>
      <c r="BM315" s="15"/>
      <c r="BN315" s="15"/>
      <c r="BO315" s="14"/>
      <c r="BP315" s="15">
        <v>1861</v>
      </c>
      <c r="BQ315" s="15">
        <v>1861</v>
      </c>
      <c r="BR315" s="14">
        <f t="shared" si="560"/>
        <v>100</v>
      </c>
      <c r="BS315" s="15"/>
      <c r="BT315" s="15"/>
      <c r="BU315" s="14"/>
      <c r="BV315" s="15"/>
      <c r="BW315" s="15"/>
      <c r="BX315" s="14"/>
      <c r="BY315" s="15"/>
      <c r="BZ315" s="15"/>
      <c r="CA315" s="14"/>
      <c r="CB315" s="15"/>
      <c r="CC315" s="15"/>
      <c r="CD315" s="14"/>
      <c r="CE315" s="14">
        <v>235</v>
      </c>
      <c r="CF315" s="14">
        <v>235</v>
      </c>
      <c r="CG315" s="14">
        <f>CF315/CE315*100</f>
        <v>100</v>
      </c>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c r="DK315" s="14"/>
      <c r="DL315" s="14"/>
      <c r="DM315" s="14"/>
      <c r="DN315" s="14"/>
      <c r="DO315" s="14"/>
      <c r="DP315" s="14"/>
      <c r="DQ315" s="14"/>
      <c r="DR315" s="14"/>
      <c r="DS315" s="14"/>
      <c r="DT315" s="14"/>
      <c r="DU315" s="14"/>
      <c r="DV315" s="14"/>
      <c r="DW315" s="14"/>
      <c r="DX315" s="14"/>
      <c r="DY315" s="14"/>
      <c r="DZ315" s="14"/>
      <c r="EA315" s="15"/>
      <c r="EB315" s="15"/>
      <c r="EC315" s="14"/>
      <c r="ED315" s="15"/>
      <c r="EE315" s="15"/>
      <c r="EF315" s="14"/>
      <c r="EG315" s="15"/>
      <c r="EH315" s="15"/>
      <c r="EI315" s="14"/>
      <c r="EJ315" s="15"/>
      <c r="EK315" s="15"/>
      <c r="EL315" s="14"/>
      <c r="EM315" s="15"/>
      <c r="EN315" s="15"/>
      <c r="EO315" s="14"/>
      <c r="EP315" s="15"/>
      <c r="EQ315" s="15"/>
      <c r="ER315" s="14"/>
      <c r="ES315" s="15"/>
      <c r="ET315" s="15"/>
      <c r="EU315" s="14"/>
      <c r="EV315" s="15"/>
      <c r="EW315" s="15"/>
      <c r="EX315" s="14"/>
      <c r="EY315" s="15"/>
      <c r="EZ315" s="15"/>
      <c r="FA315" s="14"/>
      <c r="FB315" s="15"/>
      <c r="FC315" s="15"/>
      <c r="FD315" s="14"/>
      <c r="FE315" s="15"/>
      <c r="FF315" s="15"/>
      <c r="FG315" s="14"/>
      <c r="FH315" s="15">
        <v>50</v>
      </c>
      <c r="FI315" s="15">
        <v>50</v>
      </c>
      <c r="FJ315" s="14">
        <f t="shared" si="517"/>
        <v>100</v>
      </c>
      <c r="FK315" s="15"/>
      <c r="FL315" s="15"/>
      <c r="FM315" s="14"/>
      <c r="FN315" s="15"/>
      <c r="FO315" s="15"/>
      <c r="FP315" s="14"/>
      <c r="FQ315" s="15"/>
      <c r="FR315" s="15"/>
      <c r="FS315" s="14"/>
      <c r="FT315" s="15"/>
      <c r="FU315" s="15"/>
      <c r="FV315" s="14"/>
    </row>
    <row r="316" spans="1:178" s="12" customFormat="1" ht="15.75" x14ac:dyDescent="0.25">
      <c r="A316" s="59" t="s">
        <v>470</v>
      </c>
      <c r="B316" s="50">
        <f t="shared" si="506"/>
        <v>10000</v>
      </c>
      <c r="C316" s="50">
        <f t="shared" si="507"/>
        <v>0</v>
      </c>
      <c r="D316" s="15">
        <f t="shared" si="112"/>
        <v>0</v>
      </c>
      <c r="E316" s="50"/>
      <c r="F316" s="50"/>
      <c r="G316" s="50"/>
      <c r="H316" s="50"/>
      <c r="I316" s="50"/>
      <c r="J316" s="50"/>
      <c r="K316" s="50"/>
      <c r="L316" s="50"/>
      <c r="M316" s="50"/>
      <c r="N316" s="238"/>
      <c r="O316" s="238"/>
      <c r="P316" s="238"/>
      <c r="Q316" s="238"/>
      <c r="R316" s="238"/>
      <c r="S316" s="238"/>
      <c r="T316" s="238"/>
      <c r="U316" s="238"/>
      <c r="V316" s="238"/>
      <c r="W316" s="238"/>
      <c r="X316" s="238"/>
      <c r="Y316" s="238"/>
      <c r="Z316" s="50"/>
      <c r="AA316" s="15"/>
      <c r="AB316" s="50"/>
      <c r="AC316" s="238"/>
      <c r="AD316" s="238"/>
      <c r="AE316" s="238"/>
      <c r="AF316" s="238"/>
      <c r="AG316" s="238"/>
      <c r="AH316" s="238"/>
      <c r="AI316" s="238"/>
      <c r="AJ316" s="238"/>
      <c r="AK316" s="15"/>
      <c r="AL316" s="238"/>
      <c r="AM316" s="238"/>
      <c r="AN316" s="238"/>
      <c r="AO316" s="238"/>
      <c r="AP316" s="238"/>
      <c r="AQ316" s="15"/>
      <c r="AR316" s="238"/>
      <c r="AS316" s="238"/>
      <c r="AT316" s="238"/>
      <c r="AU316" s="238"/>
      <c r="AV316" s="238"/>
      <c r="AW316" s="238"/>
      <c r="AX316" s="238"/>
      <c r="AY316" s="238"/>
      <c r="AZ316" s="238"/>
      <c r="BA316" s="238"/>
      <c r="BB316" s="238"/>
      <c r="BC316" s="238"/>
      <c r="BD316" s="238"/>
      <c r="BE316" s="238"/>
      <c r="BF316" s="238"/>
      <c r="BG316" s="50"/>
      <c r="BH316" s="50"/>
      <c r="BI316" s="14"/>
      <c r="BJ316" s="50"/>
      <c r="BK316" s="15"/>
      <c r="BL316" s="238"/>
      <c r="BM316" s="238"/>
      <c r="BN316" s="238"/>
      <c r="BO316" s="238"/>
      <c r="BP316" s="15"/>
      <c r="BQ316" s="15"/>
      <c r="BR316" s="238"/>
      <c r="BS316" s="15"/>
      <c r="BT316" s="15"/>
      <c r="BU316" s="238"/>
      <c r="BV316" s="15"/>
      <c r="BW316" s="15"/>
      <c r="BX316" s="238"/>
      <c r="BY316" s="15"/>
      <c r="BZ316" s="15"/>
      <c r="CA316" s="238"/>
      <c r="CB316" s="15"/>
      <c r="CC316" s="15"/>
      <c r="CD316" s="238"/>
      <c r="CE316" s="15"/>
      <c r="CF316" s="15"/>
      <c r="CG316" s="14"/>
      <c r="CH316" s="15"/>
      <c r="CI316" s="15"/>
      <c r="CJ316" s="14"/>
      <c r="CK316" s="15"/>
      <c r="CL316" s="15"/>
      <c r="CM316" s="14"/>
      <c r="CN316" s="15"/>
      <c r="CO316" s="15"/>
      <c r="CP316" s="14"/>
      <c r="CQ316" s="15"/>
      <c r="CR316" s="15"/>
      <c r="CS316" s="14"/>
      <c r="CT316" s="15"/>
      <c r="CU316" s="15"/>
      <c r="CV316" s="14"/>
      <c r="CW316" s="15"/>
      <c r="CX316" s="15"/>
      <c r="CY316" s="14"/>
      <c r="CZ316" s="15"/>
      <c r="DA316" s="15"/>
      <c r="DB316" s="14"/>
      <c r="DC316" s="15"/>
      <c r="DD316" s="15"/>
      <c r="DE316" s="14"/>
      <c r="DF316" s="15"/>
      <c r="DG316" s="15"/>
      <c r="DH316" s="14"/>
      <c r="DI316" s="15"/>
      <c r="DJ316" s="15"/>
      <c r="DK316" s="14"/>
      <c r="DL316" s="15"/>
      <c r="DM316" s="15"/>
      <c r="DN316" s="14"/>
      <c r="DO316" s="15"/>
      <c r="DP316" s="15"/>
      <c r="DQ316" s="14"/>
      <c r="DR316" s="15"/>
      <c r="DS316" s="15"/>
      <c r="DT316" s="14"/>
      <c r="DU316" s="15"/>
      <c r="DV316" s="15"/>
      <c r="DW316" s="14"/>
      <c r="DX316" s="15"/>
      <c r="DY316" s="15"/>
      <c r="DZ316" s="14"/>
      <c r="EA316" s="50"/>
      <c r="EB316" s="15"/>
      <c r="EC316" s="50"/>
      <c r="ED316" s="172">
        <v>10000</v>
      </c>
      <c r="EE316" s="15"/>
      <c r="EF316" s="50"/>
      <c r="EG316" s="172"/>
      <c r="EH316" s="15"/>
      <c r="EI316" s="50"/>
      <c r="EJ316" s="172"/>
      <c r="EK316" s="15"/>
      <c r="EL316" s="50"/>
      <c r="EM316" s="172"/>
      <c r="EN316" s="15"/>
      <c r="EO316" s="50"/>
      <c r="EP316" s="172"/>
      <c r="EQ316" s="15"/>
      <c r="ER316" s="50"/>
      <c r="ES316" s="172"/>
      <c r="ET316" s="15"/>
      <c r="EU316" s="50"/>
      <c r="EV316" s="172"/>
      <c r="EW316" s="15"/>
      <c r="EX316" s="50"/>
      <c r="EY316" s="172"/>
      <c r="EZ316" s="15"/>
      <c r="FA316" s="50"/>
      <c r="FB316" s="172"/>
      <c r="FC316" s="15"/>
      <c r="FD316" s="50"/>
      <c r="FE316" s="172"/>
      <c r="FF316" s="15"/>
      <c r="FG316" s="50"/>
      <c r="FH316" s="172"/>
      <c r="FI316" s="15"/>
      <c r="FJ316" s="14"/>
      <c r="FK316" s="172"/>
      <c r="FL316" s="15"/>
      <c r="FM316" s="14"/>
      <c r="FN316" s="172"/>
      <c r="FO316" s="15"/>
      <c r="FP316" s="14"/>
      <c r="FQ316" s="172"/>
      <c r="FR316" s="15"/>
      <c r="FS316" s="14"/>
      <c r="FT316" s="172"/>
      <c r="FU316" s="15"/>
      <c r="FV316" s="14"/>
    </row>
    <row r="317" spans="1:178" s="12" customFormat="1" ht="15.75" x14ac:dyDescent="0.25">
      <c r="A317" s="59" t="s">
        <v>652</v>
      </c>
      <c r="B317" s="50">
        <f t="shared" si="506"/>
        <v>47.8</v>
      </c>
      <c r="C317" s="50">
        <f t="shared" si="507"/>
        <v>23.79766</v>
      </c>
      <c r="D317" s="15">
        <f t="shared" si="112"/>
        <v>49.785899581589959</v>
      </c>
      <c r="E317" s="50"/>
      <c r="F317" s="50"/>
      <c r="G317" s="50"/>
      <c r="H317" s="50"/>
      <c r="I317" s="50"/>
      <c r="J317" s="50"/>
      <c r="K317" s="50"/>
      <c r="L317" s="50"/>
      <c r="M317" s="50"/>
      <c r="N317" s="238"/>
      <c r="O317" s="238"/>
      <c r="P317" s="238"/>
      <c r="Q317" s="238"/>
      <c r="R317" s="238"/>
      <c r="S317" s="238"/>
      <c r="T317" s="238"/>
      <c r="U317" s="238"/>
      <c r="V317" s="238"/>
      <c r="W317" s="238"/>
      <c r="X317" s="238"/>
      <c r="Y317" s="238"/>
      <c r="Z317" s="50"/>
      <c r="AA317" s="15"/>
      <c r="AB317" s="50"/>
      <c r="AC317" s="238"/>
      <c r="AD317" s="238"/>
      <c r="AE317" s="238"/>
      <c r="AF317" s="238"/>
      <c r="AG317" s="238"/>
      <c r="AH317" s="238"/>
      <c r="AI317" s="238"/>
      <c r="AJ317" s="238"/>
      <c r="AK317" s="15"/>
      <c r="AL317" s="238"/>
      <c r="AM317" s="238"/>
      <c r="AN317" s="238"/>
      <c r="AO317" s="238"/>
      <c r="AP317" s="238"/>
      <c r="AQ317" s="15"/>
      <c r="AR317" s="238"/>
      <c r="AS317" s="238"/>
      <c r="AT317" s="238"/>
      <c r="AU317" s="238"/>
      <c r="AV317" s="238"/>
      <c r="AW317" s="238"/>
      <c r="AX317" s="238"/>
      <c r="AY317" s="238"/>
      <c r="AZ317" s="238"/>
      <c r="BA317" s="238"/>
      <c r="BB317" s="238"/>
      <c r="BC317" s="238"/>
      <c r="BD317" s="238"/>
      <c r="BE317" s="238"/>
      <c r="BF317" s="238"/>
      <c r="BG317" s="50">
        <v>47.8</v>
      </c>
      <c r="BH317" s="50">
        <v>23.79766</v>
      </c>
      <c r="BI317" s="14">
        <f t="shared" si="556"/>
        <v>49.785899581589959</v>
      </c>
      <c r="BJ317" s="50"/>
      <c r="BK317" s="15"/>
      <c r="BL317" s="238"/>
      <c r="BM317" s="238"/>
      <c r="BN317" s="238"/>
      <c r="BO317" s="238"/>
      <c r="BP317" s="50"/>
      <c r="BQ317" s="15"/>
      <c r="BR317" s="238"/>
      <c r="BS317" s="50"/>
      <c r="BT317" s="15"/>
      <c r="BU317" s="238"/>
      <c r="BV317" s="50"/>
      <c r="BW317" s="15"/>
      <c r="BX317" s="238"/>
      <c r="BY317" s="50"/>
      <c r="BZ317" s="15"/>
      <c r="CA317" s="238"/>
      <c r="CB317" s="50"/>
      <c r="CC317" s="15"/>
      <c r="CD317" s="238"/>
      <c r="CE317" s="50"/>
      <c r="CF317" s="15"/>
      <c r="CG317" s="14"/>
      <c r="CH317" s="50"/>
      <c r="CI317" s="15"/>
      <c r="CJ317" s="14"/>
      <c r="CK317" s="50"/>
      <c r="CL317" s="15"/>
      <c r="CM317" s="14"/>
      <c r="CN317" s="50"/>
      <c r="CO317" s="15"/>
      <c r="CP317" s="14"/>
      <c r="CQ317" s="50"/>
      <c r="CR317" s="15"/>
      <c r="CS317" s="14"/>
      <c r="CT317" s="50"/>
      <c r="CU317" s="15"/>
      <c r="CV317" s="14"/>
      <c r="CW317" s="50"/>
      <c r="CX317" s="15"/>
      <c r="CY317" s="14"/>
      <c r="CZ317" s="50"/>
      <c r="DA317" s="15"/>
      <c r="DB317" s="14"/>
      <c r="DC317" s="50"/>
      <c r="DD317" s="15"/>
      <c r="DE317" s="14"/>
      <c r="DF317" s="50"/>
      <c r="DG317" s="15"/>
      <c r="DH317" s="14"/>
      <c r="DI317" s="50"/>
      <c r="DJ317" s="15"/>
      <c r="DK317" s="14"/>
      <c r="DL317" s="50"/>
      <c r="DM317" s="15"/>
      <c r="DN317" s="14"/>
      <c r="DO317" s="50"/>
      <c r="DP317" s="15"/>
      <c r="DQ317" s="14"/>
      <c r="DR317" s="50"/>
      <c r="DS317" s="15"/>
      <c r="DT317" s="14"/>
      <c r="DU317" s="50"/>
      <c r="DV317" s="15"/>
      <c r="DW317" s="14"/>
      <c r="DX317" s="50"/>
      <c r="DY317" s="15"/>
      <c r="DZ317" s="14"/>
      <c r="EA317" s="50"/>
      <c r="EB317" s="15"/>
      <c r="EC317" s="50"/>
      <c r="ED317" s="50"/>
      <c r="EE317" s="15"/>
      <c r="EF317" s="50"/>
      <c r="EG317" s="50"/>
      <c r="EH317" s="15"/>
      <c r="EI317" s="50"/>
      <c r="EJ317" s="50"/>
      <c r="EK317" s="15"/>
      <c r="EL317" s="50"/>
      <c r="EM317" s="50"/>
      <c r="EN317" s="15"/>
      <c r="EO317" s="50"/>
      <c r="EP317" s="50"/>
      <c r="EQ317" s="15"/>
      <c r="ER317" s="50"/>
      <c r="ES317" s="50"/>
      <c r="ET317" s="15"/>
      <c r="EU317" s="50"/>
      <c r="EV317" s="50"/>
      <c r="EW317" s="15"/>
      <c r="EX317" s="50"/>
      <c r="EY317" s="50"/>
      <c r="EZ317" s="15"/>
      <c r="FA317" s="50"/>
      <c r="FB317" s="50"/>
      <c r="FC317" s="15"/>
      <c r="FD317" s="50"/>
      <c r="FE317" s="50"/>
      <c r="FF317" s="15"/>
      <c r="FG317" s="50"/>
      <c r="FH317" s="50"/>
      <c r="FI317" s="15"/>
      <c r="FJ317" s="14"/>
      <c r="FK317" s="50"/>
      <c r="FL317" s="15"/>
      <c r="FM317" s="14"/>
      <c r="FN317" s="50"/>
      <c r="FO317" s="15"/>
      <c r="FP317" s="14"/>
      <c r="FQ317" s="50"/>
      <c r="FR317" s="15"/>
      <c r="FS317" s="14"/>
      <c r="FT317" s="50"/>
      <c r="FU317" s="15"/>
      <c r="FV317" s="14"/>
    </row>
    <row r="318" spans="1:178" s="12" customFormat="1" ht="15.75" x14ac:dyDescent="0.25">
      <c r="A318" s="59" t="s">
        <v>710</v>
      </c>
      <c r="B318" s="50">
        <f t="shared" si="506"/>
        <v>92.7</v>
      </c>
      <c r="C318" s="50">
        <f t="shared" si="507"/>
        <v>6.1901599999999997</v>
      </c>
      <c r="D318" s="15">
        <f t="shared" si="112"/>
        <v>6.6776267529665576</v>
      </c>
      <c r="E318" s="50"/>
      <c r="F318" s="50"/>
      <c r="G318" s="50"/>
      <c r="H318" s="50"/>
      <c r="I318" s="50"/>
      <c r="J318" s="50"/>
      <c r="K318" s="50"/>
      <c r="L318" s="50"/>
      <c r="M318" s="50"/>
      <c r="N318" s="238"/>
      <c r="O318" s="238"/>
      <c r="P318" s="238"/>
      <c r="Q318" s="238"/>
      <c r="R318" s="238"/>
      <c r="S318" s="238"/>
      <c r="T318" s="238"/>
      <c r="U318" s="238"/>
      <c r="V318" s="238"/>
      <c r="W318" s="238"/>
      <c r="X318" s="238"/>
      <c r="Y318" s="238"/>
      <c r="Z318" s="50"/>
      <c r="AA318" s="15"/>
      <c r="AB318" s="50"/>
      <c r="AC318" s="238"/>
      <c r="AD318" s="238"/>
      <c r="AE318" s="238"/>
      <c r="AF318" s="238"/>
      <c r="AG318" s="238"/>
      <c r="AH318" s="238"/>
      <c r="AI318" s="238"/>
      <c r="AJ318" s="238"/>
      <c r="AK318" s="15"/>
      <c r="AL318" s="238"/>
      <c r="AM318" s="238"/>
      <c r="AN318" s="238"/>
      <c r="AO318" s="238"/>
      <c r="AP318" s="238"/>
      <c r="AQ318" s="15"/>
      <c r="AR318" s="238"/>
      <c r="AS318" s="238"/>
      <c r="AT318" s="238"/>
      <c r="AU318" s="238"/>
      <c r="AV318" s="238"/>
      <c r="AW318" s="238"/>
      <c r="AX318" s="238"/>
      <c r="AY318" s="238"/>
      <c r="AZ318" s="238"/>
      <c r="BA318" s="238"/>
      <c r="BB318" s="238"/>
      <c r="BC318" s="238"/>
      <c r="BD318" s="238"/>
      <c r="BE318" s="238"/>
      <c r="BF318" s="238"/>
      <c r="BG318" s="50">
        <v>92.7</v>
      </c>
      <c r="BH318" s="50">
        <v>6.1901599999999997</v>
      </c>
      <c r="BI318" s="14">
        <f t="shared" si="556"/>
        <v>6.6776267529665576</v>
      </c>
      <c r="BJ318" s="50"/>
      <c r="BK318" s="15"/>
      <c r="BL318" s="238"/>
      <c r="BM318" s="238"/>
      <c r="BN318" s="238"/>
      <c r="BO318" s="238"/>
      <c r="BP318" s="50"/>
      <c r="BQ318" s="15"/>
      <c r="BR318" s="238"/>
      <c r="BS318" s="50"/>
      <c r="BT318" s="15"/>
      <c r="BU318" s="238"/>
      <c r="BV318" s="50"/>
      <c r="BW318" s="15"/>
      <c r="BX318" s="238"/>
      <c r="BY318" s="50"/>
      <c r="BZ318" s="15"/>
      <c r="CA318" s="238"/>
      <c r="CB318" s="50"/>
      <c r="CC318" s="15"/>
      <c r="CD318" s="238"/>
      <c r="CE318" s="50"/>
      <c r="CF318" s="15"/>
      <c r="CG318" s="14"/>
      <c r="CH318" s="50"/>
      <c r="CI318" s="15"/>
      <c r="CJ318" s="14"/>
      <c r="CK318" s="50"/>
      <c r="CL318" s="15"/>
      <c r="CM318" s="14"/>
      <c r="CN318" s="50"/>
      <c r="CO318" s="15"/>
      <c r="CP318" s="14"/>
      <c r="CQ318" s="50"/>
      <c r="CR318" s="15"/>
      <c r="CS318" s="14"/>
      <c r="CT318" s="50"/>
      <c r="CU318" s="15"/>
      <c r="CV318" s="14"/>
      <c r="CW318" s="50"/>
      <c r="CX318" s="15"/>
      <c r="CY318" s="14"/>
      <c r="CZ318" s="50"/>
      <c r="DA318" s="15"/>
      <c r="DB318" s="14"/>
      <c r="DC318" s="50"/>
      <c r="DD318" s="15"/>
      <c r="DE318" s="14"/>
      <c r="DF318" s="50"/>
      <c r="DG318" s="15"/>
      <c r="DH318" s="14"/>
      <c r="DI318" s="50"/>
      <c r="DJ318" s="15"/>
      <c r="DK318" s="14"/>
      <c r="DL318" s="50"/>
      <c r="DM318" s="15"/>
      <c r="DN318" s="14"/>
      <c r="DO318" s="50"/>
      <c r="DP318" s="15"/>
      <c r="DQ318" s="14"/>
      <c r="DR318" s="50"/>
      <c r="DS318" s="15"/>
      <c r="DT318" s="14"/>
      <c r="DU318" s="50"/>
      <c r="DV318" s="15"/>
      <c r="DW318" s="14"/>
      <c r="DX318" s="50"/>
      <c r="DY318" s="15"/>
      <c r="DZ318" s="14"/>
      <c r="EA318" s="50"/>
      <c r="EB318" s="15"/>
      <c r="EC318" s="50"/>
      <c r="ED318" s="50"/>
      <c r="EE318" s="15"/>
      <c r="EF318" s="50"/>
      <c r="EG318" s="50"/>
      <c r="EH318" s="15"/>
      <c r="EI318" s="50"/>
      <c r="EJ318" s="50"/>
      <c r="EK318" s="15"/>
      <c r="EL318" s="50"/>
      <c r="EM318" s="50"/>
      <c r="EN318" s="15"/>
      <c r="EO318" s="50"/>
      <c r="EP318" s="50"/>
      <c r="EQ318" s="15"/>
      <c r="ER318" s="50"/>
      <c r="ES318" s="50"/>
      <c r="ET318" s="15"/>
      <c r="EU318" s="50"/>
      <c r="EV318" s="50"/>
      <c r="EW318" s="15"/>
      <c r="EX318" s="50"/>
      <c r="EY318" s="50"/>
      <c r="EZ318" s="15"/>
      <c r="FA318" s="50"/>
      <c r="FB318" s="50"/>
      <c r="FC318" s="15"/>
      <c r="FD318" s="50"/>
      <c r="FE318" s="50"/>
      <c r="FF318" s="15"/>
      <c r="FG318" s="50"/>
      <c r="FH318" s="50"/>
      <c r="FI318" s="15"/>
      <c r="FJ318" s="14"/>
      <c r="FK318" s="50"/>
      <c r="FL318" s="15"/>
      <c r="FM318" s="14"/>
      <c r="FN318" s="50"/>
      <c r="FO318" s="15"/>
      <c r="FP318" s="14"/>
      <c r="FQ318" s="50"/>
      <c r="FR318" s="15"/>
      <c r="FS318" s="14"/>
      <c r="FT318" s="50"/>
      <c r="FU318" s="15"/>
      <c r="FV318" s="14"/>
    </row>
    <row r="319" spans="1:178" s="12" customFormat="1" ht="15.75" x14ac:dyDescent="0.25">
      <c r="A319" s="59" t="s">
        <v>482</v>
      </c>
      <c r="B319" s="50">
        <f t="shared" si="506"/>
        <v>79.099999999999994</v>
      </c>
      <c r="C319" s="50">
        <f t="shared" si="507"/>
        <v>37.631809999999994</v>
      </c>
      <c r="D319" s="15">
        <f t="shared" si="112"/>
        <v>47.57498103666245</v>
      </c>
      <c r="E319" s="50"/>
      <c r="F319" s="50"/>
      <c r="G319" s="50"/>
      <c r="H319" s="50"/>
      <c r="I319" s="50"/>
      <c r="J319" s="50"/>
      <c r="K319" s="50"/>
      <c r="L319" s="50"/>
      <c r="M319" s="50"/>
      <c r="N319" s="238"/>
      <c r="O319" s="238"/>
      <c r="P319" s="238"/>
      <c r="Q319" s="238"/>
      <c r="R319" s="238"/>
      <c r="S319" s="238"/>
      <c r="T319" s="238"/>
      <c r="U319" s="238"/>
      <c r="V319" s="238"/>
      <c r="W319" s="238"/>
      <c r="X319" s="238"/>
      <c r="Y319" s="238"/>
      <c r="Z319" s="50"/>
      <c r="AA319" s="15"/>
      <c r="AB319" s="50"/>
      <c r="AC319" s="238"/>
      <c r="AD319" s="238"/>
      <c r="AE319" s="238"/>
      <c r="AF319" s="238"/>
      <c r="AG319" s="238"/>
      <c r="AH319" s="238"/>
      <c r="AI319" s="238"/>
      <c r="AJ319" s="238"/>
      <c r="AK319" s="15"/>
      <c r="AL319" s="238"/>
      <c r="AM319" s="238"/>
      <c r="AN319" s="238"/>
      <c r="AO319" s="238"/>
      <c r="AP319" s="238"/>
      <c r="AQ319" s="15"/>
      <c r="AR319" s="238"/>
      <c r="AS319" s="238"/>
      <c r="AT319" s="238"/>
      <c r="AU319" s="238"/>
      <c r="AV319" s="238"/>
      <c r="AW319" s="238"/>
      <c r="AX319" s="238"/>
      <c r="AY319" s="238"/>
      <c r="AZ319" s="238"/>
      <c r="BA319" s="238"/>
      <c r="BB319" s="238"/>
      <c r="BC319" s="238"/>
      <c r="BD319" s="238"/>
      <c r="BE319" s="238"/>
      <c r="BF319" s="238"/>
      <c r="BG319" s="50">
        <v>79.099999999999994</v>
      </c>
      <c r="BH319" s="50">
        <v>37.631809999999994</v>
      </c>
      <c r="BI319" s="14">
        <f t="shared" si="556"/>
        <v>47.57498103666245</v>
      </c>
      <c r="BJ319" s="50"/>
      <c r="BK319" s="15"/>
      <c r="BL319" s="238"/>
      <c r="BM319" s="238"/>
      <c r="BN319" s="238"/>
      <c r="BO319" s="238"/>
      <c r="BP319" s="50"/>
      <c r="BQ319" s="15"/>
      <c r="BR319" s="238"/>
      <c r="BS319" s="50"/>
      <c r="BT319" s="15"/>
      <c r="BU319" s="238"/>
      <c r="BV319" s="50"/>
      <c r="BW319" s="15"/>
      <c r="BX319" s="238"/>
      <c r="BY319" s="50"/>
      <c r="BZ319" s="15"/>
      <c r="CA319" s="238"/>
      <c r="CB319" s="50"/>
      <c r="CC319" s="15"/>
      <c r="CD319" s="238"/>
      <c r="CE319" s="50"/>
      <c r="CF319" s="15"/>
      <c r="CG319" s="14"/>
      <c r="CH319" s="50"/>
      <c r="CI319" s="15"/>
      <c r="CJ319" s="14"/>
      <c r="CK319" s="50"/>
      <c r="CL319" s="15"/>
      <c r="CM319" s="14"/>
      <c r="CN319" s="50"/>
      <c r="CO319" s="15"/>
      <c r="CP319" s="14"/>
      <c r="CQ319" s="50"/>
      <c r="CR319" s="15"/>
      <c r="CS319" s="14"/>
      <c r="CT319" s="50"/>
      <c r="CU319" s="15"/>
      <c r="CV319" s="14"/>
      <c r="CW319" s="50"/>
      <c r="CX319" s="15"/>
      <c r="CY319" s="14"/>
      <c r="CZ319" s="50"/>
      <c r="DA319" s="15"/>
      <c r="DB319" s="14"/>
      <c r="DC319" s="50"/>
      <c r="DD319" s="15"/>
      <c r="DE319" s="14"/>
      <c r="DF319" s="50"/>
      <c r="DG319" s="15"/>
      <c r="DH319" s="14"/>
      <c r="DI319" s="50"/>
      <c r="DJ319" s="15"/>
      <c r="DK319" s="14"/>
      <c r="DL319" s="50"/>
      <c r="DM319" s="15"/>
      <c r="DN319" s="14"/>
      <c r="DO319" s="50"/>
      <c r="DP319" s="15"/>
      <c r="DQ319" s="14"/>
      <c r="DR319" s="50"/>
      <c r="DS319" s="15"/>
      <c r="DT319" s="14"/>
      <c r="DU319" s="50"/>
      <c r="DV319" s="15"/>
      <c r="DW319" s="14"/>
      <c r="DX319" s="50"/>
      <c r="DY319" s="15"/>
      <c r="DZ319" s="14"/>
      <c r="EA319" s="50"/>
      <c r="EB319" s="15"/>
      <c r="EC319" s="50"/>
      <c r="ED319" s="50"/>
      <c r="EE319" s="15"/>
      <c r="EF319" s="50"/>
      <c r="EG319" s="50"/>
      <c r="EH319" s="15"/>
      <c r="EI319" s="50"/>
      <c r="EJ319" s="50"/>
      <c r="EK319" s="15"/>
      <c r="EL319" s="50"/>
      <c r="EM319" s="50"/>
      <c r="EN319" s="15"/>
      <c r="EO319" s="50"/>
      <c r="EP319" s="50"/>
      <c r="EQ319" s="15"/>
      <c r="ER319" s="50"/>
      <c r="ES319" s="50"/>
      <c r="ET319" s="15"/>
      <c r="EU319" s="50"/>
      <c r="EV319" s="50"/>
      <c r="EW319" s="15"/>
      <c r="EX319" s="50"/>
      <c r="EY319" s="50"/>
      <c r="EZ319" s="15"/>
      <c r="FA319" s="50"/>
      <c r="FB319" s="50"/>
      <c r="FC319" s="15"/>
      <c r="FD319" s="50"/>
      <c r="FE319" s="50"/>
      <c r="FF319" s="15"/>
      <c r="FG319" s="50"/>
      <c r="FH319" s="50"/>
      <c r="FI319" s="15"/>
      <c r="FJ319" s="14"/>
      <c r="FK319" s="50"/>
      <c r="FL319" s="15"/>
      <c r="FM319" s="14"/>
      <c r="FN319" s="50"/>
      <c r="FO319" s="15"/>
      <c r="FP319" s="14"/>
      <c r="FQ319" s="50"/>
      <c r="FR319" s="15"/>
      <c r="FS319" s="14"/>
      <c r="FT319" s="50"/>
      <c r="FU319" s="15"/>
      <c r="FV319" s="14"/>
    </row>
    <row r="320" spans="1:178" s="12" customFormat="1" ht="15.75" x14ac:dyDescent="0.25">
      <c r="A320" s="59" t="s">
        <v>655</v>
      </c>
      <c r="B320" s="50">
        <f t="shared" si="506"/>
        <v>182.5</v>
      </c>
      <c r="C320" s="50">
        <f t="shared" si="507"/>
        <v>94.61815</v>
      </c>
      <c r="D320" s="15">
        <f t="shared" si="112"/>
        <v>51.845561643835616</v>
      </c>
      <c r="E320" s="50"/>
      <c r="F320" s="50"/>
      <c r="G320" s="50"/>
      <c r="H320" s="50"/>
      <c r="I320" s="50"/>
      <c r="J320" s="50"/>
      <c r="K320" s="50"/>
      <c r="L320" s="50"/>
      <c r="M320" s="50"/>
      <c r="N320" s="238"/>
      <c r="O320" s="238"/>
      <c r="P320" s="238"/>
      <c r="Q320" s="238"/>
      <c r="R320" s="238"/>
      <c r="S320" s="238"/>
      <c r="T320" s="238"/>
      <c r="U320" s="238"/>
      <c r="V320" s="238"/>
      <c r="W320" s="238"/>
      <c r="X320" s="238"/>
      <c r="Y320" s="238"/>
      <c r="Z320" s="50"/>
      <c r="AA320" s="15"/>
      <c r="AB320" s="50"/>
      <c r="AC320" s="238"/>
      <c r="AD320" s="238"/>
      <c r="AE320" s="238"/>
      <c r="AF320" s="238"/>
      <c r="AG320" s="238"/>
      <c r="AH320" s="238"/>
      <c r="AI320" s="238"/>
      <c r="AJ320" s="238"/>
      <c r="AK320" s="15"/>
      <c r="AL320" s="238"/>
      <c r="AM320" s="238"/>
      <c r="AN320" s="238"/>
      <c r="AO320" s="238"/>
      <c r="AP320" s="238"/>
      <c r="AQ320" s="15"/>
      <c r="AR320" s="238"/>
      <c r="AS320" s="238"/>
      <c r="AT320" s="238"/>
      <c r="AU320" s="238"/>
      <c r="AV320" s="238"/>
      <c r="AW320" s="238"/>
      <c r="AX320" s="238"/>
      <c r="AY320" s="238"/>
      <c r="AZ320" s="238"/>
      <c r="BA320" s="238"/>
      <c r="BB320" s="238"/>
      <c r="BC320" s="238"/>
      <c r="BD320" s="238"/>
      <c r="BE320" s="238"/>
      <c r="BF320" s="238"/>
      <c r="BG320" s="50">
        <v>182.5</v>
      </c>
      <c r="BH320" s="50">
        <v>94.61815</v>
      </c>
      <c r="BI320" s="14">
        <f t="shared" si="556"/>
        <v>51.845561643835616</v>
      </c>
      <c r="BJ320" s="50"/>
      <c r="BK320" s="15"/>
      <c r="BL320" s="238"/>
      <c r="BM320" s="238"/>
      <c r="BN320" s="238"/>
      <c r="BO320" s="238"/>
      <c r="BP320" s="50"/>
      <c r="BQ320" s="15"/>
      <c r="BR320" s="238"/>
      <c r="BS320" s="50"/>
      <c r="BT320" s="15"/>
      <c r="BU320" s="238"/>
      <c r="BV320" s="50"/>
      <c r="BW320" s="15"/>
      <c r="BX320" s="238"/>
      <c r="BY320" s="50"/>
      <c r="BZ320" s="15"/>
      <c r="CA320" s="238"/>
      <c r="CB320" s="50"/>
      <c r="CC320" s="15"/>
      <c r="CD320" s="238"/>
      <c r="CE320" s="50"/>
      <c r="CF320" s="15"/>
      <c r="CG320" s="14"/>
      <c r="CH320" s="50"/>
      <c r="CI320" s="15"/>
      <c r="CJ320" s="14"/>
      <c r="CK320" s="50"/>
      <c r="CL320" s="15"/>
      <c r="CM320" s="14"/>
      <c r="CN320" s="50"/>
      <c r="CO320" s="15"/>
      <c r="CP320" s="14"/>
      <c r="CQ320" s="50"/>
      <c r="CR320" s="15"/>
      <c r="CS320" s="14"/>
      <c r="CT320" s="50"/>
      <c r="CU320" s="15"/>
      <c r="CV320" s="14"/>
      <c r="CW320" s="50"/>
      <c r="CX320" s="15"/>
      <c r="CY320" s="14"/>
      <c r="CZ320" s="50"/>
      <c r="DA320" s="15"/>
      <c r="DB320" s="14"/>
      <c r="DC320" s="50"/>
      <c r="DD320" s="15"/>
      <c r="DE320" s="14"/>
      <c r="DF320" s="50"/>
      <c r="DG320" s="15"/>
      <c r="DH320" s="14"/>
      <c r="DI320" s="50"/>
      <c r="DJ320" s="15"/>
      <c r="DK320" s="14"/>
      <c r="DL320" s="50"/>
      <c r="DM320" s="15"/>
      <c r="DN320" s="14"/>
      <c r="DO320" s="50"/>
      <c r="DP320" s="15"/>
      <c r="DQ320" s="14"/>
      <c r="DR320" s="50"/>
      <c r="DS320" s="15"/>
      <c r="DT320" s="14"/>
      <c r="DU320" s="50"/>
      <c r="DV320" s="15"/>
      <c r="DW320" s="14"/>
      <c r="DX320" s="50"/>
      <c r="DY320" s="15"/>
      <c r="DZ320" s="14"/>
      <c r="EA320" s="50"/>
      <c r="EB320" s="15"/>
      <c r="EC320" s="50"/>
      <c r="ED320" s="50"/>
      <c r="EE320" s="15"/>
      <c r="EF320" s="50"/>
      <c r="EG320" s="50"/>
      <c r="EH320" s="15"/>
      <c r="EI320" s="50"/>
      <c r="EJ320" s="50"/>
      <c r="EK320" s="15"/>
      <c r="EL320" s="50"/>
      <c r="EM320" s="50"/>
      <c r="EN320" s="15"/>
      <c r="EO320" s="50"/>
      <c r="EP320" s="50"/>
      <c r="EQ320" s="15"/>
      <c r="ER320" s="50"/>
      <c r="ES320" s="50"/>
      <c r="ET320" s="15"/>
      <c r="EU320" s="50"/>
      <c r="EV320" s="50"/>
      <c r="EW320" s="15"/>
      <c r="EX320" s="50"/>
      <c r="EY320" s="50"/>
      <c r="EZ320" s="15"/>
      <c r="FA320" s="50"/>
      <c r="FB320" s="50"/>
      <c r="FC320" s="15"/>
      <c r="FD320" s="50"/>
      <c r="FE320" s="50"/>
      <c r="FF320" s="15"/>
      <c r="FG320" s="50"/>
      <c r="FH320" s="50"/>
      <c r="FI320" s="15"/>
      <c r="FJ320" s="14"/>
      <c r="FK320" s="50"/>
      <c r="FL320" s="15"/>
      <c r="FM320" s="14"/>
      <c r="FN320" s="50"/>
      <c r="FO320" s="15"/>
      <c r="FP320" s="14"/>
      <c r="FQ320" s="50"/>
      <c r="FR320" s="15"/>
      <c r="FS320" s="14"/>
      <c r="FT320" s="50"/>
      <c r="FU320" s="15"/>
      <c r="FV320" s="14"/>
    </row>
    <row r="321" spans="1:178" s="12" customFormat="1" ht="15.75" x14ac:dyDescent="0.25">
      <c r="A321" s="59" t="s">
        <v>490</v>
      </c>
      <c r="B321" s="50">
        <f t="shared" si="506"/>
        <v>92.7</v>
      </c>
      <c r="C321" s="50">
        <f t="shared" si="507"/>
        <v>35.427099999999996</v>
      </c>
      <c r="D321" s="15">
        <f t="shared" si="112"/>
        <v>38.216936353829553</v>
      </c>
      <c r="E321" s="50"/>
      <c r="F321" s="50"/>
      <c r="G321" s="50"/>
      <c r="H321" s="50"/>
      <c r="I321" s="50"/>
      <c r="J321" s="50"/>
      <c r="K321" s="50"/>
      <c r="L321" s="50"/>
      <c r="M321" s="50"/>
      <c r="N321" s="238"/>
      <c r="O321" s="238"/>
      <c r="P321" s="238"/>
      <c r="Q321" s="238"/>
      <c r="R321" s="238"/>
      <c r="S321" s="238"/>
      <c r="T321" s="238"/>
      <c r="U321" s="238"/>
      <c r="V321" s="238"/>
      <c r="W321" s="238"/>
      <c r="X321" s="238"/>
      <c r="Y321" s="238"/>
      <c r="Z321" s="50"/>
      <c r="AA321" s="15"/>
      <c r="AB321" s="50"/>
      <c r="AC321" s="238"/>
      <c r="AD321" s="238"/>
      <c r="AE321" s="238"/>
      <c r="AF321" s="238"/>
      <c r="AG321" s="238"/>
      <c r="AH321" s="238"/>
      <c r="AI321" s="238"/>
      <c r="AJ321" s="238"/>
      <c r="AK321" s="15"/>
      <c r="AL321" s="238"/>
      <c r="AM321" s="238"/>
      <c r="AN321" s="238"/>
      <c r="AO321" s="238"/>
      <c r="AP321" s="238"/>
      <c r="AQ321" s="15"/>
      <c r="AR321" s="238"/>
      <c r="AS321" s="238"/>
      <c r="AT321" s="238"/>
      <c r="AU321" s="238"/>
      <c r="AV321" s="238"/>
      <c r="AW321" s="238"/>
      <c r="AX321" s="238"/>
      <c r="AY321" s="238"/>
      <c r="AZ321" s="238"/>
      <c r="BA321" s="238"/>
      <c r="BB321" s="238"/>
      <c r="BC321" s="238"/>
      <c r="BD321" s="238"/>
      <c r="BE321" s="238"/>
      <c r="BF321" s="238"/>
      <c r="BG321" s="50">
        <v>92.7</v>
      </c>
      <c r="BH321" s="50">
        <v>35.427099999999996</v>
      </c>
      <c r="BI321" s="14">
        <f t="shared" si="556"/>
        <v>38.216936353829553</v>
      </c>
      <c r="BJ321" s="50"/>
      <c r="BK321" s="15"/>
      <c r="BL321" s="238"/>
      <c r="BM321" s="238"/>
      <c r="BN321" s="238"/>
      <c r="BO321" s="238"/>
      <c r="BP321" s="50"/>
      <c r="BQ321" s="15"/>
      <c r="BR321" s="238"/>
      <c r="BS321" s="50"/>
      <c r="BT321" s="15"/>
      <c r="BU321" s="238"/>
      <c r="BV321" s="50"/>
      <c r="BW321" s="15"/>
      <c r="BX321" s="238"/>
      <c r="BY321" s="50"/>
      <c r="BZ321" s="15"/>
      <c r="CA321" s="238"/>
      <c r="CB321" s="50"/>
      <c r="CC321" s="15"/>
      <c r="CD321" s="238"/>
      <c r="CE321" s="50"/>
      <c r="CF321" s="15"/>
      <c r="CG321" s="14"/>
      <c r="CH321" s="50"/>
      <c r="CI321" s="15"/>
      <c r="CJ321" s="14"/>
      <c r="CK321" s="50"/>
      <c r="CL321" s="15"/>
      <c r="CM321" s="14"/>
      <c r="CN321" s="50"/>
      <c r="CO321" s="15"/>
      <c r="CP321" s="14"/>
      <c r="CQ321" s="50"/>
      <c r="CR321" s="15"/>
      <c r="CS321" s="14"/>
      <c r="CT321" s="50"/>
      <c r="CU321" s="15"/>
      <c r="CV321" s="14"/>
      <c r="CW321" s="50"/>
      <c r="CX321" s="15"/>
      <c r="CY321" s="14"/>
      <c r="CZ321" s="50"/>
      <c r="DA321" s="15"/>
      <c r="DB321" s="14"/>
      <c r="DC321" s="50"/>
      <c r="DD321" s="15"/>
      <c r="DE321" s="14"/>
      <c r="DF321" s="50"/>
      <c r="DG321" s="15"/>
      <c r="DH321" s="14"/>
      <c r="DI321" s="50"/>
      <c r="DJ321" s="15"/>
      <c r="DK321" s="14"/>
      <c r="DL321" s="50"/>
      <c r="DM321" s="15"/>
      <c r="DN321" s="14"/>
      <c r="DO321" s="50"/>
      <c r="DP321" s="15"/>
      <c r="DQ321" s="14"/>
      <c r="DR321" s="50"/>
      <c r="DS321" s="15"/>
      <c r="DT321" s="14"/>
      <c r="DU321" s="50"/>
      <c r="DV321" s="15"/>
      <c r="DW321" s="14"/>
      <c r="DX321" s="50"/>
      <c r="DY321" s="15"/>
      <c r="DZ321" s="14"/>
      <c r="EA321" s="50"/>
      <c r="EB321" s="15"/>
      <c r="EC321" s="50"/>
      <c r="ED321" s="50"/>
      <c r="EE321" s="15"/>
      <c r="EF321" s="50"/>
      <c r="EG321" s="50"/>
      <c r="EH321" s="15"/>
      <c r="EI321" s="50"/>
      <c r="EJ321" s="50"/>
      <c r="EK321" s="15"/>
      <c r="EL321" s="50"/>
      <c r="EM321" s="50"/>
      <c r="EN321" s="15"/>
      <c r="EO321" s="50"/>
      <c r="EP321" s="50"/>
      <c r="EQ321" s="15"/>
      <c r="ER321" s="50"/>
      <c r="ES321" s="50"/>
      <c r="ET321" s="15"/>
      <c r="EU321" s="50"/>
      <c r="EV321" s="50"/>
      <c r="EW321" s="15"/>
      <c r="EX321" s="50"/>
      <c r="EY321" s="50"/>
      <c r="EZ321" s="15"/>
      <c r="FA321" s="50"/>
      <c r="FB321" s="50"/>
      <c r="FC321" s="15"/>
      <c r="FD321" s="50"/>
      <c r="FE321" s="50"/>
      <c r="FF321" s="15"/>
      <c r="FG321" s="50"/>
      <c r="FH321" s="50"/>
      <c r="FI321" s="15"/>
      <c r="FJ321" s="14"/>
      <c r="FK321" s="50"/>
      <c r="FL321" s="15"/>
      <c r="FM321" s="14"/>
      <c r="FN321" s="50"/>
      <c r="FO321" s="15"/>
      <c r="FP321" s="14"/>
      <c r="FQ321" s="50"/>
      <c r="FR321" s="15"/>
      <c r="FS321" s="14"/>
      <c r="FT321" s="50"/>
      <c r="FU321" s="15"/>
      <c r="FV321" s="14"/>
    </row>
    <row r="322" spans="1:178" s="12" customFormat="1" ht="15.75" x14ac:dyDescent="0.25">
      <c r="A322" s="59" t="s">
        <v>654</v>
      </c>
      <c r="B322" s="50">
        <f t="shared" si="506"/>
        <v>182.5</v>
      </c>
      <c r="C322" s="50">
        <f t="shared" si="507"/>
        <v>91.250419999999991</v>
      </c>
      <c r="D322" s="15">
        <f t="shared" si="112"/>
        <v>50.000230136986303</v>
      </c>
      <c r="E322" s="50"/>
      <c r="F322" s="50"/>
      <c r="G322" s="50"/>
      <c r="H322" s="50"/>
      <c r="I322" s="50"/>
      <c r="J322" s="50"/>
      <c r="K322" s="50"/>
      <c r="L322" s="50"/>
      <c r="M322" s="50"/>
      <c r="N322" s="238"/>
      <c r="O322" s="238"/>
      <c r="P322" s="238"/>
      <c r="Q322" s="238"/>
      <c r="R322" s="238"/>
      <c r="S322" s="238"/>
      <c r="T322" s="238"/>
      <c r="U322" s="238"/>
      <c r="V322" s="238"/>
      <c r="W322" s="238"/>
      <c r="X322" s="238"/>
      <c r="Y322" s="238"/>
      <c r="Z322" s="50"/>
      <c r="AA322" s="15"/>
      <c r="AB322" s="50"/>
      <c r="AC322" s="238"/>
      <c r="AD322" s="238"/>
      <c r="AE322" s="238"/>
      <c r="AF322" s="238"/>
      <c r="AG322" s="238"/>
      <c r="AH322" s="238"/>
      <c r="AI322" s="238"/>
      <c r="AJ322" s="238"/>
      <c r="AK322" s="15"/>
      <c r="AL322" s="238"/>
      <c r="AM322" s="238"/>
      <c r="AN322" s="238"/>
      <c r="AO322" s="238"/>
      <c r="AP322" s="238"/>
      <c r="AQ322" s="15"/>
      <c r="AR322" s="238"/>
      <c r="AS322" s="238"/>
      <c r="AT322" s="238"/>
      <c r="AU322" s="238"/>
      <c r="AV322" s="238"/>
      <c r="AW322" s="238"/>
      <c r="AX322" s="238"/>
      <c r="AY322" s="238"/>
      <c r="AZ322" s="238"/>
      <c r="BA322" s="238"/>
      <c r="BB322" s="238"/>
      <c r="BC322" s="238"/>
      <c r="BD322" s="238"/>
      <c r="BE322" s="238"/>
      <c r="BF322" s="238"/>
      <c r="BG322" s="50">
        <v>182.5</v>
      </c>
      <c r="BH322" s="50">
        <v>91.250419999999991</v>
      </c>
      <c r="BI322" s="14">
        <f t="shared" si="556"/>
        <v>50.000230136986303</v>
      </c>
      <c r="BJ322" s="50"/>
      <c r="BK322" s="15"/>
      <c r="BL322" s="238"/>
      <c r="BM322" s="238"/>
      <c r="BN322" s="238"/>
      <c r="BO322" s="238"/>
      <c r="BP322" s="50"/>
      <c r="BQ322" s="15"/>
      <c r="BR322" s="238"/>
      <c r="BS322" s="50"/>
      <c r="BT322" s="15"/>
      <c r="BU322" s="238"/>
      <c r="BV322" s="50"/>
      <c r="BW322" s="15"/>
      <c r="BX322" s="238"/>
      <c r="BY322" s="50"/>
      <c r="BZ322" s="15"/>
      <c r="CA322" s="238"/>
      <c r="CB322" s="50"/>
      <c r="CC322" s="15"/>
      <c r="CD322" s="238"/>
      <c r="CE322" s="50"/>
      <c r="CF322" s="15"/>
      <c r="CG322" s="14"/>
      <c r="CH322" s="50"/>
      <c r="CI322" s="15"/>
      <c r="CJ322" s="14"/>
      <c r="CK322" s="50"/>
      <c r="CL322" s="15"/>
      <c r="CM322" s="14"/>
      <c r="CN322" s="50"/>
      <c r="CO322" s="15"/>
      <c r="CP322" s="14"/>
      <c r="CQ322" s="50"/>
      <c r="CR322" s="15"/>
      <c r="CS322" s="14"/>
      <c r="CT322" s="50"/>
      <c r="CU322" s="15"/>
      <c r="CV322" s="14"/>
      <c r="CW322" s="50"/>
      <c r="CX322" s="15"/>
      <c r="CY322" s="14"/>
      <c r="CZ322" s="50"/>
      <c r="DA322" s="15"/>
      <c r="DB322" s="14"/>
      <c r="DC322" s="50"/>
      <c r="DD322" s="15"/>
      <c r="DE322" s="14"/>
      <c r="DF322" s="50"/>
      <c r="DG322" s="15"/>
      <c r="DH322" s="14"/>
      <c r="DI322" s="50"/>
      <c r="DJ322" s="15"/>
      <c r="DK322" s="14"/>
      <c r="DL322" s="50"/>
      <c r="DM322" s="15"/>
      <c r="DN322" s="14"/>
      <c r="DO322" s="50"/>
      <c r="DP322" s="15"/>
      <c r="DQ322" s="14"/>
      <c r="DR322" s="50"/>
      <c r="DS322" s="15"/>
      <c r="DT322" s="14"/>
      <c r="DU322" s="50"/>
      <c r="DV322" s="15"/>
      <c r="DW322" s="14"/>
      <c r="DX322" s="50"/>
      <c r="DY322" s="15"/>
      <c r="DZ322" s="14"/>
      <c r="EA322" s="50"/>
      <c r="EB322" s="15"/>
      <c r="EC322" s="50"/>
      <c r="ED322" s="50"/>
      <c r="EE322" s="15"/>
      <c r="EF322" s="50"/>
      <c r="EG322" s="50"/>
      <c r="EH322" s="15"/>
      <c r="EI322" s="50"/>
      <c r="EJ322" s="50"/>
      <c r="EK322" s="15"/>
      <c r="EL322" s="50"/>
      <c r="EM322" s="50"/>
      <c r="EN322" s="15"/>
      <c r="EO322" s="50"/>
      <c r="EP322" s="50"/>
      <c r="EQ322" s="15"/>
      <c r="ER322" s="50"/>
      <c r="ES322" s="50"/>
      <c r="ET322" s="15"/>
      <c r="EU322" s="50"/>
      <c r="EV322" s="50"/>
      <c r="EW322" s="15"/>
      <c r="EX322" s="50"/>
      <c r="EY322" s="50"/>
      <c r="EZ322" s="15"/>
      <c r="FA322" s="50"/>
      <c r="FB322" s="50"/>
      <c r="FC322" s="15"/>
      <c r="FD322" s="50"/>
      <c r="FE322" s="50"/>
      <c r="FF322" s="15"/>
      <c r="FG322" s="50"/>
      <c r="FH322" s="50"/>
      <c r="FI322" s="15"/>
      <c r="FJ322" s="14"/>
      <c r="FK322" s="50"/>
      <c r="FL322" s="15"/>
      <c r="FM322" s="14"/>
      <c r="FN322" s="50"/>
      <c r="FO322" s="15"/>
      <c r="FP322" s="14"/>
      <c r="FQ322" s="50"/>
      <c r="FR322" s="15"/>
      <c r="FS322" s="14"/>
      <c r="FT322" s="50"/>
      <c r="FU322" s="15"/>
      <c r="FV322" s="14"/>
    </row>
    <row r="323" spans="1:178" s="12" customFormat="1" ht="15.75" x14ac:dyDescent="0.25">
      <c r="A323" s="59" t="s">
        <v>711</v>
      </c>
      <c r="B323" s="50">
        <f t="shared" si="506"/>
        <v>92.7</v>
      </c>
      <c r="C323" s="50">
        <f t="shared" si="507"/>
        <v>29.03932</v>
      </c>
      <c r="D323" s="15">
        <f t="shared" si="112"/>
        <v>31.326127292340882</v>
      </c>
      <c r="E323" s="50"/>
      <c r="F323" s="50"/>
      <c r="G323" s="50"/>
      <c r="H323" s="50"/>
      <c r="I323" s="50"/>
      <c r="J323" s="50"/>
      <c r="K323" s="50"/>
      <c r="L323" s="50"/>
      <c r="M323" s="50"/>
      <c r="N323" s="238"/>
      <c r="O323" s="238"/>
      <c r="P323" s="238"/>
      <c r="Q323" s="238"/>
      <c r="R323" s="238"/>
      <c r="S323" s="238"/>
      <c r="T323" s="238"/>
      <c r="U323" s="238"/>
      <c r="V323" s="238"/>
      <c r="W323" s="238"/>
      <c r="X323" s="238"/>
      <c r="Y323" s="238"/>
      <c r="Z323" s="50"/>
      <c r="AA323" s="15"/>
      <c r="AB323" s="50"/>
      <c r="AC323" s="238"/>
      <c r="AD323" s="238"/>
      <c r="AE323" s="238"/>
      <c r="AF323" s="238"/>
      <c r="AG323" s="238"/>
      <c r="AH323" s="238"/>
      <c r="AI323" s="238"/>
      <c r="AJ323" s="238"/>
      <c r="AK323" s="15"/>
      <c r="AL323" s="238"/>
      <c r="AM323" s="238"/>
      <c r="AN323" s="238"/>
      <c r="AO323" s="238"/>
      <c r="AP323" s="238"/>
      <c r="AQ323" s="15"/>
      <c r="AR323" s="238"/>
      <c r="AS323" s="238"/>
      <c r="AT323" s="238"/>
      <c r="AU323" s="238"/>
      <c r="AV323" s="238"/>
      <c r="AW323" s="238"/>
      <c r="AX323" s="238"/>
      <c r="AY323" s="238"/>
      <c r="AZ323" s="238"/>
      <c r="BA323" s="238"/>
      <c r="BB323" s="238"/>
      <c r="BC323" s="238"/>
      <c r="BD323" s="238"/>
      <c r="BE323" s="238"/>
      <c r="BF323" s="238"/>
      <c r="BG323" s="50">
        <v>92.7</v>
      </c>
      <c r="BH323" s="50">
        <v>29.03932</v>
      </c>
      <c r="BI323" s="14">
        <f t="shared" si="556"/>
        <v>31.326127292340882</v>
      </c>
      <c r="BJ323" s="50"/>
      <c r="BK323" s="15"/>
      <c r="BL323" s="238"/>
      <c r="BM323" s="238"/>
      <c r="BN323" s="238"/>
      <c r="BO323" s="238"/>
      <c r="BP323" s="50"/>
      <c r="BQ323" s="15"/>
      <c r="BR323" s="238"/>
      <c r="BS323" s="50"/>
      <c r="BT323" s="15"/>
      <c r="BU323" s="238"/>
      <c r="BV323" s="50"/>
      <c r="BW323" s="15"/>
      <c r="BX323" s="238"/>
      <c r="BY323" s="50"/>
      <c r="BZ323" s="15"/>
      <c r="CA323" s="238"/>
      <c r="CB323" s="50"/>
      <c r="CC323" s="15"/>
      <c r="CD323" s="238"/>
      <c r="CE323" s="50"/>
      <c r="CF323" s="15"/>
      <c r="CG323" s="14"/>
      <c r="CH323" s="50"/>
      <c r="CI323" s="15"/>
      <c r="CJ323" s="14"/>
      <c r="CK323" s="50"/>
      <c r="CL323" s="15"/>
      <c r="CM323" s="14"/>
      <c r="CN323" s="50"/>
      <c r="CO323" s="15"/>
      <c r="CP323" s="14"/>
      <c r="CQ323" s="50"/>
      <c r="CR323" s="15"/>
      <c r="CS323" s="14"/>
      <c r="CT323" s="50"/>
      <c r="CU323" s="15"/>
      <c r="CV323" s="14"/>
      <c r="CW323" s="50"/>
      <c r="CX323" s="15"/>
      <c r="CY323" s="14"/>
      <c r="CZ323" s="50"/>
      <c r="DA323" s="15"/>
      <c r="DB323" s="14"/>
      <c r="DC323" s="50"/>
      <c r="DD323" s="15"/>
      <c r="DE323" s="14"/>
      <c r="DF323" s="50"/>
      <c r="DG323" s="15"/>
      <c r="DH323" s="14"/>
      <c r="DI323" s="50"/>
      <c r="DJ323" s="15"/>
      <c r="DK323" s="14"/>
      <c r="DL323" s="50"/>
      <c r="DM323" s="15"/>
      <c r="DN323" s="14"/>
      <c r="DO323" s="50"/>
      <c r="DP323" s="15"/>
      <c r="DQ323" s="14"/>
      <c r="DR323" s="50"/>
      <c r="DS323" s="15"/>
      <c r="DT323" s="14"/>
      <c r="DU323" s="50"/>
      <c r="DV323" s="15"/>
      <c r="DW323" s="14"/>
      <c r="DX323" s="50"/>
      <c r="DY323" s="15"/>
      <c r="DZ323" s="14"/>
      <c r="EA323" s="50"/>
      <c r="EB323" s="15"/>
      <c r="EC323" s="50"/>
      <c r="ED323" s="50"/>
      <c r="EE323" s="15"/>
      <c r="EF323" s="50"/>
      <c r="EG323" s="50"/>
      <c r="EH323" s="15"/>
      <c r="EI323" s="50"/>
      <c r="EJ323" s="50"/>
      <c r="EK323" s="15"/>
      <c r="EL323" s="50"/>
      <c r="EM323" s="50"/>
      <c r="EN323" s="15"/>
      <c r="EO323" s="50"/>
      <c r="EP323" s="50"/>
      <c r="EQ323" s="15"/>
      <c r="ER323" s="50"/>
      <c r="ES323" s="50"/>
      <c r="ET323" s="15"/>
      <c r="EU323" s="50"/>
      <c r="EV323" s="50"/>
      <c r="EW323" s="15"/>
      <c r="EX323" s="50"/>
      <c r="EY323" s="50"/>
      <c r="EZ323" s="15"/>
      <c r="FA323" s="50"/>
      <c r="FB323" s="50"/>
      <c r="FC323" s="15"/>
      <c r="FD323" s="50"/>
      <c r="FE323" s="50"/>
      <c r="FF323" s="15"/>
      <c r="FG323" s="50"/>
      <c r="FH323" s="50"/>
      <c r="FI323" s="15"/>
      <c r="FJ323" s="14"/>
      <c r="FK323" s="50"/>
      <c r="FL323" s="15"/>
      <c r="FM323" s="14"/>
      <c r="FN323" s="50"/>
      <c r="FO323" s="15"/>
      <c r="FP323" s="14"/>
      <c r="FQ323" s="50"/>
      <c r="FR323" s="15"/>
      <c r="FS323" s="14"/>
      <c r="FT323" s="50"/>
      <c r="FU323" s="15"/>
      <c r="FV323" s="14"/>
    </row>
    <row r="324" spans="1:178" s="28" customFormat="1" ht="31.5" x14ac:dyDescent="0.25">
      <c r="A324" s="131" t="s">
        <v>459</v>
      </c>
      <c r="B324" s="80">
        <f>E324+H324+K324+N324+Q324+T324+W324+Z324+AC324+AF324+AI324+AL324+AO324+AR324+AU324+AX324+BA324+BD324++BG324+BJ324+BM324+BP324+BS324+BV324+BY324+CB324+CE324+CH324+CK324+CN324+CQ324+CT324+CW324+CZ324+DC324+DF324+DI324+DL324+DO324+DR324+DU324+DX324+EA324+ED324+EG324+EJ324+EM324+EP324+ES324+EV324+EY324+FB324+FE324+FH324+FK324+FN324+FQ324+FT324</f>
        <v>19087.599999999999</v>
      </c>
      <c r="C324" s="80">
        <f t="shared" si="507"/>
        <v>7477.3158599999997</v>
      </c>
      <c r="D324" s="83">
        <f t="shared" ref="D324" si="567">C324/B324*100</f>
        <v>39.1736827050022</v>
      </c>
      <c r="E324" s="83">
        <f>E325+E329+E330+E332</f>
        <v>0</v>
      </c>
      <c r="F324" s="83">
        <f t="shared" ref="F324:AY324" si="568">F325+F329+F330+F332</f>
        <v>0</v>
      </c>
      <c r="G324" s="83">
        <f t="shared" si="568"/>
        <v>0</v>
      </c>
      <c r="H324" s="83">
        <f t="shared" si="568"/>
        <v>0</v>
      </c>
      <c r="I324" s="83">
        <f t="shared" si="568"/>
        <v>0</v>
      </c>
      <c r="J324" s="83">
        <f t="shared" si="568"/>
        <v>0</v>
      </c>
      <c r="K324" s="83">
        <f t="shared" si="568"/>
        <v>0</v>
      </c>
      <c r="L324" s="83">
        <f t="shared" si="568"/>
        <v>0</v>
      </c>
      <c r="M324" s="83">
        <f t="shared" si="568"/>
        <v>0</v>
      </c>
      <c r="N324" s="83">
        <f t="shared" si="568"/>
        <v>0</v>
      </c>
      <c r="O324" s="83">
        <f t="shared" si="568"/>
        <v>0</v>
      </c>
      <c r="P324" s="83">
        <f t="shared" si="568"/>
        <v>0</v>
      </c>
      <c r="Q324" s="83">
        <f t="shared" si="568"/>
        <v>0</v>
      </c>
      <c r="R324" s="83">
        <f t="shared" si="568"/>
        <v>0</v>
      </c>
      <c r="S324" s="83">
        <f t="shared" si="568"/>
        <v>0</v>
      </c>
      <c r="T324" s="83">
        <f t="shared" si="568"/>
        <v>0</v>
      </c>
      <c r="U324" s="83">
        <f t="shared" si="568"/>
        <v>0</v>
      </c>
      <c r="V324" s="83">
        <f t="shared" si="568"/>
        <v>0</v>
      </c>
      <c r="W324" s="83">
        <f t="shared" si="568"/>
        <v>0</v>
      </c>
      <c r="X324" s="83">
        <f t="shared" si="568"/>
        <v>0</v>
      </c>
      <c r="Y324" s="83">
        <f t="shared" si="568"/>
        <v>0</v>
      </c>
      <c r="Z324" s="83">
        <f t="shared" si="568"/>
        <v>540.6</v>
      </c>
      <c r="AA324" s="83">
        <f t="shared" si="568"/>
        <v>463.48559999999998</v>
      </c>
      <c r="AB324" s="81">
        <f t="shared" si="163"/>
        <v>85.735405105438389</v>
      </c>
      <c r="AC324" s="83">
        <f t="shared" si="568"/>
        <v>0</v>
      </c>
      <c r="AD324" s="83">
        <f t="shared" si="568"/>
        <v>0</v>
      </c>
      <c r="AE324" s="81"/>
      <c r="AF324" s="83">
        <f t="shared" si="568"/>
        <v>0</v>
      </c>
      <c r="AG324" s="83">
        <f t="shared" si="568"/>
        <v>0</v>
      </c>
      <c r="AH324" s="83">
        <f t="shared" si="568"/>
        <v>0</v>
      </c>
      <c r="AI324" s="83">
        <f>SUM(AI325:AI332)</f>
        <v>1532</v>
      </c>
      <c r="AJ324" s="83">
        <f t="shared" ref="AJ324:AN324" si="569">SUM(AJ325:AJ332)</f>
        <v>1532</v>
      </c>
      <c r="AK324" s="83">
        <f t="shared" ref="AK324:AK343" si="570">AJ324/AI324*100</f>
        <v>100</v>
      </c>
      <c r="AL324" s="83">
        <f t="shared" si="569"/>
        <v>3484</v>
      </c>
      <c r="AM324" s="83">
        <f t="shared" si="569"/>
        <v>3484</v>
      </c>
      <c r="AN324" s="83">
        <f t="shared" si="569"/>
        <v>100</v>
      </c>
      <c r="AO324" s="83">
        <f t="shared" si="568"/>
        <v>1200</v>
      </c>
      <c r="AP324" s="83">
        <f t="shared" si="568"/>
        <v>1200</v>
      </c>
      <c r="AQ324" s="83">
        <f t="shared" ref="AQ324:AQ377" si="571">AP324/AO324*100</f>
        <v>100</v>
      </c>
      <c r="AR324" s="83">
        <f t="shared" si="568"/>
        <v>0</v>
      </c>
      <c r="AS324" s="83">
        <f t="shared" si="568"/>
        <v>0</v>
      </c>
      <c r="AT324" s="83">
        <f t="shared" si="568"/>
        <v>0</v>
      </c>
      <c r="AU324" s="83">
        <f t="shared" si="568"/>
        <v>0</v>
      </c>
      <c r="AV324" s="83">
        <f t="shared" si="568"/>
        <v>0</v>
      </c>
      <c r="AW324" s="83">
        <f t="shared" si="568"/>
        <v>0</v>
      </c>
      <c r="AX324" s="83">
        <f t="shared" si="568"/>
        <v>0</v>
      </c>
      <c r="AY324" s="83">
        <f t="shared" si="568"/>
        <v>0</v>
      </c>
      <c r="AZ324" s="83">
        <f t="shared" ref="AZ324:BF324" si="572">AZ325+AZ329+AZ330+AZ332</f>
        <v>0</v>
      </c>
      <c r="BA324" s="83">
        <f t="shared" si="572"/>
        <v>0</v>
      </c>
      <c r="BB324" s="83">
        <f t="shared" si="572"/>
        <v>0</v>
      </c>
      <c r="BC324" s="83">
        <f t="shared" si="572"/>
        <v>0</v>
      </c>
      <c r="BD324" s="83">
        <f t="shared" si="572"/>
        <v>0</v>
      </c>
      <c r="BE324" s="83">
        <f t="shared" si="572"/>
        <v>0</v>
      </c>
      <c r="BF324" s="83">
        <f t="shared" si="572"/>
        <v>0</v>
      </c>
      <c r="BG324" s="83">
        <f>SUM(BG325:BG332)</f>
        <v>599.70000000000005</v>
      </c>
      <c r="BH324" s="83">
        <f>SUM(BH325:BH332)</f>
        <v>177.83025999999998</v>
      </c>
      <c r="BI324" s="81">
        <f t="shared" ref="BI324:BI328" si="573">BH324/BG324*100</f>
        <v>29.65320326830081</v>
      </c>
      <c r="BJ324" s="83"/>
      <c r="BK324" s="83">
        <f>SUM(BK325:BK332)</f>
        <v>0</v>
      </c>
      <c r="BL324" s="81"/>
      <c r="BM324" s="83">
        <f t="shared" ref="BM324:BO324" si="574">BM325+BM329+BM330+BM332</f>
        <v>0</v>
      </c>
      <c r="BN324" s="83">
        <f t="shared" si="574"/>
        <v>0</v>
      </c>
      <c r="BO324" s="83">
        <f t="shared" si="574"/>
        <v>0</v>
      </c>
      <c r="BP324" s="83">
        <f>SUM(BP325:BP332)</f>
        <v>0</v>
      </c>
      <c r="BQ324" s="83">
        <f>SUM(BQ325:BQ332)</f>
        <v>0</v>
      </c>
      <c r="BR324" s="81"/>
      <c r="BS324" s="83">
        <f>SUM(BS325:BS332)</f>
        <v>0</v>
      </c>
      <c r="BT324" s="83">
        <f>SUM(BT325:BT332)</f>
        <v>0</v>
      </c>
      <c r="BU324" s="81"/>
      <c r="BV324" s="83">
        <f>SUM(BV325:BV332)</f>
        <v>0</v>
      </c>
      <c r="BW324" s="83">
        <f>SUM(BW325:BW332)</f>
        <v>0</v>
      </c>
      <c r="BX324" s="81"/>
      <c r="BY324" s="83">
        <f>SUM(BY325:BY332)</f>
        <v>0</v>
      </c>
      <c r="BZ324" s="83">
        <f>SUM(BZ325:BZ332)</f>
        <v>0</v>
      </c>
      <c r="CA324" s="81"/>
      <c r="CB324" s="83">
        <f>SUM(CB325:CB332)</f>
        <v>0</v>
      </c>
      <c r="CC324" s="83">
        <f>SUM(CC325:CC332)</f>
        <v>0</v>
      </c>
      <c r="CD324" s="81"/>
      <c r="CE324" s="83">
        <f>SUM(CE325:CE332)</f>
        <v>330</v>
      </c>
      <c r="CF324" s="83">
        <f>SUM(CF325:CF332)</f>
        <v>330</v>
      </c>
      <c r="CG324" s="81">
        <f t="shared" si="513"/>
        <v>100</v>
      </c>
      <c r="CH324" s="83">
        <f>SUM(CH325:CH332)</f>
        <v>0</v>
      </c>
      <c r="CI324" s="83">
        <f>SUM(CI325:CI332)</f>
        <v>0</v>
      </c>
      <c r="CJ324" s="81"/>
      <c r="CK324" s="83">
        <f>SUM(CK325:CK332)</f>
        <v>0</v>
      </c>
      <c r="CL324" s="83">
        <f>SUM(CL325:CL332)</f>
        <v>0</v>
      </c>
      <c r="CM324" s="81"/>
      <c r="CN324" s="83">
        <f>SUM(CN325:CN332)</f>
        <v>0</v>
      </c>
      <c r="CO324" s="83">
        <f>SUM(CO325:CO332)</f>
        <v>0</v>
      </c>
      <c r="CP324" s="81"/>
      <c r="CQ324" s="83">
        <f>SUM(CQ325:CQ332)</f>
        <v>0</v>
      </c>
      <c r="CR324" s="83">
        <f>SUM(CR325:CR332)</f>
        <v>0</v>
      </c>
      <c r="CS324" s="81"/>
      <c r="CT324" s="83">
        <f>SUM(CT325:CT332)</f>
        <v>0</v>
      </c>
      <c r="CU324" s="83">
        <f>SUM(CU325:CU332)</f>
        <v>0</v>
      </c>
      <c r="CV324" s="81"/>
      <c r="CW324" s="83">
        <f>SUM(CW325:CW332)</f>
        <v>0</v>
      </c>
      <c r="CX324" s="83">
        <f>SUM(CX325:CX332)</f>
        <v>0</v>
      </c>
      <c r="CY324" s="81"/>
      <c r="CZ324" s="83">
        <f>SUM(CZ325:CZ332)</f>
        <v>0</v>
      </c>
      <c r="DA324" s="83">
        <f>SUM(DA325:DA332)</f>
        <v>0</v>
      </c>
      <c r="DB324" s="81"/>
      <c r="DC324" s="83">
        <f>SUM(DC325:DC332)</f>
        <v>0</v>
      </c>
      <c r="DD324" s="83">
        <f>SUM(DD325:DD332)</f>
        <v>0</v>
      </c>
      <c r="DE324" s="81"/>
      <c r="DF324" s="83">
        <f>SUM(DF325:DF332)</f>
        <v>0</v>
      </c>
      <c r="DG324" s="83">
        <f>SUM(DG325:DG332)</f>
        <v>0</v>
      </c>
      <c r="DH324" s="81"/>
      <c r="DI324" s="83">
        <f>SUM(DI325:DI332)</f>
        <v>0</v>
      </c>
      <c r="DJ324" s="83">
        <f>SUM(DJ325:DJ332)</f>
        <v>0</v>
      </c>
      <c r="DK324" s="81"/>
      <c r="DL324" s="83">
        <f>SUM(DL325:DL332)</f>
        <v>0</v>
      </c>
      <c r="DM324" s="83">
        <f>SUM(DM325:DM332)</f>
        <v>0</v>
      </c>
      <c r="DN324" s="81"/>
      <c r="DO324" s="83">
        <f>SUM(DO325:DO332)</f>
        <v>0</v>
      </c>
      <c r="DP324" s="83">
        <f>SUM(DP325:DP332)</f>
        <v>0</v>
      </c>
      <c r="DQ324" s="81"/>
      <c r="DR324" s="83">
        <f>SUM(DR325:DR332)</f>
        <v>0</v>
      </c>
      <c r="DS324" s="83">
        <f>SUM(DS325:DS332)</f>
        <v>0</v>
      </c>
      <c r="DT324" s="81"/>
      <c r="DU324" s="83">
        <f>SUM(DU325:DU332)</f>
        <v>0</v>
      </c>
      <c r="DV324" s="83">
        <f>SUM(DV325:DV332)</f>
        <v>0</v>
      </c>
      <c r="DW324" s="81"/>
      <c r="DX324" s="83">
        <f>SUM(DX325:DX332)</f>
        <v>0</v>
      </c>
      <c r="DY324" s="83">
        <f>SUM(DY325:DY332)</f>
        <v>0</v>
      </c>
      <c r="DZ324" s="81"/>
      <c r="EA324" s="83">
        <f t="shared" ref="EA324:EB324" si="575">EA325+EA329+EA330+EA332</f>
        <v>1111.3</v>
      </c>
      <c r="EB324" s="83">
        <f t="shared" si="575"/>
        <v>0</v>
      </c>
      <c r="EC324" s="81">
        <f t="shared" ref="EC324:EC325" si="576">EB324/EA324*100</f>
        <v>0</v>
      </c>
      <c r="ED324" s="83">
        <f>SUM(ED325:ED332)</f>
        <v>10000</v>
      </c>
      <c r="EE324" s="83">
        <f>SUM(EE325:EE332)</f>
        <v>0</v>
      </c>
      <c r="EF324" s="81">
        <f t="shared" ref="EF324" si="577">EE324/ED324*100</f>
        <v>0</v>
      </c>
      <c r="EG324" s="83"/>
      <c r="EH324" s="83"/>
      <c r="EI324" s="81"/>
      <c r="EJ324" s="83"/>
      <c r="EK324" s="83"/>
      <c r="EL324" s="81"/>
      <c r="EM324" s="83"/>
      <c r="EN324" s="83"/>
      <c r="EO324" s="81"/>
      <c r="EP324" s="83"/>
      <c r="EQ324" s="83"/>
      <c r="ER324" s="81"/>
      <c r="ES324" s="83"/>
      <c r="ET324" s="83"/>
      <c r="EU324" s="81"/>
      <c r="EV324" s="83"/>
      <c r="EW324" s="83"/>
      <c r="EX324" s="81"/>
      <c r="EY324" s="83"/>
      <c r="EZ324" s="83"/>
      <c r="FA324" s="81"/>
      <c r="FB324" s="83"/>
      <c r="FC324" s="83"/>
      <c r="FD324" s="81"/>
      <c r="FE324" s="83"/>
      <c r="FF324" s="83"/>
      <c r="FG324" s="81"/>
      <c r="FH324" s="83">
        <f>SUM(FH325:FH332)</f>
        <v>290</v>
      </c>
      <c r="FI324" s="83">
        <f>SUM(FI325:FI332)</f>
        <v>290</v>
      </c>
      <c r="FJ324" s="81">
        <f t="shared" si="517"/>
        <v>100</v>
      </c>
      <c r="FK324" s="83"/>
      <c r="FL324" s="83"/>
      <c r="FM324" s="81"/>
      <c r="FN324" s="83"/>
      <c r="FO324" s="83"/>
      <c r="FP324" s="81"/>
      <c r="FQ324" s="83"/>
      <c r="FR324" s="83"/>
      <c r="FS324" s="81"/>
      <c r="FT324" s="83"/>
      <c r="FU324" s="83"/>
      <c r="FV324" s="81"/>
    </row>
    <row r="325" spans="1:178" s="12" customFormat="1" ht="31.5" x14ac:dyDescent="0.25">
      <c r="A325" s="59" t="s">
        <v>387</v>
      </c>
      <c r="B325" s="50">
        <f t="shared" si="506"/>
        <v>8972.6</v>
      </c>
      <c r="C325" s="50">
        <f t="shared" si="507"/>
        <v>7449.2188599999999</v>
      </c>
      <c r="D325" s="15">
        <f t="shared" si="112"/>
        <v>83.021853866214911</v>
      </c>
      <c r="E325" s="15"/>
      <c r="F325" s="15"/>
      <c r="G325" s="15"/>
      <c r="H325" s="15"/>
      <c r="I325" s="15"/>
      <c r="J325" s="15"/>
      <c r="K325" s="15"/>
      <c r="L325" s="15"/>
      <c r="M325" s="15"/>
      <c r="N325" s="15"/>
      <c r="O325" s="15"/>
      <c r="P325" s="15"/>
      <c r="Q325" s="15"/>
      <c r="R325" s="15"/>
      <c r="S325" s="15"/>
      <c r="T325" s="15"/>
      <c r="U325" s="15"/>
      <c r="V325" s="14"/>
      <c r="W325" s="15"/>
      <c r="X325" s="15"/>
      <c r="Y325" s="14"/>
      <c r="Z325" s="15">
        <v>540.6</v>
      </c>
      <c r="AA325" s="172">
        <v>463.48559999999998</v>
      </c>
      <c r="AB325" s="14">
        <f t="shared" si="163"/>
        <v>85.735405105438389</v>
      </c>
      <c r="AC325" s="15"/>
      <c r="AD325" s="15"/>
      <c r="AE325" s="14"/>
      <c r="AF325" s="15"/>
      <c r="AG325" s="15"/>
      <c r="AH325" s="14"/>
      <c r="AI325" s="50">
        <v>1532</v>
      </c>
      <c r="AJ325" s="50">
        <v>1532</v>
      </c>
      <c r="AK325" s="15">
        <f t="shared" si="570"/>
        <v>100</v>
      </c>
      <c r="AL325" s="50">
        <v>3484</v>
      </c>
      <c r="AM325" s="50">
        <v>3484</v>
      </c>
      <c r="AN325" s="14">
        <f>AM325/AL325*100</f>
        <v>100</v>
      </c>
      <c r="AO325" s="15">
        <v>1200</v>
      </c>
      <c r="AP325" s="15">
        <v>1200</v>
      </c>
      <c r="AQ325" s="15">
        <f t="shared" si="571"/>
        <v>100</v>
      </c>
      <c r="AR325" s="15"/>
      <c r="AS325" s="15"/>
      <c r="AT325" s="14"/>
      <c r="AU325" s="15"/>
      <c r="AV325" s="15"/>
      <c r="AW325" s="14"/>
      <c r="AX325" s="15"/>
      <c r="AY325" s="15"/>
      <c r="AZ325" s="14"/>
      <c r="BA325" s="15"/>
      <c r="BB325" s="15"/>
      <c r="BC325" s="14"/>
      <c r="BD325" s="15"/>
      <c r="BE325" s="15"/>
      <c r="BF325" s="14"/>
      <c r="BG325" s="50">
        <v>484.7</v>
      </c>
      <c r="BH325" s="50">
        <v>149.73326</v>
      </c>
      <c r="BI325" s="14">
        <f t="shared" si="573"/>
        <v>30.891945533319582</v>
      </c>
      <c r="BJ325" s="50"/>
      <c r="BK325" s="15"/>
      <c r="BL325" s="14"/>
      <c r="BM325" s="15"/>
      <c r="BN325" s="15"/>
      <c r="BO325" s="14"/>
      <c r="BP325" s="50"/>
      <c r="BQ325" s="15"/>
      <c r="BR325" s="14"/>
      <c r="BS325" s="50"/>
      <c r="BT325" s="15"/>
      <c r="BU325" s="14"/>
      <c r="BV325" s="50"/>
      <c r="BW325" s="15"/>
      <c r="BX325" s="14"/>
      <c r="BY325" s="50"/>
      <c r="BZ325" s="15"/>
      <c r="CA325" s="14"/>
      <c r="CB325" s="50"/>
      <c r="CC325" s="15"/>
      <c r="CD325" s="14"/>
      <c r="CE325" s="14">
        <v>330</v>
      </c>
      <c r="CF325" s="14">
        <v>330</v>
      </c>
      <c r="CG325" s="14">
        <f t="shared" si="513"/>
        <v>100</v>
      </c>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c r="DK325" s="14"/>
      <c r="DL325" s="14"/>
      <c r="DM325" s="14"/>
      <c r="DN325" s="14"/>
      <c r="DO325" s="14"/>
      <c r="DP325" s="14"/>
      <c r="DQ325" s="14"/>
      <c r="DR325" s="14"/>
      <c r="DS325" s="14"/>
      <c r="DT325" s="14"/>
      <c r="DU325" s="14"/>
      <c r="DV325" s="14"/>
      <c r="DW325" s="14"/>
      <c r="DX325" s="14"/>
      <c r="DY325" s="14"/>
      <c r="DZ325" s="14"/>
      <c r="EA325" s="191">
        <v>1111.3</v>
      </c>
      <c r="EB325" s="172"/>
      <c r="EC325" s="14">
        <f t="shared" si="576"/>
        <v>0</v>
      </c>
      <c r="ED325" s="172"/>
      <c r="EE325" s="172"/>
      <c r="EF325" s="14"/>
      <c r="EG325" s="172"/>
      <c r="EH325" s="172"/>
      <c r="EI325" s="14"/>
      <c r="EJ325" s="172"/>
      <c r="EK325" s="172"/>
      <c r="EL325" s="14"/>
      <c r="EM325" s="172"/>
      <c r="EN325" s="172"/>
      <c r="EO325" s="14"/>
      <c r="EP325" s="172"/>
      <c r="EQ325" s="172"/>
      <c r="ER325" s="14"/>
      <c r="ES325" s="172"/>
      <c r="ET325" s="172"/>
      <c r="EU325" s="14"/>
      <c r="EV325" s="172"/>
      <c r="EW325" s="172"/>
      <c r="EX325" s="14"/>
      <c r="EY325" s="172"/>
      <c r="EZ325" s="172"/>
      <c r="FA325" s="14"/>
      <c r="FB325" s="172"/>
      <c r="FC325" s="172"/>
      <c r="FD325" s="14"/>
      <c r="FE325" s="172"/>
      <c r="FF325" s="172"/>
      <c r="FG325" s="14"/>
      <c r="FH325" s="172">
        <v>290</v>
      </c>
      <c r="FI325" s="172">
        <v>290</v>
      </c>
      <c r="FJ325" s="14">
        <f t="shared" si="517"/>
        <v>100</v>
      </c>
      <c r="FK325" s="172"/>
      <c r="FL325" s="172"/>
      <c r="FM325" s="14"/>
      <c r="FN325" s="172"/>
      <c r="FO325" s="172"/>
      <c r="FP325" s="14"/>
      <c r="FQ325" s="172"/>
      <c r="FR325" s="172"/>
      <c r="FS325" s="14"/>
      <c r="FT325" s="172"/>
      <c r="FU325" s="172"/>
      <c r="FV325" s="14"/>
    </row>
    <row r="326" spans="1:178" s="12" customFormat="1" ht="15.75" x14ac:dyDescent="0.25">
      <c r="A326" s="59" t="s">
        <v>658</v>
      </c>
      <c r="B326" s="50">
        <f t="shared" si="506"/>
        <v>10.5</v>
      </c>
      <c r="C326" s="50">
        <f t="shared" si="507"/>
        <v>1.3440000000000001</v>
      </c>
      <c r="D326" s="15">
        <f t="shared" si="112"/>
        <v>12.8</v>
      </c>
      <c r="E326" s="15"/>
      <c r="F326" s="15"/>
      <c r="G326" s="15"/>
      <c r="H326" s="15"/>
      <c r="I326" s="15"/>
      <c r="J326" s="15"/>
      <c r="K326" s="15"/>
      <c r="L326" s="15"/>
      <c r="M326" s="15"/>
      <c r="N326" s="15"/>
      <c r="O326" s="15"/>
      <c r="P326" s="15"/>
      <c r="Q326" s="15"/>
      <c r="R326" s="15"/>
      <c r="S326" s="15"/>
      <c r="T326" s="15"/>
      <c r="U326" s="15"/>
      <c r="V326" s="14"/>
      <c r="W326" s="15"/>
      <c r="X326" s="15"/>
      <c r="Y326" s="14"/>
      <c r="Z326" s="15"/>
      <c r="AA326" s="15"/>
      <c r="AB326" s="14"/>
      <c r="AC326" s="15"/>
      <c r="AD326" s="15"/>
      <c r="AE326" s="14"/>
      <c r="AF326" s="15"/>
      <c r="AG326" s="15"/>
      <c r="AH326" s="14"/>
      <c r="AI326" s="15"/>
      <c r="AJ326" s="15"/>
      <c r="AK326" s="15"/>
      <c r="AL326" s="14"/>
      <c r="AM326" s="14"/>
      <c r="AN326" s="14"/>
      <c r="AO326" s="15"/>
      <c r="AP326" s="15"/>
      <c r="AQ326" s="15"/>
      <c r="AR326" s="15"/>
      <c r="AS326" s="15"/>
      <c r="AT326" s="14"/>
      <c r="AU326" s="15"/>
      <c r="AV326" s="15"/>
      <c r="AW326" s="14"/>
      <c r="AX326" s="15"/>
      <c r="AY326" s="15"/>
      <c r="AZ326" s="14"/>
      <c r="BA326" s="15"/>
      <c r="BB326" s="15"/>
      <c r="BC326" s="14"/>
      <c r="BD326" s="15"/>
      <c r="BE326" s="15"/>
      <c r="BF326" s="14"/>
      <c r="BG326" s="50">
        <v>10.5</v>
      </c>
      <c r="BH326" s="50">
        <v>1.3440000000000001</v>
      </c>
      <c r="BI326" s="14">
        <f t="shared" si="573"/>
        <v>12.8</v>
      </c>
      <c r="BJ326" s="50"/>
      <c r="BK326" s="15"/>
      <c r="BL326" s="14"/>
      <c r="BM326" s="15"/>
      <c r="BN326" s="15"/>
      <c r="BO326" s="14"/>
      <c r="BP326" s="50"/>
      <c r="BQ326" s="15"/>
      <c r="BR326" s="14"/>
      <c r="BS326" s="50"/>
      <c r="BT326" s="15"/>
      <c r="BU326" s="14"/>
      <c r="BV326" s="50"/>
      <c r="BW326" s="15"/>
      <c r="BX326" s="14"/>
      <c r="BY326" s="50"/>
      <c r="BZ326" s="15"/>
      <c r="CA326" s="14"/>
      <c r="CB326" s="50"/>
      <c r="CC326" s="15"/>
      <c r="CD326" s="14"/>
      <c r="CE326" s="50"/>
      <c r="CF326" s="15"/>
      <c r="CG326" s="14"/>
      <c r="CH326" s="50"/>
      <c r="CI326" s="15"/>
      <c r="CJ326" s="14"/>
      <c r="CK326" s="50"/>
      <c r="CL326" s="15"/>
      <c r="CM326" s="14"/>
      <c r="CN326" s="50"/>
      <c r="CO326" s="15"/>
      <c r="CP326" s="14"/>
      <c r="CQ326" s="50"/>
      <c r="CR326" s="15"/>
      <c r="CS326" s="14"/>
      <c r="CT326" s="50"/>
      <c r="CU326" s="15"/>
      <c r="CV326" s="14"/>
      <c r="CW326" s="50"/>
      <c r="CX326" s="15"/>
      <c r="CY326" s="14"/>
      <c r="CZ326" s="50"/>
      <c r="DA326" s="15"/>
      <c r="DB326" s="14"/>
      <c r="DC326" s="50"/>
      <c r="DD326" s="15"/>
      <c r="DE326" s="14"/>
      <c r="DF326" s="50"/>
      <c r="DG326" s="15"/>
      <c r="DH326" s="14"/>
      <c r="DI326" s="50"/>
      <c r="DJ326" s="15"/>
      <c r="DK326" s="14"/>
      <c r="DL326" s="50"/>
      <c r="DM326" s="15"/>
      <c r="DN326" s="14"/>
      <c r="DO326" s="50"/>
      <c r="DP326" s="15"/>
      <c r="DQ326" s="14"/>
      <c r="DR326" s="50"/>
      <c r="DS326" s="15"/>
      <c r="DT326" s="14"/>
      <c r="DU326" s="50"/>
      <c r="DV326" s="15"/>
      <c r="DW326" s="14"/>
      <c r="DX326" s="50"/>
      <c r="DY326" s="15"/>
      <c r="DZ326" s="14"/>
      <c r="EA326" s="15"/>
      <c r="EB326" s="15"/>
      <c r="EC326" s="14"/>
      <c r="ED326" s="15"/>
      <c r="EE326" s="15"/>
      <c r="EF326" s="14"/>
      <c r="EG326" s="15"/>
      <c r="EH326" s="15"/>
      <c r="EI326" s="14"/>
      <c r="EJ326" s="15"/>
      <c r="EK326" s="15"/>
      <c r="EL326" s="14"/>
      <c r="EM326" s="15"/>
      <c r="EN326" s="15"/>
      <c r="EO326" s="14"/>
      <c r="EP326" s="15"/>
      <c r="EQ326" s="15"/>
      <c r="ER326" s="14"/>
      <c r="ES326" s="15"/>
      <c r="ET326" s="15"/>
      <c r="EU326" s="14"/>
      <c r="EV326" s="15"/>
      <c r="EW326" s="15"/>
      <c r="EX326" s="14"/>
      <c r="EY326" s="15"/>
      <c r="EZ326" s="15"/>
      <c r="FA326" s="14"/>
      <c r="FB326" s="15"/>
      <c r="FC326" s="15"/>
      <c r="FD326" s="14"/>
      <c r="FE326" s="15"/>
      <c r="FF326" s="15"/>
      <c r="FG326" s="14"/>
      <c r="FH326" s="15"/>
      <c r="FI326" s="15"/>
      <c r="FJ326" s="14"/>
      <c r="FK326" s="15"/>
      <c r="FL326" s="15"/>
      <c r="FM326" s="14"/>
      <c r="FN326" s="15"/>
      <c r="FO326" s="15"/>
      <c r="FP326" s="14"/>
      <c r="FQ326" s="15"/>
      <c r="FR326" s="15"/>
      <c r="FS326" s="14"/>
      <c r="FT326" s="15"/>
      <c r="FU326" s="15"/>
      <c r="FV326" s="14"/>
    </row>
    <row r="327" spans="1:178" s="12" customFormat="1" ht="15.75" x14ac:dyDescent="0.25">
      <c r="A327" s="59" t="s">
        <v>660</v>
      </c>
      <c r="B327" s="50">
        <f t="shared" si="506"/>
        <v>61</v>
      </c>
      <c r="C327" s="50">
        <f t="shared" si="507"/>
        <v>15.617000000000001</v>
      </c>
      <c r="D327" s="15">
        <f t="shared" si="112"/>
        <v>25.601639344262296</v>
      </c>
      <c r="E327" s="15"/>
      <c r="F327" s="15"/>
      <c r="G327" s="15"/>
      <c r="H327" s="15"/>
      <c r="I327" s="15"/>
      <c r="J327" s="15"/>
      <c r="K327" s="15"/>
      <c r="L327" s="15"/>
      <c r="M327" s="15"/>
      <c r="N327" s="15"/>
      <c r="O327" s="15"/>
      <c r="P327" s="15"/>
      <c r="Q327" s="15"/>
      <c r="R327" s="15"/>
      <c r="S327" s="15"/>
      <c r="T327" s="15"/>
      <c r="U327" s="15"/>
      <c r="V327" s="14"/>
      <c r="W327" s="15"/>
      <c r="X327" s="15"/>
      <c r="Y327" s="14"/>
      <c r="Z327" s="15"/>
      <c r="AA327" s="15"/>
      <c r="AB327" s="14"/>
      <c r="AC327" s="15"/>
      <c r="AD327" s="15"/>
      <c r="AE327" s="14"/>
      <c r="AF327" s="15"/>
      <c r="AG327" s="15"/>
      <c r="AH327" s="14"/>
      <c r="AI327" s="15"/>
      <c r="AJ327" s="15"/>
      <c r="AK327" s="15"/>
      <c r="AL327" s="14"/>
      <c r="AM327" s="14"/>
      <c r="AN327" s="14"/>
      <c r="AO327" s="15"/>
      <c r="AP327" s="15"/>
      <c r="AQ327" s="15"/>
      <c r="AR327" s="15"/>
      <c r="AS327" s="15"/>
      <c r="AT327" s="14"/>
      <c r="AU327" s="15"/>
      <c r="AV327" s="15"/>
      <c r="AW327" s="14"/>
      <c r="AX327" s="15"/>
      <c r="AY327" s="15"/>
      <c r="AZ327" s="14"/>
      <c r="BA327" s="15"/>
      <c r="BB327" s="15"/>
      <c r="BC327" s="14"/>
      <c r="BD327" s="15"/>
      <c r="BE327" s="15"/>
      <c r="BF327" s="14"/>
      <c r="BG327" s="50">
        <v>61</v>
      </c>
      <c r="BH327" s="50">
        <v>15.617000000000001</v>
      </c>
      <c r="BI327" s="14">
        <f t="shared" si="573"/>
        <v>25.601639344262296</v>
      </c>
      <c r="BJ327" s="50"/>
      <c r="BK327" s="15"/>
      <c r="BL327" s="14"/>
      <c r="BM327" s="15"/>
      <c r="BN327" s="15"/>
      <c r="BO327" s="14"/>
      <c r="BP327" s="50"/>
      <c r="BQ327" s="15"/>
      <c r="BR327" s="14"/>
      <c r="BS327" s="50"/>
      <c r="BT327" s="15"/>
      <c r="BU327" s="14"/>
      <c r="BV327" s="50"/>
      <c r="BW327" s="15"/>
      <c r="BX327" s="14"/>
      <c r="BY327" s="50"/>
      <c r="BZ327" s="15"/>
      <c r="CA327" s="14"/>
      <c r="CB327" s="50"/>
      <c r="CC327" s="15"/>
      <c r="CD327" s="14"/>
      <c r="CE327" s="50"/>
      <c r="CF327" s="15"/>
      <c r="CG327" s="14"/>
      <c r="CH327" s="50"/>
      <c r="CI327" s="15"/>
      <c r="CJ327" s="14"/>
      <c r="CK327" s="50"/>
      <c r="CL327" s="15"/>
      <c r="CM327" s="14"/>
      <c r="CN327" s="50"/>
      <c r="CO327" s="15"/>
      <c r="CP327" s="14"/>
      <c r="CQ327" s="50"/>
      <c r="CR327" s="15"/>
      <c r="CS327" s="14"/>
      <c r="CT327" s="50"/>
      <c r="CU327" s="15"/>
      <c r="CV327" s="14"/>
      <c r="CW327" s="50"/>
      <c r="CX327" s="15"/>
      <c r="CY327" s="14"/>
      <c r="CZ327" s="50"/>
      <c r="DA327" s="15"/>
      <c r="DB327" s="14"/>
      <c r="DC327" s="50"/>
      <c r="DD327" s="15"/>
      <c r="DE327" s="14"/>
      <c r="DF327" s="50"/>
      <c r="DG327" s="15"/>
      <c r="DH327" s="14"/>
      <c r="DI327" s="50"/>
      <c r="DJ327" s="15"/>
      <c r="DK327" s="14"/>
      <c r="DL327" s="50"/>
      <c r="DM327" s="15"/>
      <c r="DN327" s="14"/>
      <c r="DO327" s="50"/>
      <c r="DP327" s="15"/>
      <c r="DQ327" s="14"/>
      <c r="DR327" s="50"/>
      <c r="DS327" s="15"/>
      <c r="DT327" s="14"/>
      <c r="DU327" s="50"/>
      <c r="DV327" s="15"/>
      <c r="DW327" s="14"/>
      <c r="DX327" s="50"/>
      <c r="DY327" s="15"/>
      <c r="DZ327" s="14"/>
      <c r="EA327" s="15"/>
      <c r="EB327" s="15"/>
      <c r="EC327" s="14"/>
      <c r="ED327" s="15"/>
      <c r="EE327" s="15"/>
      <c r="EF327" s="14"/>
      <c r="EG327" s="15"/>
      <c r="EH327" s="15"/>
      <c r="EI327" s="14"/>
      <c r="EJ327" s="15"/>
      <c r="EK327" s="15"/>
      <c r="EL327" s="14"/>
      <c r="EM327" s="15"/>
      <c r="EN327" s="15"/>
      <c r="EO327" s="14"/>
      <c r="EP327" s="15"/>
      <c r="EQ327" s="15"/>
      <c r="ER327" s="14"/>
      <c r="ES327" s="15"/>
      <c r="ET327" s="15"/>
      <c r="EU327" s="14"/>
      <c r="EV327" s="15"/>
      <c r="EW327" s="15"/>
      <c r="EX327" s="14"/>
      <c r="EY327" s="15"/>
      <c r="EZ327" s="15"/>
      <c r="FA327" s="14"/>
      <c r="FB327" s="15"/>
      <c r="FC327" s="15"/>
      <c r="FD327" s="14"/>
      <c r="FE327" s="15"/>
      <c r="FF327" s="15"/>
      <c r="FG327" s="14"/>
      <c r="FH327" s="15"/>
      <c r="FI327" s="15"/>
      <c r="FJ327" s="14"/>
      <c r="FK327" s="15"/>
      <c r="FL327" s="15"/>
      <c r="FM327" s="14"/>
      <c r="FN327" s="15"/>
      <c r="FO327" s="15"/>
      <c r="FP327" s="14"/>
      <c r="FQ327" s="15"/>
      <c r="FR327" s="15"/>
      <c r="FS327" s="14"/>
      <c r="FT327" s="15"/>
      <c r="FU327" s="15"/>
      <c r="FV327" s="14"/>
    </row>
    <row r="328" spans="1:178" s="12" customFormat="1" ht="15.75" x14ac:dyDescent="0.25">
      <c r="A328" s="59" t="s">
        <v>662</v>
      </c>
      <c r="B328" s="50">
        <f t="shared" si="506"/>
        <v>43.5</v>
      </c>
      <c r="C328" s="50">
        <f t="shared" si="507"/>
        <v>11.135999999999999</v>
      </c>
      <c r="D328" s="15">
        <f t="shared" si="112"/>
        <v>25.6</v>
      </c>
      <c r="E328" s="15"/>
      <c r="F328" s="15"/>
      <c r="G328" s="15"/>
      <c r="H328" s="15"/>
      <c r="I328" s="15"/>
      <c r="J328" s="15"/>
      <c r="K328" s="15"/>
      <c r="L328" s="15"/>
      <c r="M328" s="15"/>
      <c r="N328" s="15"/>
      <c r="O328" s="15"/>
      <c r="P328" s="15"/>
      <c r="Q328" s="15"/>
      <c r="R328" s="15"/>
      <c r="S328" s="15"/>
      <c r="T328" s="15"/>
      <c r="U328" s="15"/>
      <c r="V328" s="14"/>
      <c r="W328" s="15"/>
      <c r="X328" s="15"/>
      <c r="Y328" s="14"/>
      <c r="Z328" s="15"/>
      <c r="AA328" s="15"/>
      <c r="AB328" s="14"/>
      <c r="AC328" s="15"/>
      <c r="AD328" s="15"/>
      <c r="AE328" s="14"/>
      <c r="AF328" s="15"/>
      <c r="AG328" s="15"/>
      <c r="AH328" s="14"/>
      <c r="AI328" s="15"/>
      <c r="AJ328" s="15"/>
      <c r="AK328" s="15"/>
      <c r="AL328" s="14"/>
      <c r="AM328" s="14"/>
      <c r="AN328" s="14"/>
      <c r="AO328" s="15"/>
      <c r="AP328" s="15"/>
      <c r="AQ328" s="15"/>
      <c r="AR328" s="15"/>
      <c r="AS328" s="15"/>
      <c r="AT328" s="14"/>
      <c r="AU328" s="15"/>
      <c r="AV328" s="15"/>
      <c r="AW328" s="14"/>
      <c r="AX328" s="15"/>
      <c r="AY328" s="15"/>
      <c r="AZ328" s="14"/>
      <c r="BA328" s="15"/>
      <c r="BB328" s="15"/>
      <c r="BC328" s="14"/>
      <c r="BD328" s="15"/>
      <c r="BE328" s="15"/>
      <c r="BF328" s="14"/>
      <c r="BG328" s="50">
        <v>43.5</v>
      </c>
      <c r="BH328" s="50">
        <v>11.135999999999999</v>
      </c>
      <c r="BI328" s="14">
        <f t="shared" si="573"/>
        <v>25.6</v>
      </c>
      <c r="BJ328" s="50"/>
      <c r="BK328" s="15"/>
      <c r="BL328" s="14"/>
      <c r="BM328" s="15"/>
      <c r="BN328" s="15"/>
      <c r="BO328" s="14"/>
      <c r="BP328" s="50"/>
      <c r="BQ328" s="15"/>
      <c r="BR328" s="14"/>
      <c r="BS328" s="50"/>
      <c r="BT328" s="15"/>
      <c r="BU328" s="14"/>
      <c r="BV328" s="50"/>
      <c r="BW328" s="15"/>
      <c r="BX328" s="14"/>
      <c r="BY328" s="50"/>
      <c r="BZ328" s="15"/>
      <c r="CA328" s="14"/>
      <c r="CB328" s="50"/>
      <c r="CC328" s="15"/>
      <c r="CD328" s="14"/>
      <c r="CE328" s="50"/>
      <c r="CF328" s="15"/>
      <c r="CG328" s="14"/>
      <c r="CH328" s="50"/>
      <c r="CI328" s="15"/>
      <c r="CJ328" s="14"/>
      <c r="CK328" s="50"/>
      <c r="CL328" s="15"/>
      <c r="CM328" s="14"/>
      <c r="CN328" s="50"/>
      <c r="CO328" s="15"/>
      <c r="CP328" s="14"/>
      <c r="CQ328" s="50"/>
      <c r="CR328" s="15"/>
      <c r="CS328" s="14"/>
      <c r="CT328" s="50"/>
      <c r="CU328" s="15"/>
      <c r="CV328" s="14"/>
      <c r="CW328" s="50"/>
      <c r="CX328" s="15"/>
      <c r="CY328" s="14"/>
      <c r="CZ328" s="50"/>
      <c r="DA328" s="15"/>
      <c r="DB328" s="14"/>
      <c r="DC328" s="50"/>
      <c r="DD328" s="15"/>
      <c r="DE328" s="14"/>
      <c r="DF328" s="50"/>
      <c r="DG328" s="15"/>
      <c r="DH328" s="14"/>
      <c r="DI328" s="50"/>
      <c r="DJ328" s="15"/>
      <c r="DK328" s="14"/>
      <c r="DL328" s="50"/>
      <c r="DM328" s="15"/>
      <c r="DN328" s="14"/>
      <c r="DO328" s="50"/>
      <c r="DP328" s="15"/>
      <c r="DQ328" s="14"/>
      <c r="DR328" s="50"/>
      <c r="DS328" s="15"/>
      <c r="DT328" s="14"/>
      <c r="DU328" s="50"/>
      <c r="DV328" s="15"/>
      <c r="DW328" s="14"/>
      <c r="DX328" s="50"/>
      <c r="DY328" s="15"/>
      <c r="DZ328" s="14"/>
      <c r="EA328" s="15"/>
      <c r="EB328" s="15"/>
      <c r="EC328" s="14"/>
      <c r="ED328" s="15"/>
      <c r="EE328" s="15"/>
      <c r="EF328" s="14"/>
      <c r="EG328" s="15"/>
      <c r="EH328" s="15"/>
      <c r="EI328" s="14"/>
      <c r="EJ328" s="15"/>
      <c r="EK328" s="15"/>
      <c r="EL328" s="14"/>
      <c r="EM328" s="15"/>
      <c r="EN328" s="15"/>
      <c r="EO328" s="14"/>
      <c r="EP328" s="15"/>
      <c r="EQ328" s="15"/>
      <c r="ER328" s="14"/>
      <c r="ES328" s="15"/>
      <c r="ET328" s="15"/>
      <c r="EU328" s="14"/>
      <c r="EV328" s="15"/>
      <c r="EW328" s="15"/>
      <c r="EX328" s="14"/>
      <c r="EY328" s="15"/>
      <c r="EZ328" s="15"/>
      <c r="FA328" s="14"/>
      <c r="FB328" s="15"/>
      <c r="FC328" s="15"/>
      <c r="FD328" s="14"/>
      <c r="FE328" s="15"/>
      <c r="FF328" s="15"/>
      <c r="FG328" s="14"/>
      <c r="FH328" s="15"/>
      <c r="FI328" s="15"/>
      <c r="FJ328" s="14"/>
      <c r="FK328" s="15"/>
      <c r="FL328" s="15"/>
      <c r="FM328" s="14"/>
      <c r="FN328" s="15"/>
      <c r="FO328" s="15"/>
      <c r="FP328" s="14"/>
      <c r="FQ328" s="15"/>
      <c r="FR328" s="15"/>
      <c r="FS328" s="14"/>
      <c r="FT328" s="15"/>
      <c r="FU328" s="15"/>
      <c r="FV328" s="14"/>
    </row>
    <row r="329" spans="1:178" s="12" customFormat="1" ht="15.75" x14ac:dyDescent="0.25">
      <c r="A329" s="59" t="s">
        <v>456</v>
      </c>
      <c r="B329" s="50">
        <f t="shared" si="506"/>
        <v>0</v>
      </c>
      <c r="C329" s="50">
        <f t="shared" si="507"/>
        <v>0</v>
      </c>
      <c r="D329" s="15"/>
      <c r="E329" s="50"/>
      <c r="F329" s="50"/>
      <c r="G329" s="50"/>
      <c r="H329" s="50"/>
      <c r="I329" s="50"/>
      <c r="J329" s="50"/>
      <c r="K329" s="50"/>
      <c r="L329" s="50"/>
      <c r="M329" s="50"/>
      <c r="N329" s="238"/>
      <c r="O329" s="238"/>
      <c r="P329" s="238"/>
      <c r="Q329" s="238"/>
      <c r="R329" s="238"/>
      <c r="S329" s="238"/>
      <c r="T329" s="238"/>
      <c r="U329" s="238"/>
      <c r="V329" s="238"/>
      <c r="W329" s="238"/>
      <c r="X329" s="238"/>
      <c r="Y329" s="238"/>
      <c r="Z329" s="50"/>
      <c r="AA329" s="15"/>
      <c r="AB329" s="50"/>
      <c r="AC329" s="15"/>
      <c r="AD329" s="15"/>
      <c r="AE329" s="15"/>
      <c r="AF329" s="238"/>
      <c r="AG329" s="238"/>
      <c r="AH329" s="238"/>
      <c r="AI329" s="238"/>
      <c r="AJ329" s="238"/>
      <c r="AK329" s="15"/>
      <c r="AL329" s="238"/>
      <c r="AM329" s="238"/>
      <c r="AN329" s="14"/>
      <c r="AO329" s="238"/>
      <c r="AP329" s="238"/>
      <c r="AQ329" s="15"/>
      <c r="AR329" s="238"/>
      <c r="AS329" s="238"/>
      <c r="AT329" s="238"/>
      <c r="AU329" s="238"/>
      <c r="AV329" s="238"/>
      <c r="AW329" s="238"/>
      <c r="AX329" s="238"/>
      <c r="AY329" s="238"/>
      <c r="AZ329" s="238"/>
      <c r="BA329" s="238"/>
      <c r="BB329" s="238"/>
      <c r="BC329" s="238"/>
      <c r="BD329" s="238"/>
      <c r="BE329" s="238"/>
      <c r="BF329" s="238"/>
      <c r="BG329" s="238"/>
      <c r="BH329" s="15"/>
      <c r="BI329" s="238"/>
      <c r="BJ329" s="238"/>
      <c r="BK329" s="15"/>
      <c r="BL329" s="238"/>
      <c r="BM329" s="238"/>
      <c r="BN329" s="238"/>
      <c r="BO329" s="238"/>
      <c r="BP329" s="238"/>
      <c r="BQ329" s="15"/>
      <c r="BR329" s="238"/>
      <c r="BS329" s="238"/>
      <c r="BT329" s="15"/>
      <c r="BU329" s="238"/>
      <c r="BV329" s="238"/>
      <c r="BW329" s="15"/>
      <c r="BX329" s="238"/>
      <c r="BY329" s="238"/>
      <c r="BZ329" s="15"/>
      <c r="CA329" s="238"/>
      <c r="CB329" s="238"/>
      <c r="CC329" s="15"/>
      <c r="CD329" s="238"/>
      <c r="CE329" s="238"/>
      <c r="CF329" s="15"/>
      <c r="CG329" s="14"/>
      <c r="CH329" s="238"/>
      <c r="CI329" s="15"/>
      <c r="CJ329" s="14"/>
      <c r="CK329" s="238"/>
      <c r="CL329" s="15"/>
      <c r="CM329" s="14"/>
      <c r="CN329" s="238"/>
      <c r="CO329" s="15"/>
      <c r="CP329" s="14"/>
      <c r="CQ329" s="238"/>
      <c r="CR329" s="15"/>
      <c r="CS329" s="14"/>
      <c r="CT329" s="238"/>
      <c r="CU329" s="15"/>
      <c r="CV329" s="14"/>
      <c r="CW329" s="238"/>
      <c r="CX329" s="15"/>
      <c r="CY329" s="14"/>
      <c r="CZ329" s="238"/>
      <c r="DA329" s="15"/>
      <c r="DB329" s="14"/>
      <c r="DC329" s="238"/>
      <c r="DD329" s="15"/>
      <c r="DE329" s="14"/>
      <c r="DF329" s="238"/>
      <c r="DG329" s="15"/>
      <c r="DH329" s="14"/>
      <c r="DI329" s="238"/>
      <c r="DJ329" s="15"/>
      <c r="DK329" s="14"/>
      <c r="DL329" s="238"/>
      <c r="DM329" s="15"/>
      <c r="DN329" s="14"/>
      <c r="DO329" s="238"/>
      <c r="DP329" s="15"/>
      <c r="DQ329" s="14"/>
      <c r="DR329" s="238"/>
      <c r="DS329" s="15"/>
      <c r="DT329" s="14"/>
      <c r="DU329" s="238"/>
      <c r="DV329" s="15"/>
      <c r="DW329" s="14"/>
      <c r="DX329" s="238"/>
      <c r="DY329" s="15"/>
      <c r="DZ329" s="14"/>
      <c r="EA329" s="50"/>
      <c r="EB329" s="15"/>
      <c r="EC329" s="50"/>
      <c r="ED329" s="50"/>
      <c r="EE329" s="15"/>
      <c r="EF329" s="50"/>
      <c r="EG329" s="50"/>
      <c r="EH329" s="15"/>
      <c r="EI329" s="50"/>
      <c r="EJ329" s="50"/>
      <c r="EK329" s="15"/>
      <c r="EL329" s="50"/>
      <c r="EM329" s="50"/>
      <c r="EN329" s="15"/>
      <c r="EO329" s="50"/>
      <c r="EP329" s="50"/>
      <c r="EQ329" s="15"/>
      <c r="ER329" s="50"/>
      <c r="ES329" s="50"/>
      <c r="ET329" s="15"/>
      <c r="EU329" s="50"/>
      <c r="EV329" s="50"/>
      <c r="EW329" s="15"/>
      <c r="EX329" s="50"/>
      <c r="EY329" s="50"/>
      <c r="EZ329" s="15"/>
      <c r="FA329" s="50"/>
      <c r="FB329" s="50"/>
      <c r="FC329" s="15"/>
      <c r="FD329" s="50"/>
      <c r="FE329" s="50"/>
      <c r="FF329" s="15"/>
      <c r="FG329" s="50"/>
      <c r="FH329" s="50"/>
      <c r="FI329" s="15"/>
      <c r="FJ329" s="14"/>
      <c r="FK329" s="50"/>
      <c r="FL329" s="15"/>
      <c r="FM329" s="14"/>
      <c r="FN329" s="50"/>
      <c r="FO329" s="15"/>
      <c r="FP329" s="14"/>
      <c r="FQ329" s="50"/>
      <c r="FR329" s="15"/>
      <c r="FS329" s="14"/>
      <c r="FT329" s="50"/>
      <c r="FU329" s="15"/>
      <c r="FV329" s="14"/>
    </row>
    <row r="330" spans="1:178" s="12" customFormat="1" ht="15.75" x14ac:dyDescent="0.25">
      <c r="A330" s="59" t="s">
        <v>457</v>
      </c>
      <c r="B330" s="50">
        <f t="shared" si="506"/>
        <v>0</v>
      </c>
      <c r="C330" s="50">
        <f t="shared" si="507"/>
        <v>0</v>
      </c>
      <c r="D330" s="15"/>
      <c r="E330" s="50"/>
      <c r="F330" s="50"/>
      <c r="G330" s="50"/>
      <c r="H330" s="50"/>
      <c r="I330" s="50"/>
      <c r="J330" s="50"/>
      <c r="K330" s="50"/>
      <c r="L330" s="50"/>
      <c r="M330" s="50"/>
      <c r="N330" s="238"/>
      <c r="O330" s="238"/>
      <c r="P330" s="238"/>
      <c r="Q330" s="238"/>
      <c r="R330" s="238"/>
      <c r="S330" s="238"/>
      <c r="T330" s="238"/>
      <c r="U330" s="238"/>
      <c r="V330" s="238"/>
      <c r="W330" s="238"/>
      <c r="X330" s="238"/>
      <c r="Y330" s="238"/>
      <c r="Z330" s="50"/>
      <c r="AA330" s="15"/>
      <c r="AB330" s="50"/>
      <c r="AC330" s="15"/>
      <c r="AD330" s="15"/>
      <c r="AE330" s="15"/>
      <c r="AF330" s="238"/>
      <c r="AG330" s="238"/>
      <c r="AH330" s="238"/>
      <c r="AI330" s="238"/>
      <c r="AJ330" s="238"/>
      <c r="AK330" s="15"/>
      <c r="AL330" s="238"/>
      <c r="AM330" s="238"/>
      <c r="AN330" s="14"/>
      <c r="AO330" s="238"/>
      <c r="AP330" s="238"/>
      <c r="AQ330" s="15"/>
      <c r="AR330" s="238"/>
      <c r="AS330" s="238"/>
      <c r="AT330" s="238"/>
      <c r="AU330" s="238"/>
      <c r="AV330" s="238"/>
      <c r="AW330" s="238"/>
      <c r="AX330" s="238"/>
      <c r="AY330" s="238"/>
      <c r="AZ330" s="238"/>
      <c r="BA330" s="238"/>
      <c r="BB330" s="238"/>
      <c r="BC330" s="238"/>
      <c r="BD330" s="238"/>
      <c r="BE330" s="238"/>
      <c r="BF330" s="238"/>
      <c r="BG330" s="238"/>
      <c r="BH330" s="15"/>
      <c r="BI330" s="238"/>
      <c r="BJ330" s="238"/>
      <c r="BK330" s="15"/>
      <c r="BL330" s="238"/>
      <c r="BM330" s="238"/>
      <c r="BN330" s="238"/>
      <c r="BO330" s="238"/>
      <c r="BP330" s="238"/>
      <c r="BQ330" s="15"/>
      <c r="BR330" s="238"/>
      <c r="BS330" s="238"/>
      <c r="BT330" s="15"/>
      <c r="BU330" s="238"/>
      <c r="BV330" s="238"/>
      <c r="BW330" s="15"/>
      <c r="BX330" s="238"/>
      <c r="BY330" s="238"/>
      <c r="BZ330" s="15"/>
      <c r="CA330" s="238"/>
      <c r="CB330" s="238"/>
      <c r="CC330" s="15"/>
      <c r="CD330" s="238"/>
      <c r="CE330" s="238"/>
      <c r="CF330" s="15"/>
      <c r="CG330" s="14"/>
      <c r="CH330" s="238"/>
      <c r="CI330" s="15"/>
      <c r="CJ330" s="14"/>
      <c r="CK330" s="238"/>
      <c r="CL330" s="15"/>
      <c r="CM330" s="14"/>
      <c r="CN330" s="238"/>
      <c r="CO330" s="15"/>
      <c r="CP330" s="14"/>
      <c r="CQ330" s="238"/>
      <c r="CR330" s="15"/>
      <c r="CS330" s="14"/>
      <c r="CT330" s="238"/>
      <c r="CU330" s="15"/>
      <c r="CV330" s="14"/>
      <c r="CW330" s="238"/>
      <c r="CX330" s="15"/>
      <c r="CY330" s="14"/>
      <c r="CZ330" s="238"/>
      <c r="DA330" s="15"/>
      <c r="DB330" s="14"/>
      <c r="DC330" s="238"/>
      <c r="DD330" s="15"/>
      <c r="DE330" s="14"/>
      <c r="DF330" s="238"/>
      <c r="DG330" s="15"/>
      <c r="DH330" s="14"/>
      <c r="DI330" s="238"/>
      <c r="DJ330" s="15"/>
      <c r="DK330" s="14"/>
      <c r="DL330" s="238"/>
      <c r="DM330" s="15"/>
      <c r="DN330" s="14"/>
      <c r="DO330" s="238"/>
      <c r="DP330" s="15"/>
      <c r="DQ330" s="14"/>
      <c r="DR330" s="238"/>
      <c r="DS330" s="15"/>
      <c r="DT330" s="14"/>
      <c r="DU330" s="238"/>
      <c r="DV330" s="15"/>
      <c r="DW330" s="14"/>
      <c r="DX330" s="238"/>
      <c r="DY330" s="15"/>
      <c r="DZ330" s="14"/>
      <c r="EA330" s="50"/>
      <c r="EB330" s="15"/>
      <c r="EC330" s="50"/>
      <c r="ED330" s="50"/>
      <c r="EE330" s="15"/>
      <c r="EF330" s="50"/>
      <c r="EG330" s="50"/>
      <c r="EH330" s="15"/>
      <c r="EI330" s="50"/>
      <c r="EJ330" s="50"/>
      <c r="EK330" s="15"/>
      <c r="EL330" s="50"/>
      <c r="EM330" s="50"/>
      <c r="EN330" s="15"/>
      <c r="EO330" s="50"/>
      <c r="EP330" s="50"/>
      <c r="EQ330" s="15"/>
      <c r="ER330" s="50"/>
      <c r="ES330" s="50"/>
      <c r="ET330" s="15"/>
      <c r="EU330" s="50"/>
      <c r="EV330" s="50"/>
      <c r="EW330" s="15"/>
      <c r="EX330" s="50"/>
      <c r="EY330" s="50"/>
      <c r="EZ330" s="15"/>
      <c r="FA330" s="50"/>
      <c r="FB330" s="50"/>
      <c r="FC330" s="15"/>
      <c r="FD330" s="50"/>
      <c r="FE330" s="50"/>
      <c r="FF330" s="15"/>
      <c r="FG330" s="50"/>
      <c r="FH330" s="50"/>
      <c r="FI330" s="15"/>
      <c r="FJ330" s="14"/>
      <c r="FK330" s="50"/>
      <c r="FL330" s="15"/>
      <c r="FM330" s="14"/>
      <c r="FN330" s="50"/>
      <c r="FO330" s="15"/>
      <c r="FP330" s="14"/>
      <c r="FQ330" s="50"/>
      <c r="FR330" s="15"/>
      <c r="FS330" s="14"/>
      <c r="FT330" s="50"/>
      <c r="FU330" s="15"/>
      <c r="FV330" s="14"/>
    </row>
    <row r="331" spans="1:178" s="12" customFormat="1" ht="15.75" x14ac:dyDescent="0.25">
      <c r="A331" s="59" t="s">
        <v>663</v>
      </c>
      <c r="B331" s="50">
        <f t="shared" si="506"/>
        <v>10000</v>
      </c>
      <c r="C331" s="50">
        <f t="shared" si="507"/>
        <v>0</v>
      </c>
      <c r="D331" s="15">
        <f t="shared" si="112"/>
        <v>0</v>
      </c>
      <c r="E331" s="50"/>
      <c r="F331" s="50"/>
      <c r="G331" s="50"/>
      <c r="H331" s="50"/>
      <c r="I331" s="50"/>
      <c r="J331" s="50"/>
      <c r="K331" s="50"/>
      <c r="L331" s="50"/>
      <c r="M331" s="50"/>
      <c r="N331" s="238"/>
      <c r="O331" s="238"/>
      <c r="P331" s="238"/>
      <c r="Q331" s="238"/>
      <c r="R331" s="238"/>
      <c r="S331" s="238"/>
      <c r="T331" s="238"/>
      <c r="U331" s="238"/>
      <c r="V331" s="238"/>
      <c r="W331" s="238"/>
      <c r="X331" s="238"/>
      <c r="Y331" s="238"/>
      <c r="Z331" s="50"/>
      <c r="AA331" s="15"/>
      <c r="AB331" s="50"/>
      <c r="AC331" s="15"/>
      <c r="AD331" s="15"/>
      <c r="AE331" s="15"/>
      <c r="AF331" s="238"/>
      <c r="AG331" s="238"/>
      <c r="AH331" s="238"/>
      <c r="AI331" s="238"/>
      <c r="AJ331" s="238"/>
      <c r="AK331" s="15"/>
      <c r="AL331" s="238"/>
      <c r="AM331" s="238"/>
      <c r="AN331" s="14"/>
      <c r="AO331" s="238"/>
      <c r="AP331" s="238"/>
      <c r="AQ331" s="15"/>
      <c r="AR331" s="238"/>
      <c r="AS331" s="238"/>
      <c r="AT331" s="238"/>
      <c r="AU331" s="238"/>
      <c r="AV331" s="238"/>
      <c r="AW331" s="238"/>
      <c r="AX331" s="238"/>
      <c r="AY331" s="238"/>
      <c r="AZ331" s="238"/>
      <c r="BA331" s="238"/>
      <c r="BB331" s="238"/>
      <c r="BC331" s="238"/>
      <c r="BD331" s="238"/>
      <c r="BE331" s="238"/>
      <c r="BF331" s="238"/>
      <c r="BG331" s="238"/>
      <c r="BH331" s="15"/>
      <c r="BI331" s="238"/>
      <c r="BJ331" s="238"/>
      <c r="BK331" s="15"/>
      <c r="BL331" s="238"/>
      <c r="BM331" s="238"/>
      <c r="BN331" s="238"/>
      <c r="BO331" s="238"/>
      <c r="BP331" s="238"/>
      <c r="BQ331" s="15"/>
      <c r="BR331" s="238"/>
      <c r="BS331" s="238"/>
      <c r="BT331" s="15"/>
      <c r="BU331" s="238"/>
      <c r="BV331" s="238"/>
      <c r="BW331" s="15"/>
      <c r="BX331" s="238"/>
      <c r="BY331" s="238"/>
      <c r="BZ331" s="15"/>
      <c r="CA331" s="238"/>
      <c r="CB331" s="238"/>
      <c r="CC331" s="15"/>
      <c r="CD331" s="238"/>
      <c r="CE331" s="238"/>
      <c r="CF331" s="15"/>
      <c r="CG331" s="14"/>
      <c r="CH331" s="238"/>
      <c r="CI331" s="15"/>
      <c r="CJ331" s="14"/>
      <c r="CK331" s="238"/>
      <c r="CL331" s="15"/>
      <c r="CM331" s="14"/>
      <c r="CN331" s="238"/>
      <c r="CO331" s="15"/>
      <c r="CP331" s="14"/>
      <c r="CQ331" s="238"/>
      <c r="CR331" s="15"/>
      <c r="CS331" s="14"/>
      <c r="CT331" s="238"/>
      <c r="CU331" s="15"/>
      <c r="CV331" s="14"/>
      <c r="CW331" s="238"/>
      <c r="CX331" s="15"/>
      <c r="CY331" s="14"/>
      <c r="CZ331" s="238"/>
      <c r="DA331" s="15"/>
      <c r="DB331" s="14"/>
      <c r="DC331" s="238"/>
      <c r="DD331" s="15"/>
      <c r="DE331" s="14"/>
      <c r="DF331" s="238"/>
      <c r="DG331" s="15"/>
      <c r="DH331" s="14"/>
      <c r="DI331" s="238"/>
      <c r="DJ331" s="15"/>
      <c r="DK331" s="14"/>
      <c r="DL331" s="238"/>
      <c r="DM331" s="15"/>
      <c r="DN331" s="14"/>
      <c r="DO331" s="238"/>
      <c r="DP331" s="15"/>
      <c r="DQ331" s="14"/>
      <c r="DR331" s="238"/>
      <c r="DS331" s="15"/>
      <c r="DT331" s="14"/>
      <c r="DU331" s="238"/>
      <c r="DV331" s="15"/>
      <c r="DW331" s="14"/>
      <c r="DX331" s="238"/>
      <c r="DY331" s="15"/>
      <c r="DZ331" s="14"/>
      <c r="EA331" s="50"/>
      <c r="EB331" s="15"/>
      <c r="EC331" s="50"/>
      <c r="ED331" s="172">
        <v>10000</v>
      </c>
      <c r="EE331" s="15"/>
      <c r="EF331" s="50"/>
      <c r="EG331" s="172"/>
      <c r="EH331" s="15"/>
      <c r="EI331" s="50"/>
      <c r="EJ331" s="172"/>
      <c r="EK331" s="15"/>
      <c r="EL331" s="50"/>
      <c r="EM331" s="172"/>
      <c r="EN331" s="15"/>
      <c r="EO331" s="50"/>
      <c r="EP331" s="172"/>
      <c r="EQ331" s="15"/>
      <c r="ER331" s="50"/>
      <c r="ES331" s="172"/>
      <c r="ET331" s="15"/>
      <c r="EU331" s="50"/>
      <c r="EV331" s="172"/>
      <c r="EW331" s="15"/>
      <c r="EX331" s="50"/>
      <c r="EY331" s="172"/>
      <c r="EZ331" s="15"/>
      <c r="FA331" s="50"/>
      <c r="FB331" s="172"/>
      <c r="FC331" s="15"/>
      <c r="FD331" s="50"/>
      <c r="FE331" s="172"/>
      <c r="FF331" s="15"/>
      <c r="FG331" s="50"/>
      <c r="FH331" s="172"/>
      <c r="FI331" s="15"/>
      <c r="FJ331" s="14"/>
      <c r="FK331" s="172"/>
      <c r="FL331" s="15"/>
      <c r="FM331" s="14"/>
      <c r="FN331" s="172"/>
      <c r="FO331" s="15"/>
      <c r="FP331" s="14"/>
      <c r="FQ331" s="172"/>
      <c r="FR331" s="15"/>
      <c r="FS331" s="14"/>
      <c r="FT331" s="172"/>
      <c r="FU331" s="15"/>
      <c r="FV331" s="14"/>
    </row>
    <row r="332" spans="1:178" s="12" customFormat="1" ht="15.75" x14ac:dyDescent="0.25">
      <c r="A332" s="59" t="s">
        <v>458</v>
      </c>
      <c r="B332" s="50">
        <f t="shared" si="506"/>
        <v>0</v>
      </c>
      <c r="C332" s="50">
        <f t="shared" si="507"/>
        <v>0</v>
      </c>
      <c r="D332" s="15"/>
      <c r="E332" s="50"/>
      <c r="F332" s="50"/>
      <c r="G332" s="50"/>
      <c r="H332" s="50"/>
      <c r="I332" s="50"/>
      <c r="J332" s="50"/>
      <c r="K332" s="50"/>
      <c r="L332" s="50"/>
      <c r="M332" s="50"/>
      <c r="N332" s="238"/>
      <c r="O332" s="238"/>
      <c r="P332" s="238"/>
      <c r="Q332" s="238"/>
      <c r="R332" s="238"/>
      <c r="S332" s="238"/>
      <c r="T332" s="238"/>
      <c r="U332" s="238"/>
      <c r="V332" s="238"/>
      <c r="W332" s="238"/>
      <c r="X332" s="238"/>
      <c r="Y332" s="238"/>
      <c r="Z332" s="50"/>
      <c r="AA332" s="15"/>
      <c r="AB332" s="50"/>
      <c r="AC332" s="238"/>
      <c r="AD332" s="238"/>
      <c r="AE332" s="15"/>
      <c r="AF332" s="238"/>
      <c r="AG332" s="238"/>
      <c r="AH332" s="238"/>
      <c r="AI332" s="238"/>
      <c r="AJ332" s="238"/>
      <c r="AK332" s="15"/>
      <c r="AL332" s="238"/>
      <c r="AM332" s="238"/>
      <c r="AN332" s="14"/>
      <c r="AO332" s="238"/>
      <c r="AP332" s="238"/>
      <c r="AQ332" s="15"/>
      <c r="AR332" s="238"/>
      <c r="AS332" s="238"/>
      <c r="AT332" s="238"/>
      <c r="AU332" s="238"/>
      <c r="AV332" s="238"/>
      <c r="AW332" s="238"/>
      <c r="AX332" s="238"/>
      <c r="AY332" s="238"/>
      <c r="AZ332" s="238"/>
      <c r="BA332" s="238"/>
      <c r="BB332" s="238"/>
      <c r="BC332" s="238"/>
      <c r="BD332" s="238"/>
      <c r="BE332" s="238"/>
      <c r="BF332" s="238"/>
      <c r="BG332" s="238"/>
      <c r="BH332" s="15"/>
      <c r="BI332" s="238"/>
      <c r="BJ332" s="238"/>
      <c r="BK332" s="15"/>
      <c r="BL332" s="238"/>
      <c r="BM332" s="238"/>
      <c r="BN332" s="238"/>
      <c r="BO332" s="238"/>
      <c r="BP332" s="238"/>
      <c r="BQ332" s="15"/>
      <c r="BR332" s="238"/>
      <c r="BS332" s="238"/>
      <c r="BT332" s="15"/>
      <c r="BU332" s="238"/>
      <c r="BV332" s="238"/>
      <c r="BW332" s="15"/>
      <c r="BX332" s="238"/>
      <c r="BY332" s="238"/>
      <c r="BZ332" s="15"/>
      <c r="CA332" s="238"/>
      <c r="CB332" s="238"/>
      <c r="CC332" s="15"/>
      <c r="CD332" s="238"/>
      <c r="CE332" s="238"/>
      <c r="CF332" s="15"/>
      <c r="CG332" s="14"/>
      <c r="CH332" s="238"/>
      <c r="CI332" s="15"/>
      <c r="CJ332" s="14"/>
      <c r="CK332" s="238"/>
      <c r="CL332" s="15"/>
      <c r="CM332" s="14"/>
      <c r="CN332" s="238"/>
      <c r="CO332" s="15"/>
      <c r="CP332" s="14"/>
      <c r="CQ332" s="238"/>
      <c r="CR332" s="15"/>
      <c r="CS332" s="14"/>
      <c r="CT332" s="238"/>
      <c r="CU332" s="15"/>
      <c r="CV332" s="14"/>
      <c r="CW332" s="238"/>
      <c r="CX332" s="15"/>
      <c r="CY332" s="14"/>
      <c r="CZ332" s="238"/>
      <c r="DA332" s="15"/>
      <c r="DB332" s="14"/>
      <c r="DC332" s="238"/>
      <c r="DD332" s="15"/>
      <c r="DE332" s="14"/>
      <c r="DF332" s="238"/>
      <c r="DG332" s="15"/>
      <c r="DH332" s="14"/>
      <c r="DI332" s="238"/>
      <c r="DJ332" s="15"/>
      <c r="DK332" s="14"/>
      <c r="DL332" s="238"/>
      <c r="DM332" s="15"/>
      <c r="DN332" s="14"/>
      <c r="DO332" s="238"/>
      <c r="DP332" s="15"/>
      <c r="DQ332" s="14"/>
      <c r="DR332" s="238"/>
      <c r="DS332" s="15"/>
      <c r="DT332" s="14"/>
      <c r="DU332" s="238"/>
      <c r="DV332" s="15"/>
      <c r="DW332" s="14"/>
      <c r="DX332" s="238"/>
      <c r="DY332" s="15"/>
      <c r="DZ332" s="14"/>
      <c r="EA332" s="50"/>
      <c r="EB332" s="15"/>
      <c r="EC332" s="50"/>
      <c r="ED332" s="50"/>
      <c r="EE332" s="15"/>
      <c r="EF332" s="50"/>
      <c r="EG332" s="50"/>
      <c r="EH332" s="15"/>
      <c r="EI332" s="50"/>
      <c r="EJ332" s="50"/>
      <c r="EK332" s="15"/>
      <c r="EL332" s="50"/>
      <c r="EM332" s="50"/>
      <c r="EN332" s="15"/>
      <c r="EO332" s="50"/>
      <c r="EP332" s="50"/>
      <c r="EQ332" s="15"/>
      <c r="ER332" s="50"/>
      <c r="ES332" s="50"/>
      <c r="ET332" s="15"/>
      <c r="EU332" s="50"/>
      <c r="EV332" s="50"/>
      <c r="EW332" s="15"/>
      <c r="EX332" s="50"/>
      <c r="EY332" s="50"/>
      <c r="EZ332" s="15"/>
      <c r="FA332" s="50"/>
      <c r="FB332" s="50"/>
      <c r="FC332" s="15"/>
      <c r="FD332" s="50"/>
      <c r="FE332" s="50"/>
      <c r="FF332" s="15"/>
      <c r="FG332" s="50"/>
      <c r="FH332" s="50"/>
      <c r="FI332" s="15"/>
      <c r="FJ332" s="14"/>
      <c r="FK332" s="50"/>
      <c r="FL332" s="15"/>
      <c r="FM332" s="14"/>
      <c r="FN332" s="50"/>
      <c r="FO332" s="15"/>
      <c r="FP332" s="14"/>
      <c r="FQ332" s="50"/>
      <c r="FR332" s="15"/>
      <c r="FS332" s="14"/>
      <c r="FT332" s="50"/>
      <c r="FU332" s="15"/>
      <c r="FV332" s="14"/>
    </row>
    <row r="333" spans="1:178" s="28" customFormat="1" ht="31.5" x14ac:dyDescent="0.25">
      <c r="A333" s="131" t="s">
        <v>455</v>
      </c>
      <c r="B333" s="80">
        <f t="shared" ref="B333:B388" si="578">E333+H333+K333+N333+Q333+T333+W333+Z333+AC333+AF333+AI333+AL333+AO333+AR333+AU333+AX333+BA333+BD333++BG333+BJ333+BM333+BP333+BS333+BV333+BY333+CB333+CE333+CH333+CK333+CN333+CQ333+CT333+CW333+CZ333+DC333+DF333+DI333+DL333+DO333+DR333+DU333+DX333+EA333+ED333+EG333+EJ333+EM333+EP333+ES333+EV333+EY333+FB333+FE333+FH333+FK333+FN333+FQ333+FT333</f>
        <v>16547.8</v>
      </c>
      <c r="C333" s="80">
        <f t="shared" ref="C333:C388" si="579">F333+I333+L333+O333+R333+U333+X333+AA333+AD333+AG333+AJ333+AM333+AP333+AS333+AV333+AY333+BB333+BE333++BH333+BK333+BN333+BQ333+BT333+BW333+BZ333+CC333+CF333+CI333+CL333+CO333+CR333+CU333+CX333+DA333+DD333+DG333+DJ333+DM333+DP333+DS333+DV333+DY333+EB333+EE333+EH333+EK333+EN333+EQ333+ET333+EW333+EZ333+FC333+FF333+FI333+FL333+FO333+FR333+FU333</f>
        <v>15075.57093</v>
      </c>
      <c r="D333" s="83">
        <f t="shared" ref="D333" si="580">C333/B333*100</f>
        <v>91.103173412779952</v>
      </c>
      <c r="E333" s="83">
        <f>E334+E338+E339+E340+E341</f>
        <v>0</v>
      </c>
      <c r="F333" s="83">
        <f t="shared" ref="F333:AY333" si="581">F334+F338+F339+F340+F341</f>
        <v>0</v>
      </c>
      <c r="G333" s="83">
        <f t="shared" si="581"/>
        <v>0</v>
      </c>
      <c r="H333" s="83">
        <f t="shared" si="581"/>
        <v>0</v>
      </c>
      <c r="I333" s="83">
        <f t="shared" si="581"/>
        <v>0</v>
      </c>
      <c r="J333" s="83">
        <f t="shared" si="581"/>
        <v>0</v>
      </c>
      <c r="K333" s="83">
        <f t="shared" si="581"/>
        <v>9170</v>
      </c>
      <c r="L333" s="83">
        <f t="shared" si="581"/>
        <v>9170</v>
      </c>
      <c r="M333" s="83">
        <f t="shared" si="215"/>
        <v>100</v>
      </c>
      <c r="N333" s="83">
        <f t="shared" si="581"/>
        <v>0</v>
      </c>
      <c r="O333" s="83">
        <f t="shared" si="581"/>
        <v>0</v>
      </c>
      <c r="P333" s="83">
        <f t="shared" si="581"/>
        <v>0</v>
      </c>
      <c r="Q333" s="83">
        <f t="shared" si="581"/>
        <v>0</v>
      </c>
      <c r="R333" s="83">
        <f t="shared" si="581"/>
        <v>0</v>
      </c>
      <c r="S333" s="83">
        <f t="shared" si="581"/>
        <v>0</v>
      </c>
      <c r="T333" s="83">
        <f t="shared" si="581"/>
        <v>0</v>
      </c>
      <c r="U333" s="83">
        <f t="shared" si="581"/>
        <v>0</v>
      </c>
      <c r="V333" s="83">
        <f t="shared" si="581"/>
        <v>0</v>
      </c>
      <c r="W333" s="83">
        <f t="shared" si="581"/>
        <v>0</v>
      </c>
      <c r="X333" s="83">
        <f t="shared" si="581"/>
        <v>0</v>
      </c>
      <c r="Y333" s="83">
        <f t="shared" si="581"/>
        <v>0</v>
      </c>
      <c r="Z333" s="83">
        <f t="shared" si="581"/>
        <v>495.1</v>
      </c>
      <c r="AA333" s="83">
        <f t="shared" si="581"/>
        <v>312.3</v>
      </c>
      <c r="AB333" s="81">
        <f t="shared" si="163"/>
        <v>63.078166027065244</v>
      </c>
      <c r="AC333" s="83">
        <f t="shared" si="581"/>
        <v>0</v>
      </c>
      <c r="AD333" s="83">
        <f t="shared" si="581"/>
        <v>0</v>
      </c>
      <c r="AE333" s="81"/>
      <c r="AF333" s="83">
        <f t="shared" si="581"/>
        <v>0</v>
      </c>
      <c r="AG333" s="83">
        <f t="shared" si="581"/>
        <v>0</v>
      </c>
      <c r="AH333" s="83">
        <f t="shared" si="581"/>
        <v>0</v>
      </c>
      <c r="AI333" s="83">
        <f>SUM(AI334:AI341)</f>
        <v>931</v>
      </c>
      <c r="AJ333" s="83">
        <f t="shared" ref="AJ333:AM333" si="582">SUM(AJ334:AJ341)</f>
        <v>931</v>
      </c>
      <c r="AK333" s="83">
        <f t="shared" si="570"/>
        <v>100</v>
      </c>
      <c r="AL333" s="83">
        <f t="shared" si="582"/>
        <v>2456</v>
      </c>
      <c r="AM333" s="83">
        <f t="shared" si="582"/>
        <v>2456</v>
      </c>
      <c r="AN333" s="81">
        <f t="shared" ref="AN333:AN343" si="583">AM333/AL333*100</f>
        <v>100</v>
      </c>
      <c r="AO333" s="83">
        <f t="shared" si="581"/>
        <v>1200</v>
      </c>
      <c r="AP333" s="83">
        <f t="shared" si="581"/>
        <v>1199.904</v>
      </c>
      <c r="AQ333" s="83">
        <f t="shared" si="571"/>
        <v>99.992000000000004</v>
      </c>
      <c r="AR333" s="83">
        <f t="shared" si="581"/>
        <v>0</v>
      </c>
      <c r="AS333" s="83">
        <f t="shared" si="581"/>
        <v>0</v>
      </c>
      <c r="AT333" s="83">
        <f t="shared" si="581"/>
        <v>0</v>
      </c>
      <c r="AU333" s="83">
        <f t="shared" si="581"/>
        <v>0</v>
      </c>
      <c r="AV333" s="83">
        <f t="shared" si="581"/>
        <v>0</v>
      </c>
      <c r="AW333" s="83">
        <f t="shared" si="581"/>
        <v>0</v>
      </c>
      <c r="AX333" s="83">
        <f t="shared" si="581"/>
        <v>0</v>
      </c>
      <c r="AY333" s="83">
        <f t="shared" si="581"/>
        <v>0</v>
      </c>
      <c r="AZ333" s="83">
        <f t="shared" ref="AZ333:BF333" si="584">AZ334+AZ338+AZ339+AZ340+AZ341</f>
        <v>0</v>
      </c>
      <c r="BA333" s="83">
        <f t="shared" si="584"/>
        <v>0</v>
      </c>
      <c r="BB333" s="83">
        <f t="shared" si="584"/>
        <v>0</v>
      </c>
      <c r="BC333" s="83">
        <f t="shared" si="584"/>
        <v>0</v>
      </c>
      <c r="BD333" s="83">
        <f t="shared" si="584"/>
        <v>0</v>
      </c>
      <c r="BE333" s="83">
        <f t="shared" si="584"/>
        <v>0</v>
      </c>
      <c r="BF333" s="83">
        <f t="shared" si="584"/>
        <v>0</v>
      </c>
      <c r="BG333" s="83">
        <f>SUM(BG334:BG341)</f>
        <v>1905.6999999999998</v>
      </c>
      <c r="BH333" s="83">
        <f>SUM(BH334:BH341)</f>
        <v>616.36693000000002</v>
      </c>
      <c r="BI333" s="81">
        <f t="shared" ref="BI333:BI341" si="585">BH333/BG333*100</f>
        <v>32.343334732644173</v>
      </c>
      <c r="BJ333" s="83"/>
      <c r="BK333" s="83">
        <f>SUM(BK334:BK341)</f>
        <v>0</v>
      </c>
      <c r="BL333" s="81"/>
      <c r="BM333" s="83">
        <f t="shared" ref="BM333:BO333" si="586">BM334+BM338+BM339+BM340+BM341</f>
        <v>0</v>
      </c>
      <c r="BN333" s="83">
        <f t="shared" si="586"/>
        <v>0</v>
      </c>
      <c r="BO333" s="83">
        <f t="shared" si="586"/>
        <v>0</v>
      </c>
      <c r="BP333" s="83">
        <f>SUM(BP334:BP341)</f>
        <v>0</v>
      </c>
      <c r="BQ333" s="83">
        <f>SUM(BQ334:BQ341)</f>
        <v>0</v>
      </c>
      <c r="BR333" s="81"/>
      <c r="BS333" s="83">
        <f>SUM(BS334:BS341)</f>
        <v>0</v>
      </c>
      <c r="BT333" s="83">
        <f>SUM(BT334:BT341)</f>
        <v>0</v>
      </c>
      <c r="BU333" s="81"/>
      <c r="BV333" s="83">
        <f>SUM(BV334:BV341)</f>
        <v>0</v>
      </c>
      <c r="BW333" s="83">
        <f>SUM(BW334:BW341)</f>
        <v>0</v>
      </c>
      <c r="BX333" s="81"/>
      <c r="BY333" s="83">
        <f>SUM(BY334:BY341)</f>
        <v>0</v>
      </c>
      <c r="BZ333" s="83">
        <f>SUM(BZ334:BZ341)</f>
        <v>0</v>
      </c>
      <c r="CA333" s="81"/>
      <c r="CB333" s="83">
        <f>SUM(CB334:CB341)</f>
        <v>0</v>
      </c>
      <c r="CC333" s="83">
        <f>SUM(CC334:CC341)</f>
        <v>0</v>
      </c>
      <c r="CD333" s="81"/>
      <c r="CE333" s="83">
        <f>SUM(CE334:CE341)</f>
        <v>165</v>
      </c>
      <c r="CF333" s="83">
        <f>SUM(CF334:CF341)</f>
        <v>165</v>
      </c>
      <c r="CG333" s="81">
        <f t="shared" si="513"/>
        <v>100</v>
      </c>
      <c r="CH333" s="83">
        <f>SUM(CH334:CH341)</f>
        <v>0</v>
      </c>
      <c r="CI333" s="83">
        <f>SUM(CI334:CI341)</f>
        <v>0</v>
      </c>
      <c r="CJ333" s="81"/>
      <c r="CK333" s="83">
        <f>SUM(CK334:CK341)</f>
        <v>0</v>
      </c>
      <c r="CL333" s="83">
        <f>SUM(CL334:CL341)</f>
        <v>0</v>
      </c>
      <c r="CM333" s="81"/>
      <c r="CN333" s="83">
        <f>SUM(CN334:CN341)</f>
        <v>100</v>
      </c>
      <c r="CO333" s="83">
        <f>SUM(CO334:CO341)</f>
        <v>100</v>
      </c>
      <c r="CP333" s="81">
        <f t="shared" ref="CP333:CP334" si="587">CO333/CN333*100</f>
        <v>100</v>
      </c>
      <c r="CQ333" s="83">
        <f>SUM(CQ334:CQ341)</f>
        <v>0</v>
      </c>
      <c r="CR333" s="83">
        <f>SUM(CR334:CR341)</f>
        <v>0</v>
      </c>
      <c r="CS333" s="81"/>
      <c r="CT333" s="83">
        <f>SUM(CT334:CT341)</f>
        <v>0</v>
      </c>
      <c r="CU333" s="83">
        <f>SUM(CU334:CU341)</f>
        <v>0</v>
      </c>
      <c r="CV333" s="81"/>
      <c r="CW333" s="83">
        <f>SUM(CW334:CW341)</f>
        <v>0</v>
      </c>
      <c r="CX333" s="83">
        <f>SUM(CX334:CX341)</f>
        <v>0</v>
      </c>
      <c r="CY333" s="81"/>
      <c r="CZ333" s="83">
        <f>SUM(CZ334:CZ341)</f>
        <v>0</v>
      </c>
      <c r="DA333" s="83">
        <f>SUM(DA334:DA341)</f>
        <v>0</v>
      </c>
      <c r="DB333" s="81"/>
      <c r="DC333" s="83">
        <f>SUM(DC334:DC341)</f>
        <v>0</v>
      </c>
      <c r="DD333" s="83">
        <f>SUM(DD334:DD341)</f>
        <v>0</v>
      </c>
      <c r="DE333" s="81"/>
      <c r="DF333" s="83">
        <f>SUM(DF334:DF341)</f>
        <v>0</v>
      </c>
      <c r="DG333" s="83">
        <f>SUM(DG334:DG341)</f>
        <v>0</v>
      </c>
      <c r="DH333" s="81"/>
      <c r="DI333" s="83">
        <f>SUM(DI334:DI341)</f>
        <v>0</v>
      </c>
      <c r="DJ333" s="83">
        <f>SUM(DJ334:DJ341)</f>
        <v>0</v>
      </c>
      <c r="DK333" s="81"/>
      <c r="DL333" s="83">
        <f>SUM(DL334:DL341)</f>
        <v>0</v>
      </c>
      <c r="DM333" s="83">
        <f>SUM(DM334:DM341)</f>
        <v>0</v>
      </c>
      <c r="DN333" s="81"/>
      <c r="DO333" s="83">
        <f>SUM(DO334:DO341)</f>
        <v>0</v>
      </c>
      <c r="DP333" s="83">
        <f>SUM(DP334:DP341)</f>
        <v>0</v>
      </c>
      <c r="DQ333" s="81"/>
      <c r="DR333" s="83">
        <f>SUM(DR334:DR341)</f>
        <v>0</v>
      </c>
      <c r="DS333" s="83">
        <f>SUM(DS334:DS341)</f>
        <v>0</v>
      </c>
      <c r="DT333" s="81"/>
      <c r="DU333" s="83">
        <f>SUM(DU334:DU341)</f>
        <v>0</v>
      </c>
      <c r="DV333" s="83">
        <f>SUM(DV334:DV341)</f>
        <v>0</v>
      </c>
      <c r="DW333" s="81"/>
      <c r="DX333" s="83">
        <f>SUM(DX334:DX341)</f>
        <v>0</v>
      </c>
      <c r="DY333" s="83">
        <f>SUM(DY334:DY341)</f>
        <v>0</v>
      </c>
      <c r="DZ333" s="81"/>
      <c r="EA333" s="83">
        <f t="shared" ref="EA333:EB333" si="588">EA334+EA338+EA339+EA340+EA341</f>
        <v>0</v>
      </c>
      <c r="EB333" s="83">
        <f t="shared" si="588"/>
        <v>0</v>
      </c>
      <c r="EC333" s="81"/>
      <c r="ED333" s="83">
        <f t="shared" ref="ED333:EE333" si="589">ED334+ED338+ED339+ED340+ED341</f>
        <v>0</v>
      </c>
      <c r="EE333" s="83">
        <f t="shared" si="589"/>
        <v>0</v>
      </c>
      <c r="EF333" s="81"/>
      <c r="EG333" s="83"/>
      <c r="EH333" s="83"/>
      <c r="EI333" s="81"/>
      <c r="EJ333" s="83"/>
      <c r="EK333" s="83"/>
      <c r="EL333" s="81"/>
      <c r="EM333" s="83"/>
      <c r="EN333" s="83"/>
      <c r="EO333" s="81"/>
      <c r="EP333" s="83"/>
      <c r="EQ333" s="83"/>
      <c r="ER333" s="81"/>
      <c r="ES333" s="83"/>
      <c r="ET333" s="83"/>
      <c r="EU333" s="81"/>
      <c r="EV333" s="83"/>
      <c r="EW333" s="83"/>
      <c r="EX333" s="81"/>
      <c r="EY333" s="83"/>
      <c r="EZ333" s="83"/>
      <c r="FA333" s="81"/>
      <c r="FB333" s="83"/>
      <c r="FC333" s="83"/>
      <c r="FD333" s="81"/>
      <c r="FE333" s="83"/>
      <c r="FF333" s="83"/>
      <c r="FG333" s="81"/>
      <c r="FH333" s="83">
        <f>SUM(FH334:FH341)</f>
        <v>125</v>
      </c>
      <c r="FI333" s="83">
        <f>SUM(FI334:FI341)</f>
        <v>125</v>
      </c>
      <c r="FJ333" s="81">
        <f t="shared" ref="FJ333:FJ386" si="590">FI333/FH333*100</f>
        <v>100</v>
      </c>
      <c r="FK333" s="83"/>
      <c r="FL333" s="83"/>
      <c r="FM333" s="81"/>
      <c r="FN333" s="83"/>
      <c r="FO333" s="83"/>
      <c r="FP333" s="81"/>
      <c r="FQ333" s="83"/>
      <c r="FR333" s="83"/>
      <c r="FS333" s="81"/>
      <c r="FT333" s="83"/>
      <c r="FU333" s="83"/>
      <c r="FV333" s="81"/>
    </row>
    <row r="334" spans="1:178" s="12" customFormat="1" ht="31.5" x14ac:dyDescent="0.25">
      <c r="A334" s="59" t="s">
        <v>386</v>
      </c>
      <c r="B334" s="50">
        <f t="shared" si="578"/>
        <v>15736.6</v>
      </c>
      <c r="C334" s="50">
        <f t="shared" si="579"/>
        <v>14830.270689999999</v>
      </c>
      <c r="D334" s="15">
        <f t="shared" si="112"/>
        <v>94.240628153476607</v>
      </c>
      <c r="E334" s="15"/>
      <c r="F334" s="15"/>
      <c r="G334" s="15"/>
      <c r="H334" s="15"/>
      <c r="I334" s="15"/>
      <c r="J334" s="15"/>
      <c r="K334" s="15">
        <v>9170</v>
      </c>
      <c r="L334" s="15">
        <v>9170</v>
      </c>
      <c r="M334" s="15">
        <f t="shared" si="215"/>
        <v>100</v>
      </c>
      <c r="N334" s="15"/>
      <c r="O334" s="15"/>
      <c r="P334" s="15"/>
      <c r="Q334" s="15"/>
      <c r="R334" s="15"/>
      <c r="S334" s="15"/>
      <c r="T334" s="15"/>
      <c r="U334" s="15"/>
      <c r="V334" s="14"/>
      <c r="W334" s="15"/>
      <c r="X334" s="15"/>
      <c r="Y334" s="14"/>
      <c r="Z334" s="15">
        <v>495.1</v>
      </c>
      <c r="AA334" s="172">
        <v>312.3</v>
      </c>
      <c r="AB334" s="14">
        <f t="shared" si="163"/>
        <v>63.078166027065244</v>
      </c>
      <c r="AC334" s="15"/>
      <c r="AD334" s="15"/>
      <c r="AE334" s="14"/>
      <c r="AF334" s="15"/>
      <c r="AG334" s="15"/>
      <c r="AH334" s="14"/>
      <c r="AI334" s="50">
        <v>931</v>
      </c>
      <c r="AJ334" s="50">
        <v>931</v>
      </c>
      <c r="AK334" s="15">
        <f t="shared" si="570"/>
        <v>100</v>
      </c>
      <c r="AL334" s="50">
        <v>2456</v>
      </c>
      <c r="AM334" s="50">
        <v>2456</v>
      </c>
      <c r="AN334" s="14">
        <f t="shared" si="583"/>
        <v>100</v>
      </c>
      <c r="AO334" s="15">
        <v>1200</v>
      </c>
      <c r="AP334" s="15">
        <v>1199.904</v>
      </c>
      <c r="AQ334" s="15">
        <f t="shared" si="571"/>
        <v>99.992000000000004</v>
      </c>
      <c r="AR334" s="15"/>
      <c r="AS334" s="15"/>
      <c r="AT334" s="14"/>
      <c r="AU334" s="15"/>
      <c r="AV334" s="15"/>
      <c r="AW334" s="14"/>
      <c r="AX334" s="15"/>
      <c r="AY334" s="15"/>
      <c r="AZ334" s="14"/>
      <c r="BA334" s="15"/>
      <c r="BB334" s="15"/>
      <c r="BC334" s="14"/>
      <c r="BD334" s="15"/>
      <c r="BE334" s="15"/>
      <c r="BF334" s="14"/>
      <c r="BG334" s="15">
        <v>1094.5</v>
      </c>
      <c r="BH334" s="15">
        <v>371.06668999999999</v>
      </c>
      <c r="BI334" s="14">
        <f t="shared" si="585"/>
        <v>33.902849703060753</v>
      </c>
      <c r="BJ334" s="15"/>
      <c r="BK334" s="15"/>
      <c r="BL334" s="14"/>
      <c r="BM334" s="15"/>
      <c r="BN334" s="15"/>
      <c r="BO334" s="14"/>
      <c r="BP334" s="15"/>
      <c r="BQ334" s="15"/>
      <c r="BR334" s="14"/>
      <c r="BS334" s="15"/>
      <c r="BT334" s="15"/>
      <c r="BU334" s="14"/>
      <c r="BV334" s="15"/>
      <c r="BW334" s="15"/>
      <c r="BX334" s="14"/>
      <c r="BY334" s="15"/>
      <c r="BZ334" s="15"/>
      <c r="CA334" s="14"/>
      <c r="CB334" s="15"/>
      <c r="CC334" s="15"/>
      <c r="CD334" s="14"/>
      <c r="CE334" s="14">
        <v>165</v>
      </c>
      <c r="CF334" s="14">
        <v>165</v>
      </c>
      <c r="CG334" s="14">
        <f t="shared" ref="CG334:CG386" si="591">CF334/CE334*100</f>
        <v>100</v>
      </c>
      <c r="CH334" s="14"/>
      <c r="CI334" s="14"/>
      <c r="CJ334" s="14"/>
      <c r="CK334" s="14"/>
      <c r="CL334" s="14"/>
      <c r="CM334" s="14"/>
      <c r="CN334" s="14">
        <v>100</v>
      </c>
      <c r="CO334" s="14">
        <v>100</v>
      </c>
      <c r="CP334" s="14">
        <f t="shared" si="587"/>
        <v>100</v>
      </c>
      <c r="CQ334" s="14"/>
      <c r="CR334" s="14"/>
      <c r="CS334" s="14"/>
      <c r="CT334" s="14"/>
      <c r="CU334" s="14"/>
      <c r="CV334" s="14"/>
      <c r="CW334" s="14"/>
      <c r="CX334" s="14"/>
      <c r="CY334" s="14"/>
      <c r="CZ334" s="14"/>
      <c r="DA334" s="14"/>
      <c r="DB334" s="14"/>
      <c r="DC334" s="14"/>
      <c r="DD334" s="14"/>
      <c r="DE334" s="14"/>
      <c r="DF334" s="14"/>
      <c r="DG334" s="14"/>
      <c r="DH334" s="14"/>
      <c r="DI334" s="14"/>
      <c r="DJ334" s="14"/>
      <c r="DK334" s="14"/>
      <c r="DL334" s="14"/>
      <c r="DM334" s="14"/>
      <c r="DN334" s="14"/>
      <c r="DO334" s="14"/>
      <c r="DP334" s="14"/>
      <c r="DQ334" s="14"/>
      <c r="DR334" s="14"/>
      <c r="DS334" s="14"/>
      <c r="DT334" s="14"/>
      <c r="DU334" s="14"/>
      <c r="DV334" s="14"/>
      <c r="DW334" s="14"/>
      <c r="DX334" s="14"/>
      <c r="DY334" s="14"/>
      <c r="DZ334" s="14"/>
      <c r="EA334" s="15"/>
      <c r="EB334" s="172"/>
      <c r="EC334" s="14"/>
      <c r="ED334" s="15"/>
      <c r="EE334" s="172"/>
      <c r="EF334" s="14"/>
      <c r="EG334" s="15"/>
      <c r="EH334" s="172"/>
      <c r="EI334" s="14"/>
      <c r="EJ334" s="15"/>
      <c r="EK334" s="172"/>
      <c r="EL334" s="14"/>
      <c r="EM334" s="15"/>
      <c r="EN334" s="172"/>
      <c r="EO334" s="14"/>
      <c r="EP334" s="15"/>
      <c r="EQ334" s="172"/>
      <c r="ER334" s="14"/>
      <c r="ES334" s="15"/>
      <c r="ET334" s="172"/>
      <c r="EU334" s="14"/>
      <c r="EV334" s="15"/>
      <c r="EW334" s="172"/>
      <c r="EX334" s="14"/>
      <c r="EY334" s="15"/>
      <c r="EZ334" s="172"/>
      <c r="FA334" s="14"/>
      <c r="FB334" s="15"/>
      <c r="FC334" s="172"/>
      <c r="FD334" s="14"/>
      <c r="FE334" s="15"/>
      <c r="FF334" s="172"/>
      <c r="FG334" s="14"/>
      <c r="FH334" s="15">
        <v>125</v>
      </c>
      <c r="FI334" s="15">
        <v>125</v>
      </c>
      <c r="FJ334" s="14">
        <f t="shared" si="590"/>
        <v>100</v>
      </c>
      <c r="FK334" s="15"/>
      <c r="FL334" s="15"/>
      <c r="FM334" s="14"/>
      <c r="FN334" s="15"/>
      <c r="FO334" s="15"/>
      <c r="FP334" s="14"/>
      <c r="FQ334" s="15"/>
      <c r="FR334" s="15"/>
      <c r="FS334" s="14"/>
      <c r="FT334" s="15"/>
      <c r="FU334" s="15"/>
      <c r="FV334" s="14"/>
    </row>
    <row r="335" spans="1:178" s="12" customFormat="1" ht="15.75" x14ac:dyDescent="0.25">
      <c r="A335" s="59" t="s">
        <v>664</v>
      </c>
      <c r="B335" s="50">
        <f t="shared" si="578"/>
        <v>180.6</v>
      </c>
      <c r="C335" s="50">
        <f t="shared" si="579"/>
        <v>60.199980000000004</v>
      </c>
      <c r="D335" s="15">
        <f t="shared" si="112"/>
        <v>33.333322259136217</v>
      </c>
      <c r="E335" s="15"/>
      <c r="F335" s="15"/>
      <c r="G335" s="15"/>
      <c r="H335" s="15"/>
      <c r="I335" s="15"/>
      <c r="J335" s="15"/>
      <c r="K335" s="15"/>
      <c r="L335" s="15"/>
      <c r="M335" s="15"/>
      <c r="N335" s="15"/>
      <c r="O335" s="15"/>
      <c r="P335" s="15"/>
      <c r="Q335" s="15"/>
      <c r="R335" s="15"/>
      <c r="S335" s="15"/>
      <c r="T335" s="15"/>
      <c r="U335" s="15"/>
      <c r="V335" s="14"/>
      <c r="W335" s="15"/>
      <c r="X335" s="15"/>
      <c r="Y335" s="14"/>
      <c r="Z335" s="15"/>
      <c r="AA335" s="15"/>
      <c r="AB335" s="14"/>
      <c r="AC335" s="15"/>
      <c r="AD335" s="15"/>
      <c r="AE335" s="14"/>
      <c r="AF335" s="15"/>
      <c r="AG335" s="15"/>
      <c r="AH335" s="14"/>
      <c r="AI335" s="15"/>
      <c r="AJ335" s="15"/>
      <c r="AK335" s="15"/>
      <c r="AL335" s="14"/>
      <c r="AM335" s="14"/>
      <c r="AN335" s="14"/>
      <c r="AO335" s="15"/>
      <c r="AP335" s="15"/>
      <c r="AQ335" s="15"/>
      <c r="AR335" s="15"/>
      <c r="AS335" s="15"/>
      <c r="AT335" s="14"/>
      <c r="AU335" s="15"/>
      <c r="AV335" s="15"/>
      <c r="AW335" s="14"/>
      <c r="AX335" s="15"/>
      <c r="AY335" s="15"/>
      <c r="AZ335" s="14"/>
      <c r="BA335" s="15"/>
      <c r="BB335" s="15"/>
      <c r="BC335" s="14"/>
      <c r="BD335" s="15"/>
      <c r="BE335" s="15"/>
      <c r="BF335" s="14"/>
      <c r="BG335" s="15">
        <v>180.6</v>
      </c>
      <c r="BH335" s="15">
        <v>60.199980000000004</v>
      </c>
      <c r="BI335" s="14">
        <f t="shared" si="585"/>
        <v>33.333322259136217</v>
      </c>
      <c r="BJ335" s="15"/>
      <c r="BK335" s="15"/>
      <c r="BL335" s="14"/>
      <c r="BM335" s="15"/>
      <c r="BN335" s="15"/>
      <c r="BO335" s="14"/>
      <c r="BP335" s="15"/>
      <c r="BQ335" s="15"/>
      <c r="BR335" s="14"/>
      <c r="BS335" s="15"/>
      <c r="BT335" s="15"/>
      <c r="BU335" s="14"/>
      <c r="BV335" s="15"/>
      <c r="BW335" s="15"/>
      <c r="BX335" s="14"/>
      <c r="BY335" s="15"/>
      <c r="BZ335" s="15"/>
      <c r="CA335" s="14"/>
      <c r="CB335" s="15"/>
      <c r="CC335" s="15"/>
      <c r="CD335" s="14"/>
      <c r="CE335" s="15"/>
      <c r="CF335" s="15"/>
      <c r="CG335" s="14"/>
      <c r="CH335" s="15"/>
      <c r="CI335" s="15"/>
      <c r="CJ335" s="14"/>
      <c r="CK335" s="15"/>
      <c r="CL335" s="15"/>
      <c r="CM335" s="14"/>
      <c r="CN335" s="15"/>
      <c r="CO335" s="15"/>
      <c r="CP335" s="14"/>
      <c r="CQ335" s="15"/>
      <c r="CR335" s="15"/>
      <c r="CS335" s="14"/>
      <c r="CT335" s="15"/>
      <c r="CU335" s="15"/>
      <c r="CV335" s="14"/>
      <c r="CW335" s="15"/>
      <c r="CX335" s="15"/>
      <c r="CY335" s="14"/>
      <c r="CZ335" s="15"/>
      <c r="DA335" s="15"/>
      <c r="DB335" s="14"/>
      <c r="DC335" s="15"/>
      <c r="DD335" s="15"/>
      <c r="DE335" s="14"/>
      <c r="DF335" s="15"/>
      <c r="DG335" s="15"/>
      <c r="DH335" s="14"/>
      <c r="DI335" s="15"/>
      <c r="DJ335" s="15"/>
      <c r="DK335" s="14"/>
      <c r="DL335" s="15"/>
      <c r="DM335" s="15"/>
      <c r="DN335" s="14"/>
      <c r="DO335" s="15"/>
      <c r="DP335" s="15"/>
      <c r="DQ335" s="14"/>
      <c r="DR335" s="15"/>
      <c r="DS335" s="15"/>
      <c r="DT335" s="14"/>
      <c r="DU335" s="15"/>
      <c r="DV335" s="15"/>
      <c r="DW335" s="14"/>
      <c r="DX335" s="15"/>
      <c r="DY335" s="15"/>
      <c r="DZ335" s="14"/>
      <c r="EA335" s="15"/>
      <c r="EB335" s="15"/>
      <c r="EC335" s="14"/>
      <c r="ED335" s="15"/>
      <c r="EE335" s="15"/>
      <c r="EF335" s="14"/>
      <c r="EG335" s="15"/>
      <c r="EH335" s="15"/>
      <c r="EI335" s="14"/>
      <c r="EJ335" s="15"/>
      <c r="EK335" s="15"/>
      <c r="EL335" s="14"/>
      <c r="EM335" s="15"/>
      <c r="EN335" s="15"/>
      <c r="EO335" s="14"/>
      <c r="EP335" s="15"/>
      <c r="EQ335" s="15"/>
      <c r="ER335" s="14"/>
      <c r="ES335" s="15"/>
      <c r="ET335" s="15"/>
      <c r="EU335" s="14"/>
      <c r="EV335" s="15"/>
      <c r="EW335" s="15"/>
      <c r="EX335" s="14"/>
      <c r="EY335" s="15"/>
      <c r="EZ335" s="15"/>
      <c r="FA335" s="14"/>
      <c r="FB335" s="15"/>
      <c r="FC335" s="15"/>
      <c r="FD335" s="14"/>
      <c r="FE335" s="15"/>
      <c r="FF335" s="15"/>
      <c r="FG335" s="14"/>
      <c r="FH335" s="15"/>
      <c r="FI335" s="15"/>
      <c r="FJ335" s="14"/>
      <c r="FK335" s="15"/>
      <c r="FL335" s="15"/>
      <c r="FM335" s="14"/>
      <c r="FN335" s="15"/>
      <c r="FO335" s="15"/>
      <c r="FP335" s="14"/>
      <c r="FQ335" s="15"/>
      <c r="FR335" s="15"/>
      <c r="FS335" s="14"/>
      <c r="FT335" s="15"/>
      <c r="FU335" s="15"/>
      <c r="FV335" s="14"/>
    </row>
    <row r="336" spans="1:178" s="12" customFormat="1" ht="15.75" x14ac:dyDescent="0.25">
      <c r="A336" s="59" t="s">
        <v>665</v>
      </c>
      <c r="B336" s="50">
        <f t="shared" si="578"/>
        <v>104.5</v>
      </c>
      <c r="C336" s="50">
        <f t="shared" si="579"/>
        <v>34.833330000000004</v>
      </c>
      <c r="D336" s="15">
        <f t="shared" si="112"/>
        <v>33.333330143540671</v>
      </c>
      <c r="E336" s="15"/>
      <c r="F336" s="15"/>
      <c r="G336" s="15"/>
      <c r="H336" s="15"/>
      <c r="I336" s="15"/>
      <c r="J336" s="15"/>
      <c r="K336" s="15"/>
      <c r="L336" s="15"/>
      <c r="M336" s="15"/>
      <c r="N336" s="15"/>
      <c r="O336" s="15"/>
      <c r="P336" s="15"/>
      <c r="Q336" s="15"/>
      <c r="R336" s="15"/>
      <c r="S336" s="15"/>
      <c r="T336" s="15"/>
      <c r="U336" s="15"/>
      <c r="V336" s="14"/>
      <c r="W336" s="15"/>
      <c r="X336" s="15"/>
      <c r="Y336" s="14"/>
      <c r="Z336" s="15"/>
      <c r="AA336" s="15"/>
      <c r="AB336" s="14"/>
      <c r="AC336" s="15"/>
      <c r="AD336" s="15"/>
      <c r="AE336" s="14"/>
      <c r="AF336" s="15"/>
      <c r="AG336" s="15"/>
      <c r="AH336" s="14"/>
      <c r="AI336" s="15"/>
      <c r="AJ336" s="15"/>
      <c r="AK336" s="15"/>
      <c r="AL336" s="14"/>
      <c r="AM336" s="14"/>
      <c r="AN336" s="14"/>
      <c r="AO336" s="15"/>
      <c r="AP336" s="15"/>
      <c r="AQ336" s="15"/>
      <c r="AR336" s="15"/>
      <c r="AS336" s="15"/>
      <c r="AT336" s="14"/>
      <c r="AU336" s="15"/>
      <c r="AV336" s="15"/>
      <c r="AW336" s="14"/>
      <c r="AX336" s="15"/>
      <c r="AY336" s="15"/>
      <c r="AZ336" s="14"/>
      <c r="BA336" s="15"/>
      <c r="BB336" s="15"/>
      <c r="BC336" s="14"/>
      <c r="BD336" s="15"/>
      <c r="BE336" s="15"/>
      <c r="BF336" s="14"/>
      <c r="BG336" s="15">
        <v>104.5</v>
      </c>
      <c r="BH336" s="15">
        <v>34.833330000000004</v>
      </c>
      <c r="BI336" s="14">
        <f t="shared" si="585"/>
        <v>33.333330143540671</v>
      </c>
      <c r="BJ336" s="15"/>
      <c r="BK336" s="15"/>
      <c r="BL336" s="14"/>
      <c r="BM336" s="15"/>
      <c r="BN336" s="15"/>
      <c r="BO336" s="14"/>
      <c r="BP336" s="15"/>
      <c r="BQ336" s="15"/>
      <c r="BR336" s="14"/>
      <c r="BS336" s="15"/>
      <c r="BT336" s="15"/>
      <c r="BU336" s="14"/>
      <c r="BV336" s="15"/>
      <c r="BW336" s="15"/>
      <c r="BX336" s="14"/>
      <c r="BY336" s="15"/>
      <c r="BZ336" s="15"/>
      <c r="CA336" s="14"/>
      <c r="CB336" s="15"/>
      <c r="CC336" s="15"/>
      <c r="CD336" s="14"/>
      <c r="CE336" s="15"/>
      <c r="CF336" s="15"/>
      <c r="CG336" s="14"/>
      <c r="CH336" s="15"/>
      <c r="CI336" s="15"/>
      <c r="CJ336" s="14"/>
      <c r="CK336" s="15"/>
      <c r="CL336" s="15"/>
      <c r="CM336" s="14"/>
      <c r="CN336" s="15"/>
      <c r="CO336" s="15"/>
      <c r="CP336" s="14"/>
      <c r="CQ336" s="15"/>
      <c r="CR336" s="15"/>
      <c r="CS336" s="14"/>
      <c r="CT336" s="15"/>
      <c r="CU336" s="15"/>
      <c r="CV336" s="14"/>
      <c r="CW336" s="15"/>
      <c r="CX336" s="15"/>
      <c r="CY336" s="14"/>
      <c r="CZ336" s="15"/>
      <c r="DA336" s="15"/>
      <c r="DB336" s="14"/>
      <c r="DC336" s="15"/>
      <c r="DD336" s="15"/>
      <c r="DE336" s="14"/>
      <c r="DF336" s="15"/>
      <c r="DG336" s="15"/>
      <c r="DH336" s="14"/>
      <c r="DI336" s="15"/>
      <c r="DJ336" s="15"/>
      <c r="DK336" s="14"/>
      <c r="DL336" s="15"/>
      <c r="DM336" s="15"/>
      <c r="DN336" s="14"/>
      <c r="DO336" s="15"/>
      <c r="DP336" s="15"/>
      <c r="DQ336" s="14"/>
      <c r="DR336" s="15"/>
      <c r="DS336" s="15"/>
      <c r="DT336" s="14"/>
      <c r="DU336" s="15"/>
      <c r="DV336" s="15"/>
      <c r="DW336" s="14"/>
      <c r="DX336" s="15"/>
      <c r="DY336" s="15"/>
      <c r="DZ336" s="14"/>
      <c r="EA336" s="15"/>
      <c r="EB336" s="15"/>
      <c r="EC336" s="14"/>
      <c r="ED336" s="15"/>
      <c r="EE336" s="15"/>
      <c r="EF336" s="14"/>
      <c r="EG336" s="15"/>
      <c r="EH336" s="15"/>
      <c r="EI336" s="14"/>
      <c r="EJ336" s="15"/>
      <c r="EK336" s="15"/>
      <c r="EL336" s="14"/>
      <c r="EM336" s="15"/>
      <c r="EN336" s="15"/>
      <c r="EO336" s="14"/>
      <c r="EP336" s="15"/>
      <c r="EQ336" s="15"/>
      <c r="ER336" s="14"/>
      <c r="ES336" s="15"/>
      <c r="ET336" s="15"/>
      <c r="EU336" s="14"/>
      <c r="EV336" s="15"/>
      <c r="EW336" s="15"/>
      <c r="EX336" s="14"/>
      <c r="EY336" s="15"/>
      <c r="EZ336" s="15"/>
      <c r="FA336" s="14"/>
      <c r="FB336" s="15"/>
      <c r="FC336" s="15"/>
      <c r="FD336" s="14"/>
      <c r="FE336" s="15"/>
      <c r="FF336" s="15"/>
      <c r="FG336" s="14"/>
      <c r="FH336" s="15"/>
      <c r="FI336" s="15"/>
      <c r="FJ336" s="14"/>
      <c r="FK336" s="15"/>
      <c r="FL336" s="15"/>
      <c r="FM336" s="14"/>
      <c r="FN336" s="15"/>
      <c r="FO336" s="15"/>
      <c r="FP336" s="14"/>
      <c r="FQ336" s="15"/>
      <c r="FR336" s="15"/>
      <c r="FS336" s="14"/>
      <c r="FT336" s="15"/>
      <c r="FU336" s="15"/>
      <c r="FV336" s="14"/>
    </row>
    <row r="337" spans="1:178" s="12" customFormat="1" ht="15.75" x14ac:dyDescent="0.25">
      <c r="A337" s="59" t="s">
        <v>666</v>
      </c>
      <c r="B337" s="50">
        <f t="shared" si="578"/>
        <v>90.8</v>
      </c>
      <c r="C337" s="50">
        <f t="shared" si="579"/>
        <v>27.948490000000003</v>
      </c>
      <c r="D337" s="15">
        <f t="shared" si="112"/>
        <v>30.780275330396478</v>
      </c>
      <c r="E337" s="15"/>
      <c r="F337" s="15"/>
      <c r="G337" s="15"/>
      <c r="H337" s="15"/>
      <c r="I337" s="15"/>
      <c r="J337" s="15"/>
      <c r="K337" s="15"/>
      <c r="L337" s="15"/>
      <c r="M337" s="15"/>
      <c r="N337" s="15"/>
      <c r="O337" s="15"/>
      <c r="P337" s="15"/>
      <c r="Q337" s="15"/>
      <c r="R337" s="15"/>
      <c r="S337" s="15"/>
      <c r="T337" s="15"/>
      <c r="U337" s="15"/>
      <c r="V337" s="14"/>
      <c r="W337" s="15"/>
      <c r="X337" s="15"/>
      <c r="Y337" s="14"/>
      <c r="Z337" s="15"/>
      <c r="AA337" s="15"/>
      <c r="AB337" s="14"/>
      <c r="AC337" s="15"/>
      <c r="AD337" s="15"/>
      <c r="AE337" s="14"/>
      <c r="AF337" s="15"/>
      <c r="AG337" s="15"/>
      <c r="AH337" s="14"/>
      <c r="AI337" s="15"/>
      <c r="AJ337" s="15"/>
      <c r="AK337" s="15"/>
      <c r="AL337" s="14"/>
      <c r="AM337" s="14"/>
      <c r="AN337" s="14"/>
      <c r="AO337" s="15"/>
      <c r="AP337" s="15"/>
      <c r="AQ337" s="15"/>
      <c r="AR337" s="15"/>
      <c r="AS337" s="15"/>
      <c r="AT337" s="14"/>
      <c r="AU337" s="15"/>
      <c r="AV337" s="15"/>
      <c r="AW337" s="14"/>
      <c r="AX337" s="15"/>
      <c r="AY337" s="15"/>
      <c r="AZ337" s="14"/>
      <c r="BA337" s="15"/>
      <c r="BB337" s="15"/>
      <c r="BC337" s="14"/>
      <c r="BD337" s="15"/>
      <c r="BE337" s="15"/>
      <c r="BF337" s="14"/>
      <c r="BG337" s="15">
        <v>90.8</v>
      </c>
      <c r="BH337" s="15">
        <v>27.948490000000003</v>
      </c>
      <c r="BI337" s="14">
        <f t="shared" si="585"/>
        <v>30.780275330396478</v>
      </c>
      <c r="BJ337" s="15"/>
      <c r="BK337" s="15"/>
      <c r="BL337" s="14"/>
      <c r="BM337" s="15"/>
      <c r="BN337" s="15"/>
      <c r="BO337" s="14"/>
      <c r="BP337" s="15"/>
      <c r="BQ337" s="15"/>
      <c r="BR337" s="14"/>
      <c r="BS337" s="15"/>
      <c r="BT337" s="15"/>
      <c r="BU337" s="14"/>
      <c r="BV337" s="15"/>
      <c r="BW337" s="15"/>
      <c r="BX337" s="14"/>
      <c r="BY337" s="15"/>
      <c r="BZ337" s="15"/>
      <c r="CA337" s="14"/>
      <c r="CB337" s="15"/>
      <c r="CC337" s="15"/>
      <c r="CD337" s="14"/>
      <c r="CE337" s="15"/>
      <c r="CF337" s="15"/>
      <c r="CG337" s="14"/>
      <c r="CH337" s="15"/>
      <c r="CI337" s="15"/>
      <c r="CJ337" s="14"/>
      <c r="CK337" s="15"/>
      <c r="CL337" s="15"/>
      <c r="CM337" s="14"/>
      <c r="CN337" s="15"/>
      <c r="CO337" s="15"/>
      <c r="CP337" s="14"/>
      <c r="CQ337" s="15"/>
      <c r="CR337" s="15"/>
      <c r="CS337" s="14"/>
      <c r="CT337" s="15"/>
      <c r="CU337" s="15"/>
      <c r="CV337" s="14"/>
      <c r="CW337" s="15"/>
      <c r="CX337" s="15"/>
      <c r="CY337" s="14"/>
      <c r="CZ337" s="15"/>
      <c r="DA337" s="15"/>
      <c r="DB337" s="14"/>
      <c r="DC337" s="15"/>
      <c r="DD337" s="15"/>
      <c r="DE337" s="14"/>
      <c r="DF337" s="15"/>
      <c r="DG337" s="15"/>
      <c r="DH337" s="14"/>
      <c r="DI337" s="15"/>
      <c r="DJ337" s="15"/>
      <c r="DK337" s="14"/>
      <c r="DL337" s="15"/>
      <c r="DM337" s="15"/>
      <c r="DN337" s="14"/>
      <c r="DO337" s="15"/>
      <c r="DP337" s="15"/>
      <c r="DQ337" s="14"/>
      <c r="DR337" s="15"/>
      <c r="DS337" s="15"/>
      <c r="DT337" s="14"/>
      <c r="DU337" s="15"/>
      <c r="DV337" s="15"/>
      <c r="DW337" s="14"/>
      <c r="DX337" s="15"/>
      <c r="DY337" s="15"/>
      <c r="DZ337" s="14"/>
      <c r="EA337" s="15"/>
      <c r="EB337" s="15"/>
      <c r="EC337" s="14"/>
      <c r="ED337" s="15"/>
      <c r="EE337" s="15"/>
      <c r="EF337" s="14"/>
      <c r="EG337" s="15"/>
      <c r="EH337" s="15"/>
      <c r="EI337" s="14"/>
      <c r="EJ337" s="15"/>
      <c r="EK337" s="15"/>
      <c r="EL337" s="14"/>
      <c r="EM337" s="15"/>
      <c r="EN337" s="15"/>
      <c r="EO337" s="14"/>
      <c r="EP337" s="15"/>
      <c r="EQ337" s="15"/>
      <c r="ER337" s="14"/>
      <c r="ES337" s="15"/>
      <c r="ET337" s="15"/>
      <c r="EU337" s="14"/>
      <c r="EV337" s="15"/>
      <c r="EW337" s="15"/>
      <c r="EX337" s="14"/>
      <c r="EY337" s="15"/>
      <c r="EZ337" s="15"/>
      <c r="FA337" s="14"/>
      <c r="FB337" s="15"/>
      <c r="FC337" s="15"/>
      <c r="FD337" s="14"/>
      <c r="FE337" s="15"/>
      <c r="FF337" s="15"/>
      <c r="FG337" s="14"/>
      <c r="FH337" s="15"/>
      <c r="FI337" s="15"/>
      <c r="FJ337" s="14"/>
      <c r="FK337" s="15"/>
      <c r="FL337" s="15"/>
      <c r="FM337" s="14"/>
      <c r="FN337" s="15"/>
      <c r="FO337" s="15"/>
      <c r="FP337" s="14"/>
      <c r="FQ337" s="15"/>
      <c r="FR337" s="15"/>
      <c r="FS337" s="14"/>
      <c r="FT337" s="15"/>
      <c r="FU337" s="15"/>
      <c r="FV337" s="14"/>
    </row>
    <row r="338" spans="1:178" s="12" customFormat="1" ht="15.75" x14ac:dyDescent="0.25">
      <c r="A338" s="59" t="s">
        <v>454</v>
      </c>
      <c r="B338" s="50">
        <f t="shared" si="578"/>
        <v>142</v>
      </c>
      <c r="C338" s="50">
        <f t="shared" si="579"/>
        <v>32.825800000000001</v>
      </c>
      <c r="D338" s="15">
        <f t="shared" si="112"/>
        <v>23.116760563380282</v>
      </c>
      <c r="E338" s="50"/>
      <c r="F338" s="50"/>
      <c r="G338" s="50"/>
      <c r="H338" s="50"/>
      <c r="I338" s="50"/>
      <c r="J338" s="50"/>
      <c r="K338" s="50"/>
      <c r="L338" s="50"/>
      <c r="M338" s="50"/>
      <c r="N338" s="238"/>
      <c r="O338" s="238"/>
      <c r="P338" s="238"/>
      <c r="Q338" s="238"/>
      <c r="R338" s="238"/>
      <c r="S338" s="238"/>
      <c r="T338" s="238"/>
      <c r="U338" s="238"/>
      <c r="V338" s="238"/>
      <c r="W338" s="238"/>
      <c r="X338" s="238"/>
      <c r="Y338" s="238"/>
      <c r="Z338" s="50"/>
      <c r="AA338" s="15"/>
      <c r="AB338" s="50"/>
      <c r="AC338" s="238"/>
      <c r="AD338" s="238"/>
      <c r="AE338" s="15"/>
      <c r="AF338" s="238"/>
      <c r="AG338" s="238"/>
      <c r="AH338" s="238"/>
      <c r="AI338" s="238"/>
      <c r="AJ338" s="238"/>
      <c r="AK338" s="15"/>
      <c r="AL338" s="238"/>
      <c r="AM338" s="238"/>
      <c r="AN338" s="14"/>
      <c r="AO338" s="238"/>
      <c r="AP338" s="238"/>
      <c r="AQ338" s="15"/>
      <c r="AR338" s="238"/>
      <c r="AS338" s="238"/>
      <c r="AT338" s="238"/>
      <c r="AU338" s="238"/>
      <c r="AV338" s="238"/>
      <c r="AW338" s="238"/>
      <c r="AX338" s="238"/>
      <c r="AY338" s="238"/>
      <c r="AZ338" s="238"/>
      <c r="BA338" s="238"/>
      <c r="BB338" s="238"/>
      <c r="BC338" s="238"/>
      <c r="BD338" s="238"/>
      <c r="BE338" s="238"/>
      <c r="BF338" s="238"/>
      <c r="BG338" s="15">
        <v>142</v>
      </c>
      <c r="BH338" s="15">
        <v>32.825800000000001</v>
      </c>
      <c r="BI338" s="14">
        <f t="shared" si="585"/>
        <v>23.116760563380282</v>
      </c>
      <c r="BJ338" s="15"/>
      <c r="BK338" s="15"/>
      <c r="BL338" s="238"/>
      <c r="BM338" s="238"/>
      <c r="BN338" s="238"/>
      <c r="BO338" s="238"/>
      <c r="BP338" s="15"/>
      <c r="BQ338" s="15"/>
      <c r="BR338" s="238"/>
      <c r="BS338" s="15"/>
      <c r="BT338" s="15"/>
      <c r="BU338" s="238"/>
      <c r="BV338" s="15"/>
      <c r="BW338" s="15"/>
      <c r="BX338" s="238"/>
      <c r="BY338" s="15"/>
      <c r="BZ338" s="15"/>
      <c r="CA338" s="238"/>
      <c r="CB338" s="15"/>
      <c r="CC338" s="15"/>
      <c r="CD338" s="238"/>
      <c r="CE338" s="15"/>
      <c r="CF338" s="15"/>
      <c r="CG338" s="14"/>
      <c r="CH338" s="15"/>
      <c r="CI338" s="15"/>
      <c r="CJ338" s="14"/>
      <c r="CK338" s="15"/>
      <c r="CL338" s="15"/>
      <c r="CM338" s="14"/>
      <c r="CN338" s="15"/>
      <c r="CO338" s="15"/>
      <c r="CP338" s="14"/>
      <c r="CQ338" s="15"/>
      <c r="CR338" s="15"/>
      <c r="CS338" s="14"/>
      <c r="CT338" s="15"/>
      <c r="CU338" s="15"/>
      <c r="CV338" s="14"/>
      <c r="CW338" s="15"/>
      <c r="CX338" s="15"/>
      <c r="CY338" s="14"/>
      <c r="CZ338" s="15"/>
      <c r="DA338" s="15"/>
      <c r="DB338" s="14"/>
      <c r="DC338" s="15"/>
      <c r="DD338" s="15"/>
      <c r="DE338" s="14"/>
      <c r="DF338" s="15"/>
      <c r="DG338" s="15"/>
      <c r="DH338" s="14"/>
      <c r="DI338" s="15"/>
      <c r="DJ338" s="15"/>
      <c r="DK338" s="14"/>
      <c r="DL338" s="15"/>
      <c r="DM338" s="15"/>
      <c r="DN338" s="14"/>
      <c r="DO338" s="15"/>
      <c r="DP338" s="15"/>
      <c r="DQ338" s="14"/>
      <c r="DR338" s="15"/>
      <c r="DS338" s="15"/>
      <c r="DT338" s="14"/>
      <c r="DU338" s="15"/>
      <c r="DV338" s="15"/>
      <c r="DW338" s="14"/>
      <c r="DX338" s="15"/>
      <c r="DY338" s="15"/>
      <c r="DZ338" s="14"/>
      <c r="EA338" s="50"/>
      <c r="EB338" s="15"/>
      <c r="EC338" s="50"/>
      <c r="ED338" s="50"/>
      <c r="EE338" s="15"/>
      <c r="EF338" s="50"/>
      <c r="EG338" s="50"/>
      <c r="EH338" s="15"/>
      <c r="EI338" s="50"/>
      <c r="EJ338" s="50"/>
      <c r="EK338" s="15"/>
      <c r="EL338" s="50"/>
      <c r="EM338" s="50"/>
      <c r="EN338" s="15"/>
      <c r="EO338" s="50"/>
      <c r="EP338" s="50"/>
      <c r="EQ338" s="15"/>
      <c r="ER338" s="50"/>
      <c r="ES338" s="50"/>
      <c r="ET338" s="15"/>
      <c r="EU338" s="50"/>
      <c r="EV338" s="50"/>
      <c r="EW338" s="15"/>
      <c r="EX338" s="50"/>
      <c r="EY338" s="50"/>
      <c r="EZ338" s="15"/>
      <c r="FA338" s="50"/>
      <c r="FB338" s="50"/>
      <c r="FC338" s="15"/>
      <c r="FD338" s="50"/>
      <c r="FE338" s="50"/>
      <c r="FF338" s="15"/>
      <c r="FG338" s="50"/>
      <c r="FH338" s="50"/>
      <c r="FI338" s="15"/>
      <c r="FJ338" s="14"/>
      <c r="FK338" s="50"/>
      <c r="FL338" s="15"/>
      <c r="FM338" s="14"/>
      <c r="FN338" s="50"/>
      <c r="FO338" s="15"/>
      <c r="FP338" s="14"/>
      <c r="FQ338" s="50"/>
      <c r="FR338" s="15"/>
      <c r="FS338" s="14"/>
      <c r="FT338" s="50"/>
      <c r="FU338" s="15"/>
      <c r="FV338" s="14"/>
    </row>
    <row r="339" spans="1:178" s="12" customFormat="1" ht="15.75" x14ac:dyDescent="0.25">
      <c r="A339" s="59" t="s">
        <v>453</v>
      </c>
      <c r="B339" s="50">
        <f t="shared" si="578"/>
        <v>0</v>
      </c>
      <c r="C339" s="50">
        <f t="shared" si="579"/>
        <v>0</v>
      </c>
      <c r="D339" s="15"/>
      <c r="E339" s="50"/>
      <c r="F339" s="50"/>
      <c r="G339" s="50"/>
      <c r="H339" s="50"/>
      <c r="I339" s="50"/>
      <c r="J339" s="50"/>
      <c r="K339" s="50"/>
      <c r="L339" s="50"/>
      <c r="M339" s="50"/>
      <c r="N339" s="238"/>
      <c r="O339" s="238"/>
      <c r="P339" s="238"/>
      <c r="Q339" s="238"/>
      <c r="R339" s="238"/>
      <c r="S339" s="238"/>
      <c r="T339" s="238"/>
      <c r="U339" s="238"/>
      <c r="V339" s="238"/>
      <c r="W339" s="238"/>
      <c r="X339" s="238"/>
      <c r="Y339" s="238"/>
      <c r="Z339" s="50"/>
      <c r="AA339" s="15"/>
      <c r="AB339" s="50"/>
      <c r="AC339" s="15"/>
      <c r="AD339" s="15"/>
      <c r="AE339" s="15"/>
      <c r="AF339" s="238"/>
      <c r="AG339" s="238"/>
      <c r="AH339" s="238"/>
      <c r="AI339" s="238"/>
      <c r="AJ339" s="238"/>
      <c r="AK339" s="15"/>
      <c r="AL339" s="238"/>
      <c r="AM339" s="238"/>
      <c r="AN339" s="14"/>
      <c r="AO339" s="238"/>
      <c r="AP339" s="238"/>
      <c r="AQ339" s="15"/>
      <c r="AR339" s="238"/>
      <c r="AS339" s="238"/>
      <c r="AT339" s="238"/>
      <c r="AU339" s="238"/>
      <c r="AV339" s="238"/>
      <c r="AW339" s="238"/>
      <c r="AX339" s="238"/>
      <c r="AY339" s="238"/>
      <c r="AZ339" s="238"/>
      <c r="BA339" s="238"/>
      <c r="BB339" s="238"/>
      <c r="BC339" s="238"/>
      <c r="BD339" s="238"/>
      <c r="BE339" s="238"/>
      <c r="BF339" s="238"/>
      <c r="BG339" s="15"/>
      <c r="BH339" s="15"/>
      <c r="BI339" s="14"/>
      <c r="BJ339" s="15"/>
      <c r="BK339" s="15"/>
      <c r="BL339" s="238"/>
      <c r="BM339" s="238"/>
      <c r="BN339" s="238"/>
      <c r="BO339" s="238"/>
      <c r="BP339" s="15"/>
      <c r="BQ339" s="15"/>
      <c r="BR339" s="238"/>
      <c r="BS339" s="15"/>
      <c r="BT339" s="15"/>
      <c r="BU339" s="238"/>
      <c r="BV339" s="15"/>
      <c r="BW339" s="15"/>
      <c r="BX339" s="238"/>
      <c r="BY339" s="15"/>
      <c r="BZ339" s="15"/>
      <c r="CA339" s="238"/>
      <c r="CB339" s="15"/>
      <c r="CC339" s="15"/>
      <c r="CD339" s="238"/>
      <c r="CE339" s="15"/>
      <c r="CF339" s="15"/>
      <c r="CG339" s="14"/>
      <c r="CH339" s="15"/>
      <c r="CI339" s="15"/>
      <c r="CJ339" s="14"/>
      <c r="CK339" s="15"/>
      <c r="CL339" s="15"/>
      <c r="CM339" s="14"/>
      <c r="CN339" s="15"/>
      <c r="CO339" s="15"/>
      <c r="CP339" s="14"/>
      <c r="CQ339" s="15"/>
      <c r="CR339" s="15"/>
      <c r="CS339" s="14"/>
      <c r="CT339" s="15"/>
      <c r="CU339" s="15"/>
      <c r="CV339" s="14"/>
      <c r="CW339" s="15"/>
      <c r="CX339" s="15"/>
      <c r="CY339" s="14"/>
      <c r="CZ339" s="15"/>
      <c r="DA339" s="15"/>
      <c r="DB339" s="14"/>
      <c r="DC339" s="15"/>
      <c r="DD339" s="15"/>
      <c r="DE339" s="14"/>
      <c r="DF339" s="15"/>
      <c r="DG339" s="15"/>
      <c r="DH339" s="14"/>
      <c r="DI339" s="15"/>
      <c r="DJ339" s="15"/>
      <c r="DK339" s="14"/>
      <c r="DL339" s="15"/>
      <c r="DM339" s="15"/>
      <c r="DN339" s="14"/>
      <c r="DO339" s="15"/>
      <c r="DP339" s="15"/>
      <c r="DQ339" s="14"/>
      <c r="DR339" s="15"/>
      <c r="DS339" s="15"/>
      <c r="DT339" s="14"/>
      <c r="DU339" s="15"/>
      <c r="DV339" s="15"/>
      <c r="DW339" s="14"/>
      <c r="DX339" s="15"/>
      <c r="DY339" s="15"/>
      <c r="DZ339" s="14"/>
      <c r="EA339" s="50"/>
      <c r="EB339" s="15"/>
      <c r="EC339" s="50"/>
      <c r="ED339" s="50"/>
      <c r="EE339" s="15"/>
      <c r="EF339" s="50"/>
      <c r="EG339" s="50"/>
      <c r="EH339" s="15"/>
      <c r="EI339" s="50"/>
      <c r="EJ339" s="50"/>
      <c r="EK339" s="15"/>
      <c r="EL339" s="50"/>
      <c r="EM339" s="50"/>
      <c r="EN339" s="15"/>
      <c r="EO339" s="50"/>
      <c r="EP339" s="50"/>
      <c r="EQ339" s="15"/>
      <c r="ER339" s="50"/>
      <c r="ES339" s="50"/>
      <c r="ET339" s="15"/>
      <c r="EU339" s="50"/>
      <c r="EV339" s="50"/>
      <c r="EW339" s="15"/>
      <c r="EX339" s="50"/>
      <c r="EY339" s="50"/>
      <c r="EZ339" s="15"/>
      <c r="FA339" s="50"/>
      <c r="FB339" s="50"/>
      <c r="FC339" s="15"/>
      <c r="FD339" s="50"/>
      <c r="FE339" s="50"/>
      <c r="FF339" s="15"/>
      <c r="FG339" s="50"/>
      <c r="FH339" s="50"/>
      <c r="FI339" s="15"/>
      <c r="FJ339" s="14"/>
      <c r="FK339" s="50"/>
      <c r="FL339" s="15"/>
      <c r="FM339" s="14"/>
      <c r="FN339" s="50"/>
      <c r="FO339" s="15"/>
      <c r="FP339" s="14"/>
      <c r="FQ339" s="50"/>
      <c r="FR339" s="15"/>
      <c r="FS339" s="14"/>
      <c r="FT339" s="50"/>
      <c r="FU339" s="15"/>
      <c r="FV339" s="14"/>
    </row>
    <row r="340" spans="1:178" s="12" customFormat="1" ht="15.75" x14ac:dyDescent="0.25">
      <c r="A340" s="59" t="s">
        <v>452</v>
      </c>
      <c r="B340" s="50">
        <f t="shared" si="578"/>
        <v>202.5</v>
      </c>
      <c r="C340" s="50">
        <f t="shared" si="579"/>
        <v>59.225999999999999</v>
      </c>
      <c r="D340" s="15">
        <f t="shared" si="112"/>
        <v>29.247407407407405</v>
      </c>
      <c r="E340" s="50"/>
      <c r="F340" s="50"/>
      <c r="G340" s="50"/>
      <c r="H340" s="50"/>
      <c r="I340" s="50"/>
      <c r="J340" s="50"/>
      <c r="K340" s="50"/>
      <c r="L340" s="50"/>
      <c r="M340" s="50"/>
      <c r="N340" s="238"/>
      <c r="O340" s="238"/>
      <c r="P340" s="238"/>
      <c r="Q340" s="238"/>
      <c r="R340" s="238"/>
      <c r="S340" s="238"/>
      <c r="T340" s="238"/>
      <c r="U340" s="238"/>
      <c r="V340" s="238"/>
      <c r="W340" s="238"/>
      <c r="X340" s="238"/>
      <c r="Y340" s="238"/>
      <c r="Z340" s="50"/>
      <c r="AA340" s="15"/>
      <c r="AB340" s="50"/>
      <c r="AC340" s="238"/>
      <c r="AD340" s="238"/>
      <c r="AE340" s="238"/>
      <c r="AF340" s="238"/>
      <c r="AG340" s="238"/>
      <c r="AH340" s="238"/>
      <c r="AI340" s="238"/>
      <c r="AJ340" s="238"/>
      <c r="AK340" s="15"/>
      <c r="AL340" s="238"/>
      <c r="AM340" s="238"/>
      <c r="AN340" s="14"/>
      <c r="AO340" s="238"/>
      <c r="AP340" s="238"/>
      <c r="AQ340" s="15"/>
      <c r="AR340" s="238"/>
      <c r="AS340" s="238"/>
      <c r="AT340" s="238"/>
      <c r="AU340" s="238"/>
      <c r="AV340" s="238"/>
      <c r="AW340" s="238"/>
      <c r="AX340" s="238"/>
      <c r="AY340" s="238"/>
      <c r="AZ340" s="238"/>
      <c r="BA340" s="238"/>
      <c r="BB340" s="238"/>
      <c r="BC340" s="238"/>
      <c r="BD340" s="238"/>
      <c r="BE340" s="238"/>
      <c r="BF340" s="238"/>
      <c r="BG340" s="15">
        <v>202.5</v>
      </c>
      <c r="BH340" s="15">
        <v>59.225999999999999</v>
      </c>
      <c r="BI340" s="14">
        <f t="shared" si="585"/>
        <v>29.247407407407405</v>
      </c>
      <c r="BJ340" s="15"/>
      <c r="BK340" s="15"/>
      <c r="BL340" s="238"/>
      <c r="BM340" s="238"/>
      <c r="BN340" s="238"/>
      <c r="BO340" s="238"/>
      <c r="BP340" s="15"/>
      <c r="BQ340" s="15"/>
      <c r="BR340" s="238"/>
      <c r="BS340" s="15"/>
      <c r="BT340" s="15"/>
      <c r="BU340" s="238"/>
      <c r="BV340" s="15"/>
      <c r="BW340" s="15"/>
      <c r="BX340" s="238"/>
      <c r="BY340" s="15"/>
      <c r="BZ340" s="15"/>
      <c r="CA340" s="238"/>
      <c r="CB340" s="15"/>
      <c r="CC340" s="15"/>
      <c r="CD340" s="238"/>
      <c r="CE340" s="15"/>
      <c r="CF340" s="15"/>
      <c r="CG340" s="14"/>
      <c r="CH340" s="15"/>
      <c r="CI340" s="15"/>
      <c r="CJ340" s="14"/>
      <c r="CK340" s="15"/>
      <c r="CL340" s="15"/>
      <c r="CM340" s="14"/>
      <c r="CN340" s="15"/>
      <c r="CO340" s="15"/>
      <c r="CP340" s="14"/>
      <c r="CQ340" s="15"/>
      <c r="CR340" s="15"/>
      <c r="CS340" s="14"/>
      <c r="CT340" s="15"/>
      <c r="CU340" s="15"/>
      <c r="CV340" s="14"/>
      <c r="CW340" s="15"/>
      <c r="CX340" s="15"/>
      <c r="CY340" s="14"/>
      <c r="CZ340" s="15"/>
      <c r="DA340" s="15"/>
      <c r="DB340" s="14"/>
      <c r="DC340" s="15"/>
      <c r="DD340" s="15"/>
      <c r="DE340" s="14"/>
      <c r="DF340" s="15"/>
      <c r="DG340" s="15"/>
      <c r="DH340" s="14"/>
      <c r="DI340" s="15"/>
      <c r="DJ340" s="15"/>
      <c r="DK340" s="14"/>
      <c r="DL340" s="15"/>
      <c r="DM340" s="15"/>
      <c r="DN340" s="14"/>
      <c r="DO340" s="15"/>
      <c r="DP340" s="15"/>
      <c r="DQ340" s="14"/>
      <c r="DR340" s="15"/>
      <c r="DS340" s="15"/>
      <c r="DT340" s="14"/>
      <c r="DU340" s="15"/>
      <c r="DV340" s="15"/>
      <c r="DW340" s="14"/>
      <c r="DX340" s="15"/>
      <c r="DY340" s="15"/>
      <c r="DZ340" s="14"/>
      <c r="EA340" s="50"/>
      <c r="EB340" s="15"/>
      <c r="EC340" s="50"/>
      <c r="ED340" s="50"/>
      <c r="EE340" s="15"/>
      <c r="EF340" s="50"/>
      <c r="EG340" s="50"/>
      <c r="EH340" s="15"/>
      <c r="EI340" s="50"/>
      <c r="EJ340" s="50"/>
      <c r="EK340" s="15"/>
      <c r="EL340" s="50"/>
      <c r="EM340" s="50"/>
      <c r="EN340" s="15"/>
      <c r="EO340" s="50"/>
      <c r="EP340" s="50"/>
      <c r="EQ340" s="15"/>
      <c r="ER340" s="50"/>
      <c r="ES340" s="50"/>
      <c r="ET340" s="15"/>
      <c r="EU340" s="50"/>
      <c r="EV340" s="50"/>
      <c r="EW340" s="15"/>
      <c r="EX340" s="50"/>
      <c r="EY340" s="50"/>
      <c r="EZ340" s="15"/>
      <c r="FA340" s="50"/>
      <c r="FB340" s="50"/>
      <c r="FC340" s="15"/>
      <c r="FD340" s="50"/>
      <c r="FE340" s="50"/>
      <c r="FF340" s="15"/>
      <c r="FG340" s="50"/>
      <c r="FH340" s="50"/>
      <c r="FI340" s="15"/>
      <c r="FJ340" s="14"/>
      <c r="FK340" s="50"/>
      <c r="FL340" s="15"/>
      <c r="FM340" s="14"/>
      <c r="FN340" s="50"/>
      <c r="FO340" s="15"/>
      <c r="FP340" s="14"/>
      <c r="FQ340" s="50"/>
      <c r="FR340" s="15"/>
      <c r="FS340" s="14"/>
      <c r="FT340" s="50"/>
      <c r="FU340" s="15"/>
      <c r="FV340" s="14"/>
    </row>
    <row r="341" spans="1:178" s="12" customFormat="1" ht="15.75" x14ac:dyDescent="0.25">
      <c r="A341" s="59" t="s">
        <v>451</v>
      </c>
      <c r="B341" s="50">
        <f t="shared" si="578"/>
        <v>90.8</v>
      </c>
      <c r="C341" s="50">
        <f t="shared" si="579"/>
        <v>30.266639999999999</v>
      </c>
      <c r="D341" s="15">
        <f t="shared" si="112"/>
        <v>33.333303964757711</v>
      </c>
      <c r="E341" s="50"/>
      <c r="F341" s="50"/>
      <c r="G341" s="50"/>
      <c r="H341" s="50"/>
      <c r="I341" s="50"/>
      <c r="J341" s="50"/>
      <c r="K341" s="50"/>
      <c r="L341" s="50"/>
      <c r="M341" s="50"/>
      <c r="N341" s="238"/>
      <c r="O341" s="238"/>
      <c r="P341" s="238"/>
      <c r="Q341" s="238"/>
      <c r="R341" s="238"/>
      <c r="S341" s="238"/>
      <c r="T341" s="238"/>
      <c r="U341" s="238"/>
      <c r="V341" s="238"/>
      <c r="W341" s="238"/>
      <c r="X341" s="238"/>
      <c r="Y341" s="238"/>
      <c r="Z341" s="50"/>
      <c r="AA341" s="15"/>
      <c r="AB341" s="50"/>
      <c r="AC341" s="238"/>
      <c r="AD341" s="238"/>
      <c r="AE341" s="238"/>
      <c r="AF341" s="238"/>
      <c r="AG341" s="238"/>
      <c r="AH341" s="238"/>
      <c r="AI341" s="238"/>
      <c r="AJ341" s="238"/>
      <c r="AK341" s="15"/>
      <c r="AL341" s="238"/>
      <c r="AM341" s="238"/>
      <c r="AN341" s="14"/>
      <c r="AO341" s="238"/>
      <c r="AP341" s="238"/>
      <c r="AQ341" s="15"/>
      <c r="AR341" s="238"/>
      <c r="AS341" s="238"/>
      <c r="AT341" s="238"/>
      <c r="AU341" s="238"/>
      <c r="AV341" s="238"/>
      <c r="AW341" s="238"/>
      <c r="AX341" s="238"/>
      <c r="AY341" s="238"/>
      <c r="AZ341" s="238"/>
      <c r="BA341" s="238"/>
      <c r="BB341" s="238"/>
      <c r="BC341" s="238"/>
      <c r="BD341" s="238"/>
      <c r="BE341" s="238"/>
      <c r="BF341" s="238"/>
      <c r="BG341" s="15">
        <v>90.8</v>
      </c>
      <c r="BH341" s="15">
        <v>30.266639999999999</v>
      </c>
      <c r="BI341" s="14">
        <f t="shared" si="585"/>
        <v>33.333303964757711</v>
      </c>
      <c r="BJ341" s="15"/>
      <c r="BK341" s="15"/>
      <c r="BL341" s="238"/>
      <c r="BM341" s="238"/>
      <c r="BN341" s="238"/>
      <c r="BO341" s="238"/>
      <c r="BP341" s="15"/>
      <c r="BQ341" s="15"/>
      <c r="BR341" s="238"/>
      <c r="BS341" s="15"/>
      <c r="BT341" s="15"/>
      <c r="BU341" s="238"/>
      <c r="BV341" s="15"/>
      <c r="BW341" s="15"/>
      <c r="BX341" s="238"/>
      <c r="BY341" s="15"/>
      <c r="BZ341" s="15"/>
      <c r="CA341" s="238"/>
      <c r="CB341" s="15"/>
      <c r="CC341" s="15"/>
      <c r="CD341" s="238"/>
      <c r="CE341" s="15"/>
      <c r="CF341" s="15"/>
      <c r="CG341" s="14"/>
      <c r="CH341" s="15"/>
      <c r="CI341" s="15"/>
      <c r="CJ341" s="14"/>
      <c r="CK341" s="15"/>
      <c r="CL341" s="15"/>
      <c r="CM341" s="14"/>
      <c r="CN341" s="15"/>
      <c r="CO341" s="15"/>
      <c r="CP341" s="14"/>
      <c r="CQ341" s="15"/>
      <c r="CR341" s="15"/>
      <c r="CS341" s="14"/>
      <c r="CT341" s="15"/>
      <c r="CU341" s="15"/>
      <c r="CV341" s="14"/>
      <c r="CW341" s="15"/>
      <c r="CX341" s="15"/>
      <c r="CY341" s="14"/>
      <c r="CZ341" s="15"/>
      <c r="DA341" s="15"/>
      <c r="DB341" s="14"/>
      <c r="DC341" s="15"/>
      <c r="DD341" s="15"/>
      <c r="DE341" s="14"/>
      <c r="DF341" s="15"/>
      <c r="DG341" s="15"/>
      <c r="DH341" s="14"/>
      <c r="DI341" s="15"/>
      <c r="DJ341" s="15"/>
      <c r="DK341" s="14"/>
      <c r="DL341" s="15"/>
      <c r="DM341" s="15"/>
      <c r="DN341" s="14"/>
      <c r="DO341" s="15"/>
      <c r="DP341" s="15"/>
      <c r="DQ341" s="14"/>
      <c r="DR341" s="15"/>
      <c r="DS341" s="15"/>
      <c r="DT341" s="14"/>
      <c r="DU341" s="15"/>
      <c r="DV341" s="15"/>
      <c r="DW341" s="14"/>
      <c r="DX341" s="15"/>
      <c r="DY341" s="15"/>
      <c r="DZ341" s="14"/>
      <c r="EA341" s="50"/>
      <c r="EB341" s="15"/>
      <c r="EC341" s="50"/>
      <c r="ED341" s="50"/>
      <c r="EE341" s="15"/>
      <c r="EF341" s="50"/>
      <c r="EG341" s="50"/>
      <c r="EH341" s="15"/>
      <c r="EI341" s="50"/>
      <c r="EJ341" s="50"/>
      <c r="EK341" s="15"/>
      <c r="EL341" s="50"/>
      <c r="EM341" s="50"/>
      <c r="EN341" s="15"/>
      <c r="EO341" s="50"/>
      <c r="EP341" s="50"/>
      <c r="EQ341" s="15"/>
      <c r="ER341" s="50"/>
      <c r="ES341" s="50"/>
      <c r="ET341" s="15"/>
      <c r="EU341" s="50"/>
      <c r="EV341" s="50"/>
      <c r="EW341" s="15"/>
      <c r="EX341" s="50"/>
      <c r="EY341" s="50"/>
      <c r="EZ341" s="15"/>
      <c r="FA341" s="50"/>
      <c r="FB341" s="50"/>
      <c r="FC341" s="15"/>
      <c r="FD341" s="50"/>
      <c r="FE341" s="50"/>
      <c r="FF341" s="15"/>
      <c r="FG341" s="50"/>
      <c r="FH341" s="50"/>
      <c r="FI341" s="15"/>
      <c r="FJ341" s="14"/>
      <c r="FK341" s="50"/>
      <c r="FL341" s="15"/>
      <c r="FM341" s="14"/>
      <c r="FN341" s="50"/>
      <c r="FO341" s="15"/>
      <c r="FP341" s="14"/>
      <c r="FQ341" s="50"/>
      <c r="FR341" s="15"/>
      <c r="FS341" s="14"/>
      <c r="FT341" s="50"/>
      <c r="FU341" s="15"/>
      <c r="FV341" s="14"/>
    </row>
    <row r="342" spans="1:178" s="28" customFormat="1" ht="31.5" x14ac:dyDescent="0.25">
      <c r="A342" s="131" t="s">
        <v>444</v>
      </c>
      <c r="B342" s="80">
        <f t="shared" si="578"/>
        <v>36661</v>
      </c>
      <c r="C342" s="80">
        <f t="shared" si="579"/>
        <v>20914.48</v>
      </c>
      <c r="D342" s="83">
        <f t="shared" ref="D342" si="592">C342/B342*100</f>
        <v>57.048307465699246</v>
      </c>
      <c r="E342" s="80">
        <f>E343+E348</f>
        <v>0</v>
      </c>
      <c r="F342" s="80">
        <f t="shared" ref="F342:AY342" si="593">F343+F348</f>
        <v>0</v>
      </c>
      <c r="G342" s="80">
        <f t="shared" si="593"/>
        <v>0</v>
      </c>
      <c r="H342" s="80">
        <f t="shared" si="593"/>
        <v>0</v>
      </c>
      <c r="I342" s="80">
        <f t="shared" si="593"/>
        <v>0</v>
      </c>
      <c r="J342" s="80">
        <f t="shared" si="593"/>
        <v>0</v>
      </c>
      <c r="K342" s="80">
        <f t="shared" si="593"/>
        <v>0</v>
      </c>
      <c r="L342" s="80">
        <f t="shared" si="593"/>
        <v>0</v>
      </c>
      <c r="M342" s="83"/>
      <c r="N342" s="80">
        <f t="shared" si="593"/>
        <v>0</v>
      </c>
      <c r="O342" s="80">
        <f t="shared" si="593"/>
        <v>0</v>
      </c>
      <c r="P342" s="80">
        <f t="shared" si="593"/>
        <v>0</v>
      </c>
      <c r="Q342" s="80">
        <f t="shared" si="593"/>
        <v>0</v>
      </c>
      <c r="R342" s="80">
        <f t="shared" si="593"/>
        <v>0</v>
      </c>
      <c r="S342" s="80">
        <f t="shared" si="593"/>
        <v>0</v>
      </c>
      <c r="T342" s="80">
        <f t="shared" si="593"/>
        <v>0</v>
      </c>
      <c r="U342" s="80">
        <f t="shared" si="593"/>
        <v>0</v>
      </c>
      <c r="V342" s="80">
        <f t="shared" si="593"/>
        <v>0</v>
      </c>
      <c r="W342" s="80">
        <f t="shared" si="593"/>
        <v>0</v>
      </c>
      <c r="X342" s="80">
        <f t="shared" si="593"/>
        <v>0</v>
      </c>
      <c r="Y342" s="80">
        <f t="shared" si="593"/>
        <v>0</v>
      </c>
      <c r="Z342" s="80">
        <f t="shared" si="593"/>
        <v>613</v>
      </c>
      <c r="AA342" s="83">
        <f t="shared" si="593"/>
        <v>490.48</v>
      </c>
      <c r="AB342" s="81">
        <f t="shared" si="163"/>
        <v>80.013050570962491</v>
      </c>
      <c r="AC342" s="80">
        <f t="shared" si="593"/>
        <v>0</v>
      </c>
      <c r="AD342" s="80">
        <f t="shared" si="593"/>
        <v>0</v>
      </c>
      <c r="AE342" s="81"/>
      <c r="AF342" s="80">
        <f t="shared" si="593"/>
        <v>0</v>
      </c>
      <c r="AG342" s="80">
        <f t="shared" si="593"/>
        <v>0</v>
      </c>
      <c r="AH342" s="80">
        <f t="shared" si="593"/>
        <v>0</v>
      </c>
      <c r="AI342" s="80">
        <f>SUM(AI343:AI349)</f>
        <v>571</v>
      </c>
      <c r="AJ342" s="80">
        <f t="shared" ref="AJ342:AM342" si="594">SUM(AJ343:AJ349)</f>
        <v>571</v>
      </c>
      <c r="AK342" s="83">
        <f t="shared" si="570"/>
        <v>100</v>
      </c>
      <c r="AL342" s="80">
        <f t="shared" si="594"/>
        <v>3103</v>
      </c>
      <c r="AM342" s="80">
        <f t="shared" si="594"/>
        <v>3103</v>
      </c>
      <c r="AN342" s="81">
        <f t="shared" si="583"/>
        <v>100</v>
      </c>
      <c r="AO342" s="80">
        <f t="shared" si="593"/>
        <v>1200</v>
      </c>
      <c r="AP342" s="80">
        <f t="shared" si="593"/>
        <v>1200</v>
      </c>
      <c r="AQ342" s="83">
        <f t="shared" si="571"/>
        <v>100</v>
      </c>
      <c r="AR342" s="80">
        <f t="shared" si="593"/>
        <v>0</v>
      </c>
      <c r="AS342" s="80">
        <f t="shared" si="593"/>
        <v>0</v>
      </c>
      <c r="AT342" s="80">
        <f t="shared" si="593"/>
        <v>0</v>
      </c>
      <c r="AU342" s="80">
        <f t="shared" si="593"/>
        <v>0</v>
      </c>
      <c r="AV342" s="80">
        <f t="shared" si="593"/>
        <v>0</v>
      </c>
      <c r="AW342" s="80">
        <f t="shared" si="593"/>
        <v>0</v>
      </c>
      <c r="AX342" s="80">
        <f t="shared" si="593"/>
        <v>0</v>
      </c>
      <c r="AY342" s="80">
        <f t="shared" si="593"/>
        <v>0</v>
      </c>
      <c r="AZ342" s="80">
        <f t="shared" ref="AZ342:BF342" si="595">AZ343+AZ348</f>
        <v>0</v>
      </c>
      <c r="BA342" s="80">
        <f t="shared" si="595"/>
        <v>0</v>
      </c>
      <c r="BB342" s="80">
        <f t="shared" si="595"/>
        <v>0</v>
      </c>
      <c r="BC342" s="80">
        <f t="shared" si="595"/>
        <v>0</v>
      </c>
      <c r="BD342" s="80">
        <f t="shared" si="595"/>
        <v>0</v>
      </c>
      <c r="BE342" s="80">
        <f t="shared" si="595"/>
        <v>0</v>
      </c>
      <c r="BF342" s="80">
        <f t="shared" si="595"/>
        <v>0</v>
      </c>
      <c r="BG342" s="80">
        <f>SUM(BG343:BG349)</f>
        <v>551.4</v>
      </c>
      <c r="BH342" s="80">
        <f>SUM(BH343:BH349)</f>
        <v>0</v>
      </c>
      <c r="BI342" s="81">
        <f t="shared" ref="BI342:BI343" si="596">BH342/BG342*100</f>
        <v>0</v>
      </c>
      <c r="BJ342" s="80"/>
      <c r="BK342" s="80">
        <f>SUM(BK343:BK349)</f>
        <v>0</v>
      </c>
      <c r="BL342" s="81"/>
      <c r="BM342" s="80">
        <f t="shared" ref="BM342:BO342" si="597">BM343+BM348</f>
        <v>0</v>
      </c>
      <c r="BN342" s="80">
        <f t="shared" si="597"/>
        <v>0</v>
      </c>
      <c r="BO342" s="80">
        <f t="shared" si="597"/>
        <v>0</v>
      </c>
      <c r="BP342" s="80">
        <f>SUM(BP343:BP349)</f>
        <v>0</v>
      </c>
      <c r="BQ342" s="80">
        <f>SUM(BQ343:BQ349)</f>
        <v>0</v>
      </c>
      <c r="BR342" s="81"/>
      <c r="BS342" s="80">
        <f>SUM(BS343:BS349)</f>
        <v>0</v>
      </c>
      <c r="BT342" s="80">
        <f>SUM(BT343:BT349)</f>
        <v>0</v>
      </c>
      <c r="BU342" s="81"/>
      <c r="BV342" s="80">
        <f>SUM(BV343:BV349)</f>
        <v>0</v>
      </c>
      <c r="BW342" s="80">
        <f>SUM(BW343:BW349)</f>
        <v>0</v>
      </c>
      <c r="BX342" s="81"/>
      <c r="BY342" s="80">
        <f>SUM(BY343:BY349)</f>
        <v>0</v>
      </c>
      <c r="BZ342" s="80">
        <f>SUM(BZ343:BZ349)</f>
        <v>0</v>
      </c>
      <c r="CA342" s="81"/>
      <c r="CB342" s="80">
        <f>SUM(CB343:CB349)</f>
        <v>0</v>
      </c>
      <c r="CC342" s="80">
        <f>SUM(CC343:CC349)</f>
        <v>0</v>
      </c>
      <c r="CD342" s="81"/>
      <c r="CE342" s="80">
        <f>SUM(CE343:CE349)</f>
        <v>550</v>
      </c>
      <c r="CF342" s="80">
        <f>SUM(CF343:CF349)</f>
        <v>550</v>
      </c>
      <c r="CG342" s="81">
        <f t="shared" si="591"/>
        <v>100</v>
      </c>
      <c r="CH342" s="80">
        <f>SUM(CH343:CH349)</f>
        <v>0</v>
      </c>
      <c r="CI342" s="80">
        <f>SUM(CI343:CI349)</f>
        <v>0</v>
      </c>
      <c r="CJ342" s="81"/>
      <c r="CK342" s="80">
        <f>SUM(CK343:CK349)</f>
        <v>0</v>
      </c>
      <c r="CL342" s="80">
        <f>SUM(CL343:CL349)</f>
        <v>0</v>
      </c>
      <c r="CM342" s="81"/>
      <c r="CN342" s="80">
        <f>SUM(CN343:CN349)</f>
        <v>0</v>
      </c>
      <c r="CO342" s="80">
        <f>SUM(CO343:CO349)</f>
        <v>0</v>
      </c>
      <c r="CP342" s="81"/>
      <c r="CQ342" s="80">
        <f>SUM(CQ343:CQ349)</f>
        <v>0</v>
      </c>
      <c r="CR342" s="80">
        <f>SUM(CR343:CR349)</f>
        <v>0</v>
      </c>
      <c r="CS342" s="81"/>
      <c r="CT342" s="80">
        <f>SUM(CT343:CT349)</f>
        <v>0</v>
      </c>
      <c r="CU342" s="80">
        <f>SUM(CU343:CU349)</f>
        <v>0</v>
      </c>
      <c r="CV342" s="81"/>
      <c r="CW342" s="80">
        <f>SUM(CW343:CW349)</f>
        <v>5000</v>
      </c>
      <c r="CX342" s="80">
        <f>SUM(CX343:CX349)</f>
        <v>0</v>
      </c>
      <c r="CY342" s="81"/>
      <c r="CZ342" s="80">
        <f>SUM(CZ343:CZ349)</f>
        <v>15000</v>
      </c>
      <c r="DA342" s="80">
        <f>SUM(DA343:DA349)</f>
        <v>15000</v>
      </c>
      <c r="DB342" s="81">
        <f>DA342/CZ342*100</f>
        <v>100</v>
      </c>
      <c r="DC342" s="80">
        <f>SUM(DC343:DC349)</f>
        <v>0</v>
      </c>
      <c r="DD342" s="80">
        <f>SUM(DD343:DD349)</f>
        <v>0</v>
      </c>
      <c r="DE342" s="81"/>
      <c r="DF342" s="80">
        <f>SUM(DF343:DF349)</f>
        <v>0</v>
      </c>
      <c r="DG342" s="80">
        <f>SUM(DG343:DG349)</f>
        <v>0</v>
      </c>
      <c r="DH342" s="81"/>
      <c r="DI342" s="80">
        <f>SUM(DI343:DI349)</f>
        <v>0</v>
      </c>
      <c r="DJ342" s="80">
        <f>SUM(DJ343:DJ349)</f>
        <v>0</v>
      </c>
      <c r="DK342" s="81"/>
      <c r="DL342" s="80">
        <f>SUM(DL343:DL349)</f>
        <v>0</v>
      </c>
      <c r="DM342" s="80">
        <f>SUM(DM343:DM349)</f>
        <v>0</v>
      </c>
      <c r="DN342" s="81"/>
      <c r="DO342" s="80">
        <f>SUM(DO343:DO349)</f>
        <v>0</v>
      </c>
      <c r="DP342" s="80">
        <f>SUM(DP343:DP349)</f>
        <v>0</v>
      </c>
      <c r="DQ342" s="81"/>
      <c r="DR342" s="80">
        <f>SUM(DR343:DR349)</f>
        <v>0</v>
      </c>
      <c r="DS342" s="80">
        <f>SUM(DS343:DS349)</f>
        <v>0</v>
      </c>
      <c r="DT342" s="81"/>
      <c r="DU342" s="80">
        <f>SUM(DU343:DU349)</f>
        <v>0</v>
      </c>
      <c r="DV342" s="80">
        <f>SUM(DV343:DV349)</f>
        <v>0</v>
      </c>
      <c r="DW342" s="81"/>
      <c r="DX342" s="80">
        <f>SUM(DX343:DX349)</f>
        <v>0</v>
      </c>
      <c r="DY342" s="80">
        <f>SUM(DY343:DY349)</f>
        <v>0</v>
      </c>
      <c r="DZ342" s="81"/>
      <c r="EA342" s="80">
        <f t="shared" ref="EA342:EB342" si="598">EA343+EA348</f>
        <v>72.599999999999994</v>
      </c>
      <c r="EB342" s="83">
        <f t="shared" si="598"/>
        <v>0</v>
      </c>
      <c r="EC342" s="81">
        <f t="shared" ref="EC342:EC343" si="599">EB342/EA342*100</f>
        <v>0</v>
      </c>
      <c r="ED342" s="80">
        <f t="shared" ref="ED342:EE342" si="600">ED343+ED348</f>
        <v>10000</v>
      </c>
      <c r="EE342" s="83">
        <f t="shared" si="600"/>
        <v>0</v>
      </c>
      <c r="EF342" s="81">
        <f t="shared" ref="EF342" si="601">EE342/ED342*100</f>
        <v>0</v>
      </c>
      <c r="EG342" s="80"/>
      <c r="EH342" s="83"/>
      <c r="EI342" s="81"/>
      <c r="EJ342" s="80"/>
      <c r="EK342" s="83"/>
      <c r="EL342" s="81"/>
      <c r="EM342" s="80"/>
      <c r="EN342" s="83"/>
      <c r="EO342" s="81"/>
      <c r="EP342" s="80"/>
      <c r="EQ342" s="83"/>
      <c r="ER342" s="81"/>
      <c r="ES342" s="80"/>
      <c r="ET342" s="83"/>
      <c r="EU342" s="81"/>
      <c r="EV342" s="80"/>
      <c r="EW342" s="83"/>
      <c r="EX342" s="81"/>
      <c r="EY342" s="80"/>
      <c r="EZ342" s="83"/>
      <c r="FA342" s="81"/>
      <c r="FB342" s="80"/>
      <c r="FC342" s="83"/>
      <c r="FD342" s="81"/>
      <c r="FE342" s="80"/>
      <c r="FF342" s="83"/>
      <c r="FG342" s="81"/>
      <c r="FH342" s="80"/>
      <c r="FI342" s="83"/>
      <c r="FJ342" s="81"/>
      <c r="FK342" s="80"/>
      <c r="FL342" s="83"/>
      <c r="FM342" s="81"/>
      <c r="FN342" s="80"/>
      <c r="FO342" s="83"/>
      <c r="FP342" s="81"/>
      <c r="FQ342" s="80"/>
      <c r="FR342" s="83"/>
      <c r="FS342" s="81"/>
      <c r="FT342" s="80"/>
      <c r="FU342" s="83"/>
      <c r="FV342" s="81"/>
    </row>
    <row r="343" spans="1:178" s="12" customFormat="1" ht="31.5" x14ac:dyDescent="0.25">
      <c r="A343" s="59" t="s">
        <v>385</v>
      </c>
      <c r="B343" s="50">
        <f t="shared" si="578"/>
        <v>11232.6</v>
      </c>
      <c r="C343" s="50">
        <f t="shared" si="579"/>
        <v>5914.48</v>
      </c>
      <c r="D343" s="15">
        <f t="shared" si="112"/>
        <v>52.654594661966058</v>
      </c>
      <c r="E343" s="15"/>
      <c r="F343" s="15"/>
      <c r="G343" s="15"/>
      <c r="H343" s="15"/>
      <c r="I343" s="15"/>
      <c r="J343" s="15"/>
      <c r="K343" s="15"/>
      <c r="L343" s="15"/>
      <c r="M343" s="15"/>
      <c r="N343" s="15"/>
      <c r="O343" s="15"/>
      <c r="P343" s="15"/>
      <c r="Q343" s="15"/>
      <c r="R343" s="15"/>
      <c r="S343" s="15"/>
      <c r="T343" s="15"/>
      <c r="U343" s="15"/>
      <c r="V343" s="14"/>
      <c r="W343" s="15"/>
      <c r="X343" s="15"/>
      <c r="Y343" s="14"/>
      <c r="Z343" s="15">
        <v>613</v>
      </c>
      <c r="AA343" s="172">
        <v>490.48</v>
      </c>
      <c r="AB343" s="14">
        <f t="shared" si="163"/>
        <v>80.013050570962491</v>
      </c>
      <c r="AC343" s="15"/>
      <c r="AD343" s="15"/>
      <c r="AE343" s="14"/>
      <c r="AF343" s="15"/>
      <c r="AG343" s="15"/>
      <c r="AH343" s="14"/>
      <c r="AI343" s="50">
        <v>571</v>
      </c>
      <c r="AJ343" s="50">
        <v>571</v>
      </c>
      <c r="AK343" s="15">
        <f t="shared" si="570"/>
        <v>100</v>
      </c>
      <c r="AL343" s="50">
        <v>3103</v>
      </c>
      <c r="AM343" s="50">
        <v>3103</v>
      </c>
      <c r="AN343" s="14">
        <f t="shared" si="583"/>
        <v>100</v>
      </c>
      <c r="AO343" s="15">
        <v>1200</v>
      </c>
      <c r="AP343" s="15">
        <v>1200</v>
      </c>
      <c r="AQ343" s="15">
        <f t="shared" si="571"/>
        <v>100</v>
      </c>
      <c r="AR343" s="15"/>
      <c r="AS343" s="15"/>
      <c r="AT343" s="14"/>
      <c r="AU343" s="15"/>
      <c r="AV343" s="15"/>
      <c r="AW343" s="14"/>
      <c r="AX343" s="15"/>
      <c r="AY343" s="15"/>
      <c r="AZ343" s="14"/>
      <c r="BA343" s="15"/>
      <c r="BB343" s="15"/>
      <c r="BC343" s="14"/>
      <c r="BD343" s="15"/>
      <c r="BE343" s="15"/>
      <c r="BF343" s="14"/>
      <c r="BG343" s="15">
        <v>123</v>
      </c>
      <c r="BH343" s="15"/>
      <c r="BI343" s="14">
        <f t="shared" si="596"/>
        <v>0</v>
      </c>
      <c r="BJ343" s="15"/>
      <c r="BK343" s="15"/>
      <c r="BL343" s="14"/>
      <c r="BM343" s="15"/>
      <c r="BN343" s="15"/>
      <c r="BO343" s="14"/>
      <c r="BP343" s="15"/>
      <c r="BQ343" s="15"/>
      <c r="BR343" s="14"/>
      <c r="BS343" s="15"/>
      <c r="BT343" s="15"/>
      <c r="BU343" s="14"/>
      <c r="BV343" s="15"/>
      <c r="BW343" s="15"/>
      <c r="BX343" s="14"/>
      <c r="BY343" s="15"/>
      <c r="BZ343" s="15"/>
      <c r="CA343" s="14"/>
      <c r="CB343" s="15"/>
      <c r="CC343" s="15"/>
      <c r="CD343" s="14"/>
      <c r="CE343" s="14">
        <v>550</v>
      </c>
      <c r="CF343" s="14">
        <v>550</v>
      </c>
      <c r="CG343" s="14">
        <f t="shared" si="591"/>
        <v>100</v>
      </c>
      <c r="CH343" s="14"/>
      <c r="CI343" s="14"/>
      <c r="CJ343" s="14"/>
      <c r="CK343" s="14"/>
      <c r="CL343" s="14"/>
      <c r="CM343" s="14"/>
      <c r="CN343" s="14"/>
      <c r="CO343" s="14"/>
      <c r="CP343" s="14"/>
      <c r="CQ343" s="14"/>
      <c r="CR343" s="14"/>
      <c r="CS343" s="14"/>
      <c r="CT343" s="14"/>
      <c r="CU343" s="14"/>
      <c r="CV343" s="14"/>
      <c r="CW343" s="14">
        <v>5000</v>
      </c>
      <c r="CX343" s="14"/>
      <c r="CY343" s="14"/>
      <c r="CZ343" s="14"/>
      <c r="DA343" s="14"/>
      <c r="DB343" s="14"/>
      <c r="DC343" s="14"/>
      <c r="DD343" s="14"/>
      <c r="DE343" s="14"/>
      <c r="DF343" s="14"/>
      <c r="DG343" s="14"/>
      <c r="DH343" s="14"/>
      <c r="DI343" s="14"/>
      <c r="DJ343" s="14"/>
      <c r="DK343" s="14"/>
      <c r="DL343" s="14"/>
      <c r="DM343" s="14"/>
      <c r="DN343" s="14"/>
      <c r="DO343" s="14"/>
      <c r="DP343" s="14"/>
      <c r="DQ343" s="14"/>
      <c r="DR343" s="14"/>
      <c r="DS343" s="14"/>
      <c r="DT343" s="14"/>
      <c r="DU343" s="14"/>
      <c r="DV343" s="14"/>
      <c r="DW343" s="14"/>
      <c r="DX343" s="14"/>
      <c r="DY343" s="14"/>
      <c r="DZ343" s="14"/>
      <c r="EA343" s="191">
        <v>72.599999999999994</v>
      </c>
      <c r="EB343" s="172"/>
      <c r="EC343" s="14">
        <f t="shared" si="599"/>
        <v>0</v>
      </c>
      <c r="ED343" s="172"/>
      <c r="EE343" s="172"/>
      <c r="EF343" s="14"/>
      <c r="EG343" s="172"/>
      <c r="EH343" s="172"/>
      <c r="EI343" s="14"/>
      <c r="EJ343" s="172"/>
      <c r="EK343" s="172"/>
      <c r="EL343" s="14"/>
      <c r="EM343" s="172"/>
      <c r="EN343" s="172"/>
      <c r="EO343" s="14"/>
      <c r="EP343" s="172"/>
      <c r="EQ343" s="172"/>
      <c r="ER343" s="14"/>
      <c r="ES343" s="172"/>
      <c r="ET343" s="172"/>
      <c r="EU343" s="14"/>
      <c r="EV343" s="172"/>
      <c r="EW343" s="172"/>
      <c r="EX343" s="14"/>
      <c r="EY343" s="172"/>
      <c r="EZ343" s="172"/>
      <c r="FA343" s="14"/>
      <c r="FB343" s="172"/>
      <c r="FC343" s="172"/>
      <c r="FD343" s="14"/>
      <c r="FE343" s="172"/>
      <c r="FF343" s="172"/>
      <c r="FG343" s="14"/>
      <c r="FH343" s="172"/>
      <c r="FI343" s="172"/>
      <c r="FJ343" s="14"/>
      <c r="FK343" s="172"/>
      <c r="FL343" s="172"/>
      <c r="FM343" s="14"/>
      <c r="FN343" s="172"/>
      <c r="FO343" s="172"/>
      <c r="FP343" s="14"/>
      <c r="FQ343" s="172"/>
      <c r="FR343" s="172"/>
      <c r="FS343" s="14"/>
      <c r="FT343" s="172"/>
      <c r="FU343" s="172"/>
      <c r="FV343" s="14"/>
    </row>
    <row r="344" spans="1:178" s="12" customFormat="1" ht="15.75" x14ac:dyDescent="0.25">
      <c r="A344" s="59" t="s">
        <v>670</v>
      </c>
      <c r="B344" s="50">
        <f t="shared" si="578"/>
        <v>66.900000000000006</v>
      </c>
      <c r="C344" s="50">
        <f t="shared" si="579"/>
        <v>0</v>
      </c>
      <c r="D344" s="15">
        <f t="shared" si="112"/>
        <v>0</v>
      </c>
      <c r="E344" s="15"/>
      <c r="F344" s="15"/>
      <c r="G344" s="15"/>
      <c r="H344" s="15"/>
      <c r="I344" s="15"/>
      <c r="J344" s="15"/>
      <c r="K344" s="15"/>
      <c r="L344" s="15"/>
      <c r="M344" s="15"/>
      <c r="N344" s="15"/>
      <c r="O344" s="15"/>
      <c r="P344" s="15"/>
      <c r="Q344" s="15"/>
      <c r="R344" s="15"/>
      <c r="S344" s="15"/>
      <c r="T344" s="15"/>
      <c r="U344" s="15"/>
      <c r="V344" s="14"/>
      <c r="W344" s="15"/>
      <c r="X344" s="15"/>
      <c r="Y344" s="14"/>
      <c r="Z344" s="15"/>
      <c r="AA344" s="15"/>
      <c r="AB344" s="14"/>
      <c r="AC344" s="15"/>
      <c r="AD344" s="15"/>
      <c r="AE344" s="14"/>
      <c r="AF344" s="15"/>
      <c r="AG344" s="15"/>
      <c r="AH344" s="14"/>
      <c r="AI344" s="15"/>
      <c r="AJ344" s="15"/>
      <c r="AK344" s="14"/>
      <c r="AL344" s="14"/>
      <c r="AM344" s="14"/>
      <c r="AN344" s="14"/>
      <c r="AO344" s="15"/>
      <c r="AP344" s="15"/>
      <c r="AQ344" s="15"/>
      <c r="AR344" s="15"/>
      <c r="AS344" s="15"/>
      <c r="AT344" s="14"/>
      <c r="AU344" s="15"/>
      <c r="AV344" s="15"/>
      <c r="AW344" s="14"/>
      <c r="AX344" s="15"/>
      <c r="AY344" s="15"/>
      <c r="AZ344" s="14"/>
      <c r="BA344" s="15"/>
      <c r="BB344" s="15"/>
      <c r="BC344" s="14"/>
      <c r="BD344" s="15"/>
      <c r="BE344" s="15"/>
      <c r="BF344" s="14"/>
      <c r="BG344" s="15">
        <v>66.900000000000006</v>
      </c>
      <c r="BH344" s="15"/>
      <c r="BI344" s="14"/>
      <c r="BJ344" s="15"/>
      <c r="BK344" s="15"/>
      <c r="BL344" s="14"/>
      <c r="BM344" s="15"/>
      <c r="BN344" s="15"/>
      <c r="BO344" s="14"/>
      <c r="BP344" s="15"/>
      <c r="BQ344" s="15"/>
      <c r="BR344" s="14"/>
      <c r="BS344" s="15"/>
      <c r="BT344" s="15"/>
      <c r="BU344" s="14"/>
      <c r="BV344" s="15"/>
      <c r="BW344" s="15"/>
      <c r="BX344" s="14"/>
      <c r="BY344" s="15"/>
      <c r="BZ344" s="15"/>
      <c r="CA344" s="14"/>
      <c r="CB344" s="15"/>
      <c r="CC344" s="15"/>
      <c r="CD344" s="14"/>
      <c r="CE344" s="15"/>
      <c r="CF344" s="15"/>
      <c r="CG344" s="14"/>
      <c r="CH344" s="15"/>
      <c r="CI344" s="15"/>
      <c r="CJ344" s="14"/>
      <c r="CK344" s="15"/>
      <c r="CL344" s="15"/>
      <c r="CM344" s="14"/>
      <c r="CN344" s="15"/>
      <c r="CO344" s="15"/>
      <c r="CP344" s="14"/>
      <c r="CQ344" s="15"/>
      <c r="CR344" s="15"/>
      <c r="CS344" s="14"/>
      <c r="CT344" s="15"/>
      <c r="CU344" s="15"/>
      <c r="CV344" s="14"/>
      <c r="CW344" s="15"/>
      <c r="CX344" s="15"/>
      <c r="CY344" s="14"/>
      <c r="CZ344" s="15"/>
      <c r="DA344" s="15"/>
      <c r="DB344" s="14"/>
      <c r="DC344" s="15"/>
      <c r="DD344" s="15"/>
      <c r="DE344" s="14"/>
      <c r="DF344" s="15"/>
      <c r="DG344" s="15"/>
      <c r="DH344" s="14"/>
      <c r="DI344" s="15"/>
      <c r="DJ344" s="15"/>
      <c r="DK344" s="14"/>
      <c r="DL344" s="15"/>
      <c r="DM344" s="15"/>
      <c r="DN344" s="14"/>
      <c r="DO344" s="15"/>
      <c r="DP344" s="15"/>
      <c r="DQ344" s="14"/>
      <c r="DR344" s="15"/>
      <c r="DS344" s="15"/>
      <c r="DT344" s="14"/>
      <c r="DU344" s="15"/>
      <c r="DV344" s="15"/>
      <c r="DW344" s="14"/>
      <c r="DX344" s="15"/>
      <c r="DY344" s="15"/>
      <c r="DZ344" s="14"/>
      <c r="EA344" s="15"/>
      <c r="EB344" s="15"/>
      <c r="EC344" s="14"/>
      <c r="ED344" s="15"/>
      <c r="EE344" s="15"/>
      <c r="EF344" s="14"/>
      <c r="EG344" s="15"/>
      <c r="EH344" s="15"/>
      <c r="EI344" s="14"/>
      <c r="EJ344" s="15"/>
      <c r="EK344" s="15"/>
      <c r="EL344" s="14"/>
      <c r="EM344" s="15"/>
      <c r="EN344" s="15"/>
      <c r="EO344" s="14"/>
      <c r="EP344" s="15"/>
      <c r="EQ344" s="15"/>
      <c r="ER344" s="14"/>
      <c r="ES344" s="15"/>
      <c r="ET344" s="15"/>
      <c r="EU344" s="14"/>
      <c r="EV344" s="15"/>
      <c r="EW344" s="15"/>
      <c r="EX344" s="14"/>
      <c r="EY344" s="15"/>
      <c r="EZ344" s="15"/>
      <c r="FA344" s="14"/>
      <c r="FB344" s="15"/>
      <c r="FC344" s="15"/>
      <c r="FD344" s="14"/>
      <c r="FE344" s="15"/>
      <c r="FF344" s="15"/>
      <c r="FG344" s="14"/>
      <c r="FH344" s="15"/>
      <c r="FI344" s="15"/>
      <c r="FJ344" s="14"/>
      <c r="FK344" s="15"/>
      <c r="FL344" s="15"/>
      <c r="FM344" s="14"/>
      <c r="FN344" s="15"/>
      <c r="FO344" s="15"/>
      <c r="FP344" s="14"/>
      <c r="FQ344" s="15"/>
      <c r="FR344" s="15"/>
      <c r="FS344" s="14"/>
      <c r="FT344" s="15"/>
      <c r="FU344" s="15"/>
      <c r="FV344" s="14"/>
    </row>
    <row r="345" spans="1:178" s="12" customFormat="1" ht="15.75" x14ac:dyDescent="0.25">
      <c r="A345" s="59" t="s">
        <v>331</v>
      </c>
      <c r="B345" s="50">
        <f t="shared" si="578"/>
        <v>66.900000000000006</v>
      </c>
      <c r="C345" s="50">
        <f t="shared" si="579"/>
        <v>0</v>
      </c>
      <c r="D345" s="15">
        <f t="shared" si="112"/>
        <v>0</v>
      </c>
      <c r="E345" s="15"/>
      <c r="F345" s="15"/>
      <c r="G345" s="15"/>
      <c r="H345" s="15"/>
      <c r="I345" s="15"/>
      <c r="J345" s="15"/>
      <c r="K345" s="15"/>
      <c r="L345" s="15"/>
      <c r="M345" s="15"/>
      <c r="N345" s="15"/>
      <c r="O345" s="15"/>
      <c r="P345" s="15"/>
      <c r="Q345" s="15"/>
      <c r="R345" s="15"/>
      <c r="S345" s="15"/>
      <c r="T345" s="15"/>
      <c r="U345" s="15"/>
      <c r="V345" s="14"/>
      <c r="W345" s="15"/>
      <c r="X345" s="15"/>
      <c r="Y345" s="14"/>
      <c r="Z345" s="15"/>
      <c r="AA345" s="15"/>
      <c r="AB345" s="14"/>
      <c r="AC345" s="15"/>
      <c r="AD345" s="15"/>
      <c r="AE345" s="14"/>
      <c r="AF345" s="15"/>
      <c r="AG345" s="15"/>
      <c r="AH345" s="14"/>
      <c r="AI345" s="15"/>
      <c r="AJ345" s="15"/>
      <c r="AK345" s="14"/>
      <c r="AL345" s="14"/>
      <c r="AM345" s="14"/>
      <c r="AN345" s="14"/>
      <c r="AO345" s="15"/>
      <c r="AP345" s="15"/>
      <c r="AQ345" s="15"/>
      <c r="AR345" s="15"/>
      <c r="AS345" s="15"/>
      <c r="AT345" s="14"/>
      <c r="AU345" s="15"/>
      <c r="AV345" s="15"/>
      <c r="AW345" s="14"/>
      <c r="AX345" s="15"/>
      <c r="AY345" s="15"/>
      <c r="AZ345" s="14"/>
      <c r="BA345" s="15"/>
      <c r="BB345" s="15"/>
      <c r="BC345" s="14"/>
      <c r="BD345" s="15"/>
      <c r="BE345" s="15"/>
      <c r="BF345" s="14"/>
      <c r="BG345" s="15">
        <v>66.900000000000006</v>
      </c>
      <c r="BH345" s="15"/>
      <c r="BI345" s="14"/>
      <c r="BJ345" s="15"/>
      <c r="BK345" s="15"/>
      <c r="BL345" s="14"/>
      <c r="BM345" s="15"/>
      <c r="BN345" s="15"/>
      <c r="BO345" s="14"/>
      <c r="BP345" s="15"/>
      <c r="BQ345" s="15"/>
      <c r="BR345" s="14"/>
      <c r="BS345" s="15"/>
      <c r="BT345" s="15"/>
      <c r="BU345" s="14"/>
      <c r="BV345" s="15"/>
      <c r="BW345" s="15"/>
      <c r="BX345" s="14"/>
      <c r="BY345" s="15"/>
      <c r="BZ345" s="15"/>
      <c r="CA345" s="14"/>
      <c r="CB345" s="15"/>
      <c r="CC345" s="15"/>
      <c r="CD345" s="14"/>
      <c r="CE345" s="15"/>
      <c r="CF345" s="15"/>
      <c r="CG345" s="14"/>
      <c r="CH345" s="15"/>
      <c r="CI345" s="15"/>
      <c r="CJ345" s="14"/>
      <c r="CK345" s="15"/>
      <c r="CL345" s="15"/>
      <c r="CM345" s="14"/>
      <c r="CN345" s="15"/>
      <c r="CO345" s="15"/>
      <c r="CP345" s="14"/>
      <c r="CQ345" s="15"/>
      <c r="CR345" s="15"/>
      <c r="CS345" s="14"/>
      <c r="CT345" s="15"/>
      <c r="CU345" s="15"/>
      <c r="CV345" s="14"/>
      <c r="CW345" s="15"/>
      <c r="CX345" s="15"/>
      <c r="CY345" s="14"/>
      <c r="CZ345" s="15"/>
      <c r="DA345" s="15"/>
      <c r="DB345" s="14"/>
      <c r="DC345" s="15"/>
      <c r="DD345" s="15"/>
      <c r="DE345" s="14"/>
      <c r="DF345" s="15"/>
      <c r="DG345" s="15"/>
      <c r="DH345" s="14"/>
      <c r="DI345" s="15"/>
      <c r="DJ345" s="15"/>
      <c r="DK345" s="14"/>
      <c r="DL345" s="15"/>
      <c r="DM345" s="15"/>
      <c r="DN345" s="14"/>
      <c r="DO345" s="15"/>
      <c r="DP345" s="15"/>
      <c r="DQ345" s="14"/>
      <c r="DR345" s="15"/>
      <c r="DS345" s="15"/>
      <c r="DT345" s="14"/>
      <c r="DU345" s="15"/>
      <c r="DV345" s="15"/>
      <c r="DW345" s="14"/>
      <c r="DX345" s="15"/>
      <c r="DY345" s="15"/>
      <c r="DZ345" s="14"/>
      <c r="EA345" s="15"/>
      <c r="EB345" s="15"/>
      <c r="EC345" s="14"/>
      <c r="ED345" s="15"/>
      <c r="EE345" s="15"/>
      <c r="EF345" s="14"/>
      <c r="EG345" s="15"/>
      <c r="EH345" s="15"/>
      <c r="EI345" s="14"/>
      <c r="EJ345" s="15"/>
      <c r="EK345" s="15"/>
      <c r="EL345" s="14"/>
      <c r="EM345" s="15"/>
      <c r="EN345" s="15"/>
      <c r="EO345" s="14"/>
      <c r="EP345" s="15"/>
      <c r="EQ345" s="15"/>
      <c r="ER345" s="14"/>
      <c r="ES345" s="15"/>
      <c r="ET345" s="15"/>
      <c r="EU345" s="14"/>
      <c r="EV345" s="15"/>
      <c r="EW345" s="15"/>
      <c r="EX345" s="14"/>
      <c r="EY345" s="15"/>
      <c r="EZ345" s="15"/>
      <c r="FA345" s="14"/>
      <c r="FB345" s="15"/>
      <c r="FC345" s="15"/>
      <c r="FD345" s="14"/>
      <c r="FE345" s="15"/>
      <c r="FF345" s="15"/>
      <c r="FG345" s="14"/>
      <c r="FH345" s="15"/>
      <c r="FI345" s="15"/>
      <c r="FJ345" s="14"/>
      <c r="FK345" s="15"/>
      <c r="FL345" s="15"/>
      <c r="FM345" s="14"/>
      <c r="FN345" s="15"/>
      <c r="FO345" s="15"/>
      <c r="FP345" s="14"/>
      <c r="FQ345" s="15"/>
      <c r="FR345" s="15"/>
      <c r="FS345" s="14"/>
      <c r="FT345" s="15"/>
      <c r="FU345" s="15"/>
      <c r="FV345" s="14"/>
    </row>
    <row r="346" spans="1:178" s="12" customFormat="1" ht="15.75" x14ac:dyDescent="0.25">
      <c r="A346" s="59" t="s">
        <v>673</v>
      </c>
      <c r="B346" s="50">
        <f t="shared" si="578"/>
        <v>71.5</v>
      </c>
      <c r="C346" s="50">
        <f t="shared" si="579"/>
        <v>0</v>
      </c>
      <c r="D346" s="15">
        <f t="shared" si="112"/>
        <v>0</v>
      </c>
      <c r="E346" s="15"/>
      <c r="F346" s="15"/>
      <c r="G346" s="15"/>
      <c r="H346" s="15"/>
      <c r="I346" s="15"/>
      <c r="J346" s="15"/>
      <c r="K346" s="15"/>
      <c r="L346" s="15"/>
      <c r="M346" s="15"/>
      <c r="N346" s="15"/>
      <c r="O346" s="15"/>
      <c r="P346" s="15"/>
      <c r="Q346" s="15"/>
      <c r="R346" s="15"/>
      <c r="S346" s="15"/>
      <c r="T346" s="15"/>
      <c r="U346" s="15"/>
      <c r="V346" s="14"/>
      <c r="W346" s="15"/>
      <c r="X346" s="15"/>
      <c r="Y346" s="14"/>
      <c r="Z346" s="15"/>
      <c r="AA346" s="15"/>
      <c r="AB346" s="14"/>
      <c r="AC346" s="15"/>
      <c r="AD346" s="15"/>
      <c r="AE346" s="14"/>
      <c r="AF346" s="15"/>
      <c r="AG346" s="15"/>
      <c r="AH346" s="14"/>
      <c r="AI346" s="15"/>
      <c r="AJ346" s="15"/>
      <c r="AK346" s="14"/>
      <c r="AL346" s="14"/>
      <c r="AM346" s="14"/>
      <c r="AN346" s="14"/>
      <c r="AO346" s="15"/>
      <c r="AP346" s="15"/>
      <c r="AQ346" s="15"/>
      <c r="AR346" s="15"/>
      <c r="AS346" s="15"/>
      <c r="AT346" s="14"/>
      <c r="AU346" s="15"/>
      <c r="AV346" s="15"/>
      <c r="AW346" s="14"/>
      <c r="AX346" s="15"/>
      <c r="AY346" s="15"/>
      <c r="AZ346" s="14"/>
      <c r="BA346" s="15"/>
      <c r="BB346" s="15"/>
      <c r="BC346" s="14"/>
      <c r="BD346" s="15"/>
      <c r="BE346" s="15"/>
      <c r="BF346" s="14"/>
      <c r="BG346" s="15">
        <v>71.5</v>
      </c>
      <c r="BH346" s="15"/>
      <c r="BI346" s="14"/>
      <c r="BJ346" s="15"/>
      <c r="BK346" s="15"/>
      <c r="BL346" s="14"/>
      <c r="BM346" s="15"/>
      <c r="BN346" s="15"/>
      <c r="BO346" s="14"/>
      <c r="BP346" s="15"/>
      <c r="BQ346" s="15"/>
      <c r="BR346" s="14"/>
      <c r="BS346" s="15"/>
      <c r="BT346" s="15"/>
      <c r="BU346" s="14"/>
      <c r="BV346" s="15"/>
      <c r="BW346" s="15"/>
      <c r="BX346" s="14"/>
      <c r="BY346" s="15"/>
      <c r="BZ346" s="15"/>
      <c r="CA346" s="14"/>
      <c r="CB346" s="15"/>
      <c r="CC346" s="15"/>
      <c r="CD346" s="14"/>
      <c r="CE346" s="15"/>
      <c r="CF346" s="15"/>
      <c r="CG346" s="14"/>
      <c r="CH346" s="15"/>
      <c r="CI346" s="15"/>
      <c r="CJ346" s="14"/>
      <c r="CK346" s="15"/>
      <c r="CL346" s="15"/>
      <c r="CM346" s="14"/>
      <c r="CN346" s="15"/>
      <c r="CO346" s="15"/>
      <c r="CP346" s="14"/>
      <c r="CQ346" s="15"/>
      <c r="CR346" s="15"/>
      <c r="CS346" s="14"/>
      <c r="CT346" s="15"/>
      <c r="CU346" s="15"/>
      <c r="CV346" s="14"/>
      <c r="CW346" s="15"/>
      <c r="CX346" s="15"/>
      <c r="CY346" s="14"/>
      <c r="CZ346" s="15"/>
      <c r="DA346" s="15"/>
      <c r="DB346" s="14"/>
      <c r="DC346" s="15"/>
      <c r="DD346" s="15"/>
      <c r="DE346" s="14"/>
      <c r="DF346" s="15"/>
      <c r="DG346" s="15"/>
      <c r="DH346" s="14"/>
      <c r="DI346" s="15"/>
      <c r="DJ346" s="15"/>
      <c r="DK346" s="14"/>
      <c r="DL346" s="15"/>
      <c r="DM346" s="15"/>
      <c r="DN346" s="14"/>
      <c r="DO346" s="15"/>
      <c r="DP346" s="15"/>
      <c r="DQ346" s="14"/>
      <c r="DR346" s="15"/>
      <c r="DS346" s="15"/>
      <c r="DT346" s="14"/>
      <c r="DU346" s="15"/>
      <c r="DV346" s="15"/>
      <c r="DW346" s="14"/>
      <c r="DX346" s="15"/>
      <c r="DY346" s="15"/>
      <c r="DZ346" s="14"/>
      <c r="EA346" s="15"/>
      <c r="EB346" s="15"/>
      <c r="EC346" s="14"/>
      <c r="ED346" s="15"/>
      <c r="EE346" s="15"/>
      <c r="EF346" s="14"/>
      <c r="EG346" s="15"/>
      <c r="EH346" s="15"/>
      <c r="EI346" s="14"/>
      <c r="EJ346" s="15"/>
      <c r="EK346" s="15"/>
      <c r="EL346" s="14"/>
      <c r="EM346" s="15"/>
      <c r="EN346" s="15"/>
      <c r="EO346" s="14"/>
      <c r="EP346" s="15"/>
      <c r="EQ346" s="15"/>
      <c r="ER346" s="14"/>
      <c r="ES346" s="15"/>
      <c r="ET346" s="15"/>
      <c r="EU346" s="14"/>
      <c r="EV346" s="15"/>
      <c r="EW346" s="15"/>
      <c r="EX346" s="14"/>
      <c r="EY346" s="15"/>
      <c r="EZ346" s="15"/>
      <c r="FA346" s="14"/>
      <c r="FB346" s="15"/>
      <c r="FC346" s="15"/>
      <c r="FD346" s="14"/>
      <c r="FE346" s="15"/>
      <c r="FF346" s="15"/>
      <c r="FG346" s="14"/>
      <c r="FH346" s="15"/>
      <c r="FI346" s="15"/>
      <c r="FJ346" s="14"/>
      <c r="FK346" s="15"/>
      <c r="FL346" s="15"/>
      <c r="FM346" s="14"/>
      <c r="FN346" s="15"/>
      <c r="FO346" s="15"/>
      <c r="FP346" s="14"/>
      <c r="FQ346" s="15"/>
      <c r="FR346" s="15"/>
      <c r="FS346" s="14"/>
      <c r="FT346" s="15"/>
      <c r="FU346" s="15"/>
      <c r="FV346" s="14"/>
    </row>
    <row r="347" spans="1:178" s="12" customFormat="1" ht="15.75" x14ac:dyDescent="0.25">
      <c r="A347" s="59" t="s">
        <v>671</v>
      </c>
      <c r="B347" s="50">
        <f t="shared" si="578"/>
        <v>5109.1000000000004</v>
      </c>
      <c r="C347" s="50">
        <f t="shared" si="579"/>
        <v>5000</v>
      </c>
      <c r="D347" s="15">
        <f t="shared" si="112"/>
        <v>97.86459454698479</v>
      </c>
      <c r="E347" s="15"/>
      <c r="F347" s="15"/>
      <c r="G347" s="15"/>
      <c r="H347" s="15"/>
      <c r="I347" s="15"/>
      <c r="J347" s="15"/>
      <c r="K347" s="15"/>
      <c r="L347" s="15"/>
      <c r="M347" s="15"/>
      <c r="N347" s="15"/>
      <c r="O347" s="15"/>
      <c r="P347" s="15"/>
      <c r="Q347" s="15"/>
      <c r="R347" s="15"/>
      <c r="S347" s="15"/>
      <c r="T347" s="15"/>
      <c r="U347" s="15"/>
      <c r="V347" s="14"/>
      <c r="W347" s="15"/>
      <c r="X347" s="15"/>
      <c r="Y347" s="14"/>
      <c r="Z347" s="15"/>
      <c r="AA347" s="15"/>
      <c r="AB347" s="14"/>
      <c r="AC347" s="15"/>
      <c r="AD347" s="15"/>
      <c r="AE347" s="14"/>
      <c r="AF347" s="15"/>
      <c r="AG347" s="15"/>
      <c r="AH347" s="14"/>
      <c r="AI347" s="15"/>
      <c r="AJ347" s="15"/>
      <c r="AK347" s="14"/>
      <c r="AL347" s="14"/>
      <c r="AM347" s="14"/>
      <c r="AN347" s="14"/>
      <c r="AO347" s="15"/>
      <c r="AP347" s="15"/>
      <c r="AQ347" s="15"/>
      <c r="AR347" s="15"/>
      <c r="AS347" s="15"/>
      <c r="AT347" s="14"/>
      <c r="AU347" s="15"/>
      <c r="AV347" s="15"/>
      <c r="AW347" s="14"/>
      <c r="AX347" s="15"/>
      <c r="AY347" s="15"/>
      <c r="AZ347" s="14"/>
      <c r="BA347" s="15"/>
      <c r="BB347" s="15"/>
      <c r="BC347" s="14"/>
      <c r="BD347" s="15"/>
      <c r="BE347" s="15"/>
      <c r="BF347" s="14"/>
      <c r="BG347" s="15">
        <v>109.1</v>
      </c>
      <c r="BH347" s="15"/>
      <c r="BI347" s="14"/>
      <c r="BJ347" s="15"/>
      <c r="BK347" s="15"/>
      <c r="BL347" s="14"/>
      <c r="BM347" s="15"/>
      <c r="BN347" s="15"/>
      <c r="BO347" s="14"/>
      <c r="BP347" s="15"/>
      <c r="BQ347" s="15"/>
      <c r="BR347" s="14"/>
      <c r="BS347" s="15"/>
      <c r="BT347" s="15"/>
      <c r="BU347" s="14"/>
      <c r="BV347" s="15"/>
      <c r="BW347" s="15"/>
      <c r="BX347" s="14"/>
      <c r="BY347" s="15"/>
      <c r="BZ347" s="15"/>
      <c r="CA347" s="14"/>
      <c r="CB347" s="15"/>
      <c r="CC347" s="15"/>
      <c r="CD347" s="14"/>
      <c r="CE347" s="15"/>
      <c r="CF347" s="15"/>
      <c r="CG347" s="14"/>
      <c r="CH347" s="15"/>
      <c r="CI347" s="15"/>
      <c r="CJ347" s="14"/>
      <c r="CK347" s="15"/>
      <c r="CL347" s="15"/>
      <c r="CM347" s="14"/>
      <c r="CN347" s="15"/>
      <c r="CO347" s="15"/>
      <c r="CP347" s="14"/>
      <c r="CQ347" s="15"/>
      <c r="CR347" s="15"/>
      <c r="CS347" s="14"/>
      <c r="CT347" s="15"/>
      <c r="CU347" s="15"/>
      <c r="CV347" s="14"/>
      <c r="CW347" s="15"/>
      <c r="CX347" s="15"/>
      <c r="CY347" s="14"/>
      <c r="CZ347" s="15">
        <v>5000</v>
      </c>
      <c r="DA347" s="15">
        <v>5000</v>
      </c>
      <c r="DB347" s="14">
        <f t="shared" ref="DB347:DB348" si="602">DA347/CZ347*100</f>
        <v>100</v>
      </c>
      <c r="DC347" s="15"/>
      <c r="DD347" s="15"/>
      <c r="DE347" s="14"/>
      <c r="DF347" s="15"/>
      <c r="DG347" s="15"/>
      <c r="DH347" s="14"/>
      <c r="DI347" s="15"/>
      <c r="DJ347" s="15"/>
      <c r="DK347" s="14"/>
      <c r="DL347" s="15"/>
      <c r="DM347" s="15"/>
      <c r="DN347" s="14"/>
      <c r="DO347" s="15"/>
      <c r="DP347" s="15"/>
      <c r="DQ347" s="14"/>
      <c r="DR347" s="15"/>
      <c r="DS347" s="15"/>
      <c r="DT347" s="14"/>
      <c r="DU347" s="15"/>
      <c r="DV347" s="15"/>
      <c r="DW347" s="14"/>
      <c r="DX347" s="15"/>
      <c r="DY347" s="15"/>
      <c r="DZ347" s="14"/>
      <c r="EA347" s="15"/>
      <c r="EB347" s="15"/>
      <c r="EC347" s="14"/>
      <c r="ED347" s="15"/>
      <c r="EE347" s="15"/>
      <c r="EF347" s="14"/>
      <c r="EG347" s="15"/>
      <c r="EH347" s="15"/>
      <c r="EI347" s="14"/>
      <c r="EJ347" s="15"/>
      <c r="EK347" s="15"/>
      <c r="EL347" s="14"/>
      <c r="EM347" s="15"/>
      <c r="EN347" s="15"/>
      <c r="EO347" s="14"/>
      <c r="EP347" s="15"/>
      <c r="EQ347" s="15"/>
      <c r="ER347" s="14"/>
      <c r="ES347" s="15"/>
      <c r="ET347" s="15"/>
      <c r="EU347" s="14"/>
      <c r="EV347" s="15"/>
      <c r="EW347" s="15"/>
      <c r="EX347" s="14"/>
      <c r="EY347" s="15"/>
      <c r="EZ347" s="15"/>
      <c r="FA347" s="14"/>
      <c r="FB347" s="15"/>
      <c r="FC347" s="15"/>
      <c r="FD347" s="14"/>
      <c r="FE347" s="15"/>
      <c r="FF347" s="15"/>
      <c r="FG347" s="14"/>
      <c r="FH347" s="15"/>
      <c r="FI347" s="15"/>
      <c r="FJ347" s="14"/>
      <c r="FK347" s="15"/>
      <c r="FL347" s="15"/>
      <c r="FM347" s="14"/>
      <c r="FN347" s="15"/>
      <c r="FO347" s="15"/>
      <c r="FP347" s="14"/>
      <c r="FQ347" s="15"/>
      <c r="FR347" s="15"/>
      <c r="FS347" s="14"/>
      <c r="FT347" s="15"/>
      <c r="FU347" s="15"/>
      <c r="FV347" s="14"/>
    </row>
    <row r="348" spans="1:178" s="12" customFormat="1" ht="15.75" x14ac:dyDescent="0.25">
      <c r="A348" s="59" t="s">
        <v>465</v>
      </c>
      <c r="B348" s="50">
        <f t="shared" si="578"/>
        <v>20000</v>
      </c>
      <c r="C348" s="50">
        <f t="shared" si="579"/>
        <v>10000</v>
      </c>
      <c r="D348" s="15">
        <f t="shared" si="112"/>
        <v>50</v>
      </c>
      <c r="E348" s="50"/>
      <c r="F348" s="50"/>
      <c r="G348" s="50"/>
      <c r="H348" s="50"/>
      <c r="I348" s="50"/>
      <c r="J348" s="50"/>
      <c r="K348" s="50"/>
      <c r="L348" s="50"/>
      <c r="M348" s="50"/>
      <c r="N348" s="238"/>
      <c r="O348" s="238"/>
      <c r="P348" s="238"/>
      <c r="Q348" s="238"/>
      <c r="R348" s="238"/>
      <c r="S348" s="238"/>
      <c r="T348" s="238"/>
      <c r="U348" s="238"/>
      <c r="V348" s="238"/>
      <c r="W348" s="238"/>
      <c r="X348" s="238"/>
      <c r="Y348" s="238"/>
      <c r="Z348" s="50"/>
      <c r="AA348" s="50"/>
      <c r="AB348" s="50"/>
      <c r="AC348" s="238"/>
      <c r="AD348" s="238"/>
      <c r="AE348" s="238"/>
      <c r="AF348" s="238"/>
      <c r="AG348" s="238"/>
      <c r="AH348" s="238"/>
      <c r="AI348" s="238"/>
      <c r="AJ348" s="238"/>
      <c r="AK348" s="238"/>
      <c r="AL348" s="238"/>
      <c r="AM348" s="238"/>
      <c r="AN348" s="238"/>
      <c r="AO348" s="238"/>
      <c r="AP348" s="238"/>
      <c r="AQ348" s="15"/>
      <c r="AR348" s="238"/>
      <c r="AS348" s="238"/>
      <c r="AT348" s="238"/>
      <c r="AU348" s="238"/>
      <c r="AV348" s="238"/>
      <c r="AW348" s="238"/>
      <c r="AX348" s="238"/>
      <c r="AY348" s="238"/>
      <c r="AZ348" s="238"/>
      <c r="BA348" s="238"/>
      <c r="BB348" s="238"/>
      <c r="BC348" s="238"/>
      <c r="BD348" s="238"/>
      <c r="BE348" s="238"/>
      <c r="BF348" s="238"/>
      <c r="BG348" s="15"/>
      <c r="BH348" s="238"/>
      <c r="BI348" s="238"/>
      <c r="BJ348" s="15"/>
      <c r="BK348" s="238"/>
      <c r="BL348" s="238"/>
      <c r="BM348" s="238"/>
      <c r="BN348" s="238"/>
      <c r="BO348" s="238"/>
      <c r="BP348" s="15"/>
      <c r="BQ348" s="238"/>
      <c r="BR348" s="238"/>
      <c r="BS348" s="15"/>
      <c r="BT348" s="238"/>
      <c r="BU348" s="238"/>
      <c r="BV348" s="15"/>
      <c r="BW348" s="238"/>
      <c r="BX348" s="238"/>
      <c r="BY348" s="15"/>
      <c r="BZ348" s="238"/>
      <c r="CA348" s="238"/>
      <c r="CB348" s="15"/>
      <c r="CC348" s="238"/>
      <c r="CD348" s="238"/>
      <c r="CE348" s="15"/>
      <c r="CF348" s="238"/>
      <c r="CG348" s="14"/>
      <c r="CH348" s="15"/>
      <c r="CI348" s="238"/>
      <c r="CJ348" s="14"/>
      <c r="CK348" s="15"/>
      <c r="CL348" s="238"/>
      <c r="CM348" s="14"/>
      <c r="CN348" s="15"/>
      <c r="CO348" s="238"/>
      <c r="CP348" s="14"/>
      <c r="CQ348" s="15"/>
      <c r="CR348" s="238"/>
      <c r="CS348" s="14"/>
      <c r="CT348" s="15"/>
      <c r="CU348" s="238"/>
      <c r="CV348" s="14"/>
      <c r="CW348" s="15"/>
      <c r="CX348" s="238"/>
      <c r="CY348" s="14"/>
      <c r="CZ348" s="15">
        <v>10000</v>
      </c>
      <c r="DA348" s="15">
        <v>10000</v>
      </c>
      <c r="DB348" s="14">
        <f t="shared" si="602"/>
        <v>100</v>
      </c>
      <c r="DC348" s="15"/>
      <c r="DD348" s="238"/>
      <c r="DE348" s="14"/>
      <c r="DF348" s="15"/>
      <c r="DG348" s="238"/>
      <c r="DH348" s="14"/>
      <c r="DI348" s="15"/>
      <c r="DJ348" s="238"/>
      <c r="DK348" s="14"/>
      <c r="DL348" s="15"/>
      <c r="DM348" s="238"/>
      <c r="DN348" s="14"/>
      <c r="DO348" s="15"/>
      <c r="DP348" s="238"/>
      <c r="DQ348" s="14"/>
      <c r="DR348" s="15"/>
      <c r="DS348" s="238"/>
      <c r="DT348" s="14"/>
      <c r="DU348" s="15"/>
      <c r="DV348" s="238"/>
      <c r="DW348" s="14"/>
      <c r="DX348" s="15"/>
      <c r="DY348" s="238"/>
      <c r="DZ348" s="14"/>
      <c r="EA348" s="50"/>
      <c r="EB348" s="50"/>
      <c r="EC348" s="50"/>
      <c r="ED348" s="172">
        <v>10000</v>
      </c>
      <c r="EE348" s="50"/>
      <c r="EF348" s="50"/>
      <c r="EG348" s="172"/>
      <c r="EH348" s="50"/>
      <c r="EI348" s="50"/>
      <c r="EJ348" s="172"/>
      <c r="EK348" s="50"/>
      <c r="EL348" s="50"/>
      <c r="EM348" s="172"/>
      <c r="EN348" s="50"/>
      <c r="EO348" s="50"/>
      <c r="EP348" s="172"/>
      <c r="EQ348" s="50"/>
      <c r="ER348" s="50"/>
      <c r="ES348" s="172"/>
      <c r="ET348" s="50"/>
      <c r="EU348" s="50"/>
      <c r="EV348" s="172"/>
      <c r="EW348" s="50"/>
      <c r="EX348" s="50"/>
      <c r="EY348" s="172"/>
      <c r="EZ348" s="50"/>
      <c r="FA348" s="50"/>
      <c r="FB348" s="172"/>
      <c r="FC348" s="50"/>
      <c r="FD348" s="50"/>
      <c r="FE348" s="172"/>
      <c r="FF348" s="50"/>
      <c r="FG348" s="50"/>
      <c r="FH348" s="172"/>
      <c r="FI348" s="50"/>
      <c r="FJ348" s="14"/>
      <c r="FK348" s="172"/>
      <c r="FL348" s="50"/>
      <c r="FM348" s="14"/>
      <c r="FN348" s="172"/>
      <c r="FO348" s="50"/>
      <c r="FP348" s="14"/>
      <c r="FQ348" s="172"/>
      <c r="FR348" s="50"/>
      <c r="FS348" s="14"/>
      <c r="FT348" s="172"/>
      <c r="FU348" s="50"/>
      <c r="FV348" s="14"/>
    </row>
    <row r="349" spans="1:178" s="12" customFormat="1" ht="15.75" x14ac:dyDescent="0.25">
      <c r="A349" s="59" t="s">
        <v>672</v>
      </c>
      <c r="B349" s="50">
        <f t="shared" si="578"/>
        <v>114</v>
      </c>
      <c r="C349" s="50">
        <f t="shared" si="579"/>
        <v>0</v>
      </c>
      <c r="D349" s="50"/>
      <c r="E349" s="50"/>
      <c r="F349" s="50"/>
      <c r="G349" s="50"/>
      <c r="H349" s="50"/>
      <c r="I349" s="50"/>
      <c r="J349" s="50"/>
      <c r="K349" s="50"/>
      <c r="L349" s="50"/>
      <c r="M349" s="50"/>
      <c r="N349" s="238"/>
      <c r="O349" s="238"/>
      <c r="P349" s="238"/>
      <c r="Q349" s="238"/>
      <c r="R349" s="238"/>
      <c r="S349" s="238"/>
      <c r="T349" s="238"/>
      <c r="U349" s="238"/>
      <c r="V349" s="238"/>
      <c r="W349" s="238"/>
      <c r="X349" s="238"/>
      <c r="Y349" s="238"/>
      <c r="Z349" s="50"/>
      <c r="AA349" s="50"/>
      <c r="AB349" s="50"/>
      <c r="AC349" s="238"/>
      <c r="AD349" s="238"/>
      <c r="AE349" s="238"/>
      <c r="AF349" s="238"/>
      <c r="AG349" s="238"/>
      <c r="AH349" s="238"/>
      <c r="AI349" s="238"/>
      <c r="AJ349" s="238"/>
      <c r="AK349" s="238"/>
      <c r="AL349" s="238"/>
      <c r="AM349" s="238"/>
      <c r="AN349" s="238"/>
      <c r="AO349" s="238"/>
      <c r="AP349" s="238"/>
      <c r="AQ349" s="15"/>
      <c r="AR349" s="238"/>
      <c r="AS349" s="238"/>
      <c r="AT349" s="238"/>
      <c r="AU349" s="238"/>
      <c r="AV349" s="238"/>
      <c r="AW349" s="238"/>
      <c r="AX349" s="238"/>
      <c r="AY349" s="238"/>
      <c r="AZ349" s="238"/>
      <c r="BA349" s="238"/>
      <c r="BB349" s="238"/>
      <c r="BC349" s="238"/>
      <c r="BD349" s="238"/>
      <c r="BE349" s="238"/>
      <c r="BF349" s="238"/>
      <c r="BG349" s="15">
        <v>114</v>
      </c>
      <c r="BH349" s="238"/>
      <c r="BI349" s="238"/>
      <c r="BJ349" s="15"/>
      <c r="BK349" s="238"/>
      <c r="BL349" s="238"/>
      <c r="BM349" s="238"/>
      <c r="BN349" s="238"/>
      <c r="BO349" s="238"/>
      <c r="BP349" s="15"/>
      <c r="BQ349" s="238"/>
      <c r="BR349" s="238"/>
      <c r="BS349" s="15"/>
      <c r="BT349" s="238"/>
      <c r="BU349" s="238"/>
      <c r="BV349" s="15"/>
      <c r="BW349" s="238"/>
      <c r="BX349" s="238"/>
      <c r="BY349" s="15"/>
      <c r="BZ349" s="238"/>
      <c r="CA349" s="238"/>
      <c r="CB349" s="15"/>
      <c r="CC349" s="238"/>
      <c r="CD349" s="238"/>
      <c r="CE349" s="15"/>
      <c r="CF349" s="238"/>
      <c r="CG349" s="14"/>
      <c r="CH349" s="15"/>
      <c r="CI349" s="238"/>
      <c r="CJ349" s="14"/>
      <c r="CK349" s="15"/>
      <c r="CL349" s="238"/>
      <c r="CM349" s="14"/>
      <c r="CN349" s="15"/>
      <c r="CO349" s="238"/>
      <c r="CP349" s="14"/>
      <c r="CQ349" s="15"/>
      <c r="CR349" s="238"/>
      <c r="CS349" s="14"/>
      <c r="CT349" s="15"/>
      <c r="CU349" s="238"/>
      <c r="CV349" s="14"/>
      <c r="CW349" s="15"/>
      <c r="CX349" s="238"/>
      <c r="CY349" s="14"/>
      <c r="CZ349" s="15"/>
      <c r="DA349" s="238"/>
      <c r="DB349" s="14"/>
      <c r="DC349" s="15"/>
      <c r="DD349" s="238"/>
      <c r="DE349" s="14"/>
      <c r="DF349" s="15"/>
      <c r="DG349" s="238"/>
      <c r="DH349" s="14"/>
      <c r="DI349" s="15"/>
      <c r="DJ349" s="238"/>
      <c r="DK349" s="14"/>
      <c r="DL349" s="15"/>
      <c r="DM349" s="238"/>
      <c r="DN349" s="14"/>
      <c r="DO349" s="15"/>
      <c r="DP349" s="238"/>
      <c r="DQ349" s="14"/>
      <c r="DR349" s="15"/>
      <c r="DS349" s="238"/>
      <c r="DT349" s="14"/>
      <c r="DU349" s="15"/>
      <c r="DV349" s="238"/>
      <c r="DW349" s="14"/>
      <c r="DX349" s="15"/>
      <c r="DY349" s="238"/>
      <c r="DZ349" s="14"/>
      <c r="EA349" s="50"/>
      <c r="EB349" s="50"/>
      <c r="EC349" s="50"/>
      <c r="ED349" s="50"/>
      <c r="EE349" s="50"/>
      <c r="EF349" s="50"/>
      <c r="EG349" s="50"/>
      <c r="EH349" s="50"/>
      <c r="EI349" s="50"/>
      <c r="EJ349" s="50"/>
      <c r="EK349" s="50"/>
      <c r="EL349" s="50"/>
      <c r="EM349" s="50"/>
      <c r="EN349" s="50"/>
      <c r="EO349" s="50"/>
      <c r="EP349" s="50"/>
      <c r="EQ349" s="50"/>
      <c r="ER349" s="50"/>
      <c r="ES349" s="50"/>
      <c r="ET349" s="50"/>
      <c r="EU349" s="50"/>
      <c r="EV349" s="50"/>
      <c r="EW349" s="50"/>
      <c r="EX349" s="50"/>
      <c r="EY349" s="50"/>
      <c r="EZ349" s="50"/>
      <c r="FA349" s="50"/>
      <c r="FB349" s="50"/>
      <c r="FC349" s="50"/>
      <c r="FD349" s="50"/>
      <c r="FE349" s="50"/>
      <c r="FF349" s="50"/>
      <c r="FG349" s="50"/>
      <c r="FH349" s="50"/>
      <c r="FI349" s="50"/>
      <c r="FJ349" s="14"/>
      <c r="FK349" s="50"/>
      <c r="FL349" s="50"/>
      <c r="FM349" s="14"/>
      <c r="FN349" s="50"/>
      <c r="FO349" s="50"/>
      <c r="FP349" s="14"/>
      <c r="FQ349" s="50"/>
      <c r="FR349" s="50"/>
      <c r="FS349" s="14"/>
      <c r="FT349" s="50"/>
      <c r="FU349" s="50"/>
      <c r="FV349" s="14"/>
    </row>
    <row r="350" spans="1:178" s="28" customFormat="1" ht="31.5" x14ac:dyDescent="0.25">
      <c r="A350" s="131" t="s">
        <v>445</v>
      </c>
      <c r="B350" s="80">
        <f t="shared" si="578"/>
        <v>17868.388999999999</v>
      </c>
      <c r="C350" s="80">
        <f t="shared" si="579"/>
        <v>5224.2192500000001</v>
      </c>
      <c r="D350" s="83">
        <f t="shared" ref="D350" si="603">C350/B350*100</f>
        <v>29.237214669996277</v>
      </c>
      <c r="E350" s="83">
        <f>E351+E353+E354+E355</f>
        <v>0</v>
      </c>
      <c r="F350" s="83">
        <f t="shared" ref="F350:AY350" si="604">F351+F353+F354+F355</f>
        <v>0</v>
      </c>
      <c r="G350" s="83">
        <f t="shared" si="604"/>
        <v>0</v>
      </c>
      <c r="H350" s="83">
        <f t="shared" si="604"/>
        <v>0</v>
      </c>
      <c r="I350" s="83">
        <f t="shared" si="604"/>
        <v>0</v>
      </c>
      <c r="J350" s="83">
        <f t="shared" si="604"/>
        <v>0</v>
      </c>
      <c r="K350" s="83">
        <f t="shared" si="604"/>
        <v>0</v>
      </c>
      <c r="L350" s="83">
        <f t="shared" si="604"/>
        <v>0</v>
      </c>
      <c r="M350" s="83">
        <f t="shared" si="604"/>
        <v>0</v>
      </c>
      <c r="N350" s="83">
        <f t="shared" si="604"/>
        <v>0</v>
      </c>
      <c r="O350" s="83">
        <f t="shared" si="604"/>
        <v>0</v>
      </c>
      <c r="P350" s="83">
        <f t="shared" si="604"/>
        <v>0</v>
      </c>
      <c r="Q350" s="83">
        <f t="shared" si="604"/>
        <v>0</v>
      </c>
      <c r="R350" s="83">
        <f t="shared" si="604"/>
        <v>0</v>
      </c>
      <c r="S350" s="83">
        <f t="shared" si="604"/>
        <v>0</v>
      </c>
      <c r="T350" s="83">
        <f t="shared" si="604"/>
        <v>0</v>
      </c>
      <c r="U350" s="83">
        <f t="shared" si="604"/>
        <v>0</v>
      </c>
      <c r="V350" s="83">
        <f t="shared" si="604"/>
        <v>0</v>
      </c>
      <c r="W350" s="83">
        <f t="shared" si="604"/>
        <v>0</v>
      </c>
      <c r="X350" s="83">
        <f t="shared" si="604"/>
        <v>0</v>
      </c>
      <c r="Y350" s="83">
        <f t="shared" si="604"/>
        <v>0</v>
      </c>
      <c r="Z350" s="83">
        <f t="shared" si="604"/>
        <v>458.8</v>
      </c>
      <c r="AA350" s="83">
        <f t="shared" si="604"/>
        <v>458.8</v>
      </c>
      <c r="AB350" s="81">
        <f t="shared" si="163"/>
        <v>100</v>
      </c>
      <c r="AC350" s="83">
        <f t="shared" si="604"/>
        <v>1233.3889999999999</v>
      </c>
      <c r="AD350" s="83">
        <f t="shared" si="604"/>
        <v>0</v>
      </c>
      <c r="AE350" s="81"/>
      <c r="AF350" s="83">
        <f t="shared" si="604"/>
        <v>0</v>
      </c>
      <c r="AG350" s="83">
        <f t="shared" si="604"/>
        <v>0</v>
      </c>
      <c r="AH350" s="83">
        <f t="shared" si="604"/>
        <v>0</v>
      </c>
      <c r="AI350" s="83">
        <f>SUM(AI351:AI355)</f>
        <v>227</v>
      </c>
      <c r="AJ350" s="83">
        <f t="shared" ref="AJ350:AM350" si="605">SUM(AJ351:AJ355)</f>
        <v>227</v>
      </c>
      <c r="AK350" s="83">
        <f>AJ350/AI350*100</f>
        <v>100</v>
      </c>
      <c r="AL350" s="83">
        <f t="shared" si="605"/>
        <v>954</v>
      </c>
      <c r="AM350" s="83">
        <f t="shared" si="605"/>
        <v>954</v>
      </c>
      <c r="AN350" s="83">
        <f>AM350/AL350*100</f>
        <v>100</v>
      </c>
      <c r="AO350" s="83">
        <f t="shared" si="604"/>
        <v>1200</v>
      </c>
      <c r="AP350" s="83">
        <f t="shared" si="604"/>
        <v>1198.4290000000001</v>
      </c>
      <c r="AQ350" s="83">
        <f t="shared" si="571"/>
        <v>99.869083333333336</v>
      </c>
      <c r="AR350" s="83">
        <f t="shared" si="604"/>
        <v>0</v>
      </c>
      <c r="AS350" s="83">
        <f t="shared" si="604"/>
        <v>0</v>
      </c>
      <c r="AT350" s="83">
        <f t="shared" si="604"/>
        <v>0</v>
      </c>
      <c r="AU350" s="83">
        <f t="shared" si="604"/>
        <v>0</v>
      </c>
      <c r="AV350" s="83">
        <f t="shared" si="604"/>
        <v>0</v>
      </c>
      <c r="AW350" s="83">
        <f t="shared" si="604"/>
        <v>0</v>
      </c>
      <c r="AX350" s="83">
        <f t="shared" si="604"/>
        <v>0</v>
      </c>
      <c r="AY350" s="83">
        <f t="shared" si="604"/>
        <v>0</v>
      </c>
      <c r="AZ350" s="83">
        <f t="shared" ref="AZ350:BF350" si="606">AZ351+AZ353+AZ354+AZ355</f>
        <v>0</v>
      </c>
      <c r="BA350" s="83">
        <f t="shared" si="606"/>
        <v>0</v>
      </c>
      <c r="BB350" s="83">
        <f t="shared" si="606"/>
        <v>0</v>
      </c>
      <c r="BC350" s="83">
        <f t="shared" si="606"/>
        <v>0</v>
      </c>
      <c r="BD350" s="83">
        <f t="shared" si="606"/>
        <v>0</v>
      </c>
      <c r="BE350" s="83">
        <f t="shared" si="606"/>
        <v>0</v>
      </c>
      <c r="BF350" s="83">
        <f t="shared" si="606"/>
        <v>0</v>
      </c>
      <c r="BG350" s="83">
        <f>SUM(BG351:BG355)</f>
        <v>1922.6</v>
      </c>
      <c r="BH350" s="83">
        <f>SUM(BH351:BH355)</f>
        <v>639.99025000000006</v>
      </c>
      <c r="BI350" s="81">
        <f t="shared" ref="BI350:BI352" si="607">BH350/BG350*100</f>
        <v>33.287748361593678</v>
      </c>
      <c r="BJ350" s="83"/>
      <c r="BK350" s="83">
        <f>SUM(BK351:BK355)</f>
        <v>0</v>
      </c>
      <c r="BL350" s="81"/>
      <c r="BM350" s="83">
        <f t="shared" ref="BM350:BO350" si="608">BM351+BM353+BM354+BM355</f>
        <v>0</v>
      </c>
      <c r="BN350" s="83">
        <f t="shared" si="608"/>
        <v>0</v>
      </c>
      <c r="BO350" s="83">
        <f t="shared" si="608"/>
        <v>0</v>
      </c>
      <c r="BP350" s="83">
        <f>SUM(BP351:BP355)</f>
        <v>1181</v>
      </c>
      <c r="BQ350" s="83">
        <f>SUM(BQ351:BQ355)</f>
        <v>1181</v>
      </c>
      <c r="BR350" s="81">
        <f t="shared" ref="BR350:BR351" si="609">BQ350/BP350*100</f>
        <v>100</v>
      </c>
      <c r="BS350" s="83">
        <f>SUM(BS351:BS355)</f>
        <v>0</v>
      </c>
      <c r="BT350" s="83">
        <f>SUM(BT351:BT355)</f>
        <v>0</v>
      </c>
      <c r="BU350" s="81"/>
      <c r="BV350" s="83">
        <f>SUM(BV351:BV355)</f>
        <v>0</v>
      </c>
      <c r="BW350" s="83">
        <f>SUM(BW351:BW355)</f>
        <v>0</v>
      </c>
      <c r="BX350" s="81"/>
      <c r="BY350" s="83">
        <f>SUM(BY351:BY355)</f>
        <v>0</v>
      </c>
      <c r="BZ350" s="83">
        <f>SUM(BZ351:BZ355)</f>
        <v>0</v>
      </c>
      <c r="CA350" s="81"/>
      <c r="CB350" s="83">
        <f>SUM(CB351:CB355)</f>
        <v>0</v>
      </c>
      <c r="CC350" s="83">
        <f>SUM(CC351:CC355)</f>
        <v>0</v>
      </c>
      <c r="CD350" s="81"/>
      <c r="CE350" s="83">
        <f>SUM(CE351:CE355)</f>
        <v>380</v>
      </c>
      <c r="CF350" s="83">
        <f>SUM(CF351:CF355)</f>
        <v>380</v>
      </c>
      <c r="CG350" s="81">
        <f t="shared" si="591"/>
        <v>100</v>
      </c>
      <c r="CH350" s="83">
        <f>SUM(CH351:CH355)</f>
        <v>0</v>
      </c>
      <c r="CI350" s="83">
        <f>SUM(CI351:CI355)</f>
        <v>0</v>
      </c>
      <c r="CJ350" s="81"/>
      <c r="CK350" s="83">
        <f>SUM(CK351:CK355)</f>
        <v>0</v>
      </c>
      <c r="CL350" s="83">
        <f>SUM(CL351:CL355)</f>
        <v>0</v>
      </c>
      <c r="CM350" s="81"/>
      <c r="CN350" s="83">
        <f>SUM(CN351:CN355)</f>
        <v>0</v>
      </c>
      <c r="CO350" s="83">
        <f>SUM(CO351:CO355)</f>
        <v>0</v>
      </c>
      <c r="CP350" s="81"/>
      <c r="CQ350" s="83">
        <f>SUM(CQ351:CQ355)</f>
        <v>0</v>
      </c>
      <c r="CR350" s="83">
        <f>SUM(CR351:CR355)</f>
        <v>0</v>
      </c>
      <c r="CS350" s="81"/>
      <c r="CT350" s="83">
        <f>SUM(CT351:CT355)</f>
        <v>0</v>
      </c>
      <c r="CU350" s="83">
        <f>SUM(CU351:CU355)</f>
        <v>0</v>
      </c>
      <c r="CV350" s="81"/>
      <c r="CW350" s="83">
        <f>SUM(CW351:CW355)</f>
        <v>0</v>
      </c>
      <c r="CX350" s="83">
        <f>SUM(CX351:CX355)</f>
        <v>0</v>
      </c>
      <c r="CY350" s="81"/>
      <c r="CZ350" s="83">
        <f>SUM(CZ351:CZ355)</f>
        <v>0</v>
      </c>
      <c r="DA350" s="83">
        <f>SUM(DA351:DA355)</f>
        <v>0</v>
      </c>
      <c r="DB350" s="81"/>
      <c r="DC350" s="83">
        <f>SUM(DC351:DC355)</f>
        <v>0</v>
      </c>
      <c r="DD350" s="83">
        <f>SUM(DD351:DD355)</f>
        <v>0</v>
      </c>
      <c r="DE350" s="81"/>
      <c r="DF350" s="83">
        <f>SUM(DF351:DF355)</f>
        <v>0</v>
      </c>
      <c r="DG350" s="83">
        <f>SUM(DG351:DG355)</f>
        <v>0</v>
      </c>
      <c r="DH350" s="81"/>
      <c r="DI350" s="83">
        <f>SUM(DI351:DI355)</f>
        <v>0</v>
      </c>
      <c r="DJ350" s="83">
        <f>SUM(DJ351:DJ355)</f>
        <v>0</v>
      </c>
      <c r="DK350" s="81"/>
      <c r="DL350" s="83">
        <f>SUM(DL351:DL355)</f>
        <v>0</v>
      </c>
      <c r="DM350" s="83">
        <f>SUM(DM351:DM355)</f>
        <v>0</v>
      </c>
      <c r="DN350" s="81"/>
      <c r="DO350" s="83">
        <f>SUM(DO351:DO355)</f>
        <v>0</v>
      </c>
      <c r="DP350" s="83">
        <f>SUM(DP351:DP355)</f>
        <v>0</v>
      </c>
      <c r="DQ350" s="81"/>
      <c r="DR350" s="83">
        <f>SUM(DR351:DR355)</f>
        <v>0</v>
      </c>
      <c r="DS350" s="83">
        <f>SUM(DS351:DS355)</f>
        <v>0</v>
      </c>
      <c r="DT350" s="81"/>
      <c r="DU350" s="83">
        <f>SUM(DU351:DU355)</f>
        <v>0</v>
      </c>
      <c r="DV350" s="83">
        <f>SUM(DV351:DV355)</f>
        <v>0</v>
      </c>
      <c r="DW350" s="81"/>
      <c r="DX350" s="83">
        <f>SUM(DX351:DX355)</f>
        <v>0</v>
      </c>
      <c r="DY350" s="83">
        <f>SUM(DY351:DY355)</f>
        <v>0</v>
      </c>
      <c r="DZ350" s="81"/>
      <c r="EA350" s="83">
        <f t="shared" ref="EA350:EB350" si="610">EA351+EA353+EA354+EA355</f>
        <v>126.6</v>
      </c>
      <c r="EB350" s="83">
        <f t="shared" si="610"/>
        <v>0</v>
      </c>
      <c r="EC350" s="81">
        <f t="shared" ref="EC350:EC351" si="611">EB350/EA350*100</f>
        <v>0</v>
      </c>
      <c r="ED350" s="83">
        <f t="shared" ref="ED350:EE350" si="612">ED351+ED353+ED354+ED355</f>
        <v>10000</v>
      </c>
      <c r="EE350" s="83">
        <f t="shared" si="612"/>
        <v>0</v>
      </c>
      <c r="EF350" s="81">
        <f t="shared" ref="EF350" si="613">EE350/ED350*100</f>
        <v>0</v>
      </c>
      <c r="EG350" s="83"/>
      <c r="EH350" s="83"/>
      <c r="EI350" s="81"/>
      <c r="EJ350" s="83"/>
      <c r="EK350" s="83"/>
      <c r="EL350" s="81"/>
      <c r="EM350" s="83"/>
      <c r="EN350" s="83"/>
      <c r="EO350" s="81"/>
      <c r="EP350" s="83"/>
      <c r="EQ350" s="83"/>
      <c r="ER350" s="81"/>
      <c r="ES350" s="83"/>
      <c r="ET350" s="83"/>
      <c r="EU350" s="81"/>
      <c r="EV350" s="83"/>
      <c r="EW350" s="83"/>
      <c r="EX350" s="81"/>
      <c r="EY350" s="83"/>
      <c r="EZ350" s="83"/>
      <c r="FA350" s="81"/>
      <c r="FB350" s="83"/>
      <c r="FC350" s="83"/>
      <c r="FD350" s="81"/>
      <c r="FE350" s="83"/>
      <c r="FF350" s="83"/>
      <c r="FG350" s="81"/>
      <c r="FH350" s="83">
        <f>SUM(FH351:FH355)</f>
        <v>185</v>
      </c>
      <c r="FI350" s="83">
        <f>SUM(FI351:FI355)</f>
        <v>185</v>
      </c>
      <c r="FJ350" s="81">
        <f t="shared" si="590"/>
        <v>100</v>
      </c>
      <c r="FK350" s="83"/>
      <c r="FL350" s="83"/>
      <c r="FM350" s="81"/>
      <c r="FN350" s="83"/>
      <c r="FO350" s="83"/>
      <c r="FP350" s="81"/>
      <c r="FQ350" s="83"/>
      <c r="FR350" s="83"/>
      <c r="FS350" s="81"/>
      <c r="FT350" s="83"/>
      <c r="FU350" s="83"/>
      <c r="FV350" s="81"/>
    </row>
    <row r="351" spans="1:178" s="12" customFormat="1" ht="31.5" x14ac:dyDescent="0.25">
      <c r="A351" s="59" t="s">
        <v>384</v>
      </c>
      <c r="B351" s="50">
        <f t="shared" si="578"/>
        <v>7605.5889999999999</v>
      </c>
      <c r="C351" s="50">
        <f t="shared" si="579"/>
        <v>5119.6432500000001</v>
      </c>
      <c r="D351" s="15">
        <f t="shared" si="112"/>
        <v>67.314224447311062</v>
      </c>
      <c r="E351" s="15"/>
      <c r="F351" s="15"/>
      <c r="G351" s="15"/>
      <c r="H351" s="15"/>
      <c r="I351" s="15"/>
      <c r="J351" s="15"/>
      <c r="K351" s="15"/>
      <c r="L351" s="15"/>
      <c r="M351" s="15"/>
      <c r="N351" s="15"/>
      <c r="O351" s="15"/>
      <c r="P351" s="15"/>
      <c r="Q351" s="15"/>
      <c r="R351" s="15"/>
      <c r="S351" s="15"/>
      <c r="T351" s="15"/>
      <c r="U351" s="15"/>
      <c r="V351" s="14"/>
      <c r="W351" s="15"/>
      <c r="X351" s="15"/>
      <c r="Y351" s="14"/>
      <c r="Z351" s="15">
        <v>458.8</v>
      </c>
      <c r="AA351" s="15">
        <v>458.8</v>
      </c>
      <c r="AB351" s="14">
        <f t="shared" si="163"/>
        <v>100</v>
      </c>
      <c r="AC351" s="15">
        <v>1233.3889999999999</v>
      </c>
      <c r="AD351" s="15"/>
      <c r="AE351" s="14"/>
      <c r="AF351" s="15"/>
      <c r="AG351" s="15"/>
      <c r="AH351" s="14"/>
      <c r="AI351" s="15">
        <v>227</v>
      </c>
      <c r="AJ351" s="15">
        <v>227</v>
      </c>
      <c r="AK351" s="15">
        <f t="shared" ref="AK351:AK368" si="614">AJ351/AI351*100</f>
        <v>100</v>
      </c>
      <c r="AL351" s="14">
        <v>954</v>
      </c>
      <c r="AM351" s="14">
        <v>954</v>
      </c>
      <c r="AN351" s="15">
        <f>AM351/AL351*100</f>
        <v>100</v>
      </c>
      <c r="AO351" s="15">
        <v>1200</v>
      </c>
      <c r="AP351" s="15">
        <v>1198.4290000000001</v>
      </c>
      <c r="AQ351" s="15">
        <f t="shared" si="571"/>
        <v>99.869083333333336</v>
      </c>
      <c r="AR351" s="15"/>
      <c r="AS351" s="15"/>
      <c r="AT351" s="14"/>
      <c r="AU351" s="15"/>
      <c r="AV351" s="15"/>
      <c r="AW351" s="14"/>
      <c r="AX351" s="15"/>
      <c r="AY351" s="15"/>
      <c r="AZ351" s="14"/>
      <c r="BA351" s="15"/>
      <c r="BB351" s="15"/>
      <c r="BC351" s="14"/>
      <c r="BD351" s="15"/>
      <c r="BE351" s="15"/>
      <c r="BF351" s="14"/>
      <c r="BG351" s="15">
        <v>1659.8</v>
      </c>
      <c r="BH351" s="15">
        <v>535.41425000000004</v>
      </c>
      <c r="BI351" s="14">
        <f t="shared" si="607"/>
        <v>32.257756958669717</v>
      </c>
      <c r="BJ351" s="15"/>
      <c r="BK351" s="15"/>
      <c r="BL351" s="14"/>
      <c r="BM351" s="15"/>
      <c r="BN351" s="15"/>
      <c r="BO351" s="14"/>
      <c r="BP351" s="15">
        <v>1181</v>
      </c>
      <c r="BQ351" s="15">
        <v>1181</v>
      </c>
      <c r="BR351" s="14">
        <f t="shared" si="609"/>
        <v>100</v>
      </c>
      <c r="BS351" s="15"/>
      <c r="BT351" s="15"/>
      <c r="BU351" s="14"/>
      <c r="BV351" s="15"/>
      <c r="BW351" s="15"/>
      <c r="BX351" s="14"/>
      <c r="BY351" s="15"/>
      <c r="BZ351" s="15"/>
      <c r="CA351" s="14"/>
      <c r="CB351" s="15"/>
      <c r="CC351" s="15"/>
      <c r="CD351" s="14"/>
      <c r="CE351" s="14">
        <v>380</v>
      </c>
      <c r="CF351" s="14">
        <v>380</v>
      </c>
      <c r="CG351" s="14">
        <f t="shared" si="591"/>
        <v>100</v>
      </c>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c r="DK351" s="14"/>
      <c r="DL351" s="14"/>
      <c r="DM351" s="14"/>
      <c r="DN351" s="14"/>
      <c r="DO351" s="14"/>
      <c r="DP351" s="14"/>
      <c r="DQ351" s="14"/>
      <c r="DR351" s="14"/>
      <c r="DS351" s="14"/>
      <c r="DT351" s="14"/>
      <c r="DU351" s="14"/>
      <c r="DV351" s="14"/>
      <c r="DW351" s="14"/>
      <c r="DX351" s="14"/>
      <c r="DY351" s="14"/>
      <c r="DZ351" s="14"/>
      <c r="EA351" s="191">
        <v>126.6</v>
      </c>
      <c r="EB351" s="15"/>
      <c r="EC351" s="14">
        <f t="shared" si="611"/>
        <v>0</v>
      </c>
      <c r="ED351" s="172"/>
      <c r="EE351" s="15"/>
      <c r="EF351" s="14"/>
      <c r="EG351" s="172"/>
      <c r="EH351" s="15"/>
      <c r="EI351" s="14"/>
      <c r="EJ351" s="172"/>
      <c r="EK351" s="15"/>
      <c r="EL351" s="14"/>
      <c r="EM351" s="172"/>
      <c r="EN351" s="15"/>
      <c r="EO351" s="14"/>
      <c r="EP351" s="172"/>
      <c r="EQ351" s="15"/>
      <c r="ER351" s="14"/>
      <c r="ES351" s="172"/>
      <c r="ET351" s="15"/>
      <c r="EU351" s="14"/>
      <c r="EV351" s="172"/>
      <c r="EW351" s="15"/>
      <c r="EX351" s="14"/>
      <c r="EY351" s="172"/>
      <c r="EZ351" s="15"/>
      <c r="FA351" s="14"/>
      <c r="FB351" s="172"/>
      <c r="FC351" s="15"/>
      <c r="FD351" s="14"/>
      <c r="FE351" s="172"/>
      <c r="FF351" s="15"/>
      <c r="FG351" s="14"/>
      <c r="FH351" s="172">
        <v>185</v>
      </c>
      <c r="FI351" s="172">
        <v>185</v>
      </c>
      <c r="FJ351" s="14">
        <f t="shared" si="590"/>
        <v>100</v>
      </c>
      <c r="FK351" s="172"/>
      <c r="FL351" s="172"/>
      <c r="FM351" s="14"/>
      <c r="FN351" s="172"/>
      <c r="FO351" s="172"/>
      <c r="FP351" s="14"/>
      <c r="FQ351" s="172"/>
      <c r="FR351" s="172"/>
      <c r="FS351" s="14"/>
      <c r="FT351" s="172"/>
      <c r="FU351" s="172"/>
      <c r="FV351" s="14"/>
    </row>
    <row r="352" spans="1:178" s="12" customFormat="1" ht="15.75" x14ac:dyDescent="0.25">
      <c r="A352" s="59" t="s">
        <v>715</v>
      </c>
      <c r="B352" s="50">
        <f t="shared" si="578"/>
        <v>205.8</v>
      </c>
      <c r="C352" s="50">
        <f t="shared" si="579"/>
        <v>104.57599999999999</v>
      </c>
      <c r="D352" s="15">
        <f t="shared" si="112"/>
        <v>50.814382896015545</v>
      </c>
      <c r="E352" s="15"/>
      <c r="F352" s="15"/>
      <c r="G352" s="15"/>
      <c r="H352" s="15"/>
      <c r="I352" s="15"/>
      <c r="J352" s="15"/>
      <c r="K352" s="15"/>
      <c r="L352" s="15"/>
      <c r="M352" s="15"/>
      <c r="N352" s="15"/>
      <c r="O352" s="15"/>
      <c r="P352" s="15"/>
      <c r="Q352" s="15"/>
      <c r="R352" s="15"/>
      <c r="S352" s="15"/>
      <c r="T352" s="15"/>
      <c r="U352" s="15"/>
      <c r="V352" s="14"/>
      <c r="W352" s="15"/>
      <c r="X352" s="15"/>
      <c r="Y352" s="14"/>
      <c r="Z352" s="15"/>
      <c r="AA352" s="15"/>
      <c r="AB352" s="14"/>
      <c r="AC352" s="15"/>
      <c r="AD352" s="15"/>
      <c r="AE352" s="14"/>
      <c r="AF352" s="15"/>
      <c r="AG352" s="15"/>
      <c r="AH352" s="14"/>
      <c r="AI352" s="15"/>
      <c r="AJ352" s="15"/>
      <c r="AK352" s="15"/>
      <c r="AL352" s="14"/>
      <c r="AM352" s="14"/>
      <c r="AN352" s="15"/>
      <c r="AO352" s="15"/>
      <c r="AP352" s="15"/>
      <c r="AQ352" s="15"/>
      <c r="AR352" s="15"/>
      <c r="AS352" s="15"/>
      <c r="AT352" s="14"/>
      <c r="AU352" s="15"/>
      <c r="AV352" s="15"/>
      <c r="AW352" s="14"/>
      <c r="AX352" s="15"/>
      <c r="AY352" s="15"/>
      <c r="AZ352" s="14"/>
      <c r="BA352" s="15"/>
      <c r="BB352" s="15"/>
      <c r="BC352" s="14"/>
      <c r="BD352" s="15"/>
      <c r="BE352" s="15"/>
      <c r="BF352" s="14"/>
      <c r="BG352" s="15">
        <v>205.8</v>
      </c>
      <c r="BH352" s="15">
        <v>104.57599999999999</v>
      </c>
      <c r="BI352" s="14">
        <f t="shared" si="607"/>
        <v>50.814382896015545</v>
      </c>
      <c r="BJ352" s="15"/>
      <c r="BK352" s="15"/>
      <c r="BL352" s="14"/>
      <c r="BM352" s="15"/>
      <c r="BN352" s="15"/>
      <c r="BO352" s="14"/>
      <c r="BP352" s="15"/>
      <c r="BQ352" s="15"/>
      <c r="BR352" s="14"/>
      <c r="BS352" s="15"/>
      <c r="BT352" s="15"/>
      <c r="BU352" s="14"/>
      <c r="BV352" s="15"/>
      <c r="BW352" s="15"/>
      <c r="BX352" s="14"/>
      <c r="BY352" s="15"/>
      <c r="BZ352" s="15"/>
      <c r="CA352" s="14"/>
      <c r="CB352" s="15"/>
      <c r="CC352" s="15"/>
      <c r="CD352" s="14"/>
      <c r="CE352" s="15"/>
      <c r="CF352" s="15"/>
      <c r="CG352" s="14"/>
      <c r="CH352" s="15"/>
      <c r="CI352" s="15"/>
      <c r="CJ352" s="14"/>
      <c r="CK352" s="15"/>
      <c r="CL352" s="15"/>
      <c r="CM352" s="14"/>
      <c r="CN352" s="15"/>
      <c r="CO352" s="15"/>
      <c r="CP352" s="14"/>
      <c r="CQ352" s="15"/>
      <c r="CR352" s="15"/>
      <c r="CS352" s="14"/>
      <c r="CT352" s="15"/>
      <c r="CU352" s="15"/>
      <c r="CV352" s="14"/>
      <c r="CW352" s="15"/>
      <c r="CX352" s="15"/>
      <c r="CY352" s="14"/>
      <c r="CZ352" s="15"/>
      <c r="DA352" s="15"/>
      <c r="DB352" s="14"/>
      <c r="DC352" s="15"/>
      <c r="DD352" s="15"/>
      <c r="DE352" s="14"/>
      <c r="DF352" s="15"/>
      <c r="DG352" s="15"/>
      <c r="DH352" s="14"/>
      <c r="DI352" s="15"/>
      <c r="DJ352" s="15"/>
      <c r="DK352" s="14"/>
      <c r="DL352" s="15"/>
      <c r="DM352" s="15"/>
      <c r="DN352" s="14"/>
      <c r="DO352" s="15"/>
      <c r="DP352" s="15"/>
      <c r="DQ352" s="14"/>
      <c r="DR352" s="15"/>
      <c r="DS352" s="15"/>
      <c r="DT352" s="14"/>
      <c r="DU352" s="15"/>
      <c r="DV352" s="15"/>
      <c r="DW352" s="14"/>
      <c r="DX352" s="15"/>
      <c r="DY352" s="15"/>
      <c r="DZ352" s="14"/>
      <c r="EA352" s="15"/>
      <c r="EB352" s="15"/>
      <c r="EC352" s="14"/>
      <c r="ED352" s="15"/>
      <c r="EE352" s="15"/>
      <c r="EF352" s="14"/>
      <c r="EG352" s="15"/>
      <c r="EH352" s="15"/>
      <c r="EI352" s="14"/>
      <c r="EJ352" s="15"/>
      <c r="EK352" s="15"/>
      <c r="EL352" s="14"/>
      <c r="EM352" s="15"/>
      <c r="EN352" s="15"/>
      <c r="EO352" s="14"/>
      <c r="EP352" s="15"/>
      <c r="EQ352" s="15"/>
      <c r="ER352" s="14"/>
      <c r="ES352" s="15"/>
      <c r="ET352" s="15"/>
      <c r="EU352" s="14"/>
      <c r="EV352" s="15"/>
      <c r="EW352" s="15"/>
      <c r="EX352" s="14"/>
      <c r="EY352" s="15"/>
      <c r="EZ352" s="15"/>
      <c r="FA352" s="14"/>
      <c r="FB352" s="15"/>
      <c r="FC352" s="15"/>
      <c r="FD352" s="14"/>
      <c r="FE352" s="15"/>
      <c r="FF352" s="15"/>
      <c r="FG352" s="14"/>
      <c r="FH352" s="15"/>
      <c r="FI352" s="15"/>
      <c r="FJ352" s="14"/>
      <c r="FK352" s="15"/>
      <c r="FL352" s="15"/>
      <c r="FM352" s="14"/>
      <c r="FN352" s="15"/>
      <c r="FO352" s="15"/>
      <c r="FP352" s="14"/>
      <c r="FQ352" s="15"/>
      <c r="FR352" s="15"/>
      <c r="FS352" s="14"/>
      <c r="FT352" s="15"/>
      <c r="FU352" s="15"/>
      <c r="FV352" s="14"/>
    </row>
    <row r="353" spans="1:178" s="12" customFormat="1" ht="15.75" x14ac:dyDescent="0.25">
      <c r="A353" s="59" t="s">
        <v>441</v>
      </c>
      <c r="B353" s="50">
        <f t="shared" si="578"/>
        <v>57</v>
      </c>
      <c r="C353" s="50">
        <f t="shared" si="579"/>
        <v>0</v>
      </c>
      <c r="D353" s="15">
        <f t="shared" si="112"/>
        <v>0</v>
      </c>
      <c r="E353" s="50"/>
      <c r="F353" s="50"/>
      <c r="G353" s="50"/>
      <c r="H353" s="50"/>
      <c r="I353" s="50"/>
      <c r="J353" s="50"/>
      <c r="K353" s="50"/>
      <c r="L353" s="50"/>
      <c r="M353" s="50"/>
      <c r="N353" s="238"/>
      <c r="O353" s="238"/>
      <c r="P353" s="238"/>
      <c r="Q353" s="238"/>
      <c r="R353" s="238"/>
      <c r="S353" s="238"/>
      <c r="T353" s="238"/>
      <c r="U353" s="238"/>
      <c r="V353" s="238"/>
      <c r="W353" s="238"/>
      <c r="X353" s="238"/>
      <c r="Y353" s="238"/>
      <c r="Z353" s="50"/>
      <c r="AA353" s="15"/>
      <c r="AB353" s="50"/>
      <c r="AC353" s="238"/>
      <c r="AD353" s="238"/>
      <c r="AE353" s="238"/>
      <c r="AF353" s="238"/>
      <c r="AG353" s="238"/>
      <c r="AH353" s="238"/>
      <c r="AI353" s="238"/>
      <c r="AJ353" s="238"/>
      <c r="AK353" s="15"/>
      <c r="AL353" s="238"/>
      <c r="AM353" s="238"/>
      <c r="AN353" s="15"/>
      <c r="AO353" s="238"/>
      <c r="AP353" s="238"/>
      <c r="AQ353" s="15"/>
      <c r="AR353" s="238"/>
      <c r="AS353" s="238"/>
      <c r="AT353" s="238"/>
      <c r="AU353" s="238"/>
      <c r="AV353" s="238"/>
      <c r="AW353" s="238"/>
      <c r="AX353" s="238"/>
      <c r="AY353" s="238"/>
      <c r="AZ353" s="238"/>
      <c r="BA353" s="238"/>
      <c r="BB353" s="238"/>
      <c r="BC353" s="238"/>
      <c r="BD353" s="238"/>
      <c r="BE353" s="238"/>
      <c r="BF353" s="238"/>
      <c r="BG353" s="15">
        <v>57</v>
      </c>
      <c r="BH353" s="15"/>
      <c r="BI353" s="238"/>
      <c r="BJ353" s="15"/>
      <c r="BK353" s="15"/>
      <c r="BL353" s="238"/>
      <c r="BM353" s="238"/>
      <c r="BN353" s="238"/>
      <c r="BO353" s="238"/>
      <c r="BP353" s="15"/>
      <c r="BQ353" s="15"/>
      <c r="BR353" s="238"/>
      <c r="BS353" s="15"/>
      <c r="BT353" s="15"/>
      <c r="BU353" s="238"/>
      <c r="BV353" s="15"/>
      <c r="BW353" s="15"/>
      <c r="BX353" s="238"/>
      <c r="BY353" s="15"/>
      <c r="BZ353" s="15"/>
      <c r="CA353" s="238"/>
      <c r="CB353" s="15"/>
      <c r="CC353" s="15"/>
      <c r="CD353" s="238"/>
      <c r="CE353" s="15"/>
      <c r="CF353" s="15"/>
      <c r="CG353" s="14"/>
      <c r="CH353" s="15"/>
      <c r="CI353" s="15"/>
      <c r="CJ353" s="14"/>
      <c r="CK353" s="15"/>
      <c r="CL353" s="15"/>
      <c r="CM353" s="14"/>
      <c r="CN353" s="15"/>
      <c r="CO353" s="15"/>
      <c r="CP353" s="14"/>
      <c r="CQ353" s="15"/>
      <c r="CR353" s="15"/>
      <c r="CS353" s="14"/>
      <c r="CT353" s="15"/>
      <c r="CU353" s="15"/>
      <c r="CV353" s="14"/>
      <c r="CW353" s="15"/>
      <c r="CX353" s="15"/>
      <c r="CY353" s="14"/>
      <c r="CZ353" s="15"/>
      <c r="DA353" s="15"/>
      <c r="DB353" s="14"/>
      <c r="DC353" s="15"/>
      <c r="DD353" s="15"/>
      <c r="DE353" s="14"/>
      <c r="DF353" s="15"/>
      <c r="DG353" s="15"/>
      <c r="DH353" s="14"/>
      <c r="DI353" s="15"/>
      <c r="DJ353" s="15"/>
      <c r="DK353" s="14"/>
      <c r="DL353" s="15"/>
      <c r="DM353" s="15"/>
      <c r="DN353" s="14"/>
      <c r="DO353" s="15"/>
      <c r="DP353" s="15"/>
      <c r="DQ353" s="14"/>
      <c r="DR353" s="15"/>
      <c r="DS353" s="15"/>
      <c r="DT353" s="14"/>
      <c r="DU353" s="15"/>
      <c r="DV353" s="15"/>
      <c r="DW353" s="14"/>
      <c r="DX353" s="15"/>
      <c r="DY353" s="15"/>
      <c r="DZ353" s="14"/>
      <c r="EA353" s="50"/>
      <c r="EB353" s="15"/>
      <c r="EC353" s="50"/>
      <c r="ED353" s="50"/>
      <c r="EE353" s="15"/>
      <c r="EF353" s="50"/>
      <c r="EG353" s="50"/>
      <c r="EH353" s="15"/>
      <c r="EI353" s="50"/>
      <c r="EJ353" s="50"/>
      <c r="EK353" s="15"/>
      <c r="EL353" s="50"/>
      <c r="EM353" s="50"/>
      <c r="EN353" s="15"/>
      <c r="EO353" s="50"/>
      <c r="EP353" s="50"/>
      <c r="EQ353" s="15"/>
      <c r="ER353" s="50"/>
      <c r="ES353" s="50"/>
      <c r="ET353" s="15"/>
      <c r="EU353" s="50"/>
      <c r="EV353" s="50"/>
      <c r="EW353" s="15"/>
      <c r="EX353" s="50"/>
      <c r="EY353" s="50"/>
      <c r="EZ353" s="15"/>
      <c r="FA353" s="50"/>
      <c r="FB353" s="50"/>
      <c r="FC353" s="15"/>
      <c r="FD353" s="50"/>
      <c r="FE353" s="50"/>
      <c r="FF353" s="15"/>
      <c r="FG353" s="50"/>
      <c r="FH353" s="50"/>
      <c r="FI353" s="15"/>
      <c r="FJ353" s="14"/>
      <c r="FK353" s="50"/>
      <c r="FL353" s="15"/>
      <c r="FM353" s="14"/>
      <c r="FN353" s="50"/>
      <c r="FO353" s="15"/>
      <c r="FP353" s="14"/>
      <c r="FQ353" s="50"/>
      <c r="FR353" s="15"/>
      <c r="FS353" s="14"/>
      <c r="FT353" s="50"/>
      <c r="FU353" s="15"/>
      <c r="FV353" s="14"/>
    </row>
    <row r="354" spans="1:178" s="12" customFormat="1" ht="15.75" x14ac:dyDescent="0.25">
      <c r="A354" s="59" t="s">
        <v>442</v>
      </c>
      <c r="B354" s="50">
        <f t="shared" si="578"/>
        <v>10000</v>
      </c>
      <c r="C354" s="50">
        <f t="shared" si="579"/>
        <v>0</v>
      </c>
      <c r="D354" s="15">
        <f t="shared" si="112"/>
        <v>0</v>
      </c>
      <c r="E354" s="50"/>
      <c r="F354" s="50"/>
      <c r="G354" s="50"/>
      <c r="H354" s="50"/>
      <c r="I354" s="50"/>
      <c r="J354" s="50"/>
      <c r="K354" s="50"/>
      <c r="L354" s="50"/>
      <c r="M354" s="50"/>
      <c r="N354" s="238"/>
      <c r="O354" s="238"/>
      <c r="P354" s="238"/>
      <c r="Q354" s="238"/>
      <c r="R354" s="238"/>
      <c r="S354" s="238"/>
      <c r="T354" s="238"/>
      <c r="U354" s="238"/>
      <c r="V354" s="238"/>
      <c r="W354" s="238"/>
      <c r="X354" s="238"/>
      <c r="Y354" s="238"/>
      <c r="Z354" s="50"/>
      <c r="AA354" s="15"/>
      <c r="AB354" s="50"/>
      <c r="AC354" s="238"/>
      <c r="AD354" s="238"/>
      <c r="AE354" s="238"/>
      <c r="AF354" s="238"/>
      <c r="AG354" s="238"/>
      <c r="AH354" s="238"/>
      <c r="AI354" s="238"/>
      <c r="AJ354" s="238"/>
      <c r="AK354" s="15"/>
      <c r="AL354" s="238"/>
      <c r="AM354" s="238"/>
      <c r="AN354" s="15"/>
      <c r="AO354" s="238"/>
      <c r="AP354" s="238"/>
      <c r="AQ354" s="15"/>
      <c r="AR354" s="238"/>
      <c r="AS354" s="238"/>
      <c r="AT354" s="238"/>
      <c r="AU354" s="238"/>
      <c r="AV354" s="238"/>
      <c r="AW354" s="238"/>
      <c r="AX354" s="238"/>
      <c r="AY354" s="238"/>
      <c r="AZ354" s="238"/>
      <c r="BA354" s="238"/>
      <c r="BB354" s="238"/>
      <c r="BC354" s="238"/>
      <c r="BD354" s="238"/>
      <c r="BE354" s="238"/>
      <c r="BF354" s="238"/>
      <c r="BG354" s="15"/>
      <c r="BH354" s="15"/>
      <c r="BI354" s="238"/>
      <c r="BJ354" s="15"/>
      <c r="BK354" s="15"/>
      <c r="BL354" s="238"/>
      <c r="BM354" s="238"/>
      <c r="BN354" s="238"/>
      <c r="BO354" s="238"/>
      <c r="BP354" s="15"/>
      <c r="BQ354" s="15"/>
      <c r="BR354" s="238"/>
      <c r="BS354" s="15"/>
      <c r="BT354" s="15"/>
      <c r="BU354" s="238"/>
      <c r="BV354" s="15"/>
      <c r="BW354" s="15"/>
      <c r="BX354" s="238"/>
      <c r="BY354" s="15"/>
      <c r="BZ354" s="15"/>
      <c r="CA354" s="238"/>
      <c r="CB354" s="15"/>
      <c r="CC354" s="15"/>
      <c r="CD354" s="238"/>
      <c r="CE354" s="15"/>
      <c r="CF354" s="15"/>
      <c r="CG354" s="14"/>
      <c r="CH354" s="15"/>
      <c r="CI354" s="15"/>
      <c r="CJ354" s="14"/>
      <c r="CK354" s="15"/>
      <c r="CL354" s="15"/>
      <c r="CM354" s="14"/>
      <c r="CN354" s="15"/>
      <c r="CO354" s="15"/>
      <c r="CP354" s="14"/>
      <c r="CQ354" s="15"/>
      <c r="CR354" s="15"/>
      <c r="CS354" s="14"/>
      <c r="CT354" s="15"/>
      <c r="CU354" s="15"/>
      <c r="CV354" s="14"/>
      <c r="CW354" s="15"/>
      <c r="CX354" s="15"/>
      <c r="CY354" s="14"/>
      <c r="CZ354" s="15"/>
      <c r="DA354" s="15"/>
      <c r="DB354" s="14"/>
      <c r="DC354" s="15"/>
      <c r="DD354" s="15"/>
      <c r="DE354" s="14"/>
      <c r="DF354" s="15"/>
      <c r="DG354" s="15"/>
      <c r="DH354" s="14"/>
      <c r="DI354" s="15"/>
      <c r="DJ354" s="15"/>
      <c r="DK354" s="14"/>
      <c r="DL354" s="15"/>
      <c r="DM354" s="15"/>
      <c r="DN354" s="14"/>
      <c r="DO354" s="15"/>
      <c r="DP354" s="15"/>
      <c r="DQ354" s="14"/>
      <c r="DR354" s="15"/>
      <c r="DS354" s="15"/>
      <c r="DT354" s="14"/>
      <c r="DU354" s="15"/>
      <c r="DV354" s="15"/>
      <c r="DW354" s="14"/>
      <c r="DX354" s="15"/>
      <c r="DY354" s="15"/>
      <c r="DZ354" s="14"/>
      <c r="EA354" s="50"/>
      <c r="EB354" s="15"/>
      <c r="EC354" s="50"/>
      <c r="ED354" s="172">
        <v>10000</v>
      </c>
      <c r="EE354" s="15"/>
      <c r="EF354" s="50"/>
      <c r="EG354" s="172"/>
      <c r="EH354" s="15"/>
      <c r="EI354" s="50"/>
      <c r="EJ354" s="172"/>
      <c r="EK354" s="15"/>
      <c r="EL354" s="50"/>
      <c r="EM354" s="172"/>
      <c r="EN354" s="15"/>
      <c r="EO354" s="50"/>
      <c r="EP354" s="172"/>
      <c r="EQ354" s="15"/>
      <c r="ER354" s="50"/>
      <c r="ES354" s="172"/>
      <c r="ET354" s="15"/>
      <c r="EU354" s="50"/>
      <c r="EV354" s="172"/>
      <c r="EW354" s="15"/>
      <c r="EX354" s="50"/>
      <c r="EY354" s="172"/>
      <c r="EZ354" s="15"/>
      <c r="FA354" s="50"/>
      <c r="FB354" s="172"/>
      <c r="FC354" s="15"/>
      <c r="FD354" s="50"/>
      <c r="FE354" s="172"/>
      <c r="FF354" s="15"/>
      <c r="FG354" s="50"/>
      <c r="FH354" s="172"/>
      <c r="FI354" s="15"/>
      <c r="FJ354" s="14"/>
      <c r="FK354" s="172"/>
      <c r="FL354" s="15"/>
      <c r="FM354" s="14"/>
      <c r="FN354" s="172"/>
      <c r="FO354" s="15"/>
      <c r="FP354" s="14"/>
      <c r="FQ354" s="172"/>
      <c r="FR354" s="15"/>
      <c r="FS354" s="14"/>
      <c r="FT354" s="172"/>
      <c r="FU354" s="15"/>
      <c r="FV354" s="14"/>
    </row>
    <row r="355" spans="1:178" s="12" customFormat="1" ht="15.75" x14ac:dyDescent="0.25">
      <c r="A355" s="59" t="s">
        <v>443</v>
      </c>
      <c r="B355" s="50">
        <f t="shared" si="578"/>
        <v>0</v>
      </c>
      <c r="C355" s="50">
        <f t="shared" si="579"/>
        <v>0</v>
      </c>
      <c r="D355" s="15"/>
      <c r="E355" s="50"/>
      <c r="F355" s="50"/>
      <c r="G355" s="50"/>
      <c r="H355" s="50"/>
      <c r="I355" s="50"/>
      <c r="J355" s="50"/>
      <c r="K355" s="50"/>
      <c r="L355" s="50"/>
      <c r="M355" s="50"/>
      <c r="N355" s="238"/>
      <c r="O355" s="238"/>
      <c r="P355" s="238"/>
      <c r="Q355" s="238"/>
      <c r="R355" s="238"/>
      <c r="S355" s="238"/>
      <c r="T355" s="238"/>
      <c r="U355" s="238"/>
      <c r="V355" s="238"/>
      <c r="W355" s="238"/>
      <c r="X355" s="238"/>
      <c r="Y355" s="238"/>
      <c r="Z355" s="50"/>
      <c r="AA355" s="15"/>
      <c r="AB355" s="50"/>
      <c r="AC355" s="14"/>
      <c r="AD355" s="14"/>
      <c r="AE355" s="14"/>
      <c r="AF355" s="238"/>
      <c r="AG355" s="238"/>
      <c r="AH355" s="238"/>
      <c r="AI355" s="238"/>
      <c r="AJ355" s="238"/>
      <c r="AK355" s="15"/>
      <c r="AL355" s="238"/>
      <c r="AM355" s="238"/>
      <c r="AN355" s="15"/>
      <c r="AO355" s="238"/>
      <c r="AP355" s="238"/>
      <c r="AQ355" s="15"/>
      <c r="AR355" s="238"/>
      <c r="AS355" s="238"/>
      <c r="AT355" s="238"/>
      <c r="AU355" s="238"/>
      <c r="AV355" s="238"/>
      <c r="AW355" s="238"/>
      <c r="AX355" s="238"/>
      <c r="AY355" s="238"/>
      <c r="AZ355" s="238"/>
      <c r="BA355" s="238"/>
      <c r="BB355" s="238"/>
      <c r="BC355" s="238"/>
      <c r="BD355" s="238"/>
      <c r="BE355" s="238"/>
      <c r="BF355" s="238"/>
      <c r="BG355" s="15"/>
      <c r="BH355" s="15"/>
      <c r="BI355" s="238"/>
      <c r="BJ355" s="15"/>
      <c r="BK355" s="15"/>
      <c r="BL355" s="238"/>
      <c r="BM355" s="238"/>
      <c r="BN355" s="238"/>
      <c r="BO355" s="238"/>
      <c r="BP355" s="15"/>
      <c r="BQ355" s="15"/>
      <c r="BR355" s="238"/>
      <c r="BS355" s="15"/>
      <c r="BT355" s="15"/>
      <c r="BU355" s="238"/>
      <c r="BV355" s="15"/>
      <c r="BW355" s="15"/>
      <c r="BX355" s="238"/>
      <c r="BY355" s="15"/>
      <c r="BZ355" s="15"/>
      <c r="CA355" s="238"/>
      <c r="CB355" s="15"/>
      <c r="CC355" s="15"/>
      <c r="CD355" s="238"/>
      <c r="CE355" s="15"/>
      <c r="CF355" s="15"/>
      <c r="CG355" s="14"/>
      <c r="CH355" s="15"/>
      <c r="CI355" s="15"/>
      <c r="CJ355" s="14"/>
      <c r="CK355" s="15"/>
      <c r="CL355" s="15"/>
      <c r="CM355" s="14"/>
      <c r="CN355" s="15"/>
      <c r="CO355" s="15"/>
      <c r="CP355" s="14"/>
      <c r="CQ355" s="15"/>
      <c r="CR355" s="15"/>
      <c r="CS355" s="14"/>
      <c r="CT355" s="15"/>
      <c r="CU355" s="15"/>
      <c r="CV355" s="14"/>
      <c r="CW355" s="15"/>
      <c r="CX355" s="15"/>
      <c r="CY355" s="14"/>
      <c r="CZ355" s="15"/>
      <c r="DA355" s="15"/>
      <c r="DB355" s="14"/>
      <c r="DC355" s="15"/>
      <c r="DD355" s="15"/>
      <c r="DE355" s="14"/>
      <c r="DF355" s="15"/>
      <c r="DG355" s="15"/>
      <c r="DH355" s="14"/>
      <c r="DI355" s="15"/>
      <c r="DJ355" s="15"/>
      <c r="DK355" s="14"/>
      <c r="DL355" s="15"/>
      <c r="DM355" s="15"/>
      <c r="DN355" s="14"/>
      <c r="DO355" s="15"/>
      <c r="DP355" s="15"/>
      <c r="DQ355" s="14"/>
      <c r="DR355" s="15"/>
      <c r="DS355" s="15"/>
      <c r="DT355" s="14"/>
      <c r="DU355" s="15"/>
      <c r="DV355" s="15"/>
      <c r="DW355" s="14"/>
      <c r="DX355" s="15"/>
      <c r="DY355" s="15"/>
      <c r="DZ355" s="14"/>
      <c r="EA355" s="50"/>
      <c r="EB355" s="15"/>
      <c r="EC355" s="50"/>
      <c r="ED355" s="50"/>
      <c r="EE355" s="15"/>
      <c r="EF355" s="50"/>
      <c r="EG355" s="50"/>
      <c r="EH355" s="15"/>
      <c r="EI355" s="50"/>
      <c r="EJ355" s="50"/>
      <c r="EK355" s="15"/>
      <c r="EL355" s="50"/>
      <c r="EM355" s="50"/>
      <c r="EN355" s="15"/>
      <c r="EO355" s="50"/>
      <c r="EP355" s="50"/>
      <c r="EQ355" s="15"/>
      <c r="ER355" s="50"/>
      <c r="ES355" s="50"/>
      <c r="ET355" s="15"/>
      <c r="EU355" s="50"/>
      <c r="EV355" s="50"/>
      <c r="EW355" s="15"/>
      <c r="EX355" s="50"/>
      <c r="EY355" s="50"/>
      <c r="EZ355" s="15"/>
      <c r="FA355" s="50"/>
      <c r="FB355" s="50"/>
      <c r="FC355" s="15"/>
      <c r="FD355" s="50"/>
      <c r="FE355" s="50"/>
      <c r="FF355" s="15"/>
      <c r="FG355" s="50"/>
      <c r="FH355" s="50"/>
      <c r="FI355" s="15"/>
      <c r="FJ355" s="14"/>
      <c r="FK355" s="50"/>
      <c r="FL355" s="15"/>
      <c r="FM355" s="14"/>
      <c r="FN355" s="50"/>
      <c r="FO355" s="15"/>
      <c r="FP355" s="14"/>
      <c r="FQ355" s="50"/>
      <c r="FR355" s="15"/>
      <c r="FS355" s="14"/>
      <c r="FT355" s="50"/>
      <c r="FU355" s="15"/>
      <c r="FV355" s="14"/>
    </row>
    <row r="356" spans="1:178" s="28" customFormat="1" ht="31.5" x14ac:dyDescent="0.25">
      <c r="A356" s="131" t="s">
        <v>440</v>
      </c>
      <c r="B356" s="80">
        <f t="shared" si="578"/>
        <v>12409.8</v>
      </c>
      <c r="C356" s="80">
        <f t="shared" si="579"/>
        <v>5848.5311400000001</v>
      </c>
      <c r="D356" s="83">
        <f t="shared" ref="D356" si="615">C356/B356*100</f>
        <v>47.12832712855969</v>
      </c>
      <c r="E356" s="83">
        <f>E357+E358+E359</f>
        <v>0</v>
      </c>
      <c r="F356" s="83">
        <f t="shared" ref="F356:AY356" si="616">F357+F358+F359</f>
        <v>0</v>
      </c>
      <c r="G356" s="83">
        <f t="shared" si="616"/>
        <v>0</v>
      </c>
      <c r="H356" s="83">
        <f t="shared" si="616"/>
        <v>0</v>
      </c>
      <c r="I356" s="83">
        <f t="shared" si="616"/>
        <v>0</v>
      </c>
      <c r="J356" s="83">
        <f t="shared" si="616"/>
        <v>0</v>
      </c>
      <c r="K356" s="83">
        <f t="shared" si="616"/>
        <v>0</v>
      </c>
      <c r="L356" s="83">
        <f t="shared" si="616"/>
        <v>0</v>
      </c>
      <c r="M356" s="83">
        <f t="shared" si="616"/>
        <v>0</v>
      </c>
      <c r="N356" s="83">
        <f t="shared" si="616"/>
        <v>0</v>
      </c>
      <c r="O356" s="83">
        <f t="shared" si="616"/>
        <v>0</v>
      </c>
      <c r="P356" s="83">
        <f t="shared" si="616"/>
        <v>0</v>
      </c>
      <c r="Q356" s="83">
        <f t="shared" si="616"/>
        <v>0</v>
      </c>
      <c r="R356" s="83">
        <f t="shared" si="616"/>
        <v>0</v>
      </c>
      <c r="S356" s="83">
        <f t="shared" si="616"/>
        <v>0</v>
      </c>
      <c r="T356" s="83">
        <f t="shared" si="616"/>
        <v>0</v>
      </c>
      <c r="U356" s="83">
        <f t="shared" si="616"/>
        <v>0</v>
      </c>
      <c r="V356" s="83">
        <f t="shared" si="616"/>
        <v>0</v>
      </c>
      <c r="W356" s="83">
        <f t="shared" si="616"/>
        <v>0</v>
      </c>
      <c r="X356" s="83">
        <f t="shared" si="616"/>
        <v>0</v>
      </c>
      <c r="Y356" s="83">
        <f t="shared" si="616"/>
        <v>0</v>
      </c>
      <c r="Z356" s="83">
        <f t="shared" si="616"/>
        <v>504.2</v>
      </c>
      <c r="AA356" s="83">
        <f t="shared" si="616"/>
        <v>504.2</v>
      </c>
      <c r="AB356" s="81">
        <f t="shared" si="163"/>
        <v>100</v>
      </c>
      <c r="AC356" s="83">
        <f t="shared" si="616"/>
        <v>0</v>
      </c>
      <c r="AD356" s="83">
        <f t="shared" si="616"/>
        <v>0</v>
      </c>
      <c r="AE356" s="81"/>
      <c r="AF356" s="83">
        <f t="shared" si="616"/>
        <v>0</v>
      </c>
      <c r="AG356" s="83">
        <f t="shared" si="616"/>
        <v>0</v>
      </c>
      <c r="AH356" s="83">
        <f t="shared" si="616"/>
        <v>0</v>
      </c>
      <c r="AI356" s="83">
        <f>SUM(AI357:AI366)</f>
        <v>412</v>
      </c>
      <c r="AJ356" s="83">
        <f t="shared" ref="AJ356:AM356" si="617">SUM(AJ357:AJ366)</f>
        <v>412</v>
      </c>
      <c r="AK356" s="83">
        <f t="shared" si="614"/>
        <v>100</v>
      </c>
      <c r="AL356" s="83">
        <f t="shared" si="617"/>
        <v>1615</v>
      </c>
      <c r="AM356" s="83">
        <f t="shared" si="617"/>
        <v>1615</v>
      </c>
      <c r="AN356" s="83">
        <f t="shared" ref="AN356:AN357" si="618">AM356/AL356*100</f>
        <v>100</v>
      </c>
      <c r="AO356" s="83">
        <f t="shared" si="616"/>
        <v>1200</v>
      </c>
      <c r="AP356" s="83">
        <f t="shared" si="616"/>
        <v>683.85840000000007</v>
      </c>
      <c r="AQ356" s="83">
        <f t="shared" si="571"/>
        <v>56.988200000000013</v>
      </c>
      <c r="AR356" s="83">
        <f t="shared" si="616"/>
        <v>0</v>
      </c>
      <c r="AS356" s="83">
        <f t="shared" si="616"/>
        <v>0</v>
      </c>
      <c r="AT356" s="83">
        <f t="shared" si="616"/>
        <v>0</v>
      </c>
      <c r="AU356" s="83">
        <f t="shared" si="616"/>
        <v>0</v>
      </c>
      <c r="AV356" s="83">
        <f t="shared" si="616"/>
        <v>0</v>
      </c>
      <c r="AW356" s="83">
        <f t="shared" si="616"/>
        <v>0</v>
      </c>
      <c r="AX356" s="83">
        <f t="shared" si="616"/>
        <v>0</v>
      </c>
      <c r="AY356" s="83">
        <f t="shared" si="616"/>
        <v>0</v>
      </c>
      <c r="AZ356" s="83">
        <f t="shared" ref="AZ356:BF356" si="619">AZ357+AZ358+AZ359</f>
        <v>0</v>
      </c>
      <c r="BA356" s="83">
        <f t="shared" si="619"/>
        <v>0</v>
      </c>
      <c r="BB356" s="83">
        <f t="shared" si="619"/>
        <v>0</v>
      </c>
      <c r="BC356" s="83">
        <f t="shared" si="619"/>
        <v>0</v>
      </c>
      <c r="BD356" s="83">
        <f t="shared" si="619"/>
        <v>0</v>
      </c>
      <c r="BE356" s="83">
        <f t="shared" si="619"/>
        <v>0</v>
      </c>
      <c r="BF356" s="83">
        <f t="shared" si="619"/>
        <v>0</v>
      </c>
      <c r="BG356" s="83">
        <f>SUM(BG357:BG366)</f>
        <v>1006.7</v>
      </c>
      <c r="BH356" s="83">
        <f>SUM(BH357:BH366)</f>
        <v>0.47273999999999999</v>
      </c>
      <c r="BI356" s="81">
        <f t="shared" ref="BI356:BI366" si="620">BH356/BG356*100</f>
        <v>4.6959372206218333E-2</v>
      </c>
      <c r="BJ356" s="83"/>
      <c r="BK356" s="83">
        <f>SUM(BK357:BK366)</f>
        <v>0</v>
      </c>
      <c r="BL356" s="81"/>
      <c r="BM356" s="83">
        <f t="shared" ref="BM356:BO356" si="621">BM357+BM358+BM359</f>
        <v>0</v>
      </c>
      <c r="BN356" s="83">
        <f t="shared" si="621"/>
        <v>0</v>
      </c>
      <c r="BO356" s="83">
        <f t="shared" si="621"/>
        <v>0</v>
      </c>
      <c r="BP356" s="83">
        <f>SUM(BP357:BP366)</f>
        <v>0</v>
      </c>
      <c r="BQ356" s="83">
        <f>SUM(BQ357:BQ366)</f>
        <v>0</v>
      </c>
      <c r="BR356" s="81"/>
      <c r="BS356" s="83">
        <f>SUM(BS357:BS366)</f>
        <v>0</v>
      </c>
      <c r="BT356" s="83">
        <f>SUM(BT357:BT366)</f>
        <v>0</v>
      </c>
      <c r="BU356" s="81"/>
      <c r="BV356" s="83">
        <f>SUM(BV357:BV366)</f>
        <v>0</v>
      </c>
      <c r="BW356" s="83">
        <f>SUM(BW357:BW366)</f>
        <v>0</v>
      </c>
      <c r="BX356" s="81"/>
      <c r="BY356" s="83">
        <f>SUM(BY357:BY366)</f>
        <v>0</v>
      </c>
      <c r="BZ356" s="83">
        <f>SUM(BZ357:BZ366)</f>
        <v>0</v>
      </c>
      <c r="CA356" s="81"/>
      <c r="CB356" s="83">
        <f>SUM(CB357:CB366)</f>
        <v>6932.4</v>
      </c>
      <c r="CC356" s="83">
        <f>SUM(CC357:CC366)</f>
        <v>2398</v>
      </c>
      <c r="CD356" s="81">
        <f>CC356/CB356*100</f>
        <v>34.591194968553459</v>
      </c>
      <c r="CE356" s="83">
        <f>SUM(CE357:CE366)</f>
        <v>160</v>
      </c>
      <c r="CF356" s="83">
        <f>SUM(CF357:CF366)</f>
        <v>160</v>
      </c>
      <c r="CG356" s="81">
        <f t="shared" si="591"/>
        <v>100</v>
      </c>
      <c r="CH356" s="83">
        <f>SUM(CH357:CH366)</f>
        <v>0</v>
      </c>
      <c r="CI356" s="83">
        <f>SUM(CI357:CI366)</f>
        <v>0</v>
      </c>
      <c r="CJ356" s="81"/>
      <c r="CK356" s="83">
        <f>SUM(CK357:CK366)</f>
        <v>0</v>
      </c>
      <c r="CL356" s="83">
        <f>SUM(CL357:CL366)</f>
        <v>0</v>
      </c>
      <c r="CM356" s="81"/>
      <c r="CN356" s="83">
        <f>SUM(CN357:CN366)</f>
        <v>35</v>
      </c>
      <c r="CO356" s="83">
        <f>SUM(CO357:CO366)</f>
        <v>35</v>
      </c>
      <c r="CP356" s="81">
        <f t="shared" ref="CP356:CP357" si="622">CO356/CN356*100</f>
        <v>100</v>
      </c>
      <c r="CQ356" s="83">
        <f>SUM(CQ357:CQ366)</f>
        <v>0</v>
      </c>
      <c r="CR356" s="83">
        <f>SUM(CR357:CR366)</f>
        <v>0</v>
      </c>
      <c r="CS356" s="81"/>
      <c r="CT356" s="83">
        <f>SUM(CT357:CT366)</f>
        <v>0</v>
      </c>
      <c r="CU356" s="83">
        <f>SUM(CU357:CU366)</f>
        <v>0</v>
      </c>
      <c r="CV356" s="81"/>
      <c r="CW356" s="83">
        <f>SUM(CW357:CW366)</f>
        <v>0</v>
      </c>
      <c r="CX356" s="83">
        <f>SUM(CX357:CX366)</f>
        <v>0</v>
      </c>
      <c r="CY356" s="81"/>
      <c r="CZ356" s="83">
        <f>SUM(CZ357:CZ366)</f>
        <v>0</v>
      </c>
      <c r="DA356" s="83">
        <f>SUM(DA357:DA366)</f>
        <v>0</v>
      </c>
      <c r="DB356" s="81"/>
      <c r="DC356" s="83">
        <f>SUM(DC357:DC366)</f>
        <v>0</v>
      </c>
      <c r="DD356" s="83">
        <f>SUM(DD357:DD366)</f>
        <v>0</v>
      </c>
      <c r="DE356" s="81"/>
      <c r="DF356" s="83">
        <f>SUM(DF357:DF366)</f>
        <v>0</v>
      </c>
      <c r="DG356" s="83">
        <f>SUM(DG357:DG366)</f>
        <v>0</v>
      </c>
      <c r="DH356" s="81"/>
      <c r="DI356" s="83">
        <f>SUM(DI357:DI366)</f>
        <v>0</v>
      </c>
      <c r="DJ356" s="83">
        <f>SUM(DJ357:DJ366)</f>
        <v>0</v>
      </c>
      <c r="DK356" s="81"/>
      <c r="DL356" s="83">
        <f>SUM(DL357:DL366)</f>
        <v>0</v>
      </c>
      <c r="DM356" s="83">
        <f>SUM(DM357:DM366)</f>
        <v>0</v>
      </c>
      <c r="DN356" s="81"/>
      <c r="DO356" s="83">
        <f>SUM(DO357:DO366)</f>
        <v>0</v>
      </c>
      <c r="DP356" s="83">
        <f>SUM(DP357:DP366)</f>
        <v>0</v>
      </c>
      <c r="DQ356" s="81"/>
      <c r="DR356" s="83">
        <f>SUM(DR357:DR366)</f>
        <v>0</v>
      </c>
      <c r="DS356" s="83">
        <f>SUM(DS357:DS366)</f>
        <v>0</v>
      </c>
      <c r="DT356" s="81"/>
      <c r="DU356" s="83">
        <f>SUM(DU357:DU366)</f>
        <v>0</v>
      </c>
      <c r="DV356" s="83">
        <f>SUM(DV357:DV366)</f>
        <v>0</v>
      </c>
      <c r="DW356" s="81"/>
      <c r="DX356" s="83">
        <f>SUM(DX357:DX366)</f>
        <v>0</v>
      </c>
      <c r="DY356" s="83">
        <f>SUM(DY357:DY366)</f>
        <v>0</v>
      </c>
      <c r="DZ356" s="81"/>
      <c r="EA356" s="83">
        <f t="shared" ref="EA356:EB356" si="623">EA357+EA358+EA359</f>
        <v>504.5</v>
      </c>
      <c r="EB356" s="83">
        <f t="shared" si="623"/>
        <v>0</v>
      </c>
      <c r="EC356" s="81">
        <f t="shared" ref="EC356:EC357" si="624">EB356/EA356*100</f>
        <v>0</v>
      </c>
      <c r="ED356" s="83">
        <f t="shared" ref="ED356:EE356" si="625">ED357+ED358+ED359</f>
        <v>0</v>
      </c>
      <c r="EE356" s="83">
        <f t="shared" si="625"/>
        <v>0</v>
      </c>
      <c r="EF356" s="81"/>
      <c r="EG356" s="83"/>
      <c r="EH356" s="83"/>
      <c r="EI356" s="81"/>
      <c r="EJ356" s="83"/>
      <c r="EK356" s="83"/>
      <c r="EL356" s="81"/>
      <c r="EM356" s="83"/>
      <c r="EN356" s="83"/>
      <c r="EO356" s="81"/>
      <c r="EP356" s="83"/>
      <c r="EQ356" s="83"/>
      <c r="ER356" s="81"/>
      <c r="ES356" s="83"/>
      <c r="ET356" s="83"/>
      <c r="EU356" s="81"/>
      <c r="EV356" s="83"/>
      <c r="EW356" s="83"/>
      <c r="EX356" s="81"/>
      <c r="EY356" s="83"/>
      <c r="EZ356" s="83"/>
      <c r="FA356" s="81"/>
      <c r="FB356" s="83"/>
      <c r="FC356" s="83"/>
      <c r="FD356" s="81"/>
      <c r="FE356" s="83"/>
      <c r="FF356" s="83"/>
      <c r="FG356" s="81"/>
      <c r="FH356" s="83">
        <f>SUM(FH357:FH366)</f>
        <v>40</v>
      </c>
      <c r="FI356" s="83">
        <f>SUM(FI357:FI366)</f>
        <v>40</v>
      </c>
      <c r="FJ356" s="81">
        <f t="shared" si="590"/>
        <v>100</v>
      </c>
      <c r="FK356" s="83"/>
      <c r="FL356" s="83"/>
      <c r="FM356" s="81"/>
      <c r="FN356" s="83"/>
      <c r="FO356" s="83"/>
      <c r="FP356" s="81"/>
      <c r="FQ356" s="83"/>
      <c r="FR356" s="83"/>
      <c r="FS356" s="81"/>
      <c r="FT356" s="83"/>
      <c r="FU356" s="83"/>
      <c r="FV356" s="81"/>
    </row>
    <row r="357" spans="1:178" s="12" customFormat="1" ht="31.5" x14ac:dyDescent="0.25">
      <c r="A357" s="59" t="s">
        <v>383</v>
      </c>
      <c r="B357" s="50">
        <f t="shared" si="578"/>
        <v>11663.3</v>
      </c>
      <c r="C357" s="50">
        <f t="shared" si="579"/>
        <v>5848.0583999999999</v>
      </c>
      <c r="D357" s="15">
        <f t="shared" si="112"/>
        <v>50.140684025961782</v>
      </c>
      <c r="E357" s="15"/>
      <c r="F357" s="15"/>
      <c r="G357" s="15"/>
      <c r="H357" s="15"/>
      <c r="I357" s="15"/>
      <c r="J357" s="15"/>
      <c r="K357" s="15"/>
      <c r="L357" s="15"/>
      <c r="M357" s="15"/>
      <c r="N357" s="15"/>
      <c r="O357" s="15"/>
      <c r="P357" s="15"/>
      <c r="Q357" s="15"/>
      <c r="R357" s="15"/>
      <c r="S357" s="15"/>
      <c r="T357" s="15"/>
      <c r="U357" s="15"/>
      <c r="V357" s="14"/>
      <c r="W357" s="15"/>
      <c r="X357" s="15"/>
      <c r="Y357" s="14"/>
      <c r="Z357" s="15">
        <v>504.2</v>
      </c>
      <c r="AA357" s="15">
        <v>504.2</v>
      </c>
      <c r="AB357" s="14">
        <f t="shared" si="163"/>
        <v>100</v>
      </c>
      <c r="AC357" s="15"/>
      <c r="AD357" s="15"/>
      <c r="AE357" s="14"/>
      <c r="AF357" s="15"/>
      <c r="AG357" s="15"/>
      <c r="AH357" s="14"/>
      <c r="AI357" s="15">
        <v>412</v>
      </c>
      <c r="AJ357" s="15">
        <v>412</v>
      </c>
      <c r="AK357" s="15">
        <f t="shared" si="614"/>
        <v>100</v>
      </c>
      <c r="AL357" s="14">
        <v>1615</v>
      </c>
      <c r="AM357" s="14">
        <v>1615</v>
      </c>
      <c r="AN357" s="15">
        <f t="shared" si="618"/>
        <v>100</v>
      </c>
      <c r="AO357" s="15">
        <v>1200</v>
      </c>
      <c r="AP357" s="15">
        <v>683.85840000000007</v>
      </c>
      <c r="AQ357" s="15">
        <f t="shared" si="571"/>
        <v>56.988200000000013</v>
      </c>
      <c r="AR357" s="15"/>
      <c r="AS357" s="15"/>
      <c r="AT357" s="14"/>
      <c r="AU357" s="15"/>
      <c r="AV357" s="15"/>
      <c r="AW357" s="14"/>
      <c r="AX357" s="15"/>
      <c r="AY357" s="15"/>
      <c r="AZ357" s="14"/>
      <c r="BA357" s="15"/>
      <c r="BB357" s="15"/>
      <c r="BC357" s="14"/>
      <c r="BD357" s="15"/>
      <c r="BE357" s="15"/>
      <c r="BF357" s="14"/>
      <c r="BG357" s="15">
        <v>260.2</v>
      </c>
      <c r="BH357" s="15"/>
      <c r="BI357" s="14">
        <f t="shared" si="620"/>
        <v>0</v>
      </c>
      <c r="BJ357" s="15"/>
      <c r="BK357" s="15"/>
      <c r="BL357" s="14"/>
      <c r="BM357" s="15"/>
      <c r="BN357" s="15"/>
      <c r="BO357" s="14"/>
      <c r="BP357" s="15"/>
      <c r="BQ357" s="15"/>
      <c r="BR357" s="14"/>
      <c r="BS357" s="15"/>
      <c r="BT357" s="15"/>
      <c r="BU357" s="14"/>
      <c r="BV357" s="15"/>
      <c r="BW357" s="15"/>
      <c r="BX357" s="14"/>
      <c r="BY357" s="15"/>
      <c r="BZ357" s="15"/>
      <c r="CA357" s="14"/>
      <c r="CB357" s="14">
        <v>6932.4</v>
      </c>
      <c r="CC357" s="14">
        <v>2398</v>
      </c>
      <c r="CD357" s="14">
        <f>CC357/CB357*100</f>
        <v>34.591194968553459</v>
      </c>
      <c r="CE357" s="14">
        <v>160</v>
      </c>
      <c r="CF357" s="14">
        <v>160</v>
      </c>
      <c r="CG357" s="14">
        <f t="shared" si="591"/>
        <v>100</v>
      </c>
      <c r="CH357" s="14"/>
      <c r="CI357" s="14"/>
      <c r="CJ357" s="14"/>
      <c r="CK357" s="14"/>
      <c r="CL357" s="14"/>
      <c r="CM357" s="14"/>
      <c r="CN357" s="14">
        <v>35</v>
      </c>
      <c r="CO357" s="14">
        <v>35</v>
      </c>
      <c r="CP357" s="14">
        <f t="shared" si="622"/>
        <v>100</v>
      </c>
      <c r="CQ357" s="14"/>
      <c r="CR357" s="14"/>
      <c r="CS357" s="14"/>
      <c r="CT357" s="14"/>
      <c r="CU357" s="14"/>
      <c r="CV357" s="14"/>
      <c r="CW357" s="14"/>
      <c r="CX357" s="14"/>
      <c r="CY357" s="14"/>
      <c r="CZ357" s="14"/>
      <c r="DA357" s="14"/>
      <c r="DB357" s="14"/>
      <c r="DC357" s="14"/>
      <c r="DD357" s="14"/>
      <c r="DE357" s="14"/>
      <c r="DF357" s="14"/>
      <c r="DG357" s="14"/>
      <c r="DH357" s="14"/>
      <c r="DI357" s="14"/>
      <c r="DJ357" s="14"/>
      <c r="DK357" s="14"/>
      <c r="DL357" s="14"/>
      <c r="DM357" s="14"/>
      <c r="DN357" s="14"/>
      <c r="DO357" s="14"/>
      <c r="DP357" s="14"/>
      <c r="DQ357" s="14"/>
      <c r="DR357" s="14"/>
      <c r="DS357" s="14"/>
      <c r="DT357" s="14"/>
      <c r="DU357" s="14"/>
      <c r="DV357" s="14"/>
      <c r="DW357" s="14"/>
      <c r="DX357" s="14"/>
      <c r="DY357" s="14"/>
      <c r="DZ357" s="14"/>
      <c r="EA357" s="191">
        <v>504.5</v>
      </c>
      <c r="EB357" s="15"/>
      <c r="EC357" s="14">
        <f t="shared" si="624"/>
        <v>0</v>
      </c>
      <c r="ED357" s="172"/>
      <c r="EE357" s="15"/>
      <c r="EF357" s="14"/>
      <c r="EG357" s="172"/>
      <c r="EH357" s="15"/>
      <c r="EI357" s="14"/>
      <c r="EJ357" s="172"/>
      <c r="EK357" s="15"/>
      <c r="EL357" s="14"/>
      <c r="EM357" s="172"/>
      <c r="EN357" s="15"/>
      <c r="EO357" s="14"/>
      <c r="EP357" s="172"/>
      <c r="EQ357" s="15"/>
      <c r="ER357" s="14"/>
      <c r="ES357" s="172"/>
      <c r="ET357" s="15"/>
      <c r="EU357" s="14"/>
      <c r="EV357" s="172"/>
      <c r="EW357" s="15"/>
      <c r="EX357" s="14"/>
      <c r="EY357" s="172"/>
      <c r="EZ357" s="15"/>
      <c r="FA357" s="14"/>
      <c r="FB357" s="172"/>
      <c r="FC357" s="15"/>
      <c r="FD357" s="14"/>
      <c r="FE357" s="172"/>
      <c r="FF357" s="15"/>
      <c r="FG357" s="14"/>
      <c r="FH357" s="172">
        <v>40</v>
      </c>
      <c r="FI357" s="172">
        <v>40</v>
      </c>
      <c r="FJ357" s="14">
        <f t="shared" si="590"/>
        <v>100</v>
      </c>
      <c r="FK357" s="172"/>
      <c r="FL357" s="172"/>
      <c r="FM357" s="14"/>
      <c r="FN357" s="172"/>
      <c r="FO357" s="172"/>
      <c r="FP357" s="14"/>
      <c r="FQ357" s="172"/>
      <c r="FR357" s="172"/>
      <c r="FS357" s="14"/>
      <c r="FT357" s="172"/>
      <c r="FU357" s="172"/>
      <c r="FV357" s="14"/>
    </row>
    <row r="358" spans="1:178" s="12" customFormat="1" ht="15.75" x14ac:dyDescent="0.25">
      <c r="A358" s="59" t="s">
        <v>438</v>
      </c>
      <c r="B358" s="50">
        <f t="shared" si="578"/>
        <v>3.2</v>
      </c>
      <c r="C358" s="50">
        <f t="shared" si="579"/>
        <v>0.47273999999999999</v>
      </c>
      <c r="D358" s="15">
        <f t="shared" si="112"/>
        <v>14.773124999999999</v>
      </c>
      <c r="E358" s="50"/>
      <c r="F358" s="50"/>
      <c r="G358" s="50"/>
      <c r="H358" s="50"/>
      <c r="I358" s="50"/>
      <c r="J358" s="50"/>
      <c r="K358" s="50"/>
      <c r="L358" s="50"/>
      <c r="M358" s="50"/>
      <c r="N358" s="238"/>
      <c r="O358" s="238"/>
      <c r="P358" s="238"/>
      <c r="Q358" s="238"/>
      <c r="R358" s="238"/>
      <c r="S358" s="238"/>
      <c r="T358" s="238"/>
      <c r="U358" s="238"/>
      <c r="V358" s="238"/>
      <c r="W358" s="238"/>
      <c r="X358" s="238"/>
      <c r="Y358" s="238"/>
      <c r="Z358" s="50"/>
      <c r="AA358" s="15"/>
      <c r="AB358" s="50"/>
      <c r="AC358" s="238"/>
      <c r="AD358" s="238"/>
      <c r="AE358" s="14"/>
      <c r="AF358" s="238"/>
      <c r="AG358" s="238"/>
      <c r="AH358" s="238"/>
      <c r="AI358" s="238"/>
      <c r="AJ358" s="238"/>
      <c r="AK358" s="83"/>
      <c r="AL358" s="238"/>
      <c r="AM358" s="238"/>
      <c r="AN358" s="238"/>
      <c r="AO358" s="238"/>
      <c r="AP358" s="238"/>
      <c r="AQ358" s="15"/>
      <c r="AR358" s="238"/>
      <c r="AS358" s="238"/>
      <c r="AT358" s="238"/>
      <c r="AU358" s="238"/>
      <c r="AV358" s="238"/>
      <c r="AW358" s="238"/>
      <c r="AX358" s="238"/>
      <c r="AY358" s="238"/>
      <c r="AZ358" s="238"/>
      <c r="BA358" s="238"/>
      <c r="BB358" s="238"/>
      <c r="BC358" s="238"/>
      <c r="BD358" s="238"/>
      <c r="BE358" s="238"/>
      <c r="BF358" s="238"/>
      <c r="BG358" s="15">
        <v>3.2</v>
      </c>
      <c r="BH358" s="15">
        <v>0.47273999999999999</v>
      </c>
      <c r="BI358" s="14">
        <f t="shared" si="620"/>
        <v>14.773124999999999</v>
      </c>
      <c r="BJ358" s="15"/>
      <c r="BK358" s="15"/>
      <c r="BL358" s="238"/>
      <c r="BM358" s="238"/>
      <c r="BN358" s="238"/>
      <c r="BO358" s="238"/>
      <c r="BP358" s="15"/>
      <c r="BQ358" s="15"/>
      <c r="BR358" s="238"/>
      <c r="BS358" s="15"/>
      <c r="BT358" s="15"/>
      <c r="BU358" s="238"/>
      <c r="BV358" s="15"/>
      <c r="BW358" s="15"/>
      <c r="BX358" s="238"/>
      <c r="BY358" s="15"/>
      <c r="BZ358" s="15"/>
      <c r="CA358" s="238"/>
      <c r="CB358" s="15"/>
      <c r="CC358" s="15"/>
      <c r="CD358" s="238"/>
      <c r="CE358" s="15"/>
      <c r="CF358" s="15"/>
      <c r="CG358" s="14"/>
      <c r="CH358" s="15"/>
      <c r="CI358" s="15"/>
      <c r="CJ358" s="14"/>
      <c r="CK358" s="15"/>
      <c r="CL358" s="15"/>
      <c r="CM358" s="14"/>
      <c r="CN358" s="15"/>
      <c r="CO358" s="15"/>
      <c r="CP358" s="14"/>
      <c r="CQ358" s="15"/>
      <c r="CR358" s="15"/>
      <c r="CS358" s="14"/>
      <c r="CT358" s="15"/>
      <c r="CU358" s="15"/>
      <c r="CV358" s="14"/>
      <c r="CW358" s="15"/>
      <c r="CX358" s="15"/>
      <c r="CY358" s="14"/>
      <c r="CZ358" s="15"/>
      <c r="DA358" s="15"/>
      <c r="DB358" s="14"/>
      <c r="DC358" s="15"/>
      <c r="DD358" s="15"/>
      <c r="DE358" s="14"/>
      <c r="DF358" s="15"/>
      <c r="DG358" s="15"/>
      <c r="DH358" s="14"/>
      <c r="DI358" s="15"/>
      <c r="DJ358" s="15"/>
      <c r="DK358" s="14"/>
      <c r="DL358" s="15"/>
      <c r="DM358" s="15"/>
      <c r="DN358" s="14"/>
      <c r="DO358" s="15"/>
      <c r="DP358" s="15"/>
      <c r="DQ358" s="14"/>
      <c r="DR358" s="15"/>
      <c r="DS358" s="15"/>
      <c r="DT358" s="14"/>
      <c r="DU358" s="15"/>
      <c r="DV358" s="15"/>
      <c r="DW358" s="14"/>
      <c r="DX358" s="15"/>
      <c r="DY358" s="15"/>
      <c r="DZ358" s="14"/>
      <c r="EA358" s="50"/>
      <c r="EB358" s="15"/>
      <c r="EC358" s="50"/>
      <c r="ED358" s="50"/>
      <c r="EE358" s="15"/>
      <c r="EF358" s="50"/>
      <c r="EG358" s="50"/>
      <c r="EH358" s="15"/>
      <c r="EI358" s="50"/>
      <c r="EJ358" s="50"/>
      <c r="EK358" s="15"/>
      <c r="EL358" s="50"/>
      <c r="EM358" s="50"/>
      <c r="EN358" s="15"/>
      <c r="EO358" s="50"/>
      <c r="EP358" s="50"/>
      <c r="EQ358" s="15"/>
      <c r="ER358" s="50"/>
      <c r="ES358" s="50"/>
      <c r="ET358" s="15"/>
      <c r="EU358" s="50"/>
      <c r="EV358" s="50"/>
      <c r="EW358" s="15"/>
      <c r="EX358" s="50"/>
      <c r="EY358" s="50"/>
      <c r="EZ358" s="15"/>
      <c r="FA358" s="50"/>
      <c r="FB358" s="50"/>
      <c r="FC358" s="15"/>
      <c r="FD358" s="50"/>
      <c r="FE358" s="50"/>
      <c r="FF358" s="15"/>
      <c r="FG358" s="50"/>
      <c r="FH358" s="50"/>
      <c r="FI358" s="15"/>
      <c r="FJ358" s="14"/>
      <c r="FK358" s="50"/>
      <c r="FL358" s="15"/>
      <c r="FM358" s="14"/>
      <c r="FN358" s="50"/>
      <c r="FO358" s="15"/>
      <c r="FP358" s="14"/>
      <c r="FQ358" s="50"/>
      <c r="FR358" s="15"/>
      <c r="FS358" s="14"/>
      <c r="FT358" s="50"/>
      <c r="FU358" s="15"/>
      <c r="FV358" s="14"/>
    </row>
    <row r="359" spans="1:178" s="12" customFormat="1" ht="15.75" x14ac:dyDescent="0.25">
      <c r="A359" s="59" t="s">
        <v>439</v>
      </c>
      <c r="B359" s="50">
        <f t="shared" si="578"/>
        <v>70.7</v>
      </c>
      <c r="C359" s="50">
        <f t="shared" si="579"/>
        <v>0</v>
      </c>
      <c r="D359" s="15">
        <f t="shared" si="112"/>
        <v>0</v>
      </c>
      <c r="E359" s="50"/>
      <c r="F359" s="50"/>
      <c r="G359" s="50"/>
      <c r="H359" s="50"/>
      <c r="I359" s="50"/>
      <c r="J359" s="50"/>
      <c r="K359" s="50"/>
      <c r="L359" s="50"/>
      <c r="M359" s="50"/>
      <c r="N359" s="238"/>
      <c r="O359" s="238"/>
      <c r="P359" s="238"/>
      <c r="Q359" s="238"/>
      <c r="R359" s="238"/>
      <c r="S359" s="238"/>
      <c r="T359" s="238"/>
      <c r="U359" s="238"/>
      <c r="V359" s="238"/>
      <c r="W359" s="238"/>
      <c r="X359" s="238"/>
      <c r="Y359" s="238"/>
      <c r="Z359" s="50"/>
      <c r="AA359" s="15"/>
      <c r="AB359" s="50"/>
      <c r="AC359" s="14"/>
      <c r="AD359" s="14"/>
      <c r="AE359" s="14"/>
      <c r="AF359" s="238"/>
      <c r="AG359" s="238"/>
      <c r="AH359" s="238"/>
      <c r="AI359" s="238"/>
      <c r="AJ359" s="238"/>
      <c r="AK359" s="83"/>
      <c r="AL359" s="238"/>
      <c r="AM359" s="238"/>
      <c r="AN359" s="238"/>
      <c r="AO359" s="238"/>
      <c r="AP359" s="238"/>
      <c r="AQ359" s="15"/>
      <c r="AR359" s="238"/>
      <c r="AS359" s="238"/>
      <c r="AT359" s="238"/>
      <c r="AU359" s="238"/>
      <c r="AV359" s="238"/>
      <c r="AW359" s="238"/>
      <c r="AX359" s="238"/>
      <c r="AY359" s="238"/>
      <c r="AZ359" s="238"/>
      <c r="BA359" s="238"/>
      <c r="BB359" s="238"/>
      <c r="BC359" s="238"/>
      <c r="BD359" s="238"/>
      <c r="BE359" s="238"/>
      <c r="BF359" s="238"/>
      <c r="BG359" s="15">
        <v>70.7</v>
      </c>
      <c r="BH359" s="15"/>
      <c r="BI359" s="14">
        <f t="shared" si="620"/>
        <v>0</v>
      </c>
      <c r="BJ359" s="15"/>
      <c r="BK359" s="15"/>
      <c r="BL359" s="238"/>
      <c r="BM359" s="238"/>
      <c r="BN359" s="238"/>
      <c r="BO359" s="238"/>
      <c r="BP359" s="15"/>
      <c r="BQ359" s="15"/>
      <c r="BR359" s="238"/>
      <c r="BS359" s="15"/>
      <c r="BT359" s="15"/>
      <c r="BU359" s="238"/>
      <c r="BV359" s="15"/>
      <c r="BW359" s="15"/>
      <c r="BX359" s="238"/>
      <c r="BY359" s="15"/>
      <c r="BZ359" s="15"/>
      <c r="CA359" s="238"/>
      <c r="CB359" s="15"/>
      <c r="CC359" s="15"/>
      <c r="CD359" s="238"/>
      <c r="CE359" s="15"/>
      <c r="CF359" s="15"/>
      <c r="CG359" s="14"/>
      <c r="CH359" s="15"/>
      <c r="CI359" s="15"/>
      <c r="CJ359" s="14"/>
      <c r="CK359" s="15"/>
      <c r="CL359" s="15"/>
      <c r="CM359" s="14"/>
      <c r="CN359" s="15"/>
      <c r="CO359" s="15"/>
      <c r="CP359" s="14"/>
      <c r="CQ359" s="15"/>
      <c r="CR359" s="15"/>
      <c r="CS359" s="14"/>
      <c r="CT359" s="15"/>
      <c r="CU359" s="15"/>
      <c r="CV359" s="14"/>
      <c r="CW359" s="15"/>
      <c r="CX359" s="15"/>
      <c r="CY359" s="14"/>
      <c r="CZ359" s="15"/>
      <c r="DA359" s="15"/>
      <c r="DB359" s="14"/>
      <c r="DC359" s="15"/>
      <c r="DD359" s="15"/>
      <c r="DE359" s="14"/>
      <c r="DF359" s="15"/>
      <c r="DG359" s="15"/>
      <c r="DH359" s="14"/>
      <c r="DI359" s="15"/>
      <c r="DJ359" s="15"/>
      <c r="DK359" s="14"/>
      <c r="DL359" s="15"/>
      <c r="DM359" s="15"/>
      <c r="DN359" s="14"/>
      <c r="DO359" s="15"/>
      <c r="DP359" s="15"/>
      <c r="DQ359" s="14"/>
      <c r="DR359" s="15"/>
      <c r="DS359" s="15"/>
      <c r="DT359" s="14"/>
      <c r="DU359" s="15"/>
      <c r="DV359" s="15"/>
      <c r="DW359" s="14"/>
      <c r="DX359" s="15"/>
      <c r="DY359" s="15"/>
      <c r="DZ359" s="14"/>
      <c r="EA359" s="50"/>
      <c r="EB359" s="15"/>
      <c r="EC359" s="50"/>
      <c r="ED359" s="50"/>
      <c r="EE359" s="15"/>
      <c r="EF359" s="50"/>
      <c r="EG359" s="50"/>
      <c r="EH359" s="15"/>
      <c r="EI359" s="50"/>
      <c r="EJ359" s="50"/>
      <c r="EK359" s="15"/>
      <c r="EL359" s="50"/>
      <c r="EM359" s="50"/>
      <c r="EN359" s="15"/>
      <c r="EO359" s="50"/>
      <c r="EP359" s="50"/>
      <c r="EQ359" s="15"/>
      <c r="ER359" s="50"/>
      <c r="ES359" s="50"/>
      <c r="ET359" s="15"/>
      <c r="EU359" s="50"/>
      <c r="EV359" s="50"/>
      <c r="EW359" s="15"/>
      <c r="EX359" s="50"/>
      <c r="EY359" s="50"/>
      <c r="EZ359" s="15"/>
      <c r="FA359" s="50"/>
      <c r="FB359" s="50"/>
      <c r="FC359" s="15"/>
      <c r="FD359" s="50"/>
      <c r="FE359" s="50"/>
      <c r="FF359" s="15"/>
      <c r="FG359" s="50"/>
      <c r="FH359" s="50"/>
      <c r="FI359" s="15"/>
      <c r="FJ359" s="14"/>
      <c r="FK359" s="50"/>
      <c r="FL359" s="15"/>
      <c r="FM359" s="14"/>
      <c r="FN359" s="50"/>
      <c r="FO359" s="15"/>
      <c r="FP359" s="14"/>
      <c r="FQ359" s="50"/>
      <c r="FR359" s="15"/>
      <c r="FS359" s="14"/>
      <c r="FT359" s="50"/>
      <c r="FU359" s="15"/>
      <c r="FV359" s="14"/>
    </row>
    <row r="360" spans="1:178" s="12" customFormat="1" ht="15.75" x14ac:dyDescent="0.25">
      <c r="A360" s="59" t="s">
        <v>676</v>
      </c>
      <c r="B360" s="50">
        <f t="shared" si="578"/>
        <v>131.19999999999999</v>
      </c>
      <c r="C360" s="50">
        <f t="shared" si="579"/>
        <v>0</v>
      </c>
      <c r="D360" s="15">
        <f t="shared" si="112"/>
        <v>0</v>
      </c>
      <c r="E360" s="50"/>
      <c r="F360" s="50"/>
      <c r="G360" s="50"/>
      <c r="H360" s="50"/>
      <c r="I360" s="50"/>
      <c r="J360" s="50"/>
      <c r="K360" s="50"/>
      <c r="L360" s="50"/>
      <c r="M360" s="50"/>
      <c r="N360" s="238"/>
      <c r="O360" s="238"/>
      <c r="P360" s="238"/>
      <c r="Q360" s="238"/>
      <c r="R360" s="238"/>
      <c r="S360" s="238"/>
      <c r="T360" s="238"/>
      <c r="U360" s="238"/>
      <c r="V360" s="238"/>
      <c r="W360" s="238"/>
      <c r="X360" s="238"/>
      <c r="Y360" s="238"/>
      <c r="Z360" s="50"/>
      <c r="AA360" s="15"/>
      <c r="AB360" s="50"/>
      <c r="AC360" s="14"/>
      <c r="AD360" s="14"/>
      <c r="AE360" s="14"/>
      <c r="AF360" s="238"/>
      <c r="AG360" s="238"/>
      <c r="AH360" s="238"/>
      <c r="AI360" s="238"/>
      <c r="AJ360" s="238"/>
      <c r="AK360" s="83"/>
      <c r="AL360" s="238"/>
      <c r="AM360" s="238"/>
      <c r="AN360" s="238"/>
      <c r="AO360" s="238"/>
      <c r="AP360" s="238"/>
      <c r="AQ360" s="15"/>
      <c r="AR360" s="238"/>
      <c r="AS360" s="238"/>
      <c r="AT360" s="238"/>
      <c r="AU360" s="238"/>
      <c r="AV360" s="238"/>
      <c r="AW360" s="238"/>
      <c r="AX360" s="238"/>
      <c r="AY360" s="238"/>
      <c r="AZ360" s="238"/>
      <c r="BA360" s="238"/>
      <c r="BB360" s="238"/>
      <c r="BC360" s="238"/>
      <c r="BD360" s="238"/>
      <c r="BE360" s="238"/>
      <c r="BF360" s="238"/>
      <c r="BG360" s="15">
        <v>131.19999999999999</v>
      </c>
      <c r="BH360" s="15"/>
      <c r="BI360" s="14">
        <f t="shared" si="620"/>
        <v>0</v>
      </c>
      <c r="BJ360" s="15"/>
      <c r="BK360" s="15"/>
      <c r="BL360" s="238"/>
      <c r="BM360" s="238"/>
      <c r="BN360" s="238"/>
      <c r="BO360" s="238"/>
      <c r="BP360" s="15"/>
      <c r="BQ360" s="15"/>
      <c r="BR360" s="238"/>
      <c r="BS360" s="15"/>
      <c r="BT360" s="15"/>
      <c r="BU360" s="238"/>
      <c r="BV360" s="15"/>
      <c r="BW360" s="15"/>
      <c r="BX360" s="238"/>
      <c r="BY360" s="15"/>
      <c r="BZ360" s="15"/>
      <c r="CA360" s="238"/>
      <c r="CB360" s="15"/>
      <c r="CC360" s="15"/>
      <c r="CD360" s="238"/>
      <c r="CE360" s="15"/>
      <c r="CF360" s="15"/>
      <c r="CG360" s="14"/>
      <c r="CH360" s="15"/>
      <c r="CI360" s="15"/>
      <c r="CJ360" s="14"/>
      <c r="CK360" s="15"/>
      <c r="CL360" s="15"/>
      <c r="CM360" s="14"/>
      <c r="CN360" s="15"/>
      <c r="CO360" s="15"/>
      <c r="CP360" s="14"/>
      <c r="CQ360" s="15"/>
      <c r="CR360" s="15"/>
      <c r="CS360" s="14"/>
      <c r="CT360" s="15"/>
      <c r="CU360" s="15"/>
      <c r="CV360" s="14"/>
      <c r="CW360" s="15"/>
      <c r="CX360" s="15"/>
      <c r="CY360" s="14"/>
      <c r="CZ360" s="15"/>
      <c r="DA360" s="15"/>
      <c r="DB360" s="14"/>
      <c r="DC360" s="15"/>
      <c r="DD360" s="15"/>
      <c r="DE360" s="14"/>
      <c r="DF360" s="15"/>
      <c r="DG360" s="15"/>
      <c r="DH360" s="14"/>
      <c r="DI360" s="15"/>
      <c r="DJ360" s="15"/>
      <c r="DK360" s="14"/>
      <c r="DL360" s="15"/>
      <c r="DM360" s="15"/>
      <c r="DN360" s="14"/>
      <c r="DO360" s="15"/>
      <c r="DP360" s="15"/>
      <c r="DQ360" s="14"/>
      <c r="DR360" s="15"/>
      <c r="DS360" s="15"/>
      <c r="DT360" s="14"/>
      <c r="DU360" s="15"/>
      <c r="DV360" s="15"/>
      <c r="DW360" s="14"/>
      <c r="DX360" s="15"/>
      <c r="DY360" s="15"/>
      <c r="DZ360" s="14"/>
      <c r="EA360" s="50"/>
      <c r="EB360" s="15"/>
      <c r="EC360" s="50"/>
      <c r="ED360" s="50"/>
      <c r="EE360" s="15"/>
      <c r="EF360" s="50"/>
      <c r="EG360" s="50"/>
      <c r="EH360" s="15"/>
      <c r="EI360" s="50"/>
      <c r="EJ360" s="50"/>
      <c r="EK360" s="15"/>
      <c r="EL360" s="50"/>
      <c r="EM360" s="50"/>
      <c r="EN360" s="15"/>
      <c r="EO360" s="50"/>
      <c r="EP360" s="50"/>
      <c r="EQ360" s="15"/>
      <c r="ER360" s="50"/>
      <c r="ES360" s="50"/>
      <c r="ET360" s="15"/>
      <c r="EU360" s="50"/>
      <c r="EV360" s="50"/>
      <c r="EW360" s="15"/>
      <c r="EX360" s="50"/>
      <c r="EY360" s="50"/>
      <c r="EZ360" s="15"/>
      <c r="FA360" s="50"/>
      <c r="FB360" s="50"/>
      <c r="FC360" s="15"/>
      <c r="FD360" s="50"/>
      <c r="FE360" s="50"/>
      <c r="FF360" s="15"/>
      <c r="FG360" s="50"/>
      <c r="FH360" s="50"/>
      <c r="FI360" s="15"/>
      <c r="FJ360" s="14"/>
      <c r="FK360" s="50"/>
      <c r="FL360" s="15"/>
      <c r="FM360" s="14"/>
      <c r="FN360" s="50"/>
      <c r="FO360" s="15"/>
      <c r="FP360" s="14"/>
      <c r="FQ360" s="50"/>
      <c r="FR360" s="15"/>
      <c r="FS360" s="14"/>
      <c r="FT360" s="50"/>
      <c r="FU360" s="15"/>
      <c r="FV360" s="14"/>
    </row>
    <row r="361" spans="1:178" s="12" customFormat="1" ht="15.75" x14ac:dyDescent="0.25">
      <c r="A361" s="59" t="s">
        <v>677</v>
      </c>
      <c r="B361" s="50">
        <f t="shared" si="578"/>
        <v>115.6</v>
      </c>
      <c r="C361" s="50">
        <f t="shared" si="579"/>
        <v>0</v>
      </c>
      <c r="D361" s="15">
        <f t="shared" si="112"/>
        <v>0</v>
      </c>
      <c r="E361" s="50"/>
      <c r="F361" s="50"/>
      <c r="G361" s="50"/>
      <c r="H361" s="50"/>
      <c r="I361" s="50"/>
      <c r="J361" s="50"/>
      <c r="K361" s="50"/>
      <c r="L361" s="50"/>
      <c r="M361" s="50"/>
      <c r="N361" s="238"/>
      <c r="O361" s="238"/>
      <c r="P361" s="238"/>
      <c r="Q361" s="238"/>
      <c r="R361" s="238"/>
      <c r="S361" s="238"/>
      <c r="T361" s="238"/>
      <c r="U361" s="238"/>
      <c r="V361" s="238"/>
      <c r="W361" s="238"/>
      <c r="X361" s="238"/>
      <c r="Y361" s="238"/>
      <c r="Z361" s="50"/>
      <c r="AA361" s="15"/>
      <c r="AB361" s="50"/>
      <c r="AC361" s="14"/>
      <c r="AD361" s="14"/>
      <c r="AE361" s="14"/>
      <c r="AF361" s="238"/>
      <c r="AG361" s="238"/>
      <c r="AH361" s="238"/>
      <c r="AI361" s="238"/>
      <c r="AJ361" s="238"/>
      <c r="AK361" s="83"/>
      <c r="AL361" s="238"/>
      <c r="AM361" s="238"/>
      <c r="AN361" s="238"/>
      <c r="AO361" s="238"/>
      <c r="AP361" s="238"/>
      <c r="AQ361" s="15"/>
      <c r="AR361" s="238"/>
      <c r="AS361" s="238"/>
      <c r="AT361" s="238"/>
      <c r="AU361" s="238"/>
      <c r="AV361" s="238"/>
      <c r="AW361" s="238"/>
      <c r="AX361" s="238"/>
      <c r="AY361" s="238"/>
      <c r="AZ361" s="238"/>
      <c r="BA361" s="238"/>
      <c r="BB361" s="238"/>
      <c r="BC361" s="238"/>
      <c r="BD361" s="238"/>
      <c r="BE361" s="238"/>
      <c r="BF361" s="238"/>
      <c r="BG361" s="15">
        <v>115.6</v>
      </c>
      <c r="BH361" s="15"/>
      <c r="BI361" s="14">
        <f t="shared" si="620"/>
        <v>0</v>
      </c>
      <c r="BJ361" s="15"/>
      <c r="BK361" s="15"/>
      <c r="BL361" s="238"/>
      <c r="BM361" s="238"/>
      <c r="BN361" s="238"/>
      <c r="BO361" s="238"/>
      <c r="BP361" s="15"/>
      <c r="BQ361" s="15"/>
      <c r="BR361" s="238"/>
      <c r="BS361" s="15"/>
      <c r="BT361" s="15"/>
      <c r="BU361" s="238"/>
      <c r="BV361" s="15"/>
      <c r="BW361" s="15"/>
      <c r="BX361" s="238"/>
      <c r="BY361" s="15"/>
      <c r="BZ361" s="15"/>
      <c r="CA361" s="238"/>
      <c r="CB361" s="15"/>
      <c r="CC361" s="15"/>
      <c r="CD361" s="238"/>
      <c r="CE361" s="15"/>
      <c r="CF361" s="15"/>
      <c r="CG361" s="14"/>
      <c r="CH361" s="15"/>
      <c r="CI361" s="15"/>
      <c r="CJ361" s="14"/>
      <c r="CK361" s="15"/>
      <c r="CL361" s="15"/>
      <c r="CM361" s="14"/>
      <c r="CN361" s="15"/>
      <c r="CO361" s="15"/>
      <c r="CP361" s="14"/>
      <c r="CQ361" s="15"/>
      <c r="CR361" s="15"/>
      <c r="CS361" s="14"/>
      <c r="CT361" s="15"/>
      <c r="CU361" s="15"/>
      <c r="CV361" s="14"/>
      <c r="CW361" s="15"/>
      <c r="CX361" s="15"/>
      <c r="CY361" s="14"/>
      <c r="CZ361" s="15"/>
      <c r="DA361" s="15"/>
      <c r="DB361" s="14"/>
      <c r="DC361" s="15"/>
      <c r="DD361" s="15"/>
      <c r="DE361" s="14"/>
      <c r="DF361" s="15"/>
      <c r="DG361" s="15"/>
      <c r="DH361" s="14"/>
      <c r="DI361" s="15"/>
      <c r="DJ361" s="15"/>
      <c r="DK361" s="14"/>
      <c r="DL361" s="15"/>
      <c r="DM361" s="15"/>
      <c r="DN361" s="14"/>
      <c r="DO361" s="15"/>
      <c r="DP361" s="15"/>
      <c r="DQ361" s="14"/>
      <c r="DR361" s="15"/>
      <c r="DS361" s="15"/>
      <c r="DT361" s="14"/>
      <c r="DU361" s="15"/>
      <c r="DV361" s="15"/>
      <c r="DW361" s="14"/>
      <c r="DX361" s="15"/>
      <c r="DY361" s="15"/>
      <c r="DZ361" s="14"/>
      <c r="EA361" s="50"/>
      <c r="EB361" s="15"/>
      <c r="EC361" s="50"/>
      <c r="ED361" s="50"/>
      <c r="EE361" s="15"/>
      <c r="EF361" s="50"/>
      <c r="EG361" s="50"/>
      <c r="EH361" s="15"/>
      <c r="EI361" s="50"/>
      <c r="EJ361" s="50"/>
      <c r="EK361" s="15"/>
      <c r="EL361" s="50"/>
      <c r="EM361" s="50"/>
      <c r="EN361" s="15"/>
      <c r="EO361" s="50"/>
      <c r="EP361" s="50"/>
      <c r="EQ361" s="15"/>
      <c r="ER361" s="50"/>
      <c r="ES361" s="50"/>
      <c r="ET361" s="15"/>
      <c r="EU361" s="50"/>
      <c r="EV361" s="50"/>
      <c r="EW361" s="15"/>
      <c r="EX361" s="50"/>
      <c r="EY361" s="50"/>
      <c r="EZ361" s="15"/>
      <c r="FA361" s="50"/>
      <c r="FB361" s="50"/>
      <c r="FC361" s="15"/>
      <c r="FD361" s="50"/>
      <c r="FE361" s="50"/>
      <c r="FF361" s="15"/>
      <c r="FG361" s="50"/>
      <c r="FH361" s="50"/>
      <c r="FI361" s="15"/>
      <c r="FJ361" s="14"/>
      <c r="FK361" s="50"/>
      <c r="FL361" s="15"/>
      <c r="FM361" s="14"/>
      <c r="FN361" s="50"/>
      <c r="FO361" s="15"/>
      <c r="FP361" s="14"/>
      <c r="FQ361" s="50"/>
      <c r="FR361" s="15"/>
      <c r="FS361" s="14"/>
      <c r="FT361" s="50"/>
      <c r="FU361" s="15"/>
      <c r="FV361" s="14"/>
    </row>
    <row r="362" spans="1:178" s="12" customFormat="1" ht="15.75" x14ac:dyDescent="0.25">
      <c r="A362" s="59" t="s">
        <v>678</v>
      </c>
      <c r="B362" s="50">
        <f t="shared" si="578"/>
        <v>138</v>
      </c>
      <c r="C362" s="50">
        <f t="shared" si="579"/>
        <v>0</v>
      </c>
      <c r="D362" s="15">
        <f t="shared" si="112"/>
        <v>0</v>
      </c>
      <c r="E362" s="50"/>
      <c r="F362" s="50"/>
      <c r="G362" s="50"/>
      <c r="H362" s="50"/>
      <c r="I362" s="50"/>
      <c r="J362" s="50"/>
      <c r="K362" s="50"/>
      <c r="L362" s="50"/>
      <c r="M362" s="50"/>
      <c r="N362" s="238"/>
      <c r="O362" s="238"/>
      <c r="P362" s="238"/>
      <c r="Q362" s="238"/>
      <c r="R362" s="238"/>
      <c r="S362" s="238"/>
      <c r="T362" s="238"/>
      <c r="U362" s="238"/>
      <c r="V362" s="238"/>
      <c r="W362" s="238"/>
      <c r="X362" s="238"/>
      <c r="Y362" s="238"/>
      <c r="Z362" s="50"/>
      <c r="AA362" s="15"/>
      <c r="AB362" s="50"/>
      <c r="AC362" s="14"/>
      <c r="AD362" s="14"/>
      <c r="AE362" s="14"/>
      <c r="AF362" s="238"/>
      <c r="AG362" s="238"/>
      <c r="AH362" s="238"/>
      <c r="AI362" s="238"/>
      <c r="AJ362" s="238"/>
      <c r="AK362" s="83"/>
      <c r="AL362" s="238"/>
      <c r="AM362" s="238"/>
      <c r="AN362" s="238"/>
      <c r="AO362" s="238"/>
      <c r="AP362" s="238"/>
      <c r="AQ362" s="15"/>
      <c r="AR362" s="238"/>
      <c r="AS362" s="238"/>
      <c r="AT362" s="238"/>
      <c r="AU362" s="238"/>
      <c r="AV362" s="238"/>
      <c r="AW362" s="238"/>
      <c r="AX362" s="238"/>
      <c r="AY362" s="238"/>
      <c r="AZ362" s="238"/>
      <c r="BA362" s="238"/>
      <c r="BB362" s="238"/>
      <c r="BC362" s="238"/>
      <c r="BD362" s="238"/>
      <c r="BE362" s="238"/>
      <c r="BF362" s="238"/>
      <c r="BG362" s="15">
        <v>138</v>
      </c>
      <c r="BH362" s="15"/>
      <c r="BI362" s="14">
        <f t="shared" si="620"/>
        <v>0</v>
      </c>
      <c r="BJ362" s="15"/>
      <c r="BK362" s="15"/>
      <c r="BL362" s="238"/>
      <c r="BM362" s="238"/>
      <c r="BN362" s="238"/>
      <c r="BO362" s="238"/>
      <c r="BP362" s="15"/>
      <c r="BQ362" s="15"/>
      <c r="BR362" s="238"/>
      <c r="BS362" s="15"/>
      <c r="BT362" s="15"/>
      <c r="BU362" s="238"/>
      <c r="BV362" s="15"/>
      <c r="BW362" s="15"/>
      <c r="BX362" s="238"/>
      <c r="BY362" s="15"/>
      <c r="BZ362" s="15"/>
      <c r="CA362" s="238"/>
      <c r="CB362" s="15"/>
      <c r="CC362" s="15"/>
      <c r="CD362" s="238"/>
      <c r="CE362" s="15"/>
      <c r="CF362" s="15"/>
      <c r="CG362" s="14"/>
      <c r="CH362" s="15"/>
      <c r="CI362" s="15"/>
      <c r="CJ362" s="14"/>
      <c r="CK362" s="15"/>
      <c r="CL362" s="15"/>
      <c r="CM362" s="14"/>
      <c r="CN362" s="15"/>
      <c r="CO362" s="15"/>
      <c r="CP362" s="14"/>
      <c r="CQ362" s="15"/>
      <c r="CR362" s="15"/>
      <c r="CS362" s="14"/>
      <c r="CT362" s="15"/>
      <c r="CU362" s="15"/>
      <c r="CV362" s="14"/>
      <c r="CW362" s="15"/>
      <c r="CX362" s="15"/>
      <c r="CY362" s="14"/>
      <c r="CZ362" s="15"/>
      <c r="DA362" s="15"/>
      <c r="DB362" s="14"/>
      <c r="DC362" s="15"/>
      <c r="DD362" s="15"/>
      <c r="DE362" s="14"/>
      <c r="DF362" s="15"/>
      <c r="DG362" s="15"/>
      <c r="DH362" s="14"/>
      <c r="DI362" s="15"/>
      <c r="DJ362" s="15"/>
      <c r="DK362" s="14"/>
      <c r="DL362" s="15"/>
      <c r="DM362" s="15"/>
      <c r="DN362" s="14"/>
      <c r="DO362" s="15"/>
      <c r="DP362" s="15"/>
      <c r="DQ362" s="14"/>
      <c r="DR362" s="15"/>
      <c r="DS362" s="15"/>
      <c r="DT362" s="14"/>
      <c r="DU362" s="15"/>
      <c r="DV362" s="15"/>
      <c r="DW362" s="14"/>
      <c r="DX362" s="15"/>
      <c r="DY362" s="15"/>
      <c r="DZ362" s="14"/>
      <c r="EA362" s="50"/>
      <c r="EB362" s="15"/>
      <c r="EC362" s="50"/>
      <c r="ED362" s="50"/>
      <c r="EE362" s="15"/>
      <c r="EF362" s="50"/>
      <c r="EG362" s="50"/>
      <c r="EH362" s="15"/>
      <c r="EI362" s="50"/>
      <c r="EJ362" s="50"/>
      <c r="EK362" s="15"/>
      <c r="EL362" s="50"/>
      <c r="EM362" s="50"/>
      <c r="EN362" s="15"/>
      <c r="EO362" s="50"/>
      <c r="EP362" s="50"/>
      <c r="EQ362" s="15"/>
      <c r="ER362" s="50"/>
      <c r="ES362" s="50"/>
      <c r="ET362" s="15"/>
      <c r="EU362" s="50"/>
      <c r="EV362" s="50"/>
      <c r="EW362" s="15"/>
      <c r="EX362" s="50"/>
      <c r="EY362" s="50"/>
      <c r="EZ362" s="15"/>
      <c r="FA362" s="50"/>
      <c r="FB362" s="50"/>
      <c r="FC362" s="15"/>
      <c r="FD362" s="50"/>
      <c r="FE362" s="50"/>
      <c r="FF362" s="15"/>
      <c r="FG362" s="50"/>
      <c r="FH362" s="50"/>
      <c r="FI362" s="15"/>
      <c r="FJ362" s="14"/>
      <c r="FK362" s="50"/>
      <c r="FL362" s="15"/>
      <c r="FM362" s="14"/>
      <c r="FN362" s="50"/>
      <c r="FO362" s="15"/>
      <c r="FP362" s="14"/>
      <c r="FQ362" s="50"/>
      <c r="FR362" s="15"/>
      <c r="FS362" s="14"/>
      <c r="FT362" s="50"/>
      <c r="FU362" s="15"/>
      <c r="FV362" s="14"/>
    </row>
    <row r="363" spans="1:178" s="12" customFormat="1" ht="15.75" x14ac:dyDescent="0.25">
      <c r="A363" s="59" t="s">
        <v>717</v>
      </c>
      <c r="B363" s="50">
        <f t="shared" si="578"/>
        <v>15.2</v>
      </c>
      <c r="C363" s="50">
        <f t="shared" si="579"/>
        <v>0</v>
      </c>
      <c r="D363" s="15">
        <f t="shared" si="112"/>
        <v>0</v>
      </c>
      <c r="E363" s="50"/>
      <c r="F363" s="50"/>
      <c r="G363" s="50"/>
      <c r="H363" s="50"/>
      <c r="I363" s="50"/>
      <c r="J363" s="50"/>
      <c r="K363" s="50"/>
      <c r="L363" s="50"/>
      <c r="M363" s="50"/>
      <c r="N363" s="238"/>
      <c r="O363" s="238"/>
      <c r="P363" s="238"/>
      <c r="Q363" s="238"/>
      <c r="R363" s="238"/>
      <c r="S363" s="238"/>
      <c r="T363" s="238"/>
      <c r="U363" s="238"/>
      <c r="V363" s="238"/>
      <c r="W363" s="238"/>
      <c r="X363" s="238"/>
      <c r="Y363" s="238"/>
      <c r="Z363" s="50"/>
      <c r="AA363" s="15"/>
      <c r="AB363" s="50"/>
      <c r="AC363" s="14"/>
      <c r="AD363" s="14"/>
      <c r="AE363" s="14"/>
      <c r="AF363" s="238"/>
      <c r="AG363" s="238"/>
      <c r="AH363" s="238"/>
      <c r="AI363" s="238"/>
      <c r="AJ363" s="238"/>
      <c r="AK363" s="83"/>
      <c r="AL363" s="238"/>
      <c r="AM363" s="238"/>
      <c r="AN363" s="238"/>
      <c r="AO363" s="238"/>
      <c r="AP363" s="238"/>
      <c r="AQ363" s="15"/>
      <c r="AR363" s="238"/>
      <c r="AS363" s="238"/>
      <c r="AT363" s="238"/>
      <c r="AU363" s="238"/>
      <c r="AV363" s="238"/>
      <c r="AW363" s="238"/>
      <c r="AX363" s="238"/>
      <c r="AY363" s="238"/>
      <c r="AZ363" s="238"/>
      <c r="BA363" s="238"/>
      <c r="BB363" s="238"/>
      <c r="BC363" s="238"/>
      <c r="BD363" s="238"/>
      <c r="BE363" s="238"/>
      <c r="BF363" s="238"/>
      <c r="BG363" s="15">
        <v>15.2</v>
      </c>
      <c r="BH363" s="15"/>
      <c r="BI363" s="14">
        <f t="shared" si="620"/>
        <v>0</v>
      </c>
      <c r="BJ363" s="15"/>
      <c r="BK363" s="15"/>
      <c r="BL363" s="238"/>
      <c r="BM363" s="238"/>
      <c r="BN363" s="238"/>
      <c r="BO363" s="238"/>
      <c r="BP363" s="15"/>
      <c r="BQ363" s="15"/>
      <c r="BR363" s="238"/>
      <c r="BS363" s="15"/>
      <c r="BT363" s="15"/>
      <c r="BU363" s="238"/>
      <c r="BV363" s="15"/>
      <c r="BW363" s="15"/>
      <c r="BX363" s="238"/>
      <c r="BY363" s="15"/>
      <c r="BZ363" s="15"/>
      <c r="CA363" s="238"/>
      <c r="CB363" s="15"/>
      <c r="CC363" s="15"/>
      <c r="CD363" s="238"/>
      <c r="CE363" s="15"/>
      <c r="CF363" s="15"/>
      <c r="CG363" s="14"/>
      <c r="CH363" s="15"/>
      <c r="CI363" s="15"/>
      <c r="CJ363" s="14"/>
      <c r="CK363" s="15"/>
      <c r="CL363" s="15"/>
      <c r="CM363" s="14"/>
      <c r="CN363" s="15"/>
      <c r="CO363" s="15"/>
      <c r="CP363" s="14"/>
      <c r="CQ363" s="15"/>
      <c r="CR363" s="15"/>
      <c r="CS363" s="14"/>
      <c r="CT363" s="15"/>
      <c r="CU363" s="15"/>
      <c r="CV363" s="14"/>
      <c r="CW363" s="15"/>
      <c r="CX363" s="15"/>
      <c r="CY363" s="14"/>
      <c r="CZ363" s="15"/>
      <c r="DA363" s="15"/>
      <c r="DB363" s="14"/>
      <c r="DC363" s="15"/>
      <c r="DD363" s="15"/>
      <c r="DE363" s="14"/>
      <c r="DF363" s="15"/>
      <c r="DG363" s="15"/>
      <c r="DH363" s="14"/>
      <c r="DI363" s="15"/>
      <c r="DJ363" s="15"/>
      <c r="DK363" s="14"/>
      <c r="DL363" s="15"/>
      <c r="DM363" s="15"/>
      <c r="DN363" s="14"/>
      <c r="DO363" s="15"/>
      <c r="DP363" s="15"/>
      <c r="DQ363" s="14"/>
      <c r="DR363" s="15"/>
      <c r="DS363" s="15"/>
      <c r="DT363" s="14"/>
      <c r="DU363" s="15"/>
      <c r="DV363" s="15"/>
      <c r="DW363" s="14"/>
      <c r="DX363" s="15"/>
      <c r="DY363" s="15"/>
      <c r="DZ363" s="14"/>
      <c r="EA363" s="50"/>
      <c r="EB363" s="15"/>
      <c r="EC363" s="50"/>
      <c r="ED363" s="50"/>
      <c r="EE363" s="15"/>
      <c r="EF363" s="50"/>
      <c r="EG363" s="50"/>
      <c r="EH363" s="15"/>
      <c r="EI363" s="50"/>
      <c r="EJ363" s="50"/>
      <c r="EK363" s="15"/>
      <c r="EL363" s="50"/>
      <c r="EM363" s="50"/>
      <c r="EN363" s="15"/>
      <c r="EO363" s="50"/>
      <c r="EP363" s="50"/>
      <c r="EQ363" s="15"/>
      <c r="ER363" s="50"/>
      <c r="ES363" s="50"/>
      <c r="ET363" s="15"/>
      <c r="EU363" s="50"/>
      <c r="EV363" s="50"/>
      <c r="EW363" s="15"/>
      <c r="EX363" s="50"/>
      <c r="EY363" s="50"/>
      <c r="EZ363" s="15"/>
      <c r="FA363" s="50"/>
      <c r="FB363" s="50"/>
      <c r="FC363" s="15"/>
      <c r="FD363" s="50"/>
      <c r="FE363" s="50"/>
      <c r="FF363" s="15"/>
      <c r="FG363" s="50"/>
      <c r="FH363" s="50"/>
      <c r="FI363" s="15"/>
      <c r="FJ363" s="14"/>
      <c r="FK363" s="50"/>
      <c r="FL363" s="15"/>
      <c r="FM363" s="14"/>
      <c r="FN363" s="50"/>
      <c r="FO363" s="15"/>
      <c r="FP363" s="14"/>
      <c r="FQ363" s="50"/>
      <c r="FR363" s="15"/>
      <c r="FS363" s="14"/>
      <c r="FT363" s="50"/>
      <c r="FU363" s="15"/>
      <c r="FV363" s="14"/>
    </row>
    <row r="364" spans="1:178" s="12" customFormat="1" ht="15.75" x14ac:dyDescent="0.25">
      <c r="A364" s="59" t="s">
        <v>681</v>
      </c>
      <c r="B364" s="50">
        <f t="shared" si="578"/>
        <v>115.6</v>
      </c>
      <c r="C364" s="50">
        <f t="shared" si="579"/>
        <v>0</v>
      </c>
      <c r="D364" s="15">
        <f t="shared" si="112"/>
        <v>0</v>
      </c>
      <c r="E364" s="50"/>
      <c r="F364" s="50"/>
      <c r="G364" s="50"/>
      <c r="H364" s="50"/>
      <c r="I364" s="50"/>
      <c r="J364" s="50"/>
      <c r="K364" s="50"/>
      <c r="L364" s="50"/>
      <c r="M364" s="50"/>
      <c r="N364" s="238"/>
      <c r="O364" s="238"/>
      <c r="P364" s="238"/>
      <c r="Q364" s="238"/>
      <c r="R364" s="238"/>
      <c r="S364" s="238"/>
      <c r="T364" s="238"/>
      <c r="U364" s="238"/>
      <c r="V364" s="238"/>
      <c r="W364" s="238"/>
      <c r="X364" s="238"/>
      <c r="Y364" s="238"/>
      <c r="Z364" s="50"/>
      <c r="AA364" s="15"/>
      <c r="AB364" s="50"/>
      <c r="AC364" s="14"/>
      <c r="AD364" s="14"/>
      <c r="AE364" s="14"/>
      <c r="AF364" s="238"/>
      <c r="AG364" s="238"/>
      <c r="AH364" s="238"/>
      <c r="AI364" s="238"/>
      <c r="AJ364" s="238"/>
      <c r="AK364" s="83"/>
      <c r="AL364" s="238"/>
      <c r="AM364" s="238"/>
      <c r="AN364" s="238"/>
      <c r="AO364" s="238"/>
      <c r="AP364" s="238"/>
      <c r="AQ364" s="15"/>
      <c r="AR364" s="238"/>
      <c r="AS364" s="238"/>
      <c r="AT364" s="238"/>
      <c r="AU364" s="238"/>
      <c r="AV364" s="238"/>
      <c r="AW364" s="238"/>
      <c r="AX364" s="238"/>
      <c r="AY364" s="238"/>
      <c r="AZ364" s="238"/>
      <c r="BA364" s="238"/>
      <c r="BB364" s="238"/>
      <c r="BC364" s="238"/>
      <c r="BD364" s="238"/>
      <c r="BE364" s="238"/>
      <c r="BF364" s="238"/>
      <c r="BG364" s="15">
        <v>115.6</v>
      </c>
      <c r="BH364" s="15"/>
      <c r="BI364" s="14">
        <f t="shared" si="620"/>
        <v>0</v>
      </c>
      <c r="BJ364" s="15"/>
      <c r="BK364" s="15"/>
      <c r="BL364" s="238"/>
      <c r="BM364" s="238"/>
      <c r="BN364" s="238"/>
      <c r="BO364" s="238"/>
      <c r="BP364" s="15"/>
      <c r="BQ364" s="15"/>
      <c r="BR364" s="238"/>
      <c r="BS364" s="15"/>
      <c r="BT364" s="15"/>
      <c r="BU364" s="238"/>
      <c r="BV364" s="15"/>
      <c r="BW364" s="15"/>
      <c r="BX364" s="238"/>
      <c r="BY364" s="15"/>
      <c r="BZ364" s="15"/>
      <c r="CA364" s="238"/>
      <c r="CB364" s="15"/>
      <c r="CC364" s="15"/>
      <c r="CD364" s="238"/>
      <c r="CE364" s="15"/>
      <c r="CF364" s="15"/>
      <c r="CG364" s="14"/>
      <c r="CH364" s="15"/>
      <c r="CI364" s="15"/>
      <c r="CJ364" s="14"/>
      <c r="CK364" s="15"/>
      <c r="CL364" s="15"/>
      <c r="CM364" s="14"/>
      <c r="CN364" s="15"/>
      <c r="CO364" s="15"/>
      <c r="CP364" s="14"/>
      <c r="CQ364" s="15"/>
      <c r="CR364" s="15"/>
      <c r="CS364" s="14"/>
      <c r="CT364" s="15"/>
      <c r="CU364" s="15"/>
      <c r="CV364" s="14"/>
      <c r="CW364" s="15"/>
      <c r="CX364" s="15"/>
      <c r="CY364" s="14"/>
      <c r="CZ364" s="15"/>
      <c r="DA364" s="15"/>
      <c r="DB364" s="14"/>
      <c r="DC364" s="15"/>
      <c r="DD364" s="15"/>
      <c r="DE364" s="14"/>
      <c r="DF364" s="15"/>
      <c r="DG364" s="15"/>
      <c r="DH364" s="14"/>
      <c r="DI364" s="15"/>
      <c r="DJ364" s="15"/>
      <c r="DK364" s="14"/>
      <c r="DL364" s="15"/>
      <c r="DM364" s="15"/>
      <c r="DN364" s="14"/>
      <c r="DO364" s="15"/>
      <c r="DP364" s="15"/>
      <c r="DQ364" s="14"/>
      <c r="DR364" s="15"/>
      <c r="DS364" s="15"/>
      <c r="DT364" s="14"/>
      <c r="DU364" s="15"/>
      <c r="DV364" s="15"/>
      <c r="DW364" s="14"/>
      <c r="DX364" s="15"/>
      <c r="DY364" s="15"/>
      <c r="DZ364" s="14"/>
      <c r="EA364" s="50"/>
      <c r="EB364" s="15"/>
      <c r="EC364" s="50"/>
      <c r="ED364" s="50"/>
      <c r="EE364" s="15"/>
      <c r="EF364" s="50"/>
      <c r="EG364" s="50"/>
      <c r="EH364" s="15"/>
      <c r="EI364" s="50"/>
      <c r="EJ364" s="50"/>
      <c r="EK364" s="15"/>
      <c r="EL364" s="50"/>
      <c r="EM364" s="50"/>
      <c r="EN364" s="15"/>
      <c r="EO364" s="50"/>
      <c r="EP364" s="50"/>
      <c r="EQ364" s="15"/>
      <c r="ER364" s="50"/>
      <c r="ES364" s="50"/>
      <c r="ET364" s="15"/>
      <c r="EU364" s="50"/>
      <c r="EV364" s="50"/>
      <c r="EW364" s="15"/>
      <c r="EX364" s="50"/>
      <c r="EY364" s="50"/>
      <c r="EZ364" s="15"/>
      <c r="FA364" s="50"/>
      <c r="FB364" s="50"/>
      <c r="FC364" s="15"/>
      <c r="FD364" s="50"/>
      <c r="FE364" s="50"/>
      <c r="FF364" s="15"/>
      <c r="FG364" s="50"/>
      <c r="FH364" s="50"/>
      <c r="FI364" s="15"/>
      <c r="FJ364" s="14"/>
      <c r="FK364" s="50"/>
      <c r="FL364" s="15"/>
      <c r="FM364" s="14"/>
      <c r="FN364" s="50"/>
      <c r="FO364" s="15"/>
      <c r="FP364" s="14"/>
      <c r="FQ364" s="50"/>
      <c r="FR364" s="15"/>
      <c r="FS364" s="14"/>
      <c r="FT364" s="50"/>
      <c r="FU364" s="15"/>
      <c r="FV364" s="14"/>
    </row>
    <row r="365" spans="1:178" s="12" customFormat="1" ht="15.75" x14ac:dyDescent="0.25">
      <c r="A365" s="59" t="s">
        <v>680</v>
      </c>
      <c r="B365" s="50">
        <f t="shared" si="578"/>
        <v>70.7</v>
      </c>
      <c r="C365" s="50">
        <f t="shared" si="579"/>
        <v>0</v>
      </c>
      <c r="D365" s="15">
        <f t="shared" si="112"/>
        <v>0</v>
      </c>
      <c r="E365" s="50"/>
      <c r="F365" s="50"/>
      <c r="G365" s="50"/>
      <c r="H365" s="50"/>
      <c r="I365" s="50"/>
      <c r="J365" s="50"/>
      <c r="K365" s="50"/>
      <c r="L365" s="50"/>
      <c r="M365" s="50"/>
      <c r="N365" s="238"/>
      <c r="O365" s="238"/>
      <c r="P365" s="238"/>
      <c r="Q365" s="238"/>
      <c r="R365" s="238"/>
      <c r="S365" s="238"/>
      <c r="T365" s="238"/>
      <c r="U365" s="238"/>
      <c r="V365" s="238"/>
      <c r="W365" s="238"/>
      <c r="X365" s="238"/>
      <c r="Y365" s="238"/>
      <c r="Z365" s="50"/>
      <c r="AA365" s="15"/>
      <c r="AB365" s="50"/>
      <c r="AC365" s="14"/>
      <c r="AD365" s="14"/>
      <c r="AE365" s="14"/>
      <c r="AF365" s="238"/>
      <c r="AG365" s="238"/>
      <c r="AH365" s="238"/>
      <c r="AI365" s="238"/>
      <c r="AJ365" s="238"/>
      <c r="AK365" s="83"/>
      <c r="AL365" s="238"/>
      <c r="AM365" s="238"/>
      <c r="AN365" s="238"/>
      <c r="AO365" s="238"/>
      <c r="AP365" s="238"/>
      <c r="AQ365" s="15"/>
      <c r="AR365" s="238"/>
      <c r="AS365" s="238"/>
      <c r="AT365" s="238"/>
      <c r="AU365" s="238"/>
      <c r="AV365" s="238"/>
      <c r="AW365" s="238"/>
      <c r="AX365" s="238"/>
      <c r="AY365" s="238"/>
      <c r="AZ365" s="238"/>
      <c r="BA365" s="238"/>
      <c r="BB365" s="238"/>
      <c r="BC365" s="238"/>
      <c r="BD365" s="238"/>
      <c r="BE365" s="238"/>
      <c r="BF365" s="238"/>
      <c r="BG365" s="15">
        <v>70.7</v>
      </c>
      <c r="BH365" s="15"/>
      <c r="BI365" s="14">
        <f t="shared" si="620"/>
        <v>0</v>
      </c>
      <c r="BJ365" s="15"/>
      <c r="BK365" s="15"/>
      <c r="BL365" s="238"/>
      <c r="BM365" s="238"/>
      <c r="BN365" s="238"/>
      <c r="BO365" s="238"/>
      <c r="BP365" s="15"/>
      <c r="BQ365" s="15"/>
      <c r="BR365" s="238"/>
      <c r="BS365" s="15"/>
      <c r="BT365" s="15"/>
      <c r="BU365" s="238"/>
      <c r="BV365" s="15"/>
      <c r="BW365" s="15"/>
      <c r="BX365" s="238"/>
      <c r="BY365" s="15"/>
      <c r="BZ365" s="15"/>
      <c r="CA365" s="238"/>
      <c r="CB365" s="15"/>
      <c r="CC365" s="15"/>
      <c r="CD365" s="238"/>
      <c r="CE365" s="15"/>
      <c r="CF365" s="15"/>
      <c r="CG365" s="14"/>
      <c r="CH365" s="15"/>
      <c r="CI365" s="15"/>
      <c r="CJ365" s="14"/>
      <c r="CK365" s="15"/>
      <c r="CL365" s="15"/>
      <c r="CM365" s="14"/>
      <c r="CN365" s="15"/>
      <c r="CO365" s="15"/>
      <c r="CP365" s="14"/>
      <c r="CQ365" s="15"/>
      <c r="CR365" s="15"/>
      <c r="CS365" s="14"/>
      <c r="CT365" s="15"/>
      <c r="CU365" s="15"/>
      <c r="CV365" s="14"/>
      <c r="CW365" s="15"/>
      <c r="CX365" s="15"/>
      <c r="CY365" s="14"/>
      <c r="CZ365" s="15"/>
      <c r="DA365" s="15"/>
      <c r="DB365" s="14"/>
      <c r="DC365" s="15"/>
      <c r="DD365" s="15"/>
      <c r="DE365" s="14"/>
      <c r="DF365" s="15"/>
      <c r="DG365" s="15"/>
      <c r="DH365" s="14"/>
      <c r="DI365" s="15"/>
      <c r="DJ365" s="15"/>
      <c r="DK365" s="14"/>
      <c r="DL365" s="15"/>
      <c r="DM365" s="15"/>
      <c r="DN365" s="14"/>
      <c r="DO365" s="15"/>
      <c r="DP365" s="15"/>
      <c r="DQ365" s="14"/>
      <c r="DR365" s="15"/>
      <c r="DS365" s="15"/>
      <c r="DT365" s="14"/>
      <c r="DU365" s="15"/>
      <c r="DV365" s="15"/>
      <c r="DW365" s="14"/>
      <c r="DX365" s="15"/>
      <c r="DY365" s="15"/>
      <c r="DZ365" s="14"/>
      <c r="EA365" s="50"/>
      <c r="EB365" s="15"/>
      <c r="EC365" s="50"/>
      <c r="ED365" s="50"/>
      <c r="EE365" s="15"/>
      <c r="EF365" s="50"/>
      <c r="EG365" s="50"/>
      <c r="EH365" s="15"/>
      <c r="EI365" s="50"/>
      <c r="EJ365" s="50"/>
      <c r="EK365" s="15"/>
      <c r="EL365" s="50"/>
      <c r="EM365" s="50"/>
      <c r="EN365" s="15"/>
      <c r="EO365" s="50"/>
      <c r="EP365" s="50"/>
      <c r="EQ365" s="15"/>
      <c r="ER365" s="50"/>
      <c r="ES365" s="50"/>
      <c r="ET365" s="15"/>
      <c r="EU365" s="50"/>
      <c r="EV365" s="50"/>
      <c r="EW365" s="15"/>
      <c r="EX365" s="50"/>
      <c r="EY365" s="50"/>
      <c r="EZ365" s="15"/>
      <c r="FA365" s="50"/>
      <c r="FB365" s="50"/>
      <c r="FC365" s="15"/>
      <c r="FD365" s="50"/>
      <c r="FE365" s="50"/>
      <c r="FF365" s="15"/>
      <c r="FG365" s="50"/>
      <c r="FH365" s="50"/>
      <c r="FI365" s="15"/>
      <c r="FJ365" s="14"/>
      <c r="FK365" s="50"/>
      <c r="FL365" s="15"/>
      <c r="FM365" s="14"/>
      <c r="FN365" s="50"/>
      <c r="FO365" s="15"/>
      <c r="FP365" s="14"/>
      <c r="FQ365" s="50"/>
      <c r="FR365" s="15"/>
      <c r="FS365" s="14"/>
      <c r="FT365" s="50"/>
      <c r="FU365" s="15"/>
      <c r="FV365" s="14"/>
    </row>
    <row r="366" spans="1:178" s="12" customFormat="1" ht="15.75" x14ac:dyDescent="0.25">
      <c r="A366" s="59" t="s">
        <v>429</v>
      </c>
      <c r="B366" s="50">
        <f t="shared" si="578"/>
        <v>86.3</v>
      </c>
      <c r="C366" s="50">
        <f t="shared" si="579"/>
        <v>0</v>
      </c>
      <c r="D366" s="15">
        <f t="shared" si="112"/>
        <v>0</v>
      </c>
      <c r="E366" s="50"/>
      <c r="F366" s="50"/>
      <c r="G366" s="50"/>
      <c r="H366" s="50"/>
      <c r="I366" s="50"/>
      <c r="J366" s="50"/>
      <c r="K366" s="50"/>
      <c r="L366" s="50"/>
      <c r="M366" s="50"/>
      <c r="N366" s="238"/>
      <c r="O366" s="238"/>
      <c r="P366" s="238"/>
      <c r="Q366" s="238"/>
      <c r="R366" s="238"/>
      <c r="S366" s="238"/>
      <c r="T366" s="238"/>
      <c r="U366" s="238"/>
      <c r="V366" s="238"/>
      <c r="W366" s="238"/>
      <c r="X366" s="238"/>
      <c r="Y366" s="238"/>
      <c r="Z366" s="50"/>
      <c r="AA366" s="15"/>
      <c r="AB366" s="50"/>
      <c r="AC366" s="14"/>
      <c r="AD366" s="14"/>
      <c r="AE366" s="14"/>
      <c r="AF366" s="238"/>
      <c r="AG366" s="238"/>
      <c r="AH366" s="238"/>
      <c r="AI366" s="238"/>
      <c r="AJ366" s="238"/>
      <c r="AK366" s="83"/>
      <c r="AL366" s="238"/>
      <c r="AM366" s="238"/>
      <c r="AN366" s="238"/>
      <c r="AO366" s="238"/>
      <c r="AP366" s="238"/>
      <c r="AQ366" s="15"/>
      <c r="AR366" s="238"/>
      <c r="AS366" s="238"/>
      <c r="AT366" s="238"/>
      <c r="AU366" s="238"/>
      <c r="AV366" s="238"/>
      <c r="AW366" s="238"/>
      <c r="AX366" s="238"/>
      <c r="AY366" s="238"/>
      <c r="AZ366" s="238"/>
      <c r="BA366" s="238"/>
      <c r="BB366" s="238"/>
      <c r="BC366" s="238"/>
      <c r="BD366" s="238"/>
      <c r="BE366" s="238"/>
      <c r="BF366" s="238"/>
      <c r="BG366" s="15">
        <v>86.3</v>
      </c>
      <c r="BH366" s="15"/>
      <c r="BI366" s="14">
        <f t="shared" si="620"/>
        <v>0</v>
      </c>
      <c r="BJ366" s="15"/>
      <c r="BK366" s="15"/>
      <c r="BL366" s="238"/>
      <c r="BM366" s="238"/>
      <c r="BN366" s="238"/>
      <c r="BO366" s="238"/>
      <c r="BP366" s="15"/>
      <c r="BQ366" s="15"/>
      <c r="BR366" s="238"/>
      <c r="BS366" s="15"/>
      <c r="BT366" s="15"/>
      <c r="BU366" s="238"/>
      <c r="BV366" s="15"/>
      <c r="BW366" s="15"/>
      <c r="BX366" s="238"/>
      <c r="BY366" s="15"/>
      <c r="BZ366" s="15"/>
      <c r="CA366" s="238"/>
      <c r="CB366" s="15"/>
      <c r="CC366" s="15"/>
      <c r="CD366" s="238"/>
      <c r="CE366" s="15"/>
      <c r="CF366" s="15"/>
      <c r="CG366" s="14"/>
      <c r="CH366" s="15"/>
      <c r="CI366" s="15"/>
      <c r="CJ366" s="14"/>
      <c r="CK366" s="15"/>
      <c r="CL366" s="15"/>
      <c r="CM366" s="14"/>
      <c r="CN366" s="15"/>
      <c r="CO366" s="15"/>
      <c r="CP366" s="14"/>
      <c r="CQ366" s="15"/>
      <c r="CR366" s="15"/>
      <c r="CS366" s="14"/>
      <c r="CT366" s="15"/>
      <c r="CU366" s="15"/>
      <c r="CV366" s="14"/>
      <c r="CW366" s="15"/>
      <c r="CX366" s="15"/>
      <c r="CY366" s="14"/>
      <c r="CZ366" s="15"/>
      <c r="DA366" s="15"/>
      <c r="DB366" s="14"/>
      <c r="DC366" s="15"/>
      <c r="DD366" s="15"/>
      <c r="DE366" s="14"/>
      <c r="DF366" s="15"/>
      <c r="DG366" s="15"/>
      <c r="DH366" s="14"/>
      <c r="DI366" s="15"/>
      <c r="DJ366" s="15"/>
      <c r="DK366" s="14"/>
      <c r="DL366" s="15"/>
      <c r="DM366" s="15"/>
      <c r="DN366" s="14"/>
      <c r="DO366" s="15"/>
      <c r="DP366" s="15"/>
      <c r="DQ366" s="14"/>
      <c r="DR366" s="15"/>
      <c r="DS366" s="15"/>
      <c r="DT366" s="14"/>
      <c r="DU366" s="15"/>
      <c r="DV366" s="15"/>
      <c r="DW366" s="14"/>
      <c r="DX366" s="15"/>
      <c r="DY366" s="15"/>
      <c r="DZ366" s="14"/>
      <c r="EA366" s="50"/>
      <c r="EB366" s="15"/>
      <c r="EC366" s="50"/>
      <c r="ED366" s="50"/>
      <c r="EE366" s="15"/>
      <c r="EF366" s="50"/>
      <c r="EG366" s="50"/>
      <c r="EH366" s="15"/>
      <c r="EI366" s="50"/>
      <c r="EJ366" s="50"/>
      <c r="EK366" s="15"/>
      <c r="EL366" s="50"/>
      <c r="EM366" s="50"/>
      <c r="EN366" s="15"/>
      <c r="EO366" s="50"/>
      <c r="EP366" s="50"/>
      <c r="EQ366" s="15"/>
      <c r="ER366" s="50"/>
      <c r="ES366" s="50"/>
      <c r="ET366" s="15"/>
      <c r="EU366" s="50"/>
      <c r="EV366" s="50"/>
      <c r="EW366" s="15"/>
      <c r="EX366" s="50"/>
      <c r="EY366" s="50"/>
      <c r="EZ366" s="15"/>
      <c r="FA366" s="50"/>
      <c r="FB366" s="50"/>
      <c r="FC366" s="15"/>
      <c r="FD366" s="50"/>
      <c r="FE366" s="50"/>
      <c r="FF366" s="15"/>
      <c r="FG366" s="50"/>
      <c r="FH366" s="50"/>
      <c r="FI366" s="15"/>
      <c r="FJ366" s="14"/>
      <c r="FK366" s="50"/>
      <c r="FL366" s="15"/>
      <c r="FM366" s="14"/>
      <c r="FN366" s="50"/>
      <c r="FO366" s="15"/>
      <c r="FP366" s="14"/>
      <c r="FQ366" s="50"/>
      <c r="FR366" s="15"/>
      <c r="FS366" s="14"/>
      <c r="FT366" s="50"/>
      <c r="FU366" s="15"/>
      <c r="FV366" s="14"/>
    </row>
    <row r="367" spans="1:178" s="28" customFormat="1" ht="31.5" x14ac:dyDescent="0.25">
      <c r="A367" s="131" t="s">
        <v>437</v>
      </c>
      <c r="B367" s="80">
        <f t="shared" si="578"/>
        <v>65570.997999999992</v>
      </c>
      <c r="C367" s="80">
        <f t="shared" si="579"/>
        <v>27145.23834</v>
      </c>
      <c r="D367" s="83">
        <f t="shared" ref="D367" si="626">C367/B367*100</f>
        <v>41.398238806735868</v>
      </c>
      <c r="E367" s="83">
        <f t="shared" ref="E367:L367" si="627">E368+E369+E372</f>
        <v>0</v>
      </c>
      <c r="F367" s="83">
        <f t="shared" si="627"/>
        <v>0</v>
      </c>
      <c r="G367" s="83">
        <f t="shared" si="627"/>
        <v>0</v>
      </c>
      <c r="H367" s="83">
        <f t="shared" si="627"/>
        <v>0</v>
      </c>
      <c r="I367" s="83">
        <f t="shared" si="627"/>
        <v>0</v>
      </c>
      <c r="J367" s="83">
        <f t="shared" si="627"/>
        <v>0</v>
      </c>
      <c r="K367" s="83">
        <f t="shared" si="627"/>
        <v>2800</v>
      </c>
      <c r="L367" s="83">
        <f t="shared" si="627"/>
        <v>2800</v>
      </c>
      <c r="M367" s="83">
        <f t="shared" si="215"/>
        <v>100</v>
      </c>
      <c r="N367" s="83">
        <f t="shared" ref="N367:AA367" si="628">N368+N369+N372</f>
        <v>0</v>
      </c>
      <c r="O367" s="83">
        <f t="shared" si="628"/>
        <v>0</v>
      </c>
      <c r="P367" s="83">
        <f t="shared" si="628"/>
        <v>0</v>
      </c>
      <c r="Q367" s="83">
        <f t="shared" si="628"/>
        <v>0</v>
      </c>
      <c r="R367" s="83">
        <f t="shared" si="628"/>
        <v>0</v>
      </c>
      <c r="S367" s="83">
        <f t="shared" si="628"/>
        <v>0</v>
      </c>
      <c r="T367" s="83">
        <f t="shared" si="628"/>
        <v>21204.799999999999</v>
      </c>
      <c r="U367" s="83">
        <f t="shared" si="628"/>
        <v>10585.197</v>
      </c>
      <c r="V367" s="83">
        <f>U367/T367*100</f>
        <v>49.918872142156495</v>
      </c>
      <c r="W367" s="83">
        <f t="shared" si="628"/>
        <v>0</v>
      </c>
      <c r="X367" s="83">
        <f t="shared" si="628"/>
        <v>0</v>
      </c>
      <c r="Y367" s="83">
        <f t="shared" si="628"/>
        <v>0</v>
      </c>
      <c r="Z367" s="83">
        <f t="shared" si="628"/>
        <v>600.79999999999995</v>
      </c>
      <c r="AA367" s="83">
        <f t="shared" si="628"/>
        <v>541.625</v>
      </c>
      <c r="AB367" s="81">
        <f t="shared" si="163"/>
        <v>90.150632490013322</v>
      </c>
      <c r="AC367" s="83">
        <f>AC368+AC369+AC372</f>
        <v>3641.598</v>
      </c>
      <c r="AD367" s="83">
        <f>AD368+AD369+AD372</f>
        <v>0</v>
      </c>
      <c r="AE367" s="81"/>
      <c r="AF367" s="83">
        <f t="shared" ref="AF367:AH367" si="629">AF368+AF369+AF372</f>
        <v>0</v>
      </c>
      <c r="AG367" s="83">
        <f t="shared" si="629"/>
        <v>0</v>
      </c>
      <c r="AH367" s="83">
        <f t="shared" si="629"/>
        <v>0</v>
      </c>
      <c r="AI367" s="83">
        <f>SUM(AI368:AI375)</f>
        <v>546</v>
      </c>
      <c r="AJ367" s="83">
        <f t="shared" ref="AJ367:AM367" si="630">SUM(AJ368:AJ375)</f>
        <v>546</v>
      </c>
      <c r="AK367" s="83">
        <f t="shared" si="614"/>
        <v>100</v>
      </c>
      <c r="AL367" s="83">
        <f t="shared" si="630"/>
        <v>2017</v>
      </c>
      <c r="AM367" s="83">
        <f t="shared" si="630"/>
        <v>2017</v>
      </c>
      <c r="AN367" s="83">
        <f>AM367/AL367*100</f>
        <v>100</v>
      </c>
      <c r="AO367" s="83">
        <f t="shared" ref="AO367:AT367" si="631">AO368+AO369+AO372</f>
        <v>1200</v>
      </c>
      <c r="AP367" s="83">
        <f t="shared" si="631"/>
        <v>1200</v>
      </c>
      <c r="AQ367" s="83">
        <f t="shared" si="571"/>
        <v>100</v>
      </c>
      <c r="AR367" s="83">
        <f t="shared" si="631"/>
        <v>0</v>
      </c>
      <c r="AS367" s="83">
        <f t="shared" si="631"/>
        <v>0</v>
      </c>
      <c r="AT367" s="83">
        <f t="shared" si="631"/>
        <v>0</v>
      </c>
      <c r="AU367" s="83">
        <f t="shared" ref="AU367:BF367" si="632">AU368+AU369+AU372</f>
        <v>0</v>
      </c>
      <c r="AV367" s="83">
        <f t="shared" si="632"/>
        <v>0</v>
      </c>
      <c r="AW367" s="83">
        <f t="shared" si="632"/>
        <v>0</v>
      </c>
      <c r="AX367" s="83">
        <f t="shared" si="632"/>
        <v>0</v>
      </c>
      <c r="AY367" s="83">
        <f t="shared" si="632"/>
        <v>0</v>
      </c>
      <c r="AZ367" s="83">
        <f t="shared" si="632"/>
        <v>0</v>
      </c>
      <c r="BA367" s="83">
        <f t="shared" si="632"/>
        <v>0</v>
      </c>
      <c r="BB367" s="83">
        <f t="shared" si="632"/>
        <v>0</v>
      </c>
      <c r="BC367" s="83">
        <f t="shared" si="632"/>
        <v>0</v>
      </c>
      <c r="BD367" s="83">
        <f t="shared" si="632"/>
        <v>0</v>
      </c>
      <c r="BE367" s="83">
        <f t="shared" si="632"/>
        <v>0</v>
      </c>
      <c r="BF367" s="83">
        <f t="shared" si="632"/>
        <v>0</v>
      </c>
      <c r="BG367" s="83">
        <f>SUM(BG368:BG375)</f>
        <v>1541.1</v>
      </c>
      <c r="BH367" s="83">
        <f>SUM(BH368:BH375)</f>
        <v>425.41633999999993</v>
      </c>
      <c r="BI367" s="81">
        <f t="shared" ref="BI367:BI375" si="633">BH367/BG367*100</f>
        <v>27.604720005191098</v>
      </c>
      <c r="BJ367" s="83"/>
      <c r="BK367" s="83">
        <f>SUM(BK368:BK375)</f>
        <v>0</v>
      </c>
      <c r="BL367" s="81"/>
      <c r="BM367" s="83">
        <f t="shared" ref="BM367" si="634">BM368+BM369+BM372</f>
        <v>0</v>
      </c>
      <c r="BN367" s="83">
        <f t="shared" ref="BN367" si="635">BN368+BN369+BN372</f>
        <v>0</v>
      </c>
      <c r="BO367" s="83">
        <f t="shared" ref="BO367" si="636">BO368+BO369+BO372</f>
        <v>0</v>
      </c>
      <c r="BP367" s="83">
        <f>SUM(BP368:BP375)</f>
        <v>0</v>
      </c>
      <c r="BQ367" s="83">
        <f>SUM(BQ368:BQ375)</f>
        <v>0</v>
      </c>
      <c r="BR367" s="81"/>
      <c r="BS367" s="83">
        <f>SUM(BS368:BS375)</f>
        <v>0</v>
      </c>
      <c r="BT367" s="83">
        <f>SUM(BT368:BT375)</f>
        <v>0</v>
      </c>
      <c r="BU367" s="81"/>
      <c r="BV367" s="83">
        <f>SUM(BV368:BV375)</f>
        <v>0</v>
      </c>
      <c r="BW367" s="83">
        <f>SUM(BW368:BW375)</f>
        <v>0</v>
      </c>
      <c r="BX367" s="81"/>
      <c r="BY367" s="83">
        <f>SUM(BY368:BY375)</f>
        <v>0</v>
      </c>
      <c r="BZ367" s="83">
        <f>SUM(BZ368:BZ375)</f>
        <v>0</v>
      </c>
      <c r="CA367" s="81"/>
      <c r="CB367" s="83">
        <f>SUM(CB368:CB375)</f>
        <v>0</v>
      </c>
      <c r="CC367" s="83">
        <f>SUM(CC368:CC375)</f>
        <v>0</v>
      </c>
      <c r="CD367" s="81"/>
      <c r="CE367" s="83">
        <f>SUM(CE368:CE375)</f>
        <v>430</v>
      </c>
      <c r="CF367" s="83">
        <f>SUM(CF368:CF375)</f>
        <v>430</v>
      </c>
      <c r="CG367" s="81">
        <f t="shared" si="591"/>
        <v>100</v>
      </c>
      <c r="CH367" s="83">
        <f>SUM(CH368:CH375)</f>
        <v>0</v>
      </c>
      <c r="CI367" s="83">
        <f>SUM(CI368:CI375)</f>
        <v>0</v>
      </c>
      <c r="CJ367" s="81"/>
      <c r="CK367" s="83">
        <f>SUM(CK368:CK375)</f>
        <v>0</v>
      </c>
      <c r="CL367" s="83">
        <f>SUM(CL368:CL375)</f>
        <v>0</v>
      </c>
      <c r="CM367" s="81"/>
      <c r="CN367" s="83">
        <f>SUM(CN368:CN375)</f>
        <v>0</v>
      </c>
      <c r="CO367" s="83">
        <f>SUM(CO368:CO375)</f>
        <v>0</v>
      </c>
      <c r="CP367" s="81"/>
      <c r="CQ367" s="83">
        <f>SUM(CQ368:CQ375)</f>
        <v>0</v>
      </c>
      <c r="CR367" s="83">
        <f>SUM(CR368:CR375)</f>
        <v>0</v>
      </c>
      <c r="CS367" s="81"/>
      <c r="CT367" s="83">
        <f>SUM(CT368:CT375)</f>
        <v>0</v>
      </c>
      <c r="CU367" s="83">
        <f>SUM(CU368:CU375)</f>
        <v>0</v>
      </c>
      <c r="CV367" s="81"/>
      <c r="CW367" s="83">
        <f>SUM(CW368:CW375)</f>
        <v>0</v>
      </c>
      <c r="CX367" s="83">
        <f>SUM(CX368:CX375)</f>
        <v>0</v>
      </c>
      <c r="CY367" s="81"/>
      <c r="CZ367" s="83">
        <f>SUM(CZ368:CZ375)</f>
        <v>0</v>
      </c>
      <c r="DA367" s="83">
        <f>SUM(DA368:DA375)</f>
        <v>0</v>
      </c>
      <c r="DB367" s="81"/>
      <c r="DC367" s="83">
        <f>SUM(DC368:DC375)</f>
        <v>0</v>
      </c>
      <c r="DD367" s="83">
        <f>SUM(DD368:DD375)</f>
        <v>0</v>
      </c>
      <c r="DE367" s="81"/>
      <c r="DF367" s="83">
        <f>SUM(DF368:DF375)</f>
        <v>0</v>
      </c>
      <c r="DG367" s="83">
        <f>SUM(DG368:DG375)</f>
        <v>0</v>
      </c>
      <c r="DH367" s="81"/>
      <c r="DI367" s="83">
        <f>SUM(DI368:DI375)</f>
        <v>0</v>
      </c>
      <c r="DJ367" s="83">
        <f>SUM(DJ368:DJ375)</f>
        <v>0</v>
      </c>
      <c r="DK367" s="81"/>
      <c r="DL367" s="83">
        <f>SUM(DL368:DL375)</f>
        <v>0</v>
      </c>
      <c r="DM367" s="83">
        <f>SUM(DM368:DM375)</f>
        <v>0</v>
      </c>
      <c r="DN367" s="81"/>
      <c r="DO367" s="83">
        <f>SUM(DO368:DO375)</f>
        <v>0</v>
      </c>
      <c r="DP367" s="83">
        <f>SUM(DP368:DP375)</f>
        <v>0</v>
      </c>
      <c r="DQ367" s="81"/>
      <c r="DR367" s="83">
        <f>SUM(DR368:DR375)</f>
        <v>0</v>
      </c>
      <c r="DS367" s="83">
        <f>SUM(DS368:DS375)</f>
        <v>0</v>
      </c>
      <c r="DT367" s="81"/>
      <c r="DU367" s="83">
        <f>SUM(DU368:DU375)</f>
        <v>0</v>
      </c>
      <c r="DV367" s="83">
        <f>SUM(DV368:DV375)</f>
        <v>0</v>
      </c>
      <c r="DW367" s="81"/>
      <c r="DX367" s="83">
        <f>SUM(DX368:DX375)</f>
        <v>0</v>
      </c>
      <c r="DY367" s="83">
        <f>SUM(DY368:DY375)</f>
        <v>0</v>
      </c>
      <c r="DZ367" s="81"/>
      <c r="EA367" s="83">
        <f t="shared" ref="EA367:EB367" si="637">EA368+EA369+EA372</f>
        <v>2989.7</v>
      </c>
      <c r="EB367" s="83">
        <f t="shared" si="637"/>
        <v>0</v>
      </c>
      <c r="EC367" s="81">
        <f t="shared" ref="EC367:EC368" si="638">EB367/EA367*100</f>
        <v>0</v>
      </c>
      <c r="ED367" s="83">
        <f t="shared" ref="ED367:EE367" si="639">ED368+ED369+ED372</f>
        <v>20000</v>
      </c>
      <c r="EE367" s="83">
        <f t="shared" si="639"/>
        <v>0</v>
      </c>
      <c r="EF367" s="81">
        <f t="shared" ref="EF367" si="640">EE367/ED367*100</f>
        <v>0</v>
      </c>
      <c r="EG367" s="83"/>
      <c r="EH367" s="83"/>
      <c r="EI367" s="81"/>
      <c r="EJ367" s="83"/>
      <c r="EK367" s="83"/>
      <c r="EL367" s="81"/>
      <c r="EM367" s="83"/>
      <c r="EN367" s="83"/>
      <c r="EO367" s="81"/>
      <c r="EP367" s="83"/>
      <c r="EQ367" s="83"/>
      <c r="ER367" s="81"/>
      <c r="ES367" s="83"/>
      <c r="ET367" s="83"/>
      <c r="EU367" s="81"/>
      <c r="EV367" s="83"/>
      <c r="EW367" s="83"/>
      <c r="EX367" s="81"/>
      <c r="EY367" s="83"/>
      <c r="EZ367" s="83"/>
      <c r="FA367" s="81"/>
      <c r="FB367" s="83"/>
      <c r="FC367" s="83"/>
      <c r="FD367" s="81"/>
      <c r="FE367" s="83"/>
      <c r="FF367" s="83"/>
      <c r="FG367" s="81"/>
      <c r="FH367" s="83">
        <f>SUM(FH368:FH375)</f>
        <v>500</v>
      </c>
      <c r="FI367" s="83">
        <f>SUM(FI368:FI375)</f>
        <v>500</v>
      </c>
      <c r="FJ367" s="81">
        <f t="shared" si="590"/>
        <v>100</v>
      </c>
      <c r="FK367" s="83">
        <f>SUM(FK368:FK375)</f>
        <v>8000</v>
      </c>
      <c r="FL367" s="83">
        <f>SUM(FL368:FL375)</f>
        <v>8000</v>
      </c>
      <c r="FM367" s="81">
        <f t="shared" ref="FM367:FM370" si="641">FL367/FK367*100</f>
        <v>100</v>
      </c>
      <c r="FN367" s="83"/>
      <c r="FO367" s="83"/>
      <c r="FP367" s="81"/>
      <c r="FQ367" s="83">
        <f>SUM(FQ368:FQ375)</f>
        <v>100</v>
      </c>
      <c r="FR367" s="83">
        <f>SUM(FR368:FR375)</f>
        <v>100</v>
      </c>
      <c r="FS367" s="81">
        <f>FR367/FQ367*100</f>
        <v>100</v>
      </c>
      <c r="FT367" s="83"/>
      <c r="FU367" s="83"/>
      <c r="FV367" s="81"/>
    </row>
    <row r="368" spans="1:178" s="12" customFormat="1" ht="31.5" x14ac:dyDescent="0.25">
      <c r="A368" s="59" t="s">
        <v>382</v>
      </c>
      <c r="B368" s="50">
        <f t="shared" si="578"/>
        <v>15589.398000000001</v>
      </c>
      <c r="C368" s="50">
        <f t="shared" si="579"/>
        <v>8128.1073500000002</v>
      </c>
      <c r="D368" s="15">
        <f t="shared" si="112"/>
        <v>52.138686497066786</v>
      </c>
      <c r="E368" s="15"/>
      <c r="F368" s="15"/>
      <c r="G368" s="15"/>
      <c r="H368" s="15"/>
      <c r="I368" s="15"/>
      <c r="J368" s="15"/>
      <c r="K368" s="15">
        <v>2800</v>
      </c>
      <c r="L368" s="15">
        <v>2800</v>
      </c>
      <c r="M368" s="15">
        <f t="shared" si="215"/>
        <v>100</v>
      </c>
      <c r="N368" s="15"/>
      <c r="O368" s="15"/>
      <c r="P368" s="15"/>
      <c r="Q368" s="15"/>
      <c r="R368" s="15"/>
      <c r="S368" s="15"/>
      <c r="T368" s="15"/>
      <c r="U368" s="15"/>
      <c r="V368" s="83"/>
      <c r="W368" s="15"/>
      <c r="X368" s="15"/>
      <c r="Y368" s="14"/>
      <c r="Z368" s="15">
        <v>600.79999999999995</v>
      </c>
      <c r="AA368" s="172">
        <v>541.625</v>
      </c>
      <c r="AB368" s="14">
        <f t="shared" si="163"/>
        <v>90.150632490013322</v>
      </c>
      <c r="AC368" s="15">
        <v>3641.598</v>
      </c>
      <c r="AD368" s="15"/>
      <c r="AE368" s="14"/>
      <c r="AF368" s="15"/>
      <c r="AG368" s="15"/>
      <c r="AH368" s="14"/>
      <c r="AI368" s="15">
        <v>546</v>
      </c>
      <c r="AJ368" s="15">
        <v>546</v>
      </c>
      <c r="AK368" s="15">
        <f t="shared" si="614"/>
        <v>100</v>
      </c>
      <c r="AL368" s="14">
        <v>2017</v>
      </c>
      <c r="AM368" s="14">
        <v>2017</v>
      </c>
      <c r="AN368" s="15">
        <f t="shared" ref="AN368:AN377" si="642">AM368/AL368*100</f>
        <v>100</v>
      </c>
      <c r="AO368" s="15">
        <v>1200</v>
      </c>
      <c r="AP368" s="15">
        <v>1200</v>
      </c>
      <c r="AQ368" s="15">
        <f t="shared" si="571"/>
        <v>100</v>
      </c>
      <c r="AR368" s="15"/>
      <c r="AS368" s="15"/>
      <c r="AT368" s="14"/>
      <c r="AU368" s="15"/>
      <c r="AV368" s="15"/>
      <c r="AW368" s="14"/>
      <c r="AX368" s="15"/>
      <c r="AY368" s="15"/>
      <c r="AZ368" s="14"/>
      <c r="BA368" s="15"/>
      <c r="BB368" s="15"/>
      <c r="BC368" s="14"/>
      <c r="BD368" s="15"/>
      <c r="BE368" s="15"/>
      <c r="BF368" s="14"/>
      <c r="BG368" s="15">
        <v>1064.3</v>
      </c>
      <c r="BH368" s="15">
        <v>293.48235</v>
      </c>
      <c r="BI368" s="14">
        <f t="shared" si="633"/>
        <v>27.575152682514332</v>
      </c>
      <c r="BJ368" s="15"/>
      <c r="BK368" s="15"/>
      <c r="BL368" s="14"/>
      <c r="BM368" s="15"/>
      <c r="BN368" s="15"/>
      <c r="BO368" s="14"/>
      <c r="BP368" s="15"/>
      <c r="BQ368" s="15"/>
      <c r="BR368" s="14"/>
      <c r="BS368" s="15"/>
      <c r="BT368" s="15"/>
      <c r="BU368" s="14"/>
      <c r="BV368" s="15"/>
      <c r="BW368" s="15"/>
      <c r="BX368" s="14"/>
      <c r="BY368" s="15"/>
      <c r="BZ368" s="15"/>
      <c r="CA368" s="14"/>
      <c r="CB368" s="15"/>
      <c r="CC368" s="15"/>
      <c r="CD368" s="14"/>
      <c r="CE368" s="14">
        <v>430</v>
      </c>
      <c r="CF368" s="14">
        <v>430</v>
      </c>
      <c r="CG368" s="14">
        <f t="shared" si="591"/>
        <v>100</v>
      </c>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c r="DK368" s="14"/>
      <c r="DL368" s="14"/>
      <c r="DM368" s="14"/>
      <c r="DN368" s="14"/>
      <c r="DO368" s="14"/>
      <c r="DP368" s="14"/>
      <c r="DQ368" s="14"/>
      <c r="DR368" s="14"/>
      <c r="DS368" s="14"/>
      <c r="DT368" s="14"/>
      <c r="DU368" s="14"/>
      <c r="DV368" s="14"/>
      <c r="DW368" s="14"/>
      <c r="DX368" s="14"/>
      <c r="DY368" s="14"/>
      <c r="DZ368" s="14"/>
      <c r="EA368" s="191">
        <v>2989.7</v>
      </c>
      <c r="EB368" s="172"/>
      <c r="EC368" s="14">
        <f t="shared" si="638"/>
        <v>0</v>
      </c>
      <c r="ED368" s="172"/>
      <c r="EE368" s="172"/>
      <c r="EF368" s="14"/>
      <c r="EG368" s="172"/>
      <c r="EH368" s="172"/>
      <c r="EI368" s="14"/>
      <c r="EJ368" s="172"/>
      <c r="EK368" s="172"/>
      <c r="EL368" s="14"/>
      <c r="EM368" s="172"/>
      <c r="EN368" s="172"/>
      <c r="EO368" s="14"/>
      <c r="EP368" s="172"/>
      <c r="EQ368" s="172"/>
      <c r="ER368" s="14"/>
      <c r="ES368" s="172"/>
      <c r="ET368" s="172"/>
      <c r="EU368" s="14"/>
      <c r="EV368" s="172"/>
      <c r="EW368" s="172"/>
      <c r="EX368" s="14"/>
      <c r="EY368" s="172"/>
      <c r="EZ368" s="172"/>
      <c r="FA368" s="14"/>
      <c r="FB368" s="172"/>
      <c r="FC368" s="172"/>
      <c r="FD368" s="14"/>
      <c r="FE368" s="172"/>
      <c r="FF368" s="172"/>
      <c r="FG368" s="14"/>
      <c r="FH368" s="172">
        <v>200</v>
      </c>
      <c r="FI368" s="172">
        <v>200</v>
      </c>
      <c r="FJ368" s="14">
        <f t="shared" si="590"/>
        <v>100</v>
      </c>
      <c r="FK368" s="172"/>
      <c r="FL368" s="172"/>
      <c r="FM368" s="14"/>
      <c r="FN368" s="172"/>
      <c r="FO368" s="172"/>
      <c r="FP368" s="14"/>
      <c r="FQ368" s="172">
        <v>100</v>
      </c>
      <c r="FR368" s="172">
        <v>100</v>
      </c>
      <c r="FS368" s="14">
        <f>FR368/FQ368*100</f>
        <v>100</v>
      </c>
      <c r="FT368" s="172"/>
      <c r="FU368" s="172"/>
      <c r="FV368" s="14"/>
    </row>
    <row r="369" spans="1:178" s="12" customFormat="1" ht="15.75" x14ac:dyDescent="0.25">
      <c r="A369" s="59" t="s">
        <v>435</v>
      </c>
      <c r="B369" s="50">
        <f t="shared" si="578"/>
        <v>41504.800000000003</v>
      </c>
      <c r="C369" s="50">
        <f t="shared" si="579"/>
        <v>10885.197</v>
      </c>
      <c r="D369" s="50">
        <f>C369/B369*100</f>
        <v>26.22635695148513</v>
      </c>
      <c r="E369" s="50"/>
      <c r="F369" s="50"/>
      <c r="G369" s="50"/>
      <c r="H369" s="50"/>
      <c r="I369" s="50"/>
      <c r="J369" s="50"/>
      <c r="K369" s="50"/>
      <c r="L369" s="50"/>
      <c r="M369" s="15"/>
      <c r="N369" s="50"/>
      <c r="O369" s="50"/>
      <c r="P369" s="50"/>
      <c r="Q369" s="50"/>
      <c r="R369" s="238"/>
      <c r="S369" s="238"/>
      <c r="T369" s="50">
        <v>21204.799999999999</v>
      </c>
      <c r="U369" s="50">
        <v>10585.197</v>
      </c>
      <c r="V369" s="15">
        <f t="shared" ref="V369" si="643">U369/T369*100</f>
        <v>49.918872142156495</v>
      </c>
      <c r="W369" s="50"/>
      <c r="X369" s="238"/>
      <c r="Y369" s="238"/>
      <c r="Z369" s="50"/>
      <c r="AA369" s="15"/>
      <c r="AB369" s="50"/>
      <c r="AC369" s="50"/>
      <c r="AD369" s="50"/>
      <c r="AE369" s="15"/>
      <c r="AF369" s="50"/>
      <c r="AG369" s="238"/>
      <c r="AH369" s="238"/>
      <c r="AI369" s="50"/>
      <c r="AJ369" s="238"/>
      <c r="AK369" s="238"/>
      <c r="AL369" s="238"/>
      <c r="AM369" s="238"/>
      <c r="AN369" s="83"/>
      <c r="AO369" s="50"/>
      <c r="AP369" s="238"/>
      <c r="AQ369" s="15"/>
      <c r="AR369" s="50"/>
      <c r="AS369" s="238"/>
      <c r="AT369" s="238"/>
      <c r="AU369" s="50"/>
      <c r="AV369" s="238"/>
      <c r="AW369" s="238"/>
      <c r="AX369" s="50"/>
      <c r="AY369" s="238"/>
      <c r="AZ369" s="238"/>
      <c r="BA369" s="50"/>
      <c r="BB369" s="238"/>
      <c r="BC369" s="238"/>
      <c r="BD369" s="50"/>
      <c r="BE369" s="238"/>
      <c r="BF369" s="238"/>
      <c r="BG369" s="15"/>
      <c r="BH369" s="15"/>
      <c r="BI369" s="14"/>
      <c r="BJ369" s="15"/>
      <c r="BK369" s="15"/>
      <c r="BL369" s="238"/>
      <c r="BM369" s="50"/>
      <c r="BN369" s="238"/>
      <c r="BO369" s="238"/>
      <c r="BP369" s="15"/>
      <c r="BQ369" s="15"/>
      <c r="BR369" s="238"/>
      <c r="BS369" s="15"/>
      <c r="BT369" s="15"/>
      <c r="BU369" s="238"/>
      <c r="BV369" s="15"/>
      <c r="BW369" s="15"/>
      <c r="BX369" s="238"/>
      <c r="BY369" s="15"/>
      <c r="BZ369" s="15"/>
      <c r="CA369" s="238"/>
      <c r="CB369" s="15"/>
      <c r="CC369" s="15"/>
      <c r="CD369" s="238"/>
      <c r="CE369" s="15"/>
      <c r="CF369" s="15"/>
      <c r="CG369" s="14"/>
      <c r="CH369" s="15"/>
      <c r="CI369" s="15"/>
      <c r="CJ369" s="14"/>
      <c r="CK369" s="15"/>
      <c r="CL369" s="15"/>
      <c r="CM369" s="14"/>
      <c r="CN369" s="15"/>
      <c r="CO369" s="15"/>
      <c r="CP369" s="14"/>
      <c r="CQ369" s="15"/>
      <c r="CR369" s="15"/>
      <c r="CS369" s="14"/>
      <c r="CT369" s="15"/>
      <c r="CU369" s="15"/>
      <c r="CV369" s="14"/>
      <c r="CW369" s="15"/>
      <c r="CX369" s="15"/>
      <c r="CY369" s="14"/>
      <c r="CZ369" s="15"/>
      <c r="DA369" s="15"/>
      <c r="DB369" s="14"/>
      <c r="DC369" s="15"/>
      <c r="DD369" s="15"/>
      <c r="DE369" s="14"/>
      <c r="DF369" s="15"/>
      <c r="DG369" s="15"/>
      <c r="DH369" s="14"/>
      <c r="DI369" s="15"/>
      <c r="DJ369" s="15"/>
      <c r="DK369" s="14"/>
      <c r="DL369" s="15"/>
      <c r="DM369" s="15"/>
      <c r="DN369" s="14"/>
      <c r="DO369" s="15"/>
      <c r="DP369" s="15"/>
      <c r="DQ369" s="14"/>
      <c r="DR369" s="15"/>
      <c r="DS369" s="15"/>
      <c r="DT369" s="14"/>
      <c r="DU369" s="15"/>
      <c r="DV369" s="15"/>
      <c r="DW369" s="14"/>
      <c r="DX369" s="15"/>
      <c r="DY369" s="15"/>
      <c r="DZ369" s="14"/>
      <c r="EA369" s="50"/>
      <c r="EB369" s="15"/>
      <c r="EC369" s="50"/>
      <c r="ED369" s="172">
        <v>20000</v>
      </c>
      <c r="EE369" s="15"/>
      <c r="EF369" s="50"/>
      <c r="EG369" s="172"/>
      <c r="EH369" s="15"/>
      <c r="EI369" s="50"/>
      <c r="EJ369" s="172"/>
      <c r="EK369" s="15"/>
      <c r="EL369" s="50"/>
      <c r="EM369" s="172"/>
      <c r="EN369" s="15"/>
      <c r="EO369" s="50"/>
      <c r="EP369" s="172"/>
      <c r="EQ369" s="15"/>
      <c r="ER369" s="50"/>
      <c r="ES369" s="172"/>
      <c r="ET369" s="15"/>
      <c r="EU369" s="50"/>
      <c r="EV369" s="172"/>
      <c r="EW369" s="15"/>
      <c r="EX369" s="50"/>
      <c r="EY369" s="172"/>
      <c r="EZ369" s="15"/>
      <c r="FA369" s="50"/>
      <c r="FB369" s="172"/>
      <c r="FC369" s="15"/>
      <c r="FD369" s="50"/>
      <c r="FE369" s="172"/>
      <c r="FF369" s="15"/>
      <c r="FG369" s="50"/>
      <c r="FH369" s="172">
        <v>300</v>
      </c>
      <c r="FI369" s="172">
        <v>300</v>
      </c>
      <c r="FJ369" s="14">
        <f t="shared" si="590"/>
        <v>100</v>
      </c>
      <c r="FK369" s="172"/>
      <c r="FL369" s="172"/>
      <c r="FM369" s="14"/>
      <c r="FN369" s="172"/>
      <c r="FO369" s="172"/>
      <c r="FP369" s="14"/>
      <c r="FQ369" s="172"/>
      <c r="FR369" s="172"/>
      <c r="FS369" s="14"/>
      <c r="FT369" s="172"/>
      <c r="FU369" s="172"/>
      <c r="FV369" s="14"/>
    </row>
    <row r="370" spans="1:178" s="12" customFormat="1" ht="15.75" x14ac:dyDescent="0.25">
      <c r="A370" s="59" t="s">
        <v>497</v>
      </c>
      <c r="B370" s="50">
        <f t="shared" si="578"/>
        <v>8164.5</v>
      </c>
      <c r="C370" s="50">
        <f t="shared" si="579"/>
        <v>8041.1249699999998</v>
      </c>
      <c r="D370" s="50">
        <f t="shared" ref="D370:D375" si="644">C370/B370*100</f>
        <v>98.488884438728647</v>
      </c>
      <c r="E370" s="50"/>
      <c r="F370" s="50"/>
      <c r="G370" s="50"/>
      <c r="H370" s="50"/>
      <c r="I370" s="50"/>
      <c r="J370" s="50"/>
      <c r="K370" s="50"/>
      <c r="L370" s="50"/>
      <c r="M370" s="15"/>
      <c r="N370" s="50"/>
      <c r="O370" s="50"/>
      <c r="P370" s="50"/>
      <c r="Q370" s="50"/>
      <c r="R370" s="238"/>
      <c r="S370" s="238"/>
      <c r="T370" s="50"/>
      <c r="U370" s="238"/>
      <c r="V370" s="238"/>
      <c r="W370" s="50"/>
      <c r="X370" s="238"/>
      <c r="Y370" s="238"/>
      <c r="Z370" s="50"/>
      <c r="AA370" s="15"/>
      <c r="AB370" s="50"/>
      <c r="AC370" s="50"/>
      <c r="AD370" s="50"/>
      <c r="AE370" s="15"/>
      <c r="AF370" s="50"/>
      <c r="AG370" s="238"/>
      <c r="AH370" s="238"/>
      <c r="AI370" s="50"/>
      <c r="AJ370" s="238"/>
      <c r="AK370" s="238"/>
      <c r="AL370" s="238"/>
      <c r="AM370" s="238"/>
      <c r="AN370" s="83"/>
      <c r="AO370" s="50"/>
      <c r="AP370" s="238"/>
      <c r="AQ370" s="15"/>
      <c r="AR370" s="50"/>
      <c r="AS370" s="238"/>
      <c r="AT370" s="238"/>
      <c r="AU370" s="50"/>
      <c r="AV370" s="238"/>
      <c r="AW370" s="238"/>
      <c r="AX370" s="50"/>
      <c r="AY370" s="238"/>
      <c r="AZ370" s="238"/>
      <c r="BA370" s="50"/>
      <c r="BB370" s="238"/>
      <c r="BC370" s="238"/>
      <c r="BD370" s="50"/>
      <c r="BE370" s="238"/>
      <c r="BF370" s="238"/>
      <c r="BG370" s="15">
        <v>164.5</v>
      </c>
      <c r="BH370" s="15">
        <v>41.124970000000005</v>
      </c>
      <c r="BI370" s="14">
        <f t="shared" si="633"/>
        <v>24.999981762917937</v>
      </c>
      <c r="BJ370" s="15"/>
      <c r="BK370" s="15"/>
      <c r="BL370" s="238"/>
      <c r="BM370" s="50"/>
      <c r="BN370" s="238"/>
      <c r="BO370" s="238"/>
      <c r="BP370" s="15"/>
      <c r="BQ370" s="15"/>
      <c r="BR370" s="238"/>
      <c r="BS370" s="15"/>
      <c r="BT370" s="15"/>
      <c r="BU370" s="238"/>
      <c r="BV370" s="15"/>
      <c r="BW370" s="15"/>
      <c r="BX370" s="238"/>
      <c r="BY370" s="15"/>
      <c r="BZ370" s="15"/>
      <c r="CA370" s="238"/>
      <c r="CB370" s="15"/>
      <c r="CC370" s="15"/>
      <c r="CD370" s="238"/>
      <c r="CE370" s="15"/>
      <c r="CF370" s="15"/>
      <c r="CG370" s="14"/>
      <c r="CH370" s="15"/>
      <c r="CI370" s="15"/>
      <c r="CJ370" s="14"/>
      <c r="CK370" s="15"/>
      <c r="CL370" s="15"/>
      <c r="CM370" s="14"/>
      <c r="CN370" s="15"/>
      <c r="CO370" s="15"/>
      <c r="CP370" s="14"/>
      <c r="CQ370" s="15"/>
      <c r="CR370" s="15"/>
      <c r="CS370" s="14"/>
      <c r="CT370" s="15"/>
      <c r="CU370" s="15"/>
      <c r="CV370" s="14"/>
      <c r="CW370" s="15"/>
      <c r="CX370" s="15"/>
      <c r="CY370" s="14"/>
      <c r="CZ370" s="15"/>
      <c r="DA370" s="15"/>
      <c r="DB370" s="14"/>
      <c r="DC370" s="15"/>
      <c r="DD370" s="15"/>
      <c r="DE370" s="14"/>
      <c r="DF370" s="15"/>
      <c r="DG370" s="15"/>
      <c r="DH370" s="14"/>
      <c r="DI370" s="15"/>
      <c r="DJ370" s="15"/>
      <c r="DK370" s="14"/>
      <c r="DL370" s="15"/>
      <c r="DM370" s="15"/>
      <c r="DN370" s="14"/>
      <c r="DO370" s="15"/>
      <c r="DP370" s="15"/>
      <c r="DQ370" s="14"/>
      <c r="DR370" s="15"/>
      <c r="DS370" s="15"/>
      <c r="DT370" s="14"/>
      <c r="DU370" s="15"/>
      <c r="DV370" s="15"/>
      <c r="DW370" s="14"/>
      <c r="DX370" s="15"/>
      <c r="DY370" s="15"/>
      <c r="DZ370" s="14"/>
      <c r="EA370" s="50"/>
      <c r="EB370" s="15"/>
      <c r="EC370" s="50"/>
      <c r="ED370" s="50"/>
      <c r="EE370" s="15"/>
      <c r="EF370" s="50"/>
      <c r="EG370" s="50"/>
      <c r="EH370" s="15"/>
      <c r="EI370" s="50"/>
      <c r="EJ370" s="50"/>
      <c r="EK370" s="15"/>
      <c r="EL370" s="50"/>
      <c r="EM370" s="50"/>
      <c r="EN370" s="15"/>
      <c r="EO370" s="50"/>
      <c r="EP370" s="50"/>
      <c r="EQ370" s="15"/>
      <c r="ER370" s="50"/>
      <c r="ES370" s="50"/>
      <c r="ET370" s="15"/>
      <c r="EU370" s="50"/>
      <c r="EV370" s="50"/>
      <c r="EW370" s="15"/>
      <c r="EX370" s="50"/>
      <c r="EY370" s="50"/>
      <c r="EZ370" s="15"/>
      <c r="FA370" s="50"/>
      <c r="FB370" s="50"/>
      <c r="FC370" s="15"/>
      <c r="FD370" s="50"/>
      <c r="FE370" s="50"/>
      <c r="FF370" s="15"/>
      <c r="FG370" s="50"/>
      <c r="FH370" s="50"/>
      <c r="FI370" s="15"/>
      <c r="FJ370" s="14"/>
      <c r="FK370" s="50">
        <v>8000</v>
      </c>
      <c r="FL370" s="50">
        <v>8000</v>
      </c>
      <c r="FM370" s="14">
        <f t="shared" si="641"/>
        <v>100</v>
      </c>
      <c r="FN370" s="50"/>
      <c r="FO370" s="50"/>
      <c r="FP370" s="14"/>
      <c r="FQ370" s="50"/>
      <c r="FR370" s="50"/>
      <c r="FS370" s="14"/>
      <c r="FT370" s="50"/>
      <c r="FU370" s="50"/>
      <c r="FV370" s="14"/>
    </row>
    <row r="371" spans="1:178" s="12" customFormat="1" ht="15.75" x14ac:dyDescent="0.25">
      <c r="A371" s="59" t="s">
        <v>718</v>
      </c>
      <c r="B371" s="50">
        <f t="shared" si="578"/>
        <v>44.1</v>
      </c>
      <c r="C371" s="50">
        <f t="shared" si="579"/>
        <v>12.4367</v>
      </c>
      <c r="D371" s="50">
        <f t="shared" si="644"/>
        <v>28.201133786848072</v>
      </c>
      <c r="E371" s="50"/>
      <c r="F371" s="50"/>
      <c r="G371" s="50"/>
      <c r="H371" s="50"/>
      <c r="I371" s="50"/>
      <c r="J371" s="50"/>
      <c r="K371" s="50"/>
      <c r="L371" s="50"/>
      <c r="M371" s="15"/>
      <c r="N371" s="50"/>
      <c r="O371" s="50"/>
      <c r="P371" s="50"/>
      <c r="Q371" s="50"/>
      <c r="R371" s="238"/>
      <c r="S371" s="238"/>
      <c r="T371" s="50"/>
      <c r="U371" s="238"/>
      <c r="V371" s="238"/>
      <c r="W371" s="50"/>
      <c r="X371" s="238"/>
      <c r="Y371" s="238"/>
      <c r="Z371" s="50"/>
      <c r="AA371" s="15"/>
      <c r="AB371" s="50"/>
      <c r="AC371" s="50"/>
      <c r="AD371" s="50"/>
      <c r="AE371" s="15"/>
      <c r="AF371" s="50"/>
      <c r="AG371" s="238"/>
      <c r="AH371" s="238"/>
      <c r="AI371" s="50"/>
      <c r="AJ371" s="238"/>
      <c r="AK371" s="238"/>
      <c r="AL371" s="238"/>
      <c r="AM371" s="238"/>
      <c r="AN371" s="83"/>
      <c r="AO371" s="50"/>
      <c r="AP371" s="238"/>
      <c r="AQ371" s="15"/>
      <c r="AR371" s="50"/>
      <c r="AS371" s="238"/>
      <c r="AT371" s="238"/>
      <c r="AU371" s="50"/>
      <c r="AV371" s="238"/>
      <c r="AW371" s="238"/>
      <c r="AX371" s="50"/>
      <c r="AY371" s="238"/>
      <c r="AZ371" s="238"/>
      <c r="BA371" s="50"/>
      <c r="BB371" s="238"/>
      <c r="BC371" s="238"/>
      <c r="BD371" s="50"/>
      <c r="BE371" s="238"/>
      <c r="BF371" s="238"/>
      <c r="BG371" s="15">
        <v>44.1</v>
      </c>
      <c r="BH371" s="15">
        <v>12.4367</v>
      </c>
      <c r="BI371" s="14">
        <f t="shared" si="633"/>
        <v>28.201133786848072</v>
      </c>
      <c r="BJ371" s="15"/>
      <c r="BK371" s="15"/>
      <c r="BL371" s="238"/>
      <c r="BM371" s="50"/>
      <c r="BN371" s="238"/>
      <c r="BO371" s="238"/>
      <c r="BP371" s="15"/>
      <c r="BQ371" s="15"/>
      <c r="BR371" s="238"/>
      <c r="BS371" s="15"/>
      <c r="BT371" s="15"/>
      <c r="BU371" s="238"/>
      <c r="BV371" s="15"/>
      <c r="BW371" s="15"/>
      <c r="BX371" s="238"/>
      <c r="BY371" s="15"/>
      <c r="BZ371" s="15"/>
      <c r="CA371" s="238"/>
      <c r="CB371" s="15"/>
      <c r="CC371" s="15"/>
      <c r="CD371" s="238"/>
      <c r="CE371" s="15"/>
      <c r="CF371" s="15"/>
      <c r="CG371" s="14"/>
      <c r="CH371" s="15"/>
      <c r="CI371" s="15"/>
      <c r="CJ371" s="14"/>
      <c r="CK371" s="15"/>
      <c r="CL371" s="15"/>
      <c r="CM371" s="14"/>
      <c r="CN371" s="15"/>
      <c r="CO371" s="15"/>
      <c r="CP371" s="14"/>
      <c r="CQ371" s="15"/>
      <c r="CR371" s="15"/>
      <c r="CS371" s="14"/>
      <c r="CT371" s="15"/>
      <c r="CU371" s="15"/>
      <c r="CV371" s="14"/>
      <c r="CW371" s="15"/>
      <c r="CX371" s="15"/>
      <c r="CY371" s="14"/>
      <c r="CZ371" s="15"/>
      <c r="DA371" s="15"/>
      <c r="DB371" s="14"/>
      <c r="DC371" s="15"/>
      <c r="DD371" s="15"/>
      <c r="DE371" s="14"/>
      <c r="DF371" s="15"/>
      <c r="DG371" s="15"/>
      <c r="DH371" s="14"/>
      <c r="DI371" s="15"/>
      <c r="DJ371" s="15"/>
      <c r="DK371" s="14"/>
      <c r="DL371" s="15"/>
      <c r="DM371" s="15"/>
      <c r="DN371" s="14"/>
      <c r="DO371" s="15"/>
      <c r="DP371" s="15"/>
      <c r="DQ371" s="14"/>
      <c r="DR371" s="15"/>
      <c r="DS371" s="15"/>
      <c r="DT371" s="14"/>
      <c r="DU371" s="15"/>
      <c r="DV371" s="15"/>
      <c r="DW371" s="14"/>
      <c r="DX371" s="15"/>
      <c r="DY371" s="15"/>
      <c r="DZ371" s="14"/>
      <c r="EA371" s="50"/>
      <c r="EB371" s="15"/>
      <c r="EC371" s="50"/>
      <c r="ED371" s="50"/>
      <c r="EE371" s="15"/>
      <c r="EF371" s="50"/>
      <c r="EG371" s="50"/>
      <c r="EH371" s="15"/>
      <c r="EI371" s="50"/>
      <c r="EJ371" s="50"/>
      <c r="EK371" s="15"/>
      <c r="EL371" s="50"/>
      <c r="EM371" s="50"/>
      <c r="EN371" s="15"/>
      <c r="EO371" s="50"/>
      <c r="EP371" s="50"/>
      <c r="EQ371" s="15"/>
      <c r="ER371" s="50"/>
      <c r="ES371" s="50"/>
      <c r="ET371" s="15"/>
      <c r="EU371" s="50"/>
      <c r="EV371" s="50"/>
      <c r="EW371" s="15"/>
      <c r="EX371" s="50"/>
      <c r="EY371" s="50"/>
      <c r="EZ371" s="15"/>
      <c r="FA371" s="50"/>
      <c r="FB371" s="50"/>
      <c r="FC371" s="15"/>
      <c r="FD371" s="50"/>
      <c r="FE371" s="50"/>
      <c r="FF371" s="15"/>
      <c r="FG371" s="50"/>
      <c r="FH371" s="50"/>
      <c r="FI371" s="15"/>
      <c r="FJ371" s="14"/>
      <c r="FK371" s="50"/>
      <c r="FL371" s="15"/>
      <c r="FM371" s="14"/>
      <c r="FN371" s="50"/>
      <c r="FO371" s="15"/>
      <c r="FP371" s="14"/>
      <c r="FQ371" s="50"/>
      <c r="FR371" s="15"/>
      <c r="FS371" s="14"/>
      <c r="FT371" s="50"/>
      <c r="FU371" s="15"/>
      <c r="FV371" s="14"/>
    </row>
    <row r="372" spans="1:178" s="12" customFormat="1" ht="15.75" x14ac:dyDescent="0.25">
      <c r="A372" s="59" t="s">
        <v>436</v>
      </c>
      <c r="B372" s="50">
        <f t="shared" si="578"/>
        <v>74.7</v>
      </c>
      <c r="C372" s="50">
        <f t="shared" si="579"/>
        <v>30.978279999999998</v>
      </c>
      <c r="D372" s="50">
        <f t="shared" si="644"/>
        <v>41.470254350736276</v>
      </c>
      <c r="E372" s="50"/>
      <c r="F372" s="50"/>
      <c r="G372" s="50"/>
      <c r="H372" s="50"/>
      <c r="I372" s="50"/>
      <c r="J372" s="50"/>
      <c r="K372" s="50"/>
      <c r="L372" s="50"/>
      <c r="M372" s="15"/>
      <c r="N372" s="50"/>
      <c r="O372" s="50"/>
      <c r="P372" s="50"/>
      <c r="Q372" s="50"/>
      <c r="R372" s="238"/>
      <c r="S372" s="238"/>
      <c r="T372" s="50"/>
      <c r="U372" s="238"/>
      <c r="V372" s="238"/>
      <c r="W372" s="50"/>
      <c r="X372" s="238"/>
      <c r="Y372" s="238"/>
      <c r="Z372" s="50"/>
      <c r="AA372" s="50"/>
      <c r="AB372" s="50"/>
      <c r="AC372" s="50"/>
      <c r="AD372" s="238"/>
      <c r="AE372" s="15"/>
      <c r="AF372" s="50"/>
      <c r="AG372" s="238"/>
      <c r="AH372" s="238"/>
      <c r="AI372" s="50"/>
      <c r="AJ372" s="238"/>
      <c r="AK372" s="238"/>
      <c r="AL372" s="238"/>
      <c r="AM372" s="238"/>
      <c r="AN372" s="83"/>
      <c r="AO372" s="50"/>
      <c r="AP372" s="238"/>
      <c r="AQ372" s="15"/>
      <c r="AR372" s="50"/>
      <c r="AS372" s="238"/>
      <c r="AT372" s="238"/>
      <c r="AU372" s="50"/>
      <c r="AV372" s="238"/>
      <c r="AW372" s="238"/>
      <c r="AX372" s="50"/>
      <c r="AY372" s="238"/>
      <c r="AZ372" s="238"/>
      <c r="BA372" s="50"/>
      <c r="BB372" s="238"/>
      <c r="BC372" s="238"/>
      <c r="BD372" s="50"/>
      <c r="BE372" s="238"/>
      <c r="BF372" s="238"/>
      <c r="BG372" s="15">
        <v>74.7</v>
      </c>
      <c r="BH372" s="15">
        <v>30.978279999999998</v>
      </c>
      <c r="BI372" s="14">
        <f t="shared" si="633"/>
        <v>41.470254350736276</v>
      </c>
      <c r="BJ372" s="15"/>
      <c r="BK372" s="238"/>
      <c r="BL372" s="238"/>
      <c r="BM372" s="50"/>
      <c r="BN372" s="238"/>
      <c r="BO372" s="238"/>
      <c r="BP372" s="15"/>
      <c r="BQ372" s="238"/>
      <c r="BR372" s="238"/>
      <c r="BS372" s="15"/>
      <c r="BT372" s="238"/>
      <c r="BU372" s="238"/>
      <c r="BV372" s="15"/>
      <c r="BW372" s="238"/>
      <c r="BX372" s="238"/>
      <c r="BY372" s="15"/>
      <c r="BZ372" s="238"/>
      <c r="CA372" s="238"/>
      <c r="CB372" s="15"/>
      <c r="CC372" s="238"/>
      <c r="CD372" s="238"/>
      <c r="CE372" s="15"/>
      <c r="CF372" s="238"/>
      <c r="CG372" s="14"/>
      <c r="CH372" s="15"/>
      <c r="CI372" s="238"/>
      <c r="CJ372" s="14"/>
      <c r="CK372" s="15"/>
      <c r="CL372" s="238"/>
      <c r="CM372" s="14"/>
      <c r="CN372" s="15"/>
      <c r="CO372" s="238"/>
      <c r="CP372" s="14"/>
      <c r="CQ372" s="15"/>
      <c r="CR372" s="238"/>
      <c r="CS372" s="14"/>
      <c r="CT372" s="15"/>
      <c r="CU372" s="238"/>
      <c r="CV372" s="14"/>
      <c r="CW372" s="15"/>
      <c r="CX372" s="238"/>
      <c r="CY372" s="14"/>
      <c r="CZ372" s="15"/>
      <c r="DA372" s="238"/>
      <c r="DB372" s="14"/>
      <c r="DC372" s="15"/>
      <c r="DD372" s="238"/>
      <c r="DE372" s="14"/>
      <c r="DF372" s="15"/>
      <c r="DG372" s="238"/>
      <c r="DH372" s="14"/>
      <c r="DI372" s="15"/>
      <c r="DJ372" s="238"/>
      <c r="DK372" s="14"/>
      <c r="DL372" s="15"/>
      <c r="DM372" s="238"/>
      <c r="DN372" s="14"/>
      <c r="DO372" s="15"/>
      <c r="DP372" s="238"/>
      <c r="DQ372" s="14"/>
      <c r="DR372" s="15"/>
      <c r="DS372" s="238"/>
      <c r="DT372" s="14"/>
      <c r="DU372" s="15"/>
      <c r="DV372" s="238"/>
      <c r="DW372" s="14"/>
      <c r="DX372" s="15"/>
      <c r="DY372" s="238"/>
      <c r="DZ372" s="14"/>
      <c r="EA372" s="50"/>
      <c r="EB372" s="50"/>
      <c r="EC372" s="50"/>
      <c r="ED372" s="50"/>
      <c r="EE372" s="50"/>
      <c r="EF372" s="50"/>
      <c r="EG372" s="50"/>
      <c r="EH372" s="50"/>
      <c r="EI372" s="50"/>
      <c r="EJ372" s="50"/>
      <c r="EK372" s="50"/>
      <c r="EL372" s="50"/>
      <c r="EM372" s="50"/>
      <c r="EN372" s="50"/>
      <c r="EO372" s="50"/>
      <c r="EP372" s="50"/>
      <c r="EQ372" s="50"/>
      <c r="ER372" s="50"/>
      <c r="ES372" s="50"/>
      <c r="ET372" s="50"/>
      <c r="EU372" s="50"/>
      <c r="EV372" s="50"/>
      <c r="EW372" s="50"/>
      <c r="EX372" s="50"/>
      <c r="EY372" s="50"/>
      <c r="EZ372" s="50"/>
      <c r="FA372" s="50"/>
      <c r="FB372" s="50"/>
      <c r="FC372" s="50"/>
      <c r="FD372" s="50"/>
      <c r="FE372" s="50"/>
      <c r="FF372" s="50"/>
      <c r="FG372" s="50"/>
      <c r="FH372" s="50"/>
      <c r="FI372" s="50"/>
      <c r="FJ372" s="14"/>
      <c r="FK372" s="50"/>
      <c r="FL372" s="50"/>
      <c r="FM372" s="14"/>
      <c r="FN372" s="50"/>
      <c r="FO372" s="50"/>
      <c r="FP372" s="14"/>
      <c r="FQ372" s="50"/>
      <c r="FR372" s="50"/>
      <c r="FS372" s="14"/>
      <c r="FT372" s="50"/>
      <c r="FU372" s="50"/>
      <c r="FV372" s="14"/>
    </row>
    <row r="373" spans="1:178" s="12" customFormat="1" ht="15.75" x14ac:dyDescent="0.25">
      <c r="A373" s="59" t="s">
        <v>529</v>
      </c>
      <c r="B373" s="50">
        <f t="shared" si="578"/>
        <v>74.7</v>
      </c>
      <c r="C373" s="50">
        <f t="shared" si="579"/>
        <v>8.8953100000000003</v>
      </c>
      <c r="D373" s="50">
        <f t="shared" si="644"/>
        <v>11.908045515394914</v>
      </c>
      <c r="E373" s="50"/>
      <c r="F373" s="50"/>
      <c r="G373" s="50"/>
      <c r="H373" s="50"/>
      <c r="I373" s="50"/>
      <c r="J373" s="50"/>
      <c r="K373" s="50"/>
      <c r="L373" s="50"/>
      <c r="M373" s="15"/>
      <c r="N373" s="50"/>
      <c r="O373" s="50"/>
      <c r="P373" s="50"/>
      <c r="Q373" s="50"/>
      <c r="R373" s="238"/>
      <c r="S373" s="238"/>
      <c r="T373" s="50"/>
      <c r="U373" s="238"/>
      <c r="V373" s="238"/>
      <c r="W373" s="50"/>
      <c r="X373" s="238"/>
      <c r="Y373" s="238"/>
      <c r="Z373" s="50"/>
      <c r="AA373" s="50"/>
      <c r="AB373" s="50"/>
      <c r="AC373" s="50"/>
      <c r="AD373" s="238"/>
      <c r="AE373" s="15"/>
      <c r="AF373" s="50"/>
      <c r="AG373" s="238"/>
      <c r="AH373" s="238"/>
      <c r="AI373" s="50"/>
      <c r="AJ373" s="238"/>
      <c r="AK373" s="238"/>
      <c r="AL373" s="238"/>
      <c r="AM373" s="238"/>
      <c r="AN373" s="83"/>
      <c r="AO373" s="50"/>
      <c r="AP373" s="238"/>
      <c r="AQ373" s="15"/>
      <c r="AR373" s="50"/>
      <c r="AS373" s="238"/>
      <c r="AT373" s="238"/>
      <c r="AU373" s="50"/>
      <c r="AV373" s="238"/>
      <c r="AW373" s="238"/>
      <c r="AX373" s="50"/>
      <c r="AY373" s="238"/>
      <c r="AZ373" s="238"/>
      <c r="BA373" s="50"/>
      <c r="BB373" s="238"/>
      <c r="BC373" s="238"/>
      <c r="BD373" s="50"/>
      <c r="BE373" s="238"/>
      <c r="BF373" s="238"/>
      <c r="BG373" s="15">
        <v>74.7</v>
      </c>
      <c r="BH373" s="15">
        <v>8.8953100000000003</v>
      </c>
      <c r="BI373" s="14">
        <f t="shared" si="633"/>
        <v>11.908045515394914</v>
      </c>
      <c r="BJ373" s="15"/>
      <c r="BK373" s="238"/>
      <c r="BL373" s="238"/>
      <c r="BM373" s="50"/>
      <c r="BN373" s="238"/>
      <c r="BO373" s="238"/>
      <c r="BP373" s="15"/>
      <c r="BQ373" s="238"/>
      <c r="BR373" s="238"/>
      <c r="BS373" s="15"/>
      <c r="BT373" s="238"/>
      <c r="BU373" s="238"/>
      <c r="BV373" s="15"/>
      <c r="BW373" s="238"/>
      <c r="BX373" s="238"/>
      <c r="BY373" s="15"/>
      <c r="BZ373" s="238"/>
      <c r="CA373" s="238"/>
      <c r="CB373" s="15"/>
      <c r="CC373" s="238"/>
      <c r="CD373" s="238"/>
      <c r="CE373" s="15"/>
      <c r="CF373" s="238"/>
      <c r="CG373" s="14"/>
      <c r="CH373" s="15"/>
      <c r="CI373" s="238"/>
      <c r="CJ373" s="14"/>
      <c r="CK373" s="15"/>
      <c r="CL373" s="238"/>
      <c r="CM373" s="14"/>
      <c r="CN373" s="15"/>
      <c r="CO373" s="238"/>
      <c r="CP373" s="14"/>
      <c r="CQ373" s="15"/>
      <c r="CR373" s="238"/>
      <c r="CS373" s="14"/>
      <c r="CT373" s="15"/>
      <c r="CU373" s="238"/>
      <c r="CV373" s="14"/>
      <c r="CW373" s="15"/>
      <c r="CX373" s="238"/>
      <c r="CY373" s="14"/>
      <c r="CZ373" s="15"/>
      <c r="DA373" s="238"/>
      <c r="DB373" s="14"/>
      <c r="DC373" s="15"/>
      <c r="DD373" s="238"/>
      <c r="DE373" s="14"/>
      <c r="DF373" s="15"/>
      <c r="DG373" s="238"/>
      <c r="DH373" s="14"/>
      <c r="DI373" s="15"/>
      <c r="DJ373" s="238"/>
      <c r="DK373" s="14"/>
      <c r="DL373" s="15"/>
      <c r="DM373" s="238"/>
      <c r="DN373" s="14"/>
      <c r="DO373" s="15"/>
      <c r="DP373" s="238"/>
      <c r="DQ373" s="14"/>
      <c r="DR373" s="15"/>
      <c r="DS373" s="238"/>
      <c r="DT373" s="14"/>
      <c r="DU373" s="15"/>
      <c r="DV373" s="238"/>
      <c r="DW373" s="14"/>
      <c r="DX373" s="15"/>
      <c r="DY373" s="238"/>
      <c r="DZ373" s="14"/>
      <c r="EA373" s="50"/>
      <c r="EB373" s="50"/>
      <c r="EC373" s="50"/>
      <c r="ED373" s="50"/>
      <c r="EE373" s="50"/>
      <c r="EF373" s="50"/>
      <c r="EG373" s="50"/>
      <c r="EH373" s="50"/>
      <c r="EI373" s="50"/>
      <c r="EJ373" s="50"/>
      <c r="EK373" s="50"/>
      <c r="EL373" s="50"/>
      <c r="EM373" s="50"/>
      <c r="EN373" s="50"/>
      <c r="EO373" s="50"/>
      <c r="EP373" s="50"/>
      <c r="EQ373" s="50"/>
      <c r="ER373" s="50"/>
      <c r="ES373" s="50"/>
      <c r="ET373" s="50"/>
      <c r="EU373" s="50"/>
      <c r="EV373" s="50"/>
      <c r="EW373" s="50"/>
      <c r="EX373" s="50"/>
      <c r="EY373" s="50"/>
      <c r="EZ373" s="50"/>
      <c r="FA373" s="50"/>
      <c r="FB373" s="50"/>
      <c r="FC373" s="50"/>
      <c r="FD373" s="50"/>
      <c r="FE373" s="50"/>
      <c r="FF373" s="50"/>
      <c r="FG373" s="50"/>
      <c r="FH373" s="50"/>
      <c r="FI373" s="50"/>
      <c r="FJ373" s="14"/>
      <c r="FK373" s="50"/>
      <c r="FL373" s="50"/>
      <c r="FM373" s="14"/>
      <c r="FN373" s="50"/>
      <c r="FO373" s="50"/>
      <c r="FP373" s="14"/>
      <c r="FQ373" s="50"/>
      <c r="FR373" s="50"/>
      <c r="FS373" s="14"/>
      <c r="FT373" s="50"/>
      <c r="FU373" s="50"/>
      <c r="FV373" s="14"/>
    </row>
    <row r="374" spans="1:178" s="12" customFormat="1" ht="15.75" x14ac:dyDescent="0.25">
      <c r="A374" s="59" t="s">
        <v>683</v>
      </c>
      <c r="B374" s="50">
        <f t="shared" si="578"/>
        <v>44.1</v>
      </c>
      <c r="C374" s="50">
        <f t="shared" si="579"/>
        <v>21.481590000000001</v>
      </c>
      <c r="D374" s="50">
        <f t="shared" si="644"/>
        <v>48.711088435374151</v>
      </c>
      <c r="E374" s="50"/>
      <c r="F374" s="50"/>
      <c r="G374" s="50"/>
      <c r="H374" s="50"/>
      <c r="I374" s="50"/>
      <c r="J374" s="50"/>
      <c r="K374" s="50"/>
      <c r="L374" s="50"/>
      <c r="M374" s="15"/>
      <c r="N374" s="50"/>
      <c r="O374" s="50"/>
      <c r="P374" s="50"/>
      <c r="Q374" s="50"/>
      <c r="R374" s="238"/>
      <c r="S374" s="238"/>
      <c r="T374" s="50"/>
      <c r="U374" s="238"/>
      <c r="V374" s="238"/>
      <c r="W374" s="50"/>
      <c r="X374" s="238"/>
      <c r="Y374" s="238"/>
      <c r="Z374" s="50"/>
      <c r="AA374" s="50"/>
      <c r="AB374" s="50"/>
      <c r="AC374" s="50"/>
      <c r="AD374" s="238"/>
      <c r="AE374" s="15"/>
      <c r="AF374" s="50"/>
      <c r="AG374" s="238"/>
      <c r="AH374" s="238"/>
      <c r="AI374" s="50"/>
      <c r="AJ374" s="238"/>
      <c r="AK374" s="238"/>
      <c r="AL374" s="238"/>
      <c r="AM374" s="238"/>
      <c r="AN374" s="83"/>
      <c r="AO374" s="50"/>
      <c r="AP374" s="238"/>
      <c r="AQ374" s="15"/>
      <c r="AR374" s="50"/>
      <c r="AS374" s="238"/>
      <c r="AT374" s="238"/>
      <c r="AU374" s="50"/>
      <c r="AV374" s="238"/>
      <c r="AW374" s="238"/>
      <c r="AX374" s="50"/>
      <c r="AY374" s="238"/>
      <c r="AZ374" s="238"/>
      <c r="BA374" s="50"/>
      <c r="BB374" s="238"/>
      <c r="BC374" s="238"/>
      <c r="BD374" s="50"/>
      <c r="BE374" s="238"/>
      <c r="BF374" s="238"/>
      <c r="BG374" s="15">
        <v>44.1</v>
      </c>
      <c r="BH374" s="15">
        <v>21.481590000000001</v>
      </c>
      <c r="BI374" s="14">
        <f t="shared" si="633"/>
        <v>48.711088435374151</v>
      </c>
      <c r="BJ374" s="15"/>
      <c r="BK374" s="238"/>
      <c r="BL374" s="238"/>
      <c r="BM374" s="50"/>
      <c r="BN374" s="238"/>
      <c r="BO374" s="238"/>
      <c r="BP374" s="15"/>
      <c r="BQ374" s="238"/>
      <c r="BR374" s="238"/>
      <c r="BS374" s="15"/>
      <c r="BT374" s="238"/>
      <c r="BU374" s="238"/>
      <c r="BV374" s="15"/>
      <c r="BW374" s="238"/>
      <c r="BX374" s="238"/>
      <c r="BY374" s="15"/>
      <c r="BZ374" s="238"/>
      <c r="CA374" s="238"/>
      <c r="CB374" s="15"/>
      <c r="CC374" s="238"/>
      <c r="CD374" s="238"/>
      <c r="CE374" s="15"/>
      <c r="CF374" s="238"/>
      <c r="CG374" s="14"/>
      <c r="CH374" s="15"/>
      <c r="CI374" s="238"/>
      <c r="CJ374" s="14"/>
      <c r="CK374" s="15"/>
      <c r="CL374" s="238"/>
      <c r="CM374" s="14"/>
      <c r="CN374" s="15"/>
      <c r="CO374" s="238"/>
      <c r="CP374" s="14"/>
      <c r="CQ374" s="15"/>
      <c r="CR374" s="238"/>
      <c r="CS374" s="14"/>
      <c r="CT374" s="15"/>
      <c r="CU374" s="238"/>
      <c r="CV374" s="14"/>
      <c r="CW374" s="15"/>
      <c r="CX374" s="238"/>
      <c r="CY374" s="14"/>
      <c r="CZ374" s="15"/>
      <c r="DA374" s="238"/>
      <c r="DB374" s="14"/>
      <c r="DC374" s="15"/>
      <c r="DD374" s="238"/>
      <c r="DE374" s="14"/>
      <c r="DF374" s="15"/>
      <c r="DG374" s="238"/>
      <c r="DH374" s="14"/>
      <c r="DI374" s="15"/>
      <c r="DJ374" s="238"/>
      <c r="DK374" s="14"/>
      <c r="DL374" s="15"/>
      <c r="DM374" s="238"/>
      <c r="DN374" s="14"/>
      <c r="DO374" s="15"/>
      <c r="DP374" s="238"/>
      <c r="DQ374" s="14"/>
      <c r="DR374" s="15"/>
      <c r="DS374" s="238"/>
      <c r="DT374" s="14"/>
      <c r="DU374" s="15"/>
      <c r="DV374" s="238"/>
      <c r="DW374" s="14"/>
      <c r="DX374" s="15"/>
      <c r="DY374" s="238"/>
      <c r="DZ374" s="14"/>
      <c r="EA374" s="50"/>
      <c r="EB374" s="50"/>
      <c r="EC374" s="50"/>
      <c r="ED374" s="50"/>
      <c r="EE374" s="50"/>
      <c r="EF374" s="50"/>
      <c r="EG374" s="50"/>
      <c r="EH374" s="50"/>
      <c r="EI374" s="50"/>
      <c r="EJ374" s="50"/>
      <c r="EK374" s="50"/>
      <c r="EL374" s="50"/>
      <c r="EM374" s="50"/>
      <c r="EN374" s="50"/>
      <c r="EO374" s="50"/>
      <c r="EP374" s="50"/>
      <c r="EQ374" s="50"/>
      <c r="ER374" s="50"/>
      <c r="ES374" s="50"/>
      <c r="ET374" s="50"/>
      <c r="EU374" s="50"/>
      <c r="EV374" s="50"/>
      <c r="EW374" s="50"/>
      <c r="EX374" s="50"/>
      <c r="EY374" s="50"/>
      <c r="EZ374" s="50"/>
      <c r="FA374" s="50"/>
      <c r="FB374" s="50"/>
      <c r="FC374" s="50"/>
      <c r="FD374" s="50"/>
      <c r="FE374" s="50"/>
      <c r="FF374" s="50"/>
      <c r="FG374" s="50"/>
      <c r="FH374" s="50"/>
      <c r="FI374" s="50"/>
      <c r="FJ374" s="14"/>
      <c r="FK374" s="50"/>
      <c r="FL374" s="50"/>
      <c r="FM374" s="14"/>
      <c r="FN374" s="50"/>
      <c r="FO374" s="50"/>
      <c r="FP374" s="14"/>
      <c r="FQ374" s="50"/>
      <c r="FR374" s="50"/>
      <c r="FS374" s="14"/>
      <c r="FT374" s="50"/>
      <c r="FU374" s="50"/>
      <c r="FV374" s="14"/>
    </row>
    <row r="375" spans="1:178" s="12" customFormat="1" ht="15.75" x14ac:dyDescent="0.25">
      <c r="A375" s="59" t="s">
        <v>684</v>
      </c>
      <c r="B375" s="50">
        <f t="shared" si="578"/>
        <v>74.7</v>
      </c>
      <c r="C375" s="50">
        <f t="shared" si="579"/>
        <v>17.017139999999998</v>
      </c>
      <c r="D375" s="50">
        <f t="shared" si="644"/>
        <v>22.78064257028112</v>
      </c>
      <c r="E375" s="50"/>
      <c r="F375" s="50"/>
      <c r="G375" s="50"/>
      <c r="H375" s="50"/>
      <c r="I375" s="50"/>
      <c r="J375" s="50"/>
      <c r="K375" s="50"/>
      <c r="L375" s="50"/>
      <c r="M375" s="15"/>
      <c r="N375" s="50"/>
      <c r="O375" s="50"/>
      <c r="P375" s="50"/>
      <c r="Q375" s="50"/>
      <c r="R375" s="238"/>
      <c r="S375" s="238"/>
      <c r="T375" s="50"/>
      <c r="U375" s="238"/>
      <c r="V375" s="238"/>
      <c r="W375" s="50"/>
      <c r="X375" s="238"/>
      <c r="Y375" s="238"/>
      <c r="Z375" s="50"/>
      <c r="AA375" s="50"/>
      <c r="AB375" s="50"/>
      <c r="AC375" s="50"/>
      <c r="AD375" s="238"/>
      <c r="AE375" s="15"/>
      <c r="AF375" s="50"/>
      <c r="AG375" s="238"/>
      <c r="AH375" s="238"/>
      <c r="AI375" s="50"/>
      <c r="AJ375" s="238"/>
      <c r="AK375" s="238"/>
      <c r="AL375" s="238"/>
      <c r="AM375" s="238"/>
      <c r="AN375" s="83"/>
      <c r="AO375" s="50"/>
      <c r="AP375" s="238"/>
      <c r="AQ375" s="15"/>
      <c r="AR375" s="50"/>
      <c r="AS375" s="238"/>
      <c r="AT375" s="238"/>
      <c r="AU375" s="50"/>
      <c r="AV375" s="238"/>
      <c r="AW375" s="238"/>
      <c r="AX375" s="50"/>
      <c r="AY375" s="238"/>
      <c r="AZ375" s="238"/>
      <c r="BA375" s="50"/>
      <c r="BB375" s="238"/>
      <c r="BC375" s="238"/>
      <c r="BD375" s="50"/>
      <c r="BE375" s="238"/>
      <c r="BF375" s="238"/>
      <c r="BG375" s="15">
        <v>74.7</v>
      </c>
      <c r="BH375" s="15">
        <v>17.017139999999998</v>
      </c>
      <c r="BI375" s="14">
        <f t="shared" si="633"/>
        <v>22.78064257028112</v>
      </c>
      <c r="BJ375" s="15"/>
      <c r="BK375" s="238"/>
      <c r="BL375" s="238"/>
      <c r="BM375" s="50"/>
      <c r="BN375" s="238"/>
      <c r="BO375" s="238"/>
      <c r="BP375" s="15"/>
      <c r="BQ375" s="238"/>
      <c r="BR375" s="238"/>
      <c r="BS375" s="15"/>
      <c r="BT375" s="238"/>
      <c r="BU375" s="238"/>
      <c r="BV375" s="15"/>
      <c r="BW375" s="238"/>
      <c r="BX375" s="238"/>
      <c r="BY375" s="15"/>
      <c r="BZ375" s="238"/>
      <c r="CA375" s="238"/>
      <c r="CB375" s="15"/>
      <c r="CC375" s="238"/>
      <c r="CD375" s="238"/>
      <c r="CE375" s="15"/>
      <c r="CF375" s="238"/>
      <c r="CG375" s="14"/>
      <c r="CH375" s="15"/>
      <c r="CI375" s="238"/>
      <c r="CJ375" s="14"/>
      <c r="CK375" s="15"/>
      <c r="CL375" s="238"/>
      <c r="CM375" s="14"/>
      <c r="CN375" s="15"/>
      <c r="CO375" s="238"/>
      <c r="CP375" s="14"/>
      <c r="CQ375" s="15"/>
      <c r="CR375" s="238"/>
      <c r="CS375" s="14"/>
      <c r="CT375" s="15"/>
      <c r="CU375" s="238"/>
      <c r="CV375" s="14"/>
      <c r="CW375" s="15"/>
      <c r="CX375" s="238"/>
      <c r="CY375" s="14"/>
      <c r="CZ375" s="15"/>
      <c r="DA375" s="238"/>
      <c r="DB375" s="14"/>
      <c r="DC375" s="15"/>
      <c r="DD375" s="238"/>
      <c r="DE375" s="14"/>
      <c r="DF375" s="15"/>
      <c r="DG375" s="238"/>
      <c r="DH375" s="14"/>
      <c r="DI375" s="15"/>
      <c r="DJ375" s="238"/>
      <c r="DK375" s="14"/>
      <c r="DL375" s="15"/>
      <c r="DM375" s="238"/>
      <c r="DN375" s="14"/>
      <c r="DO375" s="15"/>
      <c r="DP375" s="238"/>
      <c r="DQ375" s="14"/>
      <c r="DR375" s="15"/>
      <c r="DS375" s="238"/>
      <c r="DT375" s="14"/>
      <c r="DU375" s="15"/>
      <c r="DV375" s="238"/>
      <c r="DW375" s="14"/>
      <c r="DX375" s="15"/>
      <c r="DY375" s="238"/>
      <c r="DZ375" s="14"/>
      <c r="EA375" s="50"/>
      <c r="EB375" s="50"/>
      <c r="EC375" s="50"/>
      <c r="ED375" s="50"/>
      <c r="EE375" s="50"/>
      <c r="EF375" s="50"/>
      <c r="EG375" s="50"/>
      <c r="EH375" s="50"/>
      <c r="EI375" s="50"/>
      <c r="EJ375" s="50"/>
      <c r="EK375" s="50"/>
      <c r="EL375" s="50"/>
      <c r="EM375" s="50"/>
      <c r="EN375" s="50"/>
      <c r="EO375" s="50"/>
      <c r="EP375" s="50"/>
      <c r="EQ375" s="50"/>
      <c r="ER375" s="50"/>
      <c r="ES375" s="50"/>
      <c r="ET375" s="50"/>
      <c r="EU375" s="50"/>
      <c r="EV375" s="50"/>
      <c r="EW375" s="50"/>
      <c r="EX375" s="50"/>
      <c r="EY375" s="50"/>
      <c r="EZ375" s="50"/>
      <c r="FA375" s="50"/>
      <c r="FB375" s="50"/>
      <c r="FC375" s="50"/>
      <c r="FD375" s="50"/>
      <c r="FE375" s="50"/>
      <c r="FF375" s="50"/>
      <c r="FG375" s="50"/>
      <c r="FH375" s="50"/>
      <c r="FI375" s="50"/>
      <c r="FJ375" s="14"/>
      <c r="FK375" s="50"/>
      <c r="FL375" s="50"/>
      <c r="FM375" s="14"/>
      <c r="FN375" s="50"/>
      <c r="FO375" s="50"/>
      <c r="FP375" s="14"/>
      <c r="FQ375" s="50"/>
      <c r="FR375" s="50"/>
      <c r="FS375" s="14"/>
      <c r="FT375" s="50"/>
      <c r="FU375" s="50"/>
      <c r="FV375" s="14"/>
    </row>
    <row r="376" spans="1:178" s="28" customFormat="1" ht="31.5" x14ac:dyDescent="0.25">
      <c r="A376" s="131" t="s">
        <v>376</v>
      </c>
      <c r="B376" s="80">
        <f t="shared" si="578"/>
        <v>547570.5</v>
      </c>
      <c r="C376" s="80">
        <f t="shared" si="579"/>
        <v>513243.80962999997</v>
      </c>
      <c r="D376" s="83">
        <f t="shared" si="112"/>
        <v>93.731092093164264</v>
      </c>
      <c r="E376" s="83">
        <f>E377+E378+E379+E380+E381</f>
        <v>0</v>
      </c>
      <c r="F376" s="83">
        <f t="shared" ref="F376:AY376" si="645">F377+F378+F379+F380+F381</f>
        <v>0</v>
      </c>
      <c r="G376" s="80"/>
      <c r="H376" s="83">
        <f t="shared" si="645"/>
        <v>299900</v>
      </c>
      <c r="I376" s="83">
        <f t="shared" si="645"/>
        <v>297836.93239999999</v>
      </c>
      <c r="J376" s="80">
        <f t="shared" ref="J376" si="646">I376/H376*100</f>
        <v>99.312081493831272</v>
      </c>
      <c r="K376" s="83">
        <f t="shared" si="645"/>
        <v>5000</v>
      </c>
      <c r="L376" s="83">
        <f t="shared" si="645"/>
        <v>5000</v>
      </c>
      <c r="M376" s="83">
        <f t="shared" si="215"/>
        <v>100</v>
      </c>
      <c r="N376" s="83">
        <f t="shared" si="645"/>
        <v>2500</v>
      </c>
      <c r="O376" s="83">
        <f t="shared" si="645"/>
        <v>2500</v>
      </c>
      <c r="P376" s="80">
        <f t="shared" ref="P376" si="647">O376/N376*100</f>
        <v>100</v>
      </c>
      <c r="Q376" s="83">
        <f t="shared" si="645"/>
        <v>0</v>
      </c>
      <c r="R376" s="83">
        <f t="shared" si="645"/>
        <v>0</v>
      </c>
      <c r="S376" s="83">
        <f t="shared" si="645"/>
        <v>0</v>
      </c>
      <c r="T376" s="83">
        <f t="shared" si="645"/>
        <v>0</v>
      </c>
      <c r="U376" s="83">
        <f t="shared" si="645"/>
        <v>0</v>
      </c>
      <c r="V376" s="81"/>
      <c r="W376" s="83">
        <f t="shared" si="645"/>
        <v>0</v>
      </c>
      <c r="X376" s="83">
        <f t="shared" si="645"/>
        <v>0</v>
      </c>
      <c r="Y376" s="83">
        <f t="shared" si="645"/>
        <v>0</v>
      </c>
      <c r="Z376" s="83">
        <f t="shared" si="645"/>
        <v>306</v>
      </c>
      <c r="AA376" s="83">
        <f t="shared" si="645"/>
        <v>305.99400000000003</v>
      </c>
      <c r="AB376" s="81">
        <f t="shared" si="163"/>
        <v>99.998039215686291</v>
      </c>
      <c r="AC376" s="83">
        <f t="shared" si="645"/>
        <v>0</v>
      </c>
      <c r="AD376" s="83">
        <f t="shared" si="645"/>
        <v>0</v>
      </c>
      <c r="AE376" s="81"/>
      <c r="AF376" s="83">
        <f t="shared" si="645"/>
        <v>0</v>
      </c>
      <c r="AG376" s="83">
        <f t="shared" si="645"/>
        <v>0</v>
      </c>
      <c r="AH376" s="83">
        <f t="shared" si="645"/>
        <v>0</v>
      </c>
      <c r="AI376" s="83">
        <f>SUM(AI377:AI381)</f>
        <v>12310</v>
      </c>
      <c r="AJ376" s="83">
        <f t="shared" ref="AJ376:AM376" si="648">SUM(AJ377:AJ381)</f>
        <v>12310</v>
      </c>
      <c r="AK376" s="83">
        <f>AJ376/AI376*100</f>
        <v>100</v>
      </c>
      <c r="AL376" s="83">
        <f t="shared" si="648"/>
        <v>32129</v>
      </c>
      <c r="AM376" s="83">
        <f t="shared" si="648"/>
        <v>32129</v>
      </c>
      <c r="AN376" s="83">
        <f t="shared" si="642"/>
        <v>100</v>
      </c>
      <c r="AO376" s="83">
        <f t="shared" si="645"/>
        <v>1300</v>
      </c>
      <c r="AP376" s="83">
        <f t="shared" si="645"/>
        <v>390</v>
      </c>
      <c r="AQ376" s="83">
        <f t="shared" si="571"/>
        <v>30</v>
      </c>
      <c r="AR376" s="83">
        <f t="shared" si="645"/>
        <v>0</v>
      </c>
      <c r="AS376" s="83">
        <f t="shared" si="645"/>
        <v>0</v>
      </c>
      <c r="AT376" s="83">
        <f t="shared" si="645"/>
        <v>0</v>
      </c>
      <c r="AU376" s="83">
        <f t="shared" si="645"/>
        <v>0</v>
      </c>
      <c r="AV376" s="83">
        <f t="shared" si="645"/>
        <v>0</v>
      </c>
      <c r="AW376" s="83">
        <f t="shared" si="645"/>
        <v>0</v>
      </c>
      <c r="AX376" s="83">
        <f t="shared" si="645"/>
        <v>0</v>
      </c>
      <c r="AY376" s="83">
        <f t="shared" si="645"/>
        <v>0</v>
      </c>
      <c r="AZ376" s="83">
        <f t="shared" ref="AZ376:BF376" si="649">AZ377+AZ378+AZ379+AZ380+AZ381</f>
        <v>0</v>
      </c>
      <c r="BA376" s="83">
        <f t="shared" si="649"/>
        <v>136364.4</v>
      </c>
      <c r="BB376" s="83">
        <f t="shared" si="649"/>
        <v>108563.33575</v>
      </c>
      <c r="BC376" s="81">
        <f>BB376/BA376*100</f>
        <v>79.612667052397839</v>
      </c>
      <c r="BD376" s="83">
        <f t="shared" si="649"/>
        <v>0</v>
      </c>
      <c r="BE376" s="83">
        <f t="shared" si="649"/>
        <v>0</v>
      </c>
      <c r="BF376" s="83">
        <f t="shared" si="649"/>
        <v>0</v>
      </c>
      <c r="BG376" s="83">
        <f>SUM(BG377:BG381)</f>
        <v>2249.6</v>
      </c>
      <c r="BH376" s="83">
        <f>SUM(BH377:BH381)</f>
        <v>327.47548000000006</v>
      </c>
      <c r="BI376" s="81">
        <f t="shared" ref="BI376:BI380" si="650">BH376/BG376*100</f>
        <v>14.557053698435279</v>
      </c>
      <c r="BJ376" s="83"/>
      <c r="BK376" s="83">
        <f>SUM(BK377:BK381)</f>
        <v>0</v>
      </c>
      <c r="BL376" s="81"/>
      <c r="BM376" s="83">
        <f t="shared" ref="BM376:BO376" si="651">BM377+BM378+BM379+BM380+BM381</f>
        <v>0</v>
      </c>
      <c r="BN376" s="83">
        <f t="shared" si="651"/>
        <v>0</v>
      </c>
      <c r="BO376" s="83">
        <f t="shared" si="651"/>
        <v>0</v>
      </c>
      <c r="BP376" s="83">
        <f>SUM(BP377:BP381)</f>
        <v>0</v>
      </c>
      <c r="BQ376" s="83">
        <f>SUM(BQ377:BQ381)</f>
        <v>0</v>
      </c>
      <c r="BR376" s="81"/>
      <c r="BS376" s="83">
        <f>SUM(BS377:BS381)</f>
        <v>0</v>
      </c>
      <c r="BT376" s="83">
        <f>SUM(BT377:BT381)</f>
        <v>0</v>
      </c>
      <c r="BU376" s="81"/>
      <c r="BV376" s="83">
        <f>SUM(BV377:BV381)</f>
        <v>47900</v>
      </c>
      <c r="BW376" s="83">
        <f>SUM(BW377:BW381)</f>
        <v>47900</v>
      </c>
      <c r="BX376" s="81">
        <f>BW376/BV376*100</f>
        <v>100</v>
      </c>
      <c r="BY376" s="83">
        <f>SUM(BY377:BY381)</f>
        <v>0</v>
      </c>
      <c r="BZ376" s="83">
        <f>SUM(BZ377:BZ381)</f>
        <v>0</v>
      </c>
      <c r="CA376" s="81"/>
      <c r="CB376" s="83">
        <f>SUM(CB377:CB381)</f>
        <v>3270</v>
      </c>
      <c r="CC376" s="83">
        <f>SUM(CC377:CC381)</f>
        <v>2005.6</v>
      </c>
      <c r="CD376" s="81">
        <f>CC376/CB376*100</f>
        <v>61.333333333333329</v>
      </c>
      <c r="CE376" s="83">
        <f>SUM(CE377:CE381)</f>
        <v>2194</v>
      </c>
      <c r="CF376" s="83">
        <f>SUM(CF377:CF381)</f>
        <v>2194</v>
      </c>
      <c r="CG376" s="81">
        <f t="shared" si="591"/>
        <v>100</v>
      </c>
      <c r="CH376" s="83">
        <f>SUM(CH377:CH381)</f>
        <v>100</v>
      </c>
      <c r="CI376" s="83">
        <f>SUM(CI377:CI381)</f>
        <v>100</v>
      </c>
      <c r="CJ376" s="81">
        <f t="shared" ref="CJ376:CJ377" si="652">CI376/CH376*100</f>
        <v>100</v>
      </c>
      <c r="CK376" s="83">
        <f>SUM(CK377:CK381)</f>
        <v>0</v>
      </c>
      <c r="CL376" s="83">
        <f>SUM(CL377:CL381)</f>
        <v>0</v>
      </c>
      <c r="CM376" s="81"/>
      <c r="CN376" s="83">
        <f>SUM(CN377:CN381)</f>
        <v>100</v>
      </c>
      <c r="CO376" s="83">
        <f>SUM(CO377:CO381)</f>
        <v>100</v>
      </c>
      <c r="CP376" s="81">
        <f t="shared" ref="CP376" si="653">CO376/CN376*100</f>
        <v>100</v>
      </c>
      <c r="CQ376" s="83">
        <f>SUM(CQ377:CQ381)</f>
        <v>0</v>
      </c>
      <c r="CR376" s="83">
        <f>SUM(CR377:CR381)</f>
        <v>0</v>
      </c>
      <c r="CS376" s="81"/>
      <c r="CT376" s="83">
        <f>SUM(CT377:CT381)</f>
        <v>0</v>
      </c>
      <c r="CU376" s="83">
        <f>SUM(CU377:CU381)</f>
        <v>0</v>
      </c>
      <c r="CV376" s="81"/>
      <c r="CW376" s="83">
        <f>SUM(CW377:CW381)</f>
        <v>0</v>
      </c>
      <c r="CX376" s="83">
        <f>SUM(CX377:CX381)</f>
        <v>0</v>
      </c>
      <c r="CY376" s="81"/>
      <c r="CZ376" s="83">
        <f>SUM(CZ377:CZ381)</f>
        <v>0</v>
      </c>
      <c r="DA376" s="83">
        <f>SUM(DA377:DA381)</f>
        <v>0</v>
      </c>
      <c r="DB376" s="81"/>
      <c r="DC376" s="83">
        <f>SUM(DC377:DC381)</f>
        <v>0</v>
      </c>
      <c r="DD376" s="83">
        <f>SUM(DD377:DD381)</f>
        <v>0</v>
      </c>
      <c r="DE376" s="81"/>
      <c r="DF376" s="83">
        <f>SUM(DF377:DF381)</f>
        <v>0</v>
      </c>
      <c r="DG376" s="83">
        <f>SUM(DG377:DG381)</f>
        <v>0</v>
      </c>
      <c r="DH376" s="81"/>
      <c r="DI376" s="83">
        <f>SUM(DI377:DI381)</f>
        <v>0</v>
      </c>
      <c r="DJ376" s="83">
        <f>SUM(DJ377:DJ381)</f>
        <v>0</v>
      </c>
      <c r="DK376" s="81"/>
      <c r="DL376" s="83">
        <f>SUM(DL377:DL381)</f>
        <v>0</v>
      </c>
      <c r="DM376" s="83">
        <f>SUM(DM377:DM381)</f>
        <v>0</v>
      </c>
      <c r="DN376" s="81"/>
      <c r="DO376" s="83">
        <f>SUM(DO377:DO381)</f>
        <v>0</v>
      </c>
      <c r="DP376" s="83">
        <f>SUM(DP377:DP381)</f>
        <v>0</v>
      </c>
      <c r="DQ376" s="81"/>
      <c r="DR376" s="83">
        <f>SUM(DR377:DR381)</f>
        <v>0</v>
      </c>
      <c r="DS376" s="83">
        <f>SUM(DS377:DS381)</f>
        <v>0</v>
      </c>
      <c r="DT376" s="81"/>
      <c r="DU376" s="83">
        <f>SUM(DU377:DU381)</f>
        <v>0</v>
      </c>
      <c r="DV376" s="83">
        <f>SUM(DV377:DV381)</f>
        <v>0</v>
      </c>
      <c r="DW376" s="81"/>
      <c r="DX376" s="83">
        <f>SUM(DX377:DX381)</f>
        <v>0</v>
      </c>
      <c r="DY376" s="83">
        <f>SUM(DY377:DY381)</f>
        <v>0</v>
      </c>
      <c r="DZ376" s="81"/>
      <c r="EA376" s="83">
        <f t="shared" ref="EA376:EB376" si="654">EA377+EA378+EA379+EA380+EA381</f>
        <v>366</v>
      </c>
      <c r="EB376" s="83">
        <f t="shared" si="654"/>
        <v>0</v>
      </c>
      <c r="EC376" s="81">
        <f t="shared" ref="EC376:EC377" si="655">EB376/EA376*100</f>
        <v>0</v>
      </c>
      <c r="ED376" s="83">
        <f t="shared" ref="ED376:EE376" si="656">ED377+ED378+ED379+ED380+ED381</f>
        <v>0</v>
      </c>
      <c r="EE376" s="83">
        <f t="shared" si="656"/>
        <v>0</v>
      </c>
      <c r="EF376" s="81"/>
      <c r="EG376" s="83"/>
      <c r="EH376" s="83"/>
      <c r="EI376" s="81"/>
      <c r="EJ376" s="83"/>
      <c r="EK376" s="83"/>
      <c r="EL376" s="81"/>
      <c r="EM376" s="83"/>
      <c r="EN376" s="83"/>
      <c r="EO376" s="81"/>
      <c r="EP376" s="83"/>
      <c r="EQ376" s="83"/>
      <c r="ER376" s="81"/>
      <c r="ES376" s="83"/>
      <c r="ET376" s="83"/>
      <c r="EU376" s="81"/>
      <c r="EV376" s="83">
        <f>SUM(EV377:EV381)</f>
        <v>924.5</v>
      </c>
      <c r="EW376" s="83">
        <f>SUM(EW377:EW381)</f>
        <v>924.47199999999998</v>
      </c>
      <c r="EX376" s="81">
        <f>EW376/EV376*100</f>
        <v>99.996971335857225</v>
      </c>
      <c r="EY376" s="83"/>
      <c r="EZ376" s="83"/>
      <c r="FA376" s="81"/>
      <c r="FB376" s="83"/>
      <c r="FC376" s="83"/>
      <c r="FD376" s="81"/>
      <c r="FE376" s="83"/>
      <c r="FF376" s="83"/>
      <c r="FG376" s="81"/>
      <c r="FH376" s="83">
        <f>SUM(FH377:FH381)</f>
        <v>657</v>
      </c>
      <c r="FI376" s="83">
        <f>SUM(FI377:FI381)</f>
        <v>657</v>
      </c>
      <c r="FJ376" s="81">
        <f t="shared" si="590"/>
        <v>100</v>
      </c>
      <c r="FK376" s="83"/>
      <c r="FL376" s="83"/>
      <c r="FM376" s="81"/>
      <c r="FN376" s="83"/>
      <c r="FO376" s="83"/>
      <c r="FP376" s="81"/>
      <c r="FQ376" s="83"/>
      <c r="FR376" s="83"/>
      <c r="FS376" s="81"/>
      <c r="FT376" s="83"/>
      <c r="FU376" s="83"/>
      <c r="FV376" s="81"/>
    </row>
    <row r="377" spans="1:178" s="12" customFormat="1" ht="31.5" x14ac:dyDescent="0.25">
      <c r="A377" s="59" t="s">
        <v>375</v>
      </c>
      <c r="B377" s="50">
        <f t="shared" si="578"/>
        <v>240484.6</v>
      </c>
      <c r="C377" s="50">
        <f t="shared" si="579"/>
        <v>209626.38296000002</v>
      </c>
      <c r="D377" s="15">
        <f t="shared" si="112"/>
        <v>87.168318869482704</v>
      </c>
      <c r="E377" s="15"/>
      <c r="F377" s="15"/>
      <c r="G377" s="50"/>
      <c r="H377" s="15"/>
      <c r="I377" s="15"/>
      <c r="J377" s="50"/>
      <c r="K377" s="15">
        <v>5000</v>
      </c>
      <c r="L377" s="15">
        <v>5000</v>
      </c>
      <c r="M377" s="15">
        <f t="shared" si="215"/>
        <v>100</v>
      </c>
      <c r="N377" s="15"/>
      <c r="O377" s="15"/>
      <c r="P377" s="50"/>
      <c r="Q377" s="15"/>
      <c r="R377" s="15"/>
      <c r="S377" s="15"/>
      <c r="T377" s="15"/>
      <c r="U377" s="15"/>
      <c r="V377" s="14"/>
      <c r="W377" s="15"/>
      <c r="X377" s="15"/>
      <c r="Y377" s="14"/>
      <c r="Z377" s="15">
        <v>306</v>
      </c>
      <c r="AA377" s="172">
        <v>305.99400000000003</v>
      </c>
      <c r="AB377" s="14">
        <f t="shared" si="163"/>
        <v>99.998039215686291</v>
      </c>
      <c r="AC377" s="15"/>
      <c r="AD377" s="15"/>
      <c r="AE377" s="14"/>
      <c r="AF377" s="15"/>
      <c r="AG377" s="15"/>
      <c r="AH377" s="14"/>
      <c r="AI377" s="15">
        <v>12310</v>
      </c>
      <c r="AJ377" s="15">
        <v>12310</v>
      </c>
      <c r="AK377" s="15">
        <f>AJ377/AI377*100</f>
        <v>100</v>
      </c>
      <c r="AL377" s="14">
        <v>32129</v>
      </c>
      <c r="AM377" s="14">
        <v>32129</v>
      </c>
      <c r="AN377" s="15">
        <f t="shared" si="642"/>
        <v>100</v>
      </c>
      <c r="AO377" s="15">
        <v>1300</v>
      </c>
      <c r="AP377" s="15">
        <v>390</v>
      </c>
      <c r="AQ377" s="15">
        <f t="shared" si="571"/>
        <v>30</v>
      </c>
      <c r="AR377" s="15"/>
      <c r="AS377" s="15"/>
      <c r="AT377" s="14"/>
      <c r="AU377" s="15"/>
      <c r="AV377" s="15"/>
      <c r="AW377" s="14"/>
      <c r="AX377" s="15"/>
      <c r="AY377" s="15"/>
      <c r="AZ377" s="14"/>
      <c r="BA377" s="15">
        <v>136364.4</v>
      </c>
      <c r="BB377" s="15">
        <v>108563.33575</v>
      </c>
      <c r="BC377" s="14">
        <f>BB377/BA377*100</f>
        <v>79.612667052397839</v>
      </c>
      <c r="BD377" s="15"/>
      <c r="BE377" s="15"/>
      <c r="BF377" s="14"/>
      <c r="BG377" s="15">
        <v>2058.1999999999998</v>
      </c>
      <c r="BH377" s="15">
        <v>277.05321000000004</v>
      </c>
      <c r="BI377" s="14">
        <f t="shared" si="650"/>
        <v>13.460946943931592</v>
      </c>
      <c r="BJ377" s="15"/>
      <c r="BK377" s="15"/>
      <c r="BL377" s="14"/>
      <c r="BM377" s="15"/>
      <c r="BN377" s="15"/>
      <c r="BO377" s="14"/>
      <c r="BP377" s="15"/>
      <c r="BQ377" s="15"/>
      <c r="BR377" s="14"/>
      <c r="BS377" s="15"/>
      <c r="BT377" s="15"/>
      <c r="BU377" s="14"/>
      <c r="BV377" s="15">
        <v>47900</v>
      </c>
      <c r="BW377" s="15">
        <v>47900</v>
      </c>
      <c r="BX377" s="14">
        <f>BW377/BV377*100</f>
        <v>100</v>
      </c>
      <c r="BY377" s="15"/>
      <c r="BZ377" s="15"/>
      <c r="CA377" s="14"/>
      <c r="CB377" s="15"/>
      <c r="CC377" s="15"/>
      <c r="CD377" s="81"/>
      <c r="CE377" s="14">
        <v>2194</v>
      </c>
      <c r="CF377" s="14">
        <v>2194</v>
      </c>
      <c r="CG377" s="14">
        <f t="shared" si="591"/>
        <v>100</v>
      </c>
      <c r="CH377" s="14">
        <v>100</v>
      </c>
      <c r="CI377" s="14">
        <v>100</v>
      </c>
      <c r="CJ377" s="14">
        <f t="shared" si="652"/>
        <v>100</v>
      </c>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c r="DK377" s="14"/>
      <c r="DL377" s="14"/>
      <c r="DM377" s="14"/>
      <c r="DN377" s="14"/>
      <c r="DO377" s="14"/>
      <c r="DP377" s="14"/>
      <c r="DQ377" s="14"/>
      <c r="DR377" s="14"/>
      <c r="DS377" s="14"/>
      <c r="DT377" s="14"/>
      <c r="DU377" s="14"/>
      <c r="DV377" s="14"/>
      <c r="DW377" s="14"/>
      <c r="DX377" s="14"/>
      <c r="DY377" s="14"/>
      <c r="DZ377" s="14"/>
      <c r="EA377" s="191">
        <v>366</v>
      </c>
      <c r="EB377" s="172"/>
      <c r="EC377" s="14">
        <f t="shared" si="655"/>
        <v>0</v>
      </c>
      <c r="ED377" s="172"/>
      <c r="EE377" s="172"/>
      <c r="EF377" s="14"/>
      <c r="EG377" s="172"/>
      <c r="EH377" s="172"/>
      <c r="EI377" s="14"/>
      <c r="EJ377" s="172"/>
      <c r="EK377" s="172"/>
      <c r="EL377" s="14"/>
      <c r="EM377" s="172"/>
      <c r="EN377" s="172"/>
      <c r="EO377" s="14"/>
      <c r="EP377" s="172"/>
      <c r="EQ377" s="172"/>
      <c r="ER377" s="14"/>
      <c r="ES377" s="172"/>
      <c r="ET377" s="172"/>
      <c r="EU377" s="14"/>
      <c r="EV377" s="172"/>
      <c r="EW377" s="172"/>
      <c r="EX377" s="14"/>
      <c r="EY377" s="172"/>
      <c r="EZ377" s="172"/>
      <c r="FA377" s="14"/>
      <c r="FB377" s="172"/>
      <c r="FC377" s="172"/>
      <c r="FD377" s="14"/>
      <c r="FE377" s="172"/>
      <c r="FF377" s="172"/>
      <c r="FG377" s="14"/>
      <c r="FH377" s="172">
        <v>457</v>
      </c>
      <c r="FI377" s="172">
        <v>457</v>
      </c>
      <c r="FJ377" s="14">
        <f t="shared" si="590"/>
        <v>100</v>
      </c>
      <c r="FK377" s="172"/>
      <c r="FL377" s="172"/>
      <c r="FM377" s="14"/>
      <c r="FN377" s="172"/>
      <c r="FO377" s="172"/>
      <c r="FP377" s="14"/>
      <c r="FQ377" s="172"/>
      <c r="FR377" s="172"/>
      <c r="FS377" s="14"/>
      <c r="FT377" s="172"/>
      <c r="FU377" s="172"/>
      <c r="FV377" s="14"/>
    </row>
    <row r="378" spans="1:178" s="12" customFormat="1" ht="15.75" x14ac:dyDescent="0.25">
      <c r="A378" s="59" t="s">
        <v>330</v>
      </c>
      <c r="B378" s="50">
        <f t="shared" si="578"/>
        <v>122.3</v>
      </c>
      <c r="C378" s="50">
        <f t="shared" si="579"/>
        <v>34.992550000000001</v>
      </c>
      <c r="D378" s="15">
        <f t="shared" si="112"/>
        <v>28.612060506950126</v>
      </c>
      <c r="E378" s="50"/>
      <c r="F378" s="50"/>
      <c r="G378" s="50"/>
      <c r="H378" s="50"/>
      <c r="I378" s="50"/>
      <c r="J378" s="50"/>
      <c r="K378" s="50"/>
      <c r="L378" s="50"/>
      <c r="M378" s="50"/>
      <c r="N378" s="238"/>
      <c r="O378" s="238"/>
      <c r="P378" s="50"/>
      <c r="Q378" s="238"/>
      <c r="R378" s="238"/>
      <c r="S378" s="238"/>
      <c r="T378" s="238"/>
      <c r="U378" s="238"/>
      <c r="V378" s="238"/>
      <c r="W378" s="238"/>
      <c r="X378" s="238"/>
      <c r="Y378" s="238"/>
      <c r="Z378" s="50"/>
      <c r="AA378" s="50"/>
      <c r="AB378" s="50"/>
      <c r="AC378" s="238"/>
      <c r="AD378" s="238"/>
      <c r="AE378" s="15"/>
      <c r="AF378" s="238"/>
      <c r="AG378" s="238"/>
      <c r="AH378" s="238"/>
      <c r="AI378" s="238"/>
      <c r="AJ378" s="238"/>
      <c r="AK378" s="238"/>
      <c r="AL378" s="238"/>
      <c r="AM378" s="238"/>
      <c r="AN378" s="238"/>
      <c r="AO378" s="238"/>
      <c r="AP378" s="238"/>
      <c r="AQ378" s="238"/>
      <c r="AR378" s="238"/>
      <c r="AS378" s="238"/>
      <c r="AT378" s="238"/>
      <c r="AU378" s="238"/>
      <c r="AV378" s="238"/>
      <c r="AW378" s="238"/>
      <c r="AX378" s="238"/>
      <c r="AY378" s="238"/>
      <c r="AZ378" s="238"/>
      <c r="BA378" s="238"/>
      <c r="BB378" s="238"/>
      <c r="BC378" s="238"/>
      <c r="BD378" s="238"/>
      <c r="BE378" s="238"/>
      <c r="BF378" s="238"/>
      <c r="BG378" s="15">
        <v>122.3</v>
      </c>
      <c r="BH378" s="15">
        <v>34.992550000000001</v>
      </c>
      <c r="BI378" s="14">
        <f t="shared" si="650"/>
        <v>28.612060506950126</v>
      </c>
      <c r="BJ378" s="15"/>
      <c r="BK378" s="238"/>
      <c r="BL378" s="238"/>
      <c r="BM378" s="238"/>
      <c r="BN378" s="238"/>
      <c r="BO378" s="238"/>
      <c r="BP378" s="15"/>
      <c r="BQ378" s="238"/>
      <c r="BR378" s="238"/>
      <c r="BS378" s="15"/>
      <c r="BT378" s="238"/>
      <c r="BU378" s="238"/>
      <c r="BV378" s="15"/>
      <c r="BW378" s="238"/>
      <c r="BX378" s="238"/>
      <c r="BY378" s="15"/>
      <c r="BZ378" s="238"/>
      <c r="CA378" s="238"/>
      <c r="CB378" s="15"/>
      <c r="CC378" s="238"/>
      <c r="CD378" s="81"/>
      <c r="CE378" s="15"/>
      <c r="CF378" s="238"/>
      <c r="CG378" s="14"/>
      <c r="CH378" s="15"/>
      <c r="CI378" s="238"/>
      <c r="CJ378" s="14"/>
      <c r="CK378" s="15"/>
      <c r="CL378" s="238"/>
      <c r="CM378" s="14"/>
      <c r="CN378" s="15"/>
      <c r="CO378" s="238"/>
      <c r="CP378" s="14"/>
      <c r="CQ378" s="15"/>
      <c r="CR378" s="238"/>
      <c r="CS378" s="14"/>
      <c r="CT378" s="15"/>
      <c r="CU378" s="238"/>
      <c r="CV378" s="14"/>
      <c r="CW378" s="15"/>
      <c r="CX378" s="238"/>
      <c r="CY378" s="14"/>
      <c r="CZ378" s="15"/>
      <c r="DA378" s="238"/>
      <c r="DB378" s="14"/>
      <c r="DC378" s="15"/>
      <c r="DD378" s="238"/>
      <c r="DE378" s="14"/>
      <c r="DF378" s="15"/>
      <c r="DG378" s="238"/>
      <c r="DH378" s="14"/>
      <c r="DI378" s="15"/>
      <c r="DJ378" s="238"/>
      <c r="DK378" s="14"/>
      <c r="DL378" s="15"/>
      <c r="DM378" s="238"/>
      <c r="DN378" s="14"/>
      <c r="DO378" s="15"/>
      <c r="DP378" s="238"/>
      <c r="DQ378" s="14"/>
      <c r="DR378" s="15"/>
      <c r="DS378" s="238"/>
      <c r="DT378" s="14"/>
      <c r="DU378" s="15"/>
      <c r="DV378" s="238"/>
      <c r="DW378" s="14"/>
      <c r="DX378" s="15"/>
      <c r="DY378" s="238"/>
      <c r="DZ378" s="14"/>
      <c r="EA378" s="50"/>
      <c r="EB378" s="50"/>
      <c r="EC378" s="50"/>
      <c r="ED378" s="50"/>
      <c r="EE378" s="50"/>
      <c r="EF378" s="50"/>
      <c r="EG378" s="50"/>
      <c r="EH378" s="50"/>
      <c r="EI378" s="50"/>
      <c r="EJ378" s="50"/>
      <c r="EK378" s="50"/>
      <c r="EL378" s="50"/>
      <c r="EM378" s="50"/>
      <c r="EN378" s="50"/>
      <c r="EO378" s="50"/>
      <c r="EP378" s="50"/>
      <c r="EQ378" s="50"/>
      <c r="ER378" s="50"/>
      <c r="ES378" s="50"/>
      <c r="ET378" s="50"/>
      <c r="EU378" s="50"/>
      <c r="EV378" s="50"/>
      <c r="EW378" s="50"/>
      <c r="EX378" s="14"/>
      <c r="EY378" s="50"/>
      <c r="EZ378" s="50"/>
      <c r="FA378" s="14"/>
      <c r="FB378" s="50"/>
      <c r="FC378" s="50"/>
      <c r="FD378" s="14"/>
      <c r="FE378" s="50"/>
      <c r="FF378" s="50"/>
      <c r="FG378" s="14"/>
      <c r="FH378" s="50"/>
      <c r="FI378" s="50"/>
      <c r="FJ378" s="14"/>
      <c r="FK378" s="50"/>
      <c r="FL378" s="50"/>
      <c r="FM378" s="14"/>
      <c r="FN378" s="50"/>
      <c r="FO378" s="50"/>
      <c r="FP378" s="14"/>
      <c r="FQ378" s="50"/>
      <c r="FR378" s="50"/>
      <c r="FS378" s="14"/>
      <c r="FT378" s="50"/>
      <c r="FU378" s="50"/>
      <c r="FV378" s="14"/>
    </row>
    <row r="379" spans="1:178" s="12" customFormat="1" ht="15.75" x14ac:dyDescent="0.25">
      <c r="A379" s="59" t="s">
        <v>372</v>
      </c>
      <c r="B379" s="50">
        <f t="shared" si="578"/>
        <v>66.900000000000006</v>
      </c>
      <c r="C379" s="50">
        <f t="shared" si="579"/>
        <v>14.69627</v>
      </c>
      <c r="D379" s="15">
        <f t="shared" si="112"/>
        <v>21.967518684603885</v>
      </c>
      <c r="E379" s="50"/>
      <c r="F379" s="50"/>
      <c r="G379" s="50"/>
      <c r="H379" s="50"/>
      <c r="I379" s="50"/>
      <c r="J379" s="50"/>
      <c r="K379" s="50"/>
      <c r="L379" s="50"/>
      <c r="M379" s="50"/>
      <c r="N379" s="238"/>
      <c r="O379" s="238"/>
      <c r="P379" s="50"/>
      <c r="Q379" s="238"/>
      <c r="R379" s="238"/>
      <c r="S379" s="238"/>
      <c r="T379" s="238"/>
      <c r="U379" s="238"/>
      <c r="V379" s="238"/>
      <c r="W379" s="238"/>
      <c r="X379" s="238"/>
      <c r="Y379" s="238"/>
      <c r="Z379" s="50"/>
      <c r="AA379" s="50"/>
      <c r="AB379" s="50"/>
      <c r="AC379" s="50"/>
      <c r="AD379" s="50"/>
      <c r="AE379" s="15"/>
      <c r="AF379" s="238"/>
      <c r="AG379" s="238"/>
      <c r="AH379" s="238"/>
      <c r="AI379" s="238"/>
      <c r="AJ379" s="238"/>
      <c r="AK379" s="238"/>
      <c r="AL379" s="238"/>
      <c r="AM379" s="238"/>
      <c r="AN379" s="238"/>
      <c r="AO379" s="238"/>
      <c r="AP379" s="238"/>
      <c r="AQ379" s="238"/>
      <c r="AR379" s="238"/>
      <c r="AS379" s="238"/>
      <c r="AT379" s="238"/>
      <c r="AU379" s="238"/>
      <c r="AV379" s="238"/>
      <c r="AW379" s="238"/>
      <c r="AX379" s="238"/>
      <c r="AY379" s="238"/>
      <c r="AZ379" s="238"/>
      <c r="BA379" s="238"/>
      <c r="BB379" s="238"/>
      <c r="BC379" s="238"/>
      <c r="BD379" s="238"/>
      <c r="BE379" s="238"/>
      <c r="BF379" s="238"/>
      <c r="BG379" s="15">
        <v>66.900000000000006</v>
      </c>
      <c r="BH379" s="15">
        <v>14.69627</v>
      </c>
      <c r="BI379" s="14">
        <f t="shared" si="650"/>
        <v>21.967518684603885</v>
      </c>
      <c r="BJ379" s="15"/>
      <c r="BK379" s="238"/>
      <c r="BL379" s="238"/>
      <c r="BM379" s="238"/>
      <c r="BN379" s="238"/>
      <c r="BO379" s="238"/>
      <c r="BP379" s="15"/>
      <c r="BQ379" s="238"/>
      <c r="BR379" s="238"/>
      <c r="BS379" s="15"/>
      <c r="BT379" s="238"/>
      <c r="BU379" s="238"/>
      <c r="BV379" s="15"/>
      <c r="BW379" s="238"/>
      <c r="BX379" s="238"/>
      <c r="BY379" s="15"/>
      <c r="BZ379" s="238"/>
      <c r="CA379" s="238"/>
      <c r="CB379" s="14"/>
      <c r="CC379" s="14"/>
      <c r="CD379" s="81"/>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c r="DK379" s="14"/>
      <c r="DL379" s="14"/>
      <c r="DM379" s="14"/>
      <c r="DN379" s="14"/>
      <c r="DO379" s="14"/>
      <c r="DP379" s="14"/>
      <c r="DQ379" s="14"/>
      <c r="DR379" s="14"/>
      <c r="DS379" s="14"/>
      <c r="DT379" s="14"/>
      <c r="DU379" s="14"/>
      <c r="DV379" s="14"/>
      <c r="DW379" s="14"/>
      <c r="DX379" s="14"/>
      <c r="DY379" s="14"/>
      <c r="DZ379" s="14"/>
      <c r="EA379" s="50"/>
      <c r="EB379" s="50"/>
      <c r="EC379" s="50"/>
      <c r="ED379" s="50"/>
      <c r="EE379" s="50"/>
      <c r="EF379" s="50"/>
      <c r="EG379" s="50"/>
      <c r="EH379" s="50"/>
      <c r="EI379" s="50"/>
      <c r="EJ379" s="50"/>
      <c r="EK379" s="50"/>
      <c r="EL379" s="50"/>
      <c r="EM379" s="50"/>
      <c r="EN379" s="50"/>
      <c r="EO379" s="50"/>
      <c r="EP379" s="50"/>
      <c r="EQ379" s="50"/>
      <c r="ER379" s="50"/>
      <c r="ES379" s="50"/>
      <c r="ET379" s="50"/>
      <c r="EU379" s="50"/>
      <c r="EV379" s="50"/>
      <c r="EW379" s="50"/>
      <c r="EX379" s="14"/>
      <c r="EY379" s="50"/>
      <c r="EZ379" s="50"/>
      <c r="FA379" s="14"/>
      <c r="FB379" s="50"/>
      <c r="FC379" s="50"/>
      <c r="FD379" s="14"/>
      <c r="FE379" s="50"/>
      <c r="FF379" s="50"/>
      <c r="FG379" s="14"/>
      <c r="FH379" s="50"/>
      <c r="FI379" s="50"/>
      <c r="FJ379" s="14"/>
      <c r="FK379" s="50"/>
      <c r="FL379" s="50"/>
      <c r="FM379" s="14"/>
      <c r="FN379" s="50"/>
      <c r="FO379" s="50"/>
      <c r="FP379" s="14"/>
      <c r="FQ379" s="50"/>
      <c r="FR379" s="50"/>
      <c r="FS379" s="14"/>
      <c r="FT379" s="50"/>
      <c r="FU379" s="50"/>
      <c r="FV379" s="14"/>
    </row>
    <row r="380" spans="1:178" s="12" customFormat="1" ht="15.75" x14ac:dyDescent="0.25">
      <c r="A380" s="59" t="s">
        <v>373</v>
      </c>
      <c r="B380" s="50">
        <f t="shared" si="578"/>
        <v>3272.2</v>
      </c>
      <c r="C380" s="50">
        <f t="shared" si="579"/>
        <v>2006.3334499999999</v>
      </c>
      <c r="D380" s="15">
        <f t="shared" si="112"/>
        <v>61.314511643542566</v>
      </c>
      <c r="E380" s="50"/>
      <c r="F380" s="50"/>
      <c r="G380" s="50"/>
      <c r="H380" s="50"/>
      <c r="I380" s="50"/>
      <c r="J380" s="50"/>
      <c r="K380" s="50"/>
      <c r="L380" s="50"/>
      <c r="M380" s="50"/>
      <c r="N380" s="238"/>
      <c r="O380" s="238"/>
      <c r="P380" s="50"/>
      <c r="Q380" s="238"/>
      <c r="R380" s="238"/>
      <c r="S380" s="238"/>
      <c r="T380" s="238"/>
      <c r="U380" s="238"/>
      <c r="V380" s="238"/>
      <c r="W380" s="238"/>
      <c r="X380" s="238"/>
      <c r="Y380" s="238"/>
      <c r="Z380" s="50"/>
      <c r="AA380" s="50"/>
      <c r="AB380" s="50"/>
      <c r="AC380" s="50"/>
      <c r="AD380" s="50"/>
      <c r="AE380" s="15"/>
      <c r="AF380" s="238"/>
      <c r="AG380" s="238"/>
      <c r="AH380" s="238"/>
      <c r="AI380" s="238"/>
      <c r="AJ380" s="238"/>
      <c r="AK380" s="238"/>
      <c r="AL380" s="238"/>
      <c r="AM380" s="238"/>
      <c r="AN380" s="238"/>
      <c r="AO380" s="238"/>
      <c r="AP380" s="238"/>
      <c r="AQ380" s="238"/>
      <c r="AR380" s="238"/>
      <c r="AS380" s="238"/>
      <c r="AT380" s="238"/>
      <c r="AU380" s="238"/>
      <c r="AV380" s="238"/>
      <c r="AW380" s="238"/>
      <c r="AX380" s="238"/>
      <c r="AY380" s="238"/>
      <c r="AZ380" s="238"/>
      <c r="BA380" s="238"/>
      <c r="BB380" s="238"/>
      <c r="BC380" s="238"/>
      <c r="BD380" s="238"/>
      <c r="BE380" s="238"/>
      <c r="BF380" s="238"/>
      <c r="BG380" s="15">
        <v>2.2000000000000002</v>
      </c>
      <c r="BH380" s="15">
        <v>0.73345000000000005</v>
      </c>
      <c r="BI380" s="14">
        <f t="shared" si="650"/>
        <v>33.338636363636368</v>
      </c>
      <c r="BJ380" s="15"/>
      <c r="BK380" s="238"/>
      <c r="BL380" s="238"/>
      <c r="BM380" s="238"/>
      <c r="BN380" s="238"/>
      <c r="BO380" s="238"/>
      <c r="BP380" s="15"/>
      <c r="BQ380" s="238"/>
      <c r="BR380" s="238"/>
      <c r="BS380" s="15"/>
      <c r="BT380" s="238"/>
      <c r="BU380" s="238"/>
      <c r="BV380" s="15"/>
      <c r="BW380" s="238"/>
      <c r="BX380" s="238"/>
      <c r="BY380" s="15"/>
      <c r="BZ380" s="238"/>
      <c r="CA380" s="238"/>
      <c r="CB380" s="14">
        <v>3270</v>
      </c>
      <c r="CC380" s="14">
        <v>2005.6</v>
      </c>
      <c r="CD380" s="14">
        <f t="shared" ref="CD380" si="657">CC380/CB380*100</f>
        <v>61.333333333333329</v>
      </c>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c r="DK380" s="14"/>
      <c r="DL380" s="14"/>
      <c r="DM380" s="14"/>
      <c r="DN380" s="14"/>
      <c r="DO380" s="14"/>
      <c r="DP380" s="14"/>
      <c r="DQ380" s="14"/>
      <c r="DR380" s="14"/>
      <c r="DS380" s="14"/>
      <c r="DT380" s="14"/>
      <c r="DU380" s="14"/>
      <c r="DV380" s="14"/>
      <c r="DW380" s="14"/>
      <c r="DX380" s="14"/>
      <c r="DY380" s="14"/>
      <c r="DZ380" s="14"/>
      <c r="EA380" s="50"/>
      <c r="EB380" s="50"/>
      <c r="EC380" s="50"/>
      <c r="ED380" s="50"/>
      <c r="EE380" s="50"/>
      <c r="EF380" s="50"/>
      <c r="EG380" s="50"/>
      <c r="EH380" s="50"/>
      <c r="EI380" s="50"/>
      <c r="EJ380" s="50"/>
      <c r="EK380" s="50"/>
      <c r="EL380" s="50"/>
      <c r="EM380" s="50"/>
      <c r="EN380" s="50"/>
      <c r="EO380" s="50"/>
      <c r="EP380" s="50"/>
      <c r="EQ380" s="50"/>
      <c r="ER380" s="50"/>
      <c r="ES380" s="50"/>
      <c r="ET380" s="50"/>
      <c r="EU380" s="50"/>
      <c r="EV380" s="50"/>
      <c r="EW380" s="50"/>
      <c r="EX380" s="14"/>
      <c r="EY380" s="50"/>
      <c r="EZ380" s="50"/>
      <c r="FA380" s="14"/>
      <c r="FB380" s="50"/>
      <c r="FC380" s="50"/>
      <c r="FD380" s="14"/>
      <c r="FE380" s="50"/>
      <c r="FF380" s="50"/>
      <c r="FG380" s="14"/>
      <c r="FH380" s="50"/>
      <c r="FI380" s="50"/>
      <c r="FJ380" s="14"/>
      <c r="FK380" s="50"/>
      <c r="FL380" s="50"/>
      <c r="FM380" s="14"/>
      <c r="FN380" s="50"/>
      <c r="FO380" s="50"/>
      <c r="FP380" s="14"/>
      <c r="FQ380" s="50"/>
      <c r="FR380" s="50"/>
      <c r="FS380" s="14"/>
      <c r="FT380" s="50"/>
      <c r="FU380" s="50"/>
      <c r="FV380" s="14"/>
    </row>
    <row r="381" spans="1:178" s="12" customFormat="1" ht="15.75" x14ac:dyDescent="0.25">
      <c r="A381" s="59" t="s">
        <v>374</v>
      </c>
      <c r="B381" s="50">
        <f t="shared" si="578"/>
        <v>303624.5</v>
      </c>
      <c r="C381" s="50">
        <f t="shared" si="579"/>
        <v>301561.4044</v>
      </c>
      <c r="D381" s="50">
        <f t="shared" ref="D381" si="658">C381/B381*100</f>
        <v>99.32051082834225</v>
      </c>
      <c r="E381" s="15"/>
      <c r="F381" s="15"/>
      <c r="G381" s="50"/>
      <c r="H381" s="50">
        <v>299900</v>
      </c>
      <c r="I381" s="50">
        <v>297836.93239999999</v>
      </c>
      <c r="J381" s="50">
        <f>I381/H381*100</f>
        <v>99.312081493831272</v>
      </c>
      <c r="K381" s="50"/>
      <c r="L381" s="50"/>
      <c r="M381" s="50"/>
      <c r="N381" s="50">
        <v>2500</v>
      </c>
      <c r="O381" s="50">
        <v>2500</v>
      </c>
      <c r="P381" s="50">
        <f>O381/N381*100</f>
        <v>100</v>
      </c>
      <c r="Q381" s="238"/>
      <c r="R381" s="238"/>
      <c r="S381" s="238"/>
      <c r="T381" s="15"/>
      <c r="U381" s="107"/>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c r="BX381" s="15"/>
      <c r="BY381" s="15"/>
      <c r="BZ381" s="15"/>
      <c r="CA381" s="15"/>
      <c r="CB381" s="15"/>
      <c r="CC381" s="15"/>
      <c r="CD381" s="81"/>
      <c r="CE381" s="15"/>
      <c r="CF381" s="15"/>
      <c r="CG381" s="14"/>
      <c r="CH381" s="15"/>
      <c r="CI381" s="15"/>
      <c r="CJ381" s="14"/>
      <c r="CK381" s="15"/>
      <c r="CL381" s="15"/>
      <c r="CM381" s="14"/>
      <c r="CN381" s="15">
        <v>100</v>
      </c>
      <c r="CO381" s="15">
        <v>100</v>
      </c>
      <c r="CP381" s="14"/>
      <c r="CQ381" s="15"/>
      <c r="CR381" s="15"/>
      <c r="CS381" s="14"/>
      <c r="CT381" s="15"/>
      <c r="CU381" s="15"/>
      <c r="CV381" s="14"/>
      <c r="CW381" s="15"/>
      <c r="CX381" s="15"/>
      <c r="CY381" s="14"/>
      <c r="CZ381" s="15"/>
      <c r="DA381" s="15"/>
      <c r="DB381" s="14"/>
      <c r="DC381" s="15"/>
      <c r="DD381" s="15"/>
      <c r="DE381" s="14"/>
      <c r="DF381" s="15"/>
      <c r="DG381" s="15"/>
      <c r="DH381" s="14"/>
      <c r="DI381" s="15"/>
      <c r="DJ381" s="15"/>
      <c r="DK381" s="14"/>
      <c r="DL381" s="15"/>
      <c r="DM381" s="15"/>
      <c r="DN381" s="14"/>
      <c r="DO381" s="15"/>
      <c r="DP381" s="15"/>
      <c r="DQ381" s="14"/>
      <c r="DR381" s="15"/>
      <c r="DS381" s="15"/>
      <c r="DT381" s="14"/>
      <c r="DU381" s="15"/>
      <c r="DV381" s="15"/>
      <c r="DW381" s="14"/>
      <c r="DX381" s="15"/>
      <c r="DY381" s="15"/>
      <c r="DZ381" s="14"/>
      <c r="EA381" s="15"/>
      <c r="EB381" s="15"/>
      <c r="EC381" s="15"/>
      <c r="ED381" s="15"/>
      <c r="EE381" s="15"/>
      <c r="EF381" s="15"/>
      <c r="EG381" s="15"/>
      <c r="EH381" s="15"/>
      <c r="EI381" s="15"/>
      <c r="EJ381" s="15"/>
      <c r="EK381" s="15"/>
      <c r="EL381" s="15"/>
      <c r="EM381" s="15"/>
      <c r="EN381" s="15"/>
      <c r="EO381" s="15"/>
      <c r="EP381" s="15"/>
      <c r="EQ381" s="15"/>
      <c r="ER381" s="15"/>
      <c r="ES381" s="15"/>
      <c r="ET381" s="15"/>
      <c r="EU381" s="15"/>
      <c r="EV381" s="172">
        <v>924.5</v>
      </c>
      <c r="EW381" s="172">
        <v>924.47199999999998</v>
      </c>
      <c r="EX381" s="172">
        <f t="shared" ref="EX381:EX383" si="659">EW381/EV381*100</f>
        <v>99.996971335857225</v>
      </c>
      <c r="EY381" s="172"/>
      <c r="EZ381" s="172"/>
      <c r="FA381" s="172"/>
      <c r="FB381" s="172"/>
      <c r="FC381" s="172"/>
      <c r="FD381" s="172"/>
      <c r="FE381" s="172"/>
      <c r="FF381" s="172"/>
      <c r="FG381" s="172"/>
      <c r="FH381" s="172">
        <v>200</v>
      </c>
      <c r="FI381" s="172">
        <v>200</v>
      </c>
      <c r="FJ381" s="14">
        <f t="shared" si="590"/>
        <v>100</v>
      </c>
      <c r="FK381" s="172"/>
      <c r="FL381" s="172"/>
      <c r="FM381" s="14"/>
      <c r="FN381" s="172"/>
      <c r="FO381" s="172"/>
      <c r="FP381" s="14"/>
      <c r="FQ381" s="172"/>
      <c r="FR381" s="172"/>
      <c r="FS381" s="14"/>
      <c r="FT381" s="172"/>
      <c r="FU381" s="172"/>
      <c r="FV381" s="14"/>
    </row>
    <row r="382" spans="1:178" s="12" customFormat="1" ht="32.25" customHeight="1" x14ac:dyDescent="0.25">
      <c r="A382" s="146" t="s">
        <v>151</v>
      </c>
      <c r="B382" s="234">
        <f t="shared" si="578"/>
        <v>3160219.5425599995</v>
      </c>
      <c r="C382" s="234">
        <f t="shared" si="579"/>
        <v>1739097.91717</v>
      </c>
      <c r="D382" s="234">
        <f t="shared" si="112"/>
        <v>55.030920913842863</v>
      </c>
      <c r="E382" s="234">
        <f>SUM(E383:E386)</f>
        <v>1114100</v>
      </c>
      <c r="F382" s="234">
        <f>SUM(F383:F386)</f>
        <v>849658.13159</v>
      </c>
      <c r="G382" s="234">
        <f>F382/E382*100</f>
        <v>76.264081463961944</v>
      </c>
      <c r="H382" s="234"/>
      <c r="I382" s="234"/>
      <c r="J382" s="234"/>
      <c r="K382" s="234">
        <f>SUM(K383:K386)</f>
        <v>0</v>
      </c>
      <c r="L382" s="234">
        <f>SUM(L383:L386)</f>
        <v>0</v>
      </c>
      <c r="M382" s="234"/>
      <c r="N382" s="234">
        <f>SUM(N383:N386)</f>
        <v>0</v>
      </c>
      <c r="O382" s="234">
        <f>SUM(O383:O386)</f>
        <v>0</v>
      </c>
      <c r="P382" s="234"/>
      <c r="Q382" s="234">
        <f t="shared" ref="Q382:R382" si="660">SUM(Q383:Q386)</f>
        <v>39828.400000000001</v>
      </c>
      <c r="R382" s="234">
        <f t="shared" si="660"/>
        <v>14052.834999999999</v>
      </c>
      <c r="S382" s="234">
        <f>R382/Q382*100</f>
        <v>35.28345351558184</v>
      </c>
      <c r="T382" s="234">
        <f t="shared" ref="T382:U382" si="661">SUM(T383:T386)</f>
        <v>0</v>
      </c>
      <c r="U382" s="234">
        <f t="shared" si="661"/>
        <v>0</v>
      </c>
      <c r="V382" s="234"/>
      <c r="W382" s="234">
        <f t="shared" ref="W382:X382" si="662">SUM(W383:W386)</f>
        <v>0</v>
      </c>
      <c r="X382" s="234">
        <f t="shared" si="662"/>
        <v>0</v>
      </c>
      <c r="Y382" s="234"/>
      <c r="Z382" s="234">
        <f t="shared" ref="Z382:AA382" si="663">SUM(Z383:Z386)</f>
        <v>1078.3</v>
      </c>
      <c r="AA382" s="234">
        <f t="shared" si="663"/>
        <v>733.0340799999999</v>
      </c>
      <c r="AB382" s="234">
        <f t="shared" si="163"/>
        <v>67.980532319391628</v>
      </c>
      <c r="AC382" s="234">
        <f t="shared" ref="AC382:AD382" si="664">SUM(AC383:AC386)</f>
        <v>0</v>
      </c>
      <c r="AD382" s="234">
        <f t="shared" si="664"/>
        <v>0</v>
      </c>
      <c r="AE382" s="234"/>
      <c r="AF382" s="234">
        <f t="shared" ref="AF382:AG382" si="665">SUM(AF383:AF386)</f>
        <v>70000</v>
      </c>
      <c r="AG382" s="234">
        <f t="shared" si="665"/>
        <v>70000</v>
      </c>
      <c r="AH382" s="234">
        <f>AG382/AF382*100</f>
        <v>100</v>
      </c>
      <c r="AI382" s="234">
        <f t="shared" ref="AI382:AJ382" si="666">SUM(AI383:AI386)</f>
        <v>38544</v>
      </c>
      <c r="AJ382" s="234">
        <f t="shared" si="666"/>
        <v>38532.457000000002</v>
      </c>
      <c r="AK382" s="234">
        <f>AJ382/AI382*100</f>
        <v>99.970052407638036</v>
      </c>
      <c r="AL382" s="234">
        <f>AL383+AL384+AL385+AL386</f>
        <v>94599</v>
      </c>
      <c r="AM382" s="234">
        <f>AM383+AM384+AM385+AM386</f>
        <v>93520.741760000004</v>
      </c>
      <c r="AN382" s="234">
        <f>AM382/AL382*100</f>
        <v>98.860180086470265</v>
      </c>
      <c r="AO382" s="234">
        <f t="shared" ref="AO382:AP382" si="667">SUM(AO383:AO386)</f>
        <v>2500</v>
      </c>
      <c r="AP382" s="234">
        <f t="shared" si="667"/>
        <v>2500</v>
      </c>
      <c r="AQ382" s="234">
        <f>AP382/AO382*100</f>
        <v>100</v>
      </c>
      <c r="AR382" s="234">
        <f t="shared" ref="AR382:AS382" si="668">SUM(AR383:AR386)</f>
        <v>80000</v>
      </c>
      <c r="AS382" s="234">
        <f t="shared" si="668"/>
        <v>67031.56207</v>
      </c>
      <c r="AT382" s="234">
        <f>AS382/AR382*100</f>
        <v>83.789452587500008</v>
      </c>
      <c r="AU382" s="234">
        <f t="shared" ref="AU382:AV382" si="669">SUM(AU383:AU386)</f>
        <v>26200</v>
      </c>
      <c r="AV382" s="234">
        <f t="shared" si="669"/>
        <v>26200</v>
      </c>
      <c r="AW382" s="234">
        <f>AV382/AU382*100</f>
        <v>100</v>
      </c>
      <c r="AX382" s="234">
        <f t="shared" ref="AX382:AY382" si="670">SUM(AX383:AX386)</f>
        <v>200000</v>
      </c>
      <c r="AY382" s="234">
        <f t="shared" si="670"/>
        <v>200000</v>
      </c>
      <c r="AZ382" s="234">
        <f>AY382/AX382*100</f>
        <v>100</v>
      </c>
      <c r="BA382" s="234">
        <f t="shared" ref="BA382:BB382" si="671">SUM(BA383:BA386)</f>
        <v>0</v>
      </c>
      <c r="BB382" s="234">
        <f t="shared" si="671"/>
        <v>0</v>
      </c>
      <c r="BC382" s="234"/>
      <c r="BD382" s="234">
        <f t="shared" ref="BD382:BE382" si="672">SUM(BD383:BD386)</f>
        <v>64700</v>
      </c>
      <c r="BE382" s="234">
        <f t="shared" si="672"/>
        <v>64700</v>
      </c>
      <c r="BF382" s="234">
        <f>BE382/BD382*100</f>
        <v>100</v>
      </c>
      <c r="BG382" s="234">
        <f t="shared" ref="BG382:BH382" si="673">SUM(BG383:BG386)</f>
        <v>2793.4</v>
      </c>
      <c r="BH382" s="234">
        <f t="shared" si="673"/>
        <v>834.58919999999989</v>
      </c>
      <c r="BI382" s="234">
        <f t="shared" ref="BI382" si="674">BH382/BG382*100</f>
        <v>29.877181928832243</v>
      </c>
      <c r="BJ382" s="234">
        <f t="shared" ref="BJ382:BK382" si="675">SUM(BJ383:BJ386)</f>
        <v>0</v>
      </c>
      <c r="BK382" s="234">
        <f t="shared" si="675"/>
        <v>0</v>
      </c>
      <c r="BL382" s="234"/>
      <c r="BM382" s="234">
        <f t="shared" ref="BM382:BN382" si="676">SUM(BM383:BM386)</f>
        <v>300000</v>
      </c>
      <c r="BN382" s="234">
        <f t="shared" si="676"/>
        <v>234266.85282</v>
      </c>
      <c r="BO382" s="234">
        <f>BN382/BM382*100</f>
        <v>78.088950940000004</v>
      </c>
      <c r="BP382" s="234">
        <f t="shared" ref="BP382:BQ382" si="677">SUM(BP383:BP386)</f>
        <v>1236</v>
      </c>
      <c r="BQ382" s="234">
        <f t="shared" si="677"/>
        <v>1236</v>
      </c>
      <c r="BR382" s="234">
        <f t="shared" ref="BR382" si="678">BQ382/BP382*100</f>
        <v>100</v>
      </c>
      <c r="BS382" s="234">
        <f t="shared" ref="BS382:BT382" si="679">SUM(BS383:BS386)</f>
        <v>0</v>
      </c>
      <c r="BT382" s="234">
        <f t="shared" si="679"/>
        <v>0</v>
      </c>
      <c r="BU382" s="234"/>
      <c r="BV382" s="234">
        <f t="shared" ref="BV382:BW382" si="680">SUM(BV383:BV386)</f>
        <v>0</v>
      </c>
      <c r="BW382" s="234">
        <f t="shared" si="680"/>
        <v>0</v>
      </c>
      <c r="BX382" s="234"/>
      <c r="BY382" s="234">
        <f t="shared" ref="BY382:BZ382" si="681">SUM(BY383:BY386)</f>
        <v>5000</v>
      </c>
      <c r="BZ382" s="234">
        <f t="shared" si="681"/>
        <v>0</v>
      </c>
      <c r="CA382" s="234"/>
      <c r="CB382" s="234">
        <f t="shared" ref="CB382:CC382" si="682">SUM(CB383:CB386)</f>
        <v>0</v>
      </c>
      <c r="CC382" s="234">
        <f t="shared" si="682"/>
        <v>0</v>
      </c>
      <c r="CD382" s="234"/>
      <c r="CE382" s="234">
        <f t="shared" ref="CE382:CF382" si="683">SUM(CE383:CE386)</f>
        <v>8230</v>
      </c>
      <c r="CF382" s="234">
        <f t="shared" si="683"/>
        <v>8230</v>
      </c>
      <c r="CG382" s="234">
        <f t="shared" si="591"/>
        <v>100</v>
      </c>
      <c r="CH382" s="234">
        <f t="shared" ref="CH382:CI382" si="684">SUM(CH383:CH386)</f>
        <v>1615</v>
      </c>
      <c r="CI382" s="234">
        <f t="shared" si="684"/>
        <v>1615</v>
      </c>
      <c r="CJ382" s="234">
        <f t="shared" ref="CJ382:CJ383" si="685">CI382/CH382*100</f>
        <v>100</v>
      </c>
      <c r="CK382" s="234">
        <f t="shared" ref="CK382:CL382" si="686">SUM(CK383:CK386)</f>
        <v>0</v>
      </c>
      <c r="CL382" s="234">
        <f t="shared" si="686"/>
        <v>0</v>
      </c>
      <c r="CM382" s="234"/>
      <c r="CN382" s="234">
        <f t="shared" ref="CN382:CO382" si="687">SUM(CN383:CN386)</f>
        <v>550</v>
      </c>
      <c r="CO382" s="234">
        <f t="shared" si="687"/>
        <v>550</v>
      </c>
      <c r="CP382" s="234">
        <f t="shared" ref="CP382:CP383" si="688">CO382/CN382*100</f>
        <v>100</v>
      </c>
      <c r="CQ382" s="234">
        <f t="shared" ref="CQ382:CR382" si="689">SUM(CQ383:CQ386)</f>
        <v>0</v>
      </c>
      <c r="CR382" s="234">
        <f t="shared" si="689"/>
        <v>0</v>
      </c>
      <c r="CS382" s="234"/>
      <c r="CT382" s="234">
        <f t="shared" ref="CT382:CU382" si="690">SUM(CT383:CT386)</f>
        <v>0</v>
      </c>
      <c r="CU382" s="234">
        <f t="shared" si="690"/>
        <v>0</v>
      </c>
      <c r="CV382" s="234"/>
      <c r="CW382" s="234">
        <f t="shared" ref="CW382:CX382" si="691">SUM(CW383:CW386)</f>
        <v>0</v>
      </c>
      <c r="CX382" s="234">
        <f t="shared" si="691"/>
        <v>0</v>
      </c>
      <c r="CY382" s="234"/>
      <c r="CZ382" s="234">
        <f t="shared" ref="CZ382:DA382" si="692">SUM(CZ383:CZ386)</f>
        <v>5000</v>
      </c>
      <c r="DA382" s="234">
        <f t="shared" si="692"/>
        <v>5000</v>
      </c>
      <c r="DB382" s="234">
        <f>DA382/CZ382*100</f>
        <v>100</v>
      </c>
      <c r="DC382" s="234">
        <f t="shared" ref="DC382:DD382" si="693">SUM(DC383:DC386)</f>
        <v>0</v>
      </c>
      <c r="DD382" s="234">
        <f t="shared" si="693"/>
        <v>0</v>
      </c>
      <c r="DE382" s="234"/>
      <c r="DF382" s="234">
        <f t="shared" ref="DF382:DG382" si="694">SUM(DF383:DF386)</f>
        <v>0</v>
      </c>
      <c r="DG382" s="234">
        <f t="shared" si="694"/>
        <v>0</v>
      </c>
      <c r="DH382" s="234"/>
      <c r="DI382" s="234">
        <f t="shared" ref="DI382:DJ382" si="695">SUM(DI383:DI386)</f>
        <v>0</v>
      </c>
      <c r="DJ382" s="234">
        <f t="shared" si="695"/>
        <v>0</v>
      </c>
      <c r="DK382" s="234"/>
      <c r="DL382" s="234">
        <f t="shared" ref="DL382:DM382" si="696">SUM(DL383:DL386)</f>
        <v>0</v>
      </c>
      <c r="DM382" s="234">
        <f t="shared" si="696"/>
        <v>0</v>
      </c>
      <c r="DN382" s="234"/>
      <c r="DO382" s="234">
        <f t="shared" ref="DO382:DP382" si="697">SUM(DO383:DO386)</f>
        <v>0</v>
      </c>
      <c r="DP382" s="234">
        <f t="shared" si="697"/>
        <v>0</v>
      </c>
      <c r="DQ382" s="234"/>
      <c r="DR382" s="234">
        <f t="shared" ref="DR382:DS382" si="698">SUM(DR383:DR386)</f>
        <v>0</v>
      </c>
      <c r="DS382" s="234">
        <f t="shared" si="698"/>
        <v>0</v>
      </c>
      <c r="DT382" s="234"/>
      <c r="DU382" s="234">
        <f t="shared" ref="DU382:DV382" si="699">SUM(DU383:DU386)</f>
        <v>0</v>
      </c>
      <c r="DV382" s="234">
        <f t="shared" si="699"/>
        <v>0</v>
      </c>
      <c r="DW382" s="234"/>
      <c r="DX382" s="234">
        <f t="shared" ref="DX382:DY382" si="700">SUM(DX383:DX386)</f>
        <v>0</v>
      </c>
      <c r="DY382" s="234">
        <f t="shared" si="700"/>
        <v>0</v>
      </c>
      <c r="DZ382" s="234"/>
      <c r="EA382" s="234">
        <f t="shared" ref="EA382:EB382" si="701">SUM(EA383:EA386)</f>
        <v>0</v>
      </c>
      <c r="EB382" s="234">
        <f t="shared" si="701"/>
        <v>0</v>
      </c>
      <c r="EC382" s="234"/>
      <c r="ED382" s="234">
        <f t="shared" ref="ED382:EE382" si="702">SUM(ED383:ED386)</f>
        <v>403400</v>
      </c>
      <c r="EE382" s="234">
        <f t="shared" si="702"/>
        <v>34056.03815</v>
      </c>
      <c r="EF382" s="234">
        <f>EE382/ED382*100</f>
        <v>8.4422504090233019</v>
      </c>
      <c r="EG382" s="234">
        <f t="shared" ref="EG382:EH382" si="703">SUM(EG383:EG386)</f>
        <v>67000</v>
      </c>
      <c r="EH382" s="234">
        <f t="shared" si="703"/>
        <v>453.45350000000002</v>
      </c>
      <c r="EI382" s="234">
        <f>EH382/EG382*100</f>
        <v>0.67679626865671649</v>
      </c>
      <c r="EJ382" s="234">
        <f t="shared" ref="EJ382:EK382" si="704">SUM(EJ383:EJ386)</f>
        <v>0</v>
      </c>
      <c r="EK382" s="234">
        <f t="shared" si="704"/>
        <v>0</v>
      </c>
      <c r="EL382" s="234"/>
      <c r="EM382" s="234">
        <f t="shared" ref="EM382:EN382" si="705">SUM(EM383:EM386)</f>
        <v>25000</v>
      </c>
      <c r="EN382" s="234">
        <f t="shared" si="705"/>
        <v>2806.8180000000002</v>
      </c>
      <c r="EO382" s="234">
        <f>EN382/EM382*100</f>
        <v>11.227272000000001</v>
      </c>
      <c r="EP382" s="234">
        <f t="shared" ref="EP382:EQ382" si="706">SUM(EP383:EP386)</f>
        <v>0</v>
      </c>
      <c r="EQ382" s="234">
        <f t="shared" si="706"/>
        <v>0</v>
      </c>
      <c r="ER382" s="234"/>
      <c r="ES382" s="234">
        <f t="shared" ref="ES382:ET382" si="707">SUM(ES383:ES386)</f>
        <v>0</v>
      </c>
      <c r="ET382" s="234">
        <f t="shared" si="707"/>
        <v>0</v>
      </c>
      <c r="EU382" s="234"/>
      <c r="EV382" s="234">
        <f t="shared" ref="EV382:EW382" si="708">SUM(EV383:EV386)</f>
        <v>1247.4000000000001</v>
      </c>
      <c r="EW382" s="234">
        <f t="shared" si="708"/>
        <v>1247.404</v>
      </c>
      <c r="EX382" s="234">
        <f t="shared" si="659"/>
        <v>100.00032066698732</v>
      </c>
      <c r="EY382" s="234">
        <f t="shared" ref="EY382:EZ382" si="709">SUM(EY383:EY386)</f>
        <v>0</v>
      </c>
      <c r="EZ382" s="234">
        <f t="shared" si="709"/>
        <v>0</v>
      </c>
      <c r="FA382" s="234"/>
      <c r="FB382" s="234">
        <f t="shared" ref="FB382:FC382" si="710">SUM(FB383:FB386)</f>
        <v>600000</v>
      </c>
      <c r="FC382" s="234">
        <f t="shared" si="710"/>
        <v>21000</v>
      </c>
      <c r="FD382" s="234">
        <f>FC382/FB382*100</f>
        <v>3.5000000000000004</v>
      </c>
      <c r="FE382" s="234"/>
      <c r="FF382" s="234"/>
      <c r="FG382" s="234"/>
      <c r="FH382" s="234">
        <f>SUM(FH383:FH386)</f>
        <v>873</v>
      </c>
      <c r="FI382" s="234">
        <f>SUM(FI383:FI386)</f>
        <v>873</v>
      </c>
      <c r="FJ382" s="234">
        <f t="shared" si="590"/>
        <v>100</v>
      </c>
      <c r="FK382" s="234">
        <f>SUM(FK383:FK386)</f>
        <v>0</v>
      </c>
      <c r="FL382" s="234">
        <f>SUM(FL383:FL386)</f>
        <v>0</v>
      </c>
      <c r="FM382" s="234"/>
      <c r="FN382" s="234">
        <f>SUM(FN383:FN386)</f>
        <v>6725.0425599999999</v>
      </c>
      <c r="FO382" s="234">
        <f>SUM(FO383:FO386)</f>
        <v>0</v>
      </c>
      <c r="FP382" s="234"/>
      <c r="FQ382" s="234">
        <f>SUM(FQ383:FQ386)</f>
        <v>0</v>
      </c>
      <c r="FR382" s="234">
        <f>SUM(FR383:FR386)</f>
        <v>0</v>
      </c>
      <c r="FS382" s="234"/>
      <c r="FT382" s="234">
        <f>SUM(FT383:FT386)</f>
        <v>0</v>
      </c>
      <c r="FU382" s="234">
        <f>SUM(FU383:FU386)</f>
        <v>0</v>
      </c>
      <c r="FV382" s="234"/>
    </row>
    <row r="383" spans="1:178" s="12" customFormat="1" ht="15.75" x14ac:dyDescent="0.25">
      <c r="A383" s="13" t="s">
        <v>152</v>
      </c>
      <c r="B383" s="50">
        <f t="shared" si="578"/>
        <v>3013413.8425599998</v>
      </c>
      <c r="C383" s="50">
        <f t="shared" si="579"/>
        <v>1661788.8516299999</v>
      </c>
      <c r="D383" s="15">
        <f t="shared" si="112"/>
        <v>55.146386737848538</v>
      </c>
      <c r="E383" s="15">
        <v>1114100</v>
      </c>
      <c r="F383" s="15">
        <v>849658.13159</v>
      </c>
      <c r="G383" s="15">
        <f>F383/E383*100</f>
        <v>76.264081463961944</v>
      </c>
      <c r="H383" s="15"/>
      <c r="I383" s="15"/>
      <c r="J383" s="15"/>
      <c r="K383" s="15"/>
      <c r="L383" s="15"/>
      <c r="M383" s="15"/>
      <c r="N383" s="15"/>
      <c r="O383" s="15">
        <v>0</v>
      </c>
      <c r="P383" s="15"/>
      <c r="Q383" s="15">
        <v>39828.400000000001</v>
      </c>
      <c r="R383" s="15">
        <v>14052.834999999999</v>
      </c>
      <c r="S383" s="15">
        <f>R383/Q383*100</f>
        <v>35.28345351558184</v>
      </c>
      <c r="T383" s="15"/>
      <c r="U383" s="15"/>
      <c r="V383" s="14"/>
      <c r="W383" s="15"/>
      <c r="X383" s="15"/>
      <c r="Y383" s="14"/>
      <c r="Z383" s="15"/>
      <c r="AA383" s="15"/>
      <c r="AB383" s="14"/>
      <c r="AC383" s="15"/>
      <c r="AD383" s="15"/>
      <c r="AE383" s="14"/>
      <c r="AF383" s="15">
        <v>70000</v>
      </c>
      <c r="AG383" s="15">
        <v>70000</v>
      </c>
      <c r="AH383" s="14">
        <f>AG383/AF383*100</f>
        <v>100</v>
      </c>
      <c r="AI383" s="15">
        <v>37502</v>
      </c>
      <c r="AJ383" s="15">
        <v>37502</v>
      </c>
      <c r="AK383" s="14">
        <f>AJ383/AI383*100</f>
        <v>100</v>
      </c>
      <c r="AL383" s="14">
        <v>92498</v>
      </c>
      <c r="AM383" s="14">
        <v>92054.21</v>
      </c>
      <c r="AN383" s="14">
        <f>AM383/AL383*100</f>
        <v>99.520216653333051</v>
      </c>
      <c r="AO383" s="15">
        <v>1300</v>
      </c>
      <c r="AP383" s="15">
        <v>1300</v>
      </c>
      <c r="AQ383" s="14">
        <f>AP383/AO383*100</f>
        <v>100</v>
      </c>
      <c r="AR383" s="15">
        <v>80000</v>
      </c>
      <c r="AS383" s="15">
        <v>67031.56207</v>
      </c>
      <c r="AT383" s="14">
        <f>AS383/AR383*100</f>
        <v>83.789452587500008</v>
      </c>
      <c r="AU383" s="15">
        <v>26200</v>
      </c>
      <c r="AV383" s="15">
        <v>26200</v>
      </c>
      <c r="AW383" s="14">
        <f>AV383/AU383*100</f>
        <v>100</v>
      </c>
      <c r="AX383" s="15">
        <v>200000</v>
      </c>
      <c r="AY383" s="15">
        <v>200000</v>
      </c>
      <c r="AZ383" s="14">
        <f>AY383/AX383*100</f>
        <v>100</v>
      </c>
      <c r="BA383" s="15"/>
      <c r="BB383" s="15"/>
      <c r="BC383" s="14"/>
      <c r="BD383" s="15"/>
      <c r="BE383" s="15"/>
      <c r="BF383" s="14"/>
      <c r="BG383" s="15"/>
      <c r="BH383" s="15"/>
      <c r="BI383" s="14"/>
      <c r="BJ383" s="15"/>
      <c r="BK383" s="15"/>
      <c r="BL383" s="14"/>
      <c r="BM383" s="15">
        <v>300000</v>
      </c>
      <c r="BN383" s="15">
        <v>234266.85282</v>
      </c>
      <c r="BO383" s="14">
        <f>BN383/BM383*100</f>
        <v>78.088950940000004</v>
      </c>
      <c r="BP383" s="15"/>
      <c r="BQ383" s="15"/>
      <c r="BR383" s="14"/>
      <c r="BS383" s="15"/>
      <c r="BT383" s="15"/>
      <c r="BU383" s="14"/>
      <c r="BV383" s="15"/>
      <c r="BW383" s="15"/>
      <c r="BX383" s="14"/>
      <c r="BY383" s="15">
        <v>5000</v>
      </c>
      <c r="BZ383" s="15"/>
      <c r="CA383" s="14"/>
      <c r="CB383" s="15"/>
      <c r="CC383" s="15"/>
      <c r="CD383" s="14"/>
      <c r="CE383" s="14">
        <v>7705</v>
      </c>
      <c r="CF383" s="14">
        <v>7705</v>
      </c>
      <c r="CG383" s="14">
        <f t="shared" si="591"/>
        <v>100</v>
      </c>
      <c r="CH383" s="14">
        <v>1615</v>
      </c>
      <c r="CI383" s="14">
        <v>1615</v>
      </c>
      <c r="CJ383" s="14">
        <f t="shared" si="685"/>
        <v>100</v>
      </c>
      <c r="CK383" s="14"/>
      <c r="CL383" s="14"/>
      <c r="CM383" s="14"/>
      <c r="CN383" s="14">
        <v>550</v>
      </c>
      <c r="CO383" s="14">
        <v>550</v>
      </c>
      <c r="CP383" s="14">
        <f t="shared" si="688"/>
        <v>100</v>
      </c>
      <c r="CQ383" s="14"/>
      <c r="CR383" s="14"/>
      <c r="CS383" s="14"/>
      <c r="CT383" s="14"/>
      <c r="CU383" s="14"/>
      <c r="CV383" s="14"/>
      <c r="CW383" s="14"/>
      <c r="CX383" s="14"/>
      <c r="CY383" s="14"/>
      <c r="CZ383" s="14"/>
      <c r="DA383" s="14"/>
      <c r="DB383" s="14"/>
      <c r="DC383" s="14"/>
      <c r="DD383" s="14"/>
      <c r="DE383" s="14"/>
      <c r="DF383" s="14"/>
      <c r="DG383" s="14"/>
      <c r="DH383" s="14"/>
      <c r="DI383" s="14"/>
      <c r="DJ383" s="14"/>
      <c r="DK383" s="14"/>
      <c r="DL383" s="14"/>
      <c r="DM383" s="14"/>
      <c r="DN383" s="14"/>
      <c r="DO383" s="14"/>
      <c r="DP383" s="14"/>
      <c r="DQ383" s="14"/>
      <c r="DR383" s="14"/>
      <c r="DS383" s="14"/>
      <c r="DT383" s="14"/>
      <c r="DU383" s="14"/>
      <c r="DV383" s="14"/>
      <c r="DW383" s="14"/>
      <c r="DX383" s="14"/>
      <c r="DY383" s="14"/>
      <c r="DZ383" s="14"/>
      <c r="EA383" s="15"/>
      <c r="EB383" s="15"/>
      <c r="EC383" s="14"/>
      <c r="ED383" s="172">
        <v>403400</v>
      </c>
      <c r="EE383" s="172">
        <v>34056.03815</v>
      </c>
      <c r="EF383" s="14">
        <f>EE383/ED383*100</f>
        <v>8.4422504090233019</v>
      </c>
      <c r="EG383" s="172"/>
      <c r="EH383" s="172"/>
      <c r="EI383" s="14"/>
      <c r="EJ383" s="172"/>
      <c r="EK383" s="172"/>
      <c r="EL383" s="14"/>
      <c r="EM383" s="172">
        <v>25000</v>
      </c>
      <c r="EN383" s="172">
        <v>2806.8180000000002</v>
      </c>
      <c r="EO383" s="14">
        <f>EN383/EM383*100</f>
        <v>11.227272000000001</v>
      </c>
      <c r="EP383" s="172"/>
      <c r="EQ383" s="172"/>
      <c r="ER383" s="14"/>
      <c r="ES383" s="172"/>
      <c r="ET383" s="172"/>
      <c r="EU383" s="14"/>
      <c r="EV383" s="172">
        <v>1247.4000000000001</v>
      </c>
      <c r="EW383" s="172">
        <v>1247.404</v>
      </c>
      <c r="EX383" s="14">
        <f t="shared" si="659"/>
        <v>100.00032066698732</v>
      </c>
      <c r="EY383" s="172"/>
      <c r="EZ383" s="172"/>
      <c r="FA383" s="14"/>
      <c r="FB383" s="172">
        <v>600000</v>
      </c>
      <c r="FC383" s="172">
        <v>21000</v>
      </c>
      <c r="FD383" s="14">
        <f>FC383/FB383*100</f>
        <v>3.5000000000000004</v>
      </c>
      <c r="FE383" s="172"/>
      <c r="FF383" s="172"/>
      <c r="FG383" s="14"/>
      <c r="FH383" s="172">
        <v>743</v>
      </c>
      <c r="FI383" s="172">
        <v>743</v>
      </c>
      <c r="FJ383" s="14">
        <f t="shared" si="590"/>
        <v>100</v>
      </c>
      <c r="FK383" s="172"/>
      <c r="FL383" s="172"/>
      <c r="FM383" s="14"/>
      <c r="FN383" s="172">
        <v>6725.0425599999999</v>
      </c>
      <c r="FO383" s="172"/>
      <c r="FP383" s="14"/>
      <c r="FQ383" s="172"/>
      <c r="FR383" s="172"/>
      <c r="FS383" s="14"/>
      <c r="FT383" s="172"/>
      <c r="FU383" s="172"/>
      <c r="FV383" s="14"/>
    </row>
    <row r="384" spans="1:178" s="12" customFormat="1" ht="15.75" x14ac:dyDescent="0.25">
      <c r="A384" s="13" t="s">
        <v>153</v>
      </c>
      <c r="B384" s="50">
        <f t="shared" si="578"/>
        <v>1722.6</v>
      </c>
      <c r="C384" s="50">
        <f t="shared" si="579"/>
        <v>1359.0709099999999</v>
      </c>
      <c r="D384" s="15">
        <f t="shared" si="112"/>
        <v>78.896488447695347</v>
      </c>
      <c r="E384" s="15"/>
      <c r="F384" s="15"/>
      <c r="G384" s="15"/>
      <c r="H384" s="15"/>
      <c r="I384" s="15"/>
      <c r="J384" s="15"/>
      <c r="K384" s="15"/>
      <c r="L384" s="15"/>
      <c r="M384" s="15"/>
      <c r="N384" s="15"/>
      <c r="O384" s="15"/>
      <c r="P384" s="15"/>
      <c r="Q384" s="15"/>
      <c r="R384" s="15"/>
      <c r="S384" s="15"/>
      <c r="T384" s="15"/>
      <c r="U384" s="15"/>
      <c r="V384" s="15"/>
      <c r="W384" s="15"/>
      <c r="X384" s="15"/>
      <c r="Y384" s="15"/>
      <c r="Z384" s="15">
        <v>400.9</v>
      </c>
      <c r="AA384" s="172">
        <v>317.83999999999997</v>
      </c>
      <c r="AB384" s="14">
        <f t="shared" si="163"/>
        <v>79.281616363182835</v>
      </c>
      <c r="AC384" s="15"/>
      <c r="AD384" s="15"/>
      <c r="AE384" s="14"/>
      <c r="AF384" s="15"/>
      <c r="AG384" s="15"/>
      <c r="AH384" s="15"/>
      <c r="AI384" s="15">
        <v>110</v>
      </c>
      <c r="AJ384" s="15">
        <v>110</v>
      </c>
      <c r="AK384" s="14">
        <f t="shared" ref="AK384:AK386" si="711">AJ384/AI384*100</f>
        <v>100</v>
      </c>
      <c r="AL384" s="15">
        <v>242</v>
      </c>
      <c r="AM384" s="15">
        <v>242</v>
      </c>
      <c r="AN384" s="14">
        <f>AM384/AL384*100</f>
        <v>100</v>
      </c>
      <c r="AO384" s="15"/>
      <c r="AP384" s="15"/>
      <c r="AQ384" s="14"/>
      <c r="AR384" s="15"/>
      <c r="AS384" s="15"/>
      <c r="AT384" s="15"/>
      <c r="AU384" s="15"/>
      <c r="AV384" s="15"/>
      <c r="AW384" s="14"/>
      <c r="AX384" s="15"/>
      <c r="AY384" s="15"/>
      <c r="AZ384" s="15"/>
      <c r="BA384" s="15"/>
      <c r="BB384" s="15"/>
      <c r="BC384" s="15"/>
      <c r="BD384" s="15"/>
      <c r="BE384" s="15"/>
      <c r="BF384" s="15"/>
      <c r="BG384" s="15">
        <v>617.70000000000005</v>
      </c>
      <c r="BH384" s="15">
        <v>337.23090999999999</v>
      </c>
      <c r="BI384" s="14">
        <f t="shared" ref="BI384:BI386" si="712">BH384/BG384*100</f>
        <v>54.594610652420258</v>
      </c>
      <c r="BJ384" s="15"/>
      <c r="BK384" s="15"/>
      <c r="BL384" s="14"/>
      <c r="BM384" s="15"/>
      <c r="BN384" s="15"/>
      <c r="BO384" s="15"/>
      <c r="BP384" s="15">
        <v>352</v>
      </c>
      <c r="BQ384" s="15">
        <v>352</v>
      </c>
      <c r="BR384" s="14">
        <f t="shared" ref="BR384:BR386" si="713">BQ384/BP384*100</f>
        <v>100</v>
      </c>
      <c r="BS384" s="15"/>
      <c r="BT384" s="15"/>
      <c r="BU384" s="14"/>
      <c r="BV384" s="15"/>
      <c r="BW384" s="15"/>
      <c r="BX384" s="14"/>
      <c r="BY384" s="15"/>
      <c r="BZ384" s="15"/>
      <c r="CA384" s="14"/>
      <c r="CB384" s="15"/>
      <c r="CC384" s="15"/>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c r="DK384" s="14"/>
      <c r="DL384" s="14"/>
      <c r="DM384" s="14"/>
      <c r="DN384" s="14"/>
      <c r="DO384" s="14"/>
      <c r="DP384" s="14"/>
      <c r="DQ384" s="14"/>
      <c r="DR384" s="14"/>
      <c r="DS384" s="14"/>
      <c r="DT384" s="14"/>
      <c r="DU384" s="14"/>
      <c r="DV384" s="14"/>
      <c r="DW384" s="14"/>
      <c r="DX384" s="14"/>
      <c r="DY384" s="14"/>
      <c r="DZ384" s="14"/>
      <c r="EA384" s="15"/>
      <c r="EB384" s="172"/>
      <c r="EC384" s="14"/>
      <c r="ED384" s="15"/>
      <c r="EE384" s="172"/>
      <c r="EF384" s="14"/>
      <c r="EG384" s="15"/>
      <c r="EH384" s="172"/>
      <c r="EI384" s="14"/>
      <c r="EJ384" s="15"/>
      <c r="EK384" s="172"/>
      <c r="EL384" s="14"/>
      <c r="EM384" s="15"/>
      <c r="EN384" s="172"/>
      <c r="EO384" s="14"/>
      <c r="EP384" s="15"/>
      <c r="EQ384" s="172"/>
      <c r="ER384" s="14"/>
      <c r="ES384" s="15"/>
      <c r="ET384" s="172"/>
      <c r="EU384" s="14"/>
      <c r="EV384" s="15"/>
      <c r="EW384" s="172"/>
      <c r="EX384" s="14"/>
      <c r="EY384" s="15"/>
      <c r="EZ384" s="172"/>
      <c r="FA384" s="14"/>
      <c r="FB384" s="15"/>
      <c r="FC384" s="172"/>
      <c r="FD384" s="14"/>
      <c r="FE384" s="15"/>
      <c r="FF384" s="172"/>
      <c r="FG384" s="14"/>
      <c r="FH384" s="15"/>
      <c r="FI384" s="15"/>
      <c r="FJ384" s="14"/>
      <c r="FK384" s="15"/>
      <c r="FL384" s="15"/>
      <c r="FM384" s="14"/>
      <c r="FN384" s="15"/>
      <c r="FO384" s="15"/>
      <c r="FP384" s="14"/>
      <c r="FQ384" s="15"/>
      <c r="FR384" s="15"/>
      <c r="FS384" s="14"/>
      <c r="FT384" s="15"/>
      <c r="FU384" s="15"/>
      <c r="FV384" s="14"/>
    </row>
    <row r="385" spans="1:178" s="12" customFormat="1" ht="15.75" x14ac:dyDescent="0.25">
      <c r="A385" s="13" t="s">
        <v>154</v>
      </c>
      <c r="B385" s="50">
        <f t="shared" si="578"/>
        <v>71873.3</v>
      </c>
      <c r="C385" s="50">
        <f t="shared" si="579"/>
        <v>4125.4988499999999</v>
      </c>
      <c r="D385" s="15">
        <f t="shared" si="112"/>
        <v>5.7399602494945965</v>
      </c>
      <c r="E385" s="15"/>
      <c r="F385" s="15"/>
      <c r="G385" s="15"/>
      <c r="H385" s="15"/>
      <c r="I385" s="15"/>
      <c r="J385" s="15"/>
      <c r="K385" s="15"/>
      <c r="L385" s="15"/>
      <c r="M385" s="15"/>
      <c r="N385" s="15">
        <v>0</v>
      </c>
      <c r="O385" s="15">
        <v>0</v>
      </c>
      <c r="P385" s="15"/>
      <c r="Q385" s="15"/>
      <c r="R385" s="15">
        <v>0</v>
      </c>
      <c r="S385" s="15"/>
      <c r="T385" s="15"/>
      <c r="U385" s="15">
        <v>0</v>
      </c>
      <c r="V385" s="15"/>
      <c r="W385" s="15"/>
      <c r="X385" s="15">
        <v>0</v>
      </c>
      <c r="Y385" s="15"/>
      <c r="Z385" s="15">
        <v>371.4</v>
      </c>
      <c r="AA385" s="172">
        <v>287.63607999999999</v>
      </c>
      <c r="AB385" s="14">
        <f t="shared" si="163"/>
        <v>77.446440495422735</v>
      </c>
      <c r="AC385" s="15"/>
      <c r="AD385" s="15"/>
      <c r="AE385" s="14"/>
      <c r="AF385" s="15"/>
      <c r="AG385" s="15">
        <v>0</v>
      </c>
      <c r="AH385" s="15"/>
      <c r="AI385" s="15">
        <v>643</v>
      </c>
      <c r="AJ385" s="15">
        <v>631.45699999999999</v>
      </c>
      <c r="AK385" s="14">
        <f t="shared" si="711"/>
        <v>98.204821150855366</v>
      </c>
      <c r="AL385" s="50">
        <v>1264</v>
      </c>
      <c r="AM385" s="50">
        <v>988.91398000000004</v>
      </c>
      <c r="AN385" s="14">
        <f t="shared" ref="AN385:AN386" si="714">AM385/AL385*100</f>
        <v>78.23686550632911</v>
      </c>
      <c r="AO385" s="15">
        <v>1200</v>
      </c>
      <c r="AP385" s="15">
        <v>1200</v>
      </c>
      <c r="AQ385" s="14">
        <f t="shared" ref="AQ385" si="715">AP385/AO385*100</f>
        <v>100</v>
      </c>
      <c r="AR385" s="15"/>
      <c r="AS385" s="15">
        <v>0</v>
      </c>
      <c r="AT385" s="15"/>
      <c r="AU385" s="15"/>
      <c r="AV385" s="15">
        <v>0</v>
      </c>
      <c r="AW385" s="14"/>
      <c r="AX385" s="15"/>
      <c r="AY385" s="15">
        <v>0</v>
      </c>
      <c r="AZ385" s="15"/>
      <c r="BA385" s="15"/>
      <c r="BB385" s="15">
        <v>0</v>
      </c>
      <c r="BC385" s="15"/>
      <c r="BD385" s="15"/>
      <c r="BE385" s="15">
        <v>0</v>
      </c>
      <c r="BF385" s="15"/>
      <c r="BG385" s="15">
        <v>1119.9000000000001</v>
      </c>
      <c r="BH385" s="15">
        <v>289.03828999999996</v>
      </c>
      <c r="BI385" s="14">
        <f t="shared" si="712"/>
        <v>25.8092945798732</v>
      </c>
      <c r="BJ385" s="15"/>
      <c r="BK385" s="15"/>
      <c r="BL385" s="14"/>
      <c r="BM385" s="15"/>
      <c r="BN385" s="15">
        <v>0</v>
      </c>
      <c r="BO385" s="15"/>
      <c r="BP385" s="15"/>
      <c r="BQ385" s="15"/>
      <c r="BR385" s="14"/>
      <c r="BS385" s="15"/>
      <c r="BT385" s="15"/>
      <c r="BU385" s="14"/>
      <c r="BV385" s="15"/>
      <c r="BW385" s="15"/>
      <c r="BX385" s="14"/>
      <c r="BY385" s="15"/>
      <c r="BZ385" s="15"/>
      <c r="CA385" s="14"/>
      <c r="CB385" s="15"/>
      <c r="CC385" s="15"/>
      <c r="CD385" s="14"/>
      <c r="CE385" s="14">
        <v>225</v>
      </c>
      <c r="CF385" s="14">
        <v>225</v>
      </c>
      <c r="CG385" s="14">
        <f t="shared" si="591"/>
        <v>100</v>
      </c>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c r="DK385" s="14"/>
      <c r="DL385" s="14"/>
      <c r="DM385" s="14"/>
      <c r="DN385" s="14"/>
      <c r="DO385" s="14"/>
      <c r="DP385" s="14"/>
      <c r="DQ385" s="14"/>
      <c r="DR385" s="14"/>
      <c r="DS385" s="14"/>
      <c r="DT385" s="14"/>
      <c r="DU385" s="14"/>
      <c r="DV385" s="14"/>
      <c r="DW385" s="14"/>
      <c r="DX385" s="14"/>
      <c r="DY385" s="14"/>
      <c r="DZ385" s="14"/>
      <c r="EA385" s="15"/>
      <c r="EB385" s="172"/>
      <c r="EC385" s="14"/>
      <c r="ED385" s="15"/>
      <c r="EE385" s="172"/>
      <c r="EF385" s="14"/>
      <c r="EG385" s="15">
        <v>67000</v>
      </c>
      <c r="EH385" s="15">
        <v>453.45350000000002</v>
      </c>
      <c r="EI385" s="14">
        <f t="shared" ref="EI385" si="716">EH385/EG385*100</f>
        <v>0.67679626865671649</v>
      </c>
      <c r="EJ385" s="15"/>
      <c r="EK385" s="15"/>
      <c r="EL385" s="14"/>
      <c r="EM385" s="15"/>
      <c r="EN385" s="15"/>
      <c r="EO385" s="14"/>
      <c r="EP385" s="15"/>
      <c r="EQ385" s="15"/>
      <c r="ER385" s="14"/>
      <c r="ES385" s="15"/>
      <c r="ET385" s="15"/>
      <c r="EU385" s="14"/>
      <c r="EV385" s="15"/>
      <c r="EW385" s="15"/>
      <c r="EX385" s="14"/>
      <c r="EY385" s="15"/>
      <c r="EZ385" s="15"/>
      <c r="FA385" s="14"/>
      <c r="FB385" s="15"/>
      <c r="FC385" s="15"/>
      <c r="FD385" s="14"/>
      <c r="FE385" s="15"/>
      <c r="FF385" s="15"/>
      <c r="FG385" s="14"/>
      <c r="FH385" s="15">
        <v>50</v>
      </c>
      <c r="FI385" s="15">
        <v>50</v>
      </c>
      <c r="FJ385" s="14">
        <f t="shared" si="590"/>
        <v>100</v>
      </c>
      <c r="FK385" s="15"/>
      <c r="FL385" s="15"/>
      <c r="FM385" s="14"/>
      <c r="FN385" s="15"/>
      <c r="FO385" s="15"/>
      <c r="FP385" s="14"/>
      <c r="FQ385" s="15"/>
      <c r="FR385" s="15"/>
      <c r="FS385" s="14"/>
      <c r="FT385" s="15"/>
      <c r="FU385" s="15"/>
      <c r="FV385" s="14"/>
    </row>
    <row r="386" spans="1:178" s="12" customFormat="1" ht="15.75" x14ac:dyDescent="0.25">
      <c r="A386" s="13" t="s">
        <v>155</v>
      </c>
      <c r="B386" s="50">
        <f t="shared" si="578"/>
        <v>73209.8</v>
      </c>
      <c r="C386" s="50">
        <f t="shared" si="579"/>
        <v>71824.495779999997</v>
      </c>
      <c r="D386" s="15">
        <f t="shared" si="112"/>
        <v>98.107761228687949</v>
      </c>
      <c r="E386" s="15"/>
      <c r="F386" s="15"/>
      <c r="G386" s="15"/>
      <c r="H386" s="15"/>
      <c r="I386" s="15"/>
      <c r="J386" s="15"/>
      <c r="K386" s="15"/>
      <c r="L386" s="15"/>
      <c r="M386" s="15"/>
      <c r="N386" s="15"/>
      <c r="O386" s="15"/>
      <c r="P386" s="15"/>
      <c r="Q386" s="15"/>
      <c r="R386" s="15">
        <v>0</v>
      </c>
      <c r="S386" s="15"/>
      <c r="T386" s="15"/>
      <c r="U386" s="15">
        <v>0</v>
      </c>
      <c r="V386" s="15"/>
      <c r="W386" s="15"/>
      <c r="X386" s="15">
        <v>0</v>
      </c>
      <c r="Y386" s="15"/>
      <c r="Z386" s="15">
        <v>306</v>
      </c>
      <c r="AA386" s="172">
        <v>127.55800000000001</v>
      </c>
      <c r="AB386" s="14">
        <f t="shared" si="163"/>
        <v>41.685620915032686</v>
      </c>
      <c r="AC386" s="15"/>
      <c r="AD386" s="15"/>
      <c r="AE386" s="14"/>
      <c r="AF386" s="15"/>
      <c r="AG386" s="15">
        <v>0</v>
      </c>
      <c r="AH386" s="15"/>
      <c r="AI386" s="15">
        <v>289</v>
      </c>
      <c r="AJ386" s="15">
        <v>289</v>
      </c>
      <c r="AK386" s="14">
        <f t="shared" si="711"/>
        <v>100</v>
      </c>
      <c r="AL386" s="15">
        <v>595</v>
      </c>
      <c r="AM386" s="15">
        <v>235.61778000000001</v>
      </c>
      <c r="AN386" s="14">
        <f t="shared" si="714"/>
        <v>39.599626890756305</v>
      </c>
      <c r="AO386" s="15"/>
      <c r="AP386" s="15">
        <v>0</v>
      </c>
      <c r="AQ386" s="15"/>
      <c r="AR386" s="15"/>
      <c r="AS386" s="15">
        <v>0</v>
      </c>
      <c r="AT386" s="15"/>
      <c r="AU386" s="15"/>
      <c r="AV386" s="15">
        <v>0</v>
      </c>
      <c r="AW386" s="14"/>
      <c r="AX386" s="15"/>
      <c r="AY386" s="15">
        <v>0</v>
      </c>
      <c r="AZ386" s="15"/>
      <c r="BA386" s="15"/>
      <c r="BB386" s="15">
        <v>0</v>
      </c>
      <c r="BC386" s="15"/>
      <c r="BD386" s="15">
        <v>64700</v>
      </c>
      <c r="BE386" s="15">
        <v>64700</v>
      </c>
      <c r="BF386" s="15">
        <f>BE386/BD386*100</f>
        <v>100</v>
      </c>
      <c r="BG386" s="15">
        <v>1055.8</v>
      </c>
      <c r="BH386" s="15">
        <v>208.32</v>
      </c>
      <c r="BI386" s="14">
        <f t="shared" si="712"/>
        <v>19.731009660920627</v>
      </c>
      <c r="BJ386" s="15"/>
      <c r="BK386" s="15"/>
      <c r="BL386" s="14"/>
      <c r="BM386" s="15"/>
      <c r="BN386" s="15"/>
      <c r="BO386" s="15"/>
      <c r="BP386" s="15">
        <v>884</v>
      </c>
      <c r="BQ386" s="15">
        <v>884</v>
      </c>
      <c r="BR386" s="14">
        <f t="shared" si="713"/>
        <v>100</v>
      </c>
      <c r="BS386" s="15"/>
      <c r="BT386" s="15"/>
      <c r="BU386" s="14"/>
      <c r="BV386" s="15"/>
      <c r="BW386" s="15"/>
      <c r="BX386" s="14"/>
      <c r="BY386" s="15"/>
      <c r="BZ386" s="15"/>
      <c r="CA386" s="14"/>
      <c r="CB386" s="15"/>
      <c r="CC386" s="15"/>
      <c r="CD386" s="14"/>
      <c r="CE386" s="14">
        <v>300</v>
      </c>
      <c r="CF386" s="14">
        <v>300</v>
      </c>
      <c r="CG386" s="14">
        <f t="shared" si="591"/>
        <v>100</v>
      </c>
      <c r="CH386" s="14"/>
      <c r="CI386" s="14"/>
      <c r="CJ386" s="14"/>
      <c r="CK386" s="14"/>
      <c r="CL386" s="14"/>
      <c r="CM386" s="14"/>
      <c r="CN386" s="14"/>
      <c r="CO386" s="14"/>
      <c r="CP386" s="14"/>
      <c r="CQ386" s="14"/>
      <c r="CR386" s="14"/>
      <c r="CS386" s="14"/>
      <c r="CT386" s="14"/>
      <c r="CU386" s="14"/>
      <c r="CV386" s="14"/>
      <c r="CW386" s="14"/>
      <c r="CX386" s="14"/>
      <c r="CY386" s="14"/>
      <c r="CZ386" s="14">
        <v>5000</v>
      </c>
      <c r="DA386" s="14">
        <v>5000</v>
      </c>
      <c r="DB386" s="14">
        <f>DA386/CZ386*100</f>
        <v>100</v>
      </c>
      <c r="DC386" s="14"/>
      <c r="DD386" s="14"/>
      <c r="DE386" s="14"/>
      <c r="DF386" s="14"/>
      <c r="DG386" s="14"/>
      <c r="DH386" s="14"/>
      <c r="DI386" s="14"/>
      <c r="DJ386" s="14"/>
      <c r="DK386" s="14"/>
      <c r="DL386" s="14"/>
      <c r="DM386" s="14"/>
      <c r="DN386" s="14"/>
      <c r="DO386" s="14"/>
      <c r="DP386" s="14"/>
      <c r="DQ386" s="14"/>
      <c r="DR386" s="14"/>
      <c r="DS386" s="14"/>
      <c r="DT386" s="14"/>
      <c r="DU386" s="14"/>
      <c r="DV386" s="14"/>
      <c r="DW386" s="14"/>
      <c r="DX386" s="14"/>
      <c r="DY386" s="14"/>
      <c r="DZ386" s="14"/>
      <c r="EA386" s="15"/>
      <c r="EB386" s="172"/>
      <c r="EC386" s="14"/>
      <c r="ED386" s="15"/>
      <c r="EE386" s="172"/>
      <c r="EF386" s="14"/>
      <c r="EG386" s="15"/>
      <c r="EH386" s="172"/>
      <c r="EI386" s="14"/>
      <c r="EJ386" s="15"/>
      <c r="EK386" s="172"/>
      <c r="EL386" s="14"/>
      <c r="EM386" s="15"/>
      <c r="EN386" s="172"/>
      <c r="EO386" s="14"/>
      <c r="EP386" s="15"/>
      <c r="EQ386" s="172"/>
      <c r="ER386" s="14"/>
      <c r="ES386" s="15"/>
      <c r="ET386" s="172"/>
      <c r="EU386" s="14"/>
      <c r="EV386" s="15"/>
      <c r="EW386" s="172"/>
      <c r="EX386" s="14"/>
      <c r="EY386" s="15"/>
      <c r="EZ386" s="172"/>
      <c r="FA386" s="14"/>
      <c r="FB386" s="15"/>
      <c r="FC386" s="172"/>
      <c r="FD386" s="14"/>
      <c r="FE386" s="15"/>
      <c r="FF386" s="172"/>
      <c r="FG386" s="14"/>
      <c r="FH386" s="15">
        <v>80</v>
      </c>
      <c r="FI386" s="15">
        <v>80</v>
      </c>
      <c r="FJ386" s="14">
        <f t="shared" si="590"/>
        <v>100</v>
      </c>
      <c r="FK386" s="15"/>
      <c r="FL386" s="15"/>
      <c r="FM386" s="14"/>
      <c r="FN386" s="15"/>
      <c r="FO386" s="15"/>
      <c r="FP386" s="14"/>
      <c r="FQ386" s="15"/>
      <c r="FR386" s="15"/>
      <c r="FS386" s="14"/>
      <c r="FT386" s="15"/>
      <c r="FU386" s="15"/>
      <c r="FV386" s="14"/>
    </row>
    <row r="387" spans="1:178" s="10" customFormat="1" ht="31.5" x14ac:dyDescent="0.25">
      <c r="A387" s="146" t="s">
        <v>1140</v>
      </c>
      <c r="B387" s="234">
        <f t="shared" si="578"/>
        <v>0</v>
      </c>
      <c r="C387" s="234">
        <f t="shared" si="579"/>
        <v>0</v>
      </c>
      <c r="D387" s="234"/>
      <c r="E387" s="235"/>
      <c r="F387" s="235"/>
      <c r="G387" s="235"/>
      <c r="H387" s="235"/>
      <c r="I387" s="235"/>
      <c r="J387" s="235"/>
      <c r="K387" s="235"/>
      <c r="L387" s="235"/>
      <c r="M387" s="235"/>
      <c r="N387" s="235"/>
      <c r="O387" s="235"/>
      <c r="P387" s="235"/>
      <c r="Q387" s="235"/>
      <c r="R387" s="235"/>
      <c r="S387" s="235"/>
      <c r="T387" s="235"/>
      <c r="U387" s="235"/>
      <c r="V387" s="235"/>
      <c r="W387" s="235"/>
      <c r="X387" s="235"/>
      <c r="Y387" s="235"/>
      <c r="Z387" s="235"/>
      <c r="AA387" s="235"/>
      <c r="AB387" s="235"/>
      <c r="AC387" s="235"/>
      <c r="AD387" s="235"/>
      <c r="AE387" s="235"/>
      <c r="AF387" s="235"/>
      <c r="AG387" s="235"/>
      <c r="AH387" s="235"/>
      <c r="AI387" s="235"/>
      <c r="AJ387" s="235"/>
      <c r="AK387" s="235"/>
      <c r="AL387" s="235"/>
      <c r="AM387" s="235"/>
      <c r="AN387" s="235"/>
      <c r="AO387" s="235"/>
      <c r="AP387" s="235"/>
      <c r="AQ387" s="235"/>
      <c r="AR387" s="235"/>
      <c r="AS387" s="235"/>
      <c r="AT387" s="235"/>
      <c r="AU387" s="235"/>
      <c r="AV387" s="235"/>
      <c r="AW387" s="235"/>
      <c r="AX387" s="235"/>
      <c r="AY387" s="235"/>
      <c r="AZ387" s="235"/>
      <c r="BA387" s="235"/>
      <c r="BB387" s="235"/>
      <c r="BC387" s="235"/>
      <c r="BD387" s="235"/>
      <c r="BE387" s="235"/>
      <c r="BF387" s="235"/>
      <c r="BG387" s="235"/>
      <c r="BH387" s="235"/>
      <c r="BI387" s="235"/>
      <c r="BJ387" s="235"/>
      <c r="BK387" s="235"/>
      <c r="BL387" s="235"/>
      <c r="BM387" s="235"/>
      <c r="BN387" s="235"/>
      <c r="BO387" s="235"/>
      <c r="BP387" s="235"/>
      <c r="BQ387" s="235"/>
      <c r="BR387" s="235"/>
      <c r="BS387" s="235"/>
      <c r="BT387" s="235"/>
      <c r="BU387" s="235"/>
      <c r="BV387" s="235"/>
      <c r="BW387" s="235"/>
      <c r="BX387" s="235"/>
      <c r="BY387" s="235"/>
      <c r="BZ387" s="235"/>
      <c r="CA387" s="235"/>
      <c r="CB387" s="235"/>
      <c r="CC387" s="235"/>
      <c r="CD387" s="235"/>
      <c r="CE387" s="235"/>
      <c r="CF387" s="235"/>
      <c r="CG387" s="235"/>
      <c r="CH387" s="235"/>
      <c r="CI387" s="235"/>
      <c r="CJ387" s="235"/>
      <c r="CK387" s="235"/>
      <c r="CL387" s="235"/>
      <c r="CM387" s="235"/>
      <c r="CN387" s="235"/>
      <c r="CO387" s="235"/>
      <c r="CP387" s="235"/>
      <c r="CQ387" s="235"/>
      <c r="CR387" s="235"/>
      <c r="CS387" s="235"/>
      <c r="CT387" s="235"/>
      <c r="CU387" s="235"/>
      <c r="CV387" s="235"/>
      <c r="CW387" s="235"/>
      <c r="CX387" s="235"/>
      <c r="CY387" s="235"/>
      <c r="CZ387" s="235"/>
      <c r="DA387" s="235"/>
      <c r="DB387" s="235"/>
      <c r="DC387" s="235"/>
      <c r="DD387" s="235"/>
      <c r="DE387" s="235"/>
      <c r="DF387" s="235"/>
      <c r="DG387" s="235"/>
      <c r="DH387" s="235"/>
      <c r="DI387" s="235"/>
      <c r="DJ387" s="235"/>
      <c r="DK387" s="235"/>
      <c r="DL387" s="235"/>
      <c r="DM387" s="235"/>
      <c r="DN387" s="235"/>
      <c r="DO387" s="235"/>
      <c r="DP387" s="235"/>
      <c r="DQ387" s="235"/>
      <c r="DR387" s="235"/>
      <c r="DS387" s="235"/>
      <c r="DT387" s="235"/>
      <c r="DU387" s="235"/>
      <c r="DV387" s="235"/>
      <c r="DW387" s="235"/>
      <c r="DX387" s="235"/>
      <c r="DY387" s="235"/>
      <c r="DZ387" s="235"/>
      <c r="EA387" s="235"/>
      <c r="EB387" s="235"/>
      <c r="EC387" s="235"/>
      <c r="ED387" s="235"/>
      <c r="EE387" s="235"/>
      <c r="EF387" s="235"/>
      <c r="EG387" s="235"/>
      <c r="EH387" s="235"/>
      <c r="EI387" s="235"/>
      <c r="EJ387" s="235"/>
      <c r="EK387" s="235"/>
      <c r="EL387" s="235"/>
      <c r="EM387" s="235"/>
      <c r="EN387" s="235"/>
      <c r="EO387" s="235"/>
      <c r="EP387" s="235"/>
      <c r="EQ387" s="235"/>
      <c r="ER387" s="235"/>
      <c r="ES387" s="235"/>
      <c r="ET387" s="235"/>
      <c r="EU387" s="235"/>
      <c r="EV387" s="235"/>
      <c r="EW387" s="235"/>
      <c r="EX387" s="235"/>
      <c r="EY387" s="235"/>
      <c r="EZ387" s="235"/>
      <c r="FA387" s="235"/>
      <c r="FB387" s="235"/>
      <c r="FC387" s="235"/>
      <c r="FD387" s="235"/>
      <c r="FE387" s="235"/>
      <c r="FF387" s="235"/>
      <c r="FG387" s="235"/>
      <c r="FH387" s="235"/>
      <c r="FI387" s="235"/>
      <c r="FJ387" s="235"/>
      <c r="FK387" s="235"/>
      <c r="FL387" s="235"/>
      <c r="FM387" s="235"/>
      <c r="FN387" s="235"/>
      <c r="FO387" s="235"/>
      <c r="FP387" s="235"/>
      <c r="FQ387" s="235"/>
      <c r="FR387" s="235"/>
      <c r="FS387" s="235"/>
      <c r="FT387" s="235"/>
      <c r="FU387" s="235"/>
      <c r="FV387" s="235"/>
    </row>
    <row r="388" spans="1:178" s="12" customFormat="1" ht="15.75" x14ac:dyDescent="0.25">
      <c r="A388" s="146" t="s">
        <v>157</v>
      </c>
      <c r="B388" s="236">
        <f t="shared" si="578"/>
        <v>6480076.102359999</v>
      </c>
      <c r="C388" s="236">
        <f t="shared" si="579"/>
        <v>3373560.8038100009</v>
      </c>
      <c r="D388" s="236">
        <f>C388/B388*100</f>
        <v>52.060512106970059</v>
      </c>
      <c r="E388" s="236">
        <f>E8+E382+E387</f>
        <v>1114100</v>
      </c>
      <c r="F388" s="236">
        <f>F8+F382+F387</f>
        <v>849658.13159</v>
      </c>
      <c r="G388" s="236">
        <f>F388/E388*100</f>
        <v>76.264081463961944</v>
      </c>
      <c r="H388" s="236">
        <f>H8+H382+H387</f>
        <v>299900</v>
      </c>
      <c r="I388" s="236">
        <f>I8+I382+I387</f>
        <v>297836.93239999999</v>
      </c>
      <c r="J388" s="236">
        <f>I388/H388*100</f>
        <v>99.312081493831272</v>
      </c>
      <c r="K388" s="236">
        <f>K8+K382+K387</f>
        <v>100000</v>
      </c>
      <c r="L388" s="236">
        <f>L8+L382+L387</f>
        <v>98679.554889999999</v>
      </c>
      <c r="M388" s="236">
        <f>L388/K388*100</f>
        <v>98.679554889999991</v>
      </c>
      <c r="N388" s="234">
        <f>N8+N382+N387</f>
        <v>2500</v>
      </c>
      <c r="O388" s="234">
        <f>O8+O382+O387</f>
        <v>2500</v>
      </c>
      <c r="P388" s="234">
        <f>O388/N388*100</f>
        <v>100</v>
      </c>
      <c r="Q388" s="234">
        <f>Q8+Q382+Q387</f>
        <v>39828.400000000001</v>
      </c>
      <c r="R388" s="234">
        <f>R8+R382+R387</f>
        <v>14052.834999999999</v>
      </c>
      <c r="S388" s="234">
        <f>R388/Q388*100</f>
        <v>35.28345351558184</v>
      </c>
      <c r="T388" s="234">
        <f>T8+T382+T387</f>
        <v>70234.600000000006</v>
      </c>
      <c r="U388" s="234">
        <f>U8+U382+U387</f>
        <v>26516.769699999997</v>
      </c>
      <c r="V388" s="234">
        <f>U388/T388*100</f>
        <v>37.754567834087467</v>
      </c>
      <c r="W388" s="234">
        <f>W8+W382+W387</f>
        <v>340000</v>
      </c>
      <c r="X388" s="234">
        <f>X8+X382+X387</f>
        <v>192764.41884</v>
      </c>
      <c r="Y388" s="234">
        <f>X388/W388*100</f>
        <v>56.695417305882359</v>
      </c>
      <c r="Z388" s="234">
        <f>Z8+Z382+Z387</f>
        <v>19811.899999999994</v>
      </c>
      <c r="AA388" s="234">
        <f>AA8+AA382+AA387</f>
        <v>17646.474379999996</v>
      </c>
      <c r="AB388" s="234">
        <f>AA388/Z388*100</f>
        <v>89.070075964445621</v>
      </c>
      <c r="AC388" s="234">
        <f>AC8+AC382+AC387</f>
        <v>36042.926999999996</v>
      </c>
      <c r="AD388" s="234">
        <f>AD8+AD382+AD387</f>
        <v>22989.949999999997</v>
      </c>
      <c r="AE388" s="234">
        <f>AD388/AC388*100</f>
        <v>63.784914027653748</v>
      </c>
      <c r="AF388" s="234">
        <f>AF8+AF382+AF387</f>
        <v>70000</v>
      </c>
      <c r="AG388" s="234">
        <f>AG8+AG382+AG387</f>
        <v>70000</v>
      </c>
      <c r="AH388" s="234">
        <f>AG388/AF388*100</f>
        <v>100</v>
      </c>
      <c r="AI388" s="234">
        <f>AI8+AI382+AI387</f>
        <v>90538</v>
      </c>
      <c r="AJ388" s="234">
        <f>AJ8+AJ382+AJ387</f>
        <v>89073.070789999998</v>
      </c>
      <c r="AK388" s="234">
        <f>AJ388/AI388*100</f>
        <v>98.381973083125317</v>
      </c>
      <c r="AL388" s="234">
        <f>AL8+AL382+AL387</f>
        <v>251389</v>
      </c>
      <c r="AM388" s="234">
        <f>AM8+AM382+AM387</f>
        <v>245220.21179</v>
      </c>
      <c r="AN388" s="234">
        <f>AM388/AL388*100</f>
        <v>97.546118481715595</v>
      </c>
      <c r="AO388" s="234">
        <f>AO8+AO382+AO387</f>
        <v>48500</v>
      </c>
      <c r="AP388" s="234">
        <f>AP8+AP382+AP387</f>
        <v>42500.970480000004</v>
      </c>
      <c r="AQ388" s="234">
        <f>AP388/AO388*100</f>
        <v>87.630866969072173</v>
      </c>
      <c r="AR388" s="234">
        <f>AR8+AR382+AR387</f>
        <v>80000</v>
      </c>
      <c r="AS388" s="234">
        <f>AS8+AS382+AS387</f>
        <v>67031.56207</v>
      </c>
      <c r="AT388" s="234">
        <f>AS388/AR388*100</f>
        <v>83.789452587500008</v>
      </c>
      <c r="AU388" s="234">
        <f>AU8+AU382+AU387</f>
        <v>26200</v>
      </c>
      <c r="AV388" s="234">
        <f>AV8+AV382+AV387</f>
        <v>26200</v>
      </c>
      <c r="AW388" s="234">
        <f t="shared" ref="AW388" si="717">AV388/AU388*100</f>
        <v>100</v>
      </c>
      <c r="AX388" s="234">
        <f>AX8+AX382+AX387</f>
        <v>200000</v>
      </c>
      <c r="AY388" s="234">
        <f>AY8+AY382+AY387</f>
        <v>200000</v>
      </c>
      <c r="AZ388" s="234">
        <f>AY388/AX388*100</f>
        <v>100</v>
      </c>
      <c r="BA388" s="234">
        <f>BA8+BA382+BA387</f>
        <v>136364.4</v>
      </c>
      <c r="BB388" s="234">
        <f>BB8+BB382+BB387</f>
        <v>108563.33575</v>
      </c>
      <c r="BC388" s="234">
        <f>BB388/BA388*100</f>
        <v>79.612667052397839</v>
      </c>
      <c r="BD388" s="234">
        <f>BD8+BD382+BD387</f>
        <v>64700</v>
      </c>
      <c r="BE388" s="234">
        <f>BE8+BE382+BE387</f>
        <v>64700</v>
      </c>
      <c r="BF388" s="234">
        <f>BE388/BD388*100</f>
        <v>100</v>
      </c>
      <c r="BG388" s="234">
        <f>BG8+BG382+BG387</f>
        <v>81205.5</v>
      </c>
      <c r="BH388" s="234">
        <f>BH8+BH382+BH387</f>
        <v>27891.925589999995</v>
      </c>
      <c r="BI388" s="234">
        <f>BH388/BG388*100</f>
        <v>34.34733557456083</v>
      </c>
      <c r="BJ388" s="234">
        <f>BJ8+BJ382+BJ387</f>
        <v>52000</v>
      </c>
      <c r="BK388" s="234">
        <f>BK8+BK382+BK387</f>
        <v>0</v>
      </c>
      <c r="BL388" s="234">
        <f>BK388/BJ388*100</f>
        <v>0</v>
      </c>
      <c r="BM388" s="234">
        <f>BM8+BM382+BM387</f>
        <v>300000</v>
      </c>
      <c r="BN388" s="234">
        <f>BN8+BN382+BN387</f>
        <v>234266.85282</v>
      </c>
      <c r="BO388" s="234">
        <f>BN388/BM388*100</f>
        <v>78.088950940000004</v>
      </c>
      <c r="BP388" s="234">
        <f>BP8+BP382+BP387</f>
        <v>19508</v>
      </c>
      <c r="BQ388" s="234">
        <f>BQ8+BQ382+BQ387</f>
        <v>19508</v>
      </c>
      <c r="BR388" s="234">
        <f>BQ388/BP388*100</f>
        <v>100</v>
      </c>
      <c r="BS388" s="234">
        <f>BS8+BS382+BS387</f>
        <v>9400</v>
      </c>
      <c r="BT388" s="234">
        <f>BT8+BT382+BT387</f>
        <v>9400</v>
      </c>
      <c r="BU388" s="234">
        <f>BT388/BS388*100</f>
        <v>100</v>
      </c>
      <c r="BV388" s="234">
        <f>BV8+BV382+BV387</f>
        <v>47900</v>
      </c>
      <c r="BW388" s="234">
        <f>BW8+BW382+BW387</f>
        <v>47900</v>
      </c>
      <c r="BX388" s="234">
        <f>BW388/BV388*100</f>
        <v>100</v>
      </c>
      <c r="BY388" s="234">
        <f>BY8+BY382+BY387</f>
        <v>15000</v>
      </c>
      <c r="BZ388" s="234">
        <f>BZ8+BZ382+BZ387</f>
        <v>0</v>
      </c>
      <c r="CA388" s="234">
        <f>BZ388/BY388*100</f>
        <v>0</v>
      </c>
      <c r="CB388" s="234">
        <f>CB8+CB382+CB387</f>
        <v>121449.06199999999</v>
      </c>
      <c r="CC388" s="234">
        <f>CC8+CC382+CC387</f>
        <v>71434.744000000006</v>
      </c>
      <c r="CD388" s="234">
        <f>CC388/CB388*100</f>
        <v>58.818687294595996</v>
      </c>
      <c r="CE388" s="234">
        <f>CE8+CE382+CE387</f>
        <v>23767.5</v>
      </c>
      <c r="CF388" s="234">
        <f>CF8+CF382+CF387</f>
        <v>23767.5</v>
      </c>
      <c r="CG388" s="234">
        <f>CF388/CE388*100</f>
        <v>100</v>
      </c>
      <c r="CH388" s="234">
        <f>CH8+CH382+CH387</f>
        <v>1815</v>
      </c>
      <c r="CI388" s="234">
        <f>CI8+CI382+CI387</f>
        <v>1815</v>
      </c>
      <c r="CJ388" s="234">
        <f>CI388/CH388*100</f>
        <v>100</v>
      </c>
      <c r="CK388" s="234">
        <f>CK8+CK382+CK387</f>
        <v>25000</v>
      </c>
      <c r="CL388" s="234">
        <f>CL8+CL382+CL387</f>
        <v>25000</v>
      </c>
      <c r="CM388" s="234">
        <f>CL388/CK388*100</f>
        <v>100</v>
      </c>
      <c r="CN388" s="234">
        <f>CN8+CN382+CN387</f>
        <v>1650</v>
      </c>
      <c r="CO388" s="234">
        <f>CO8+CO382+CO387</f>
        <v>1650</v>
      </c>
      <c r="CP388" s="234">
        <f>CO388/CN388*100</f>
        <v>100</v>
      </c>
      <c r="CQ388" s="234">
        <f>CQ8+CQ382+CQ387</f>
        <v>44100</v>
      </c>
      <c r="CR388" s="234">
        <f>CR8+CR382+CR387</f>
        <v>44100</v>
      </c>
      <c r="CS388" s="234">
        <f>CR388/CQ388*100</f>
        <v>100</v>
      </c>
      <c r="CT388" s="234">
        <f>CT8+CT382+CT387</f>
        <v>22000</v>
      </c>
      <c r="CU388" s="234">
        <f>CU8+CU382+CU387</f>
        <v>22000</v>
      </c>
      <c r="CV388" s="234">
        <f>CU388/CT388*100</f>
        <v>100</v>
      </c>
      <c r="CW388" s="234">
        <f>CW8+CW382+CW387</f>
        <v>5000</v>
      </c>
      <c r="CX388" s="234">
        <f>CX8+CX382+CX387</f>
        <v>0</v>
      </c>
      <c r="CY388" s="234">
        <f>CX388/CW388*100</f>
        <v>0</v>
      </c>
      <c r="CZ388" s="234">
        <f>CZ8+CZ382+CZ387</f>
        <v>120000</v>
      </c>
      <c r="DA388" s="234">
        <f>DA8+DA382+DA387</f>
        <v>120000</v>
      </c>
      <c r="DB388" s="234">
        <f>DA388/CZ388*100</f>
        <v>100</v>
      </c>
      <c r="DC388" s="234">
        <f>DC8+DC382+DC387</f>
        <v>108040.09</v>
      </c>
      <c r="DD388" s="234">
        <f>DD8+DD382+DD387</f>
        <v>41128.467490000003</v>
      </c>
      <c r="DE388" s="234">
        <f>DD388/DC388*100</f>
        <v>38.067783440387728</v>
      </c>
      <c r="DF388" s="234">
        <f>DF8+DF382+DF387</f>
        <v>41400</v>
      </c>
      <c r="DG388" s="234">
        <f>DG8+DG382+DG387</f>
        <v>0</v>
      </c>
      <c r="DH388" s="234">
        <f>DG388/DF388*100</f>
        <v>0</v>
      </c>
      <c r="DI388" s="234">
        <f>DI8+DI382+DI387</f>
        <v>18396.740000000002</v>
      </c>
      <c r="DJ388" s="234">
        <f>DJ8+DJ382+DJ387</f>
        <v>15088.6548</v>
      </c>
      <c r="DK388" s="234">
        <f>DJ388/DI388*100</f>
        <v>82.018090161626461</v>
      </c>
      <c r="DL388" s="234">
        <f>DL8+DL382+DL387</f>
        <v>92401.82</v>
      </c>
      <c r="DM388" s="234">
        <f>DM8+DM382+DM387</f>
        <v>0</v>
      </c>
      <c r="DN388" s="234">
        <f>DM388/DL388*100</f>
        <v>0</v>
      </c>
      <c r="DO388" s="234">
        <f>DO8+DO382+DO387</f>
        <v>15453.394800000002</v>
      </c>
      <c r="DP388" s="234">
        <f>DP8+DP382+DP387</f>
        <v>15453.394800000002</v>
      </c>
      <c r="DQ388" s="234">
        <f>DP388/DO388*100</f>
        <v>100</v>
      </c>
      <c r="DR388" s="234">
        <f>DR8+DR382+DR387</f>
        <v>35085.699999999997</v>
      </c>
      <c r="DS388" s="234">
        <f>DS8+DS382+DS387</f>
        <v>35085.699999999997</v>
      </c>
      <c r="DT388" s="234">
        <f>DS388/DR388*100</f>
        <v>100</v>
      </c>
      <c r="DU388" s="234">
        <f>DU8+DU382+DU387</f>
        <v>16602.756000000001</v>
      </c>
      <c r="DV388" s="234">
        <f>DV8+DV382+DV387</f>
        <v>1389.9203600000001</v>
      </c>
      <c r="DW388" s="234">
        <f>DV388/DU388*100</f>
        <v>8.3716243255035483</v>
      </c>
      <c r="DX388" s="234">
        <f>DX8+DX382+DX387</f>
        <v>20000</v>
      </c>
      <c r="DY388" s="234">
        <f>DY8+DY382+DY387</f>
        <v>0</v>
      </c>
      <c r="DZ388" s="234"/>
      <c r="EA388" s="234">
        <f>EA8+EA382+EA387</f>
        <v>20000.000000000004</v>
      </c>
      <c r="EB388" s="234">
        <f>EB8+EB382+EB387</f>
        <v>0</v>
      </c>
      <c r="EC388" s="234">
        <f>EB388/EA388*100</f>
        <v>0</v>
      </c>
      <c r="ED388" s="234">
        <f>ED8+ED382+ED387</f>
        <v>901873.8</v>
      </c>
      <c r="EE388" s="234">
        <f>EE8+EE382+EE387</f>
        <v>63764.579200000007</v>
      </c>
      <c r="EF388" s="234">
        <f>EE388/ED388*100</f>
        <v>7.0702330192982661</v>
      </c>
      <c r="EG388" s="234">
        <f>EG8+EG382+EG387</f>
        <v>67000</v>
      </c>
      <c r="EH388" s="234">
        <f>EH8+EH382+EH387</f>
        <v>453.45350000000002</v>
      </c>
      <c r="EI388" s="234">
        <f>EH388/EG388*100</f>
        <v>0.67679626865671649</v>
      </c>
      <c r="EJ388" s="234">
        <f>EJ8+EJ382+EJ387</f>
        <v>165000</v>
      </c>
      <c r="EK388" s="234">
        <f>EK8+EK382+EK387</f>
        <v>0</v>
      </c>
      <c r="EL388" s="234">
        <f>EK388/EJ388*100</f>
        <v>0</v>
      </c>
      <c r="EM388" s="234">
        <f>EM8+EM382+EM387</f>
        <v>193000</v>
      </c>
      <c r="EN388" s="234">
        <f>EN8+EN382+EN387</f>
        <v>24606.446769999999</v>
      </c>
      <c r="EO388" s="234">
        <f>EN388/EM388*100</f>
        <v>12.749454284974092</v>
      </c>
      <c r="EP388" s="234">
        <f>EP8+EP382+EP387</f>
        <v>20000</v>
      </c>
      <c r="EQ388" s="234">
        <f>EQ8+EQ382+EQ387</f>
        <v>20000</v>
      </c>
      <c r="ER388" s="234">
        <f>EQ388/EP388*100</f>
        <v>100</v>
      </c>
      <c r="ES388" s="234">
        <f>ES8+ES382+ES387</f>
        <v>6634.6</v>
      </c>
      <c r="ET388" s="234">
        <f>ET8+ET382+ET387</f>
        <v>6634.6</v>
      </c>
      <c r="EU388" s="234">
        <f>ET388/ES388*100</f>
        <v>100</v>
      </c>
      <c r="EV388" s="234">
        <f>EV8+EV382+EV387</f>
        <v>2171.9</v>
      </c>
      <c r="EW388" s="234">
        <f>EW8+EW382+EW387</f>
        <v>2171.8760000000002</v>
      </c>
      <c r="EX388" s="234">
        <f>EW388/EV388*100</f>
        <v>99.998894976748474</v>
      </c>
      <c r="EY388" s="234">
        <f>EY8+EY382+EY387</f>
        <v>15956.97</v>
      </c>
      <c r="EZ388" s="234">
        <f>EZ8+EZ382+EZ387</f>
        <v>15956.97</v>
      </c>
      <c r="FA388" s="234">
        <f>EZ388/EY388*100</f>
        <v>100</v>
      </c>
      <c r="FB388" s="234">
        <f>FB8+FB382+FB387</f>
        <v>600000</v>
      </c>
      <c r="FC388" s="234">
        <f>FC8+FC382+FC387</f>
        <v>21000</v>
      </c>
      <c r="FD388" s="234">
        <f>FC388/FB388*100</f>
        <v>3.5000000000000004</v>
      </c>
      <c r="FE388" s="234">
        <f>FE8+FE382+FE387</f>
        <v>240000</v>
      </c>
      <c r="FF388" s="234">
        <f>FF8+FF382+FF387</f>
        <v>11729.500800000002</v>
      </c>
      <c r="FG388" s="234">
        <f>FF388/FE388*100</f>
        <v>4.8872920000000004</v>
      </c>
      <c r="FH388" s="234">
        <f>FH8+FH382+FH387</f>
        <v>6251</v>
      </c>
      <c r="FI388" s="234">
        <f>FI8+FI382+FI387</f>
        <v>6251</v>
      </c>
      <c r="FJ388" s="234">
        <f>FI388/FH388*100</f>
        <v>100</v>
      </c>
      <c r="FK388" s="234">
        <f>FK8+FK382+FK387</f>
        <v>8000</v>
      </c>
      <c r="FL388" s="234">
        <f>FL8+FL382+FL387</f>
        <v>8000</v>
      </c>
      <c r="FM388" s="234">
        <f>FL388/FK388*100</f>
        <v>100</v>
      </c>
      <c r="FN388" s="234">
        <f>FN8+FN382+FN387</f>
        <v>6725.0425599999999</v>
      </c>
      <c r="FO388" s="234">
        <f>FO8+FO382+FO387</f>
        <v>0</v>
      </c>
      <c r="FP388" s="234">
        <f>FO388/FN388*100</f>
        <v>0</v>
      </c>
      <c r="FQ388" s="234">
        <f>FQ8+FQ382+FQ387</f>
        <v>100</v>
      </c>
      <c r="FR388" s="234">
        <f>FR8+FR382+FR387</f>
        <v>100</v>
      </c>
      <c r="FS388" s="234">
        <f>FR388/FQ388*100</f>
        <v>100</v>
      </c>
      <c r="FT388" s="234">
        <f>FT8+FT382+FT387</f>
        <v>78</v>
      </c>
      <c r="FU388" s="234">
        <f>FU8+FU382+FU387</f>
        <v>78</v>
      </c>
      <c r="FV388" s="234">
        <f>FU388/FT388*100</f>
        <v>100</v>
      </c>
    </row>
    <row r="389" spans="1:178" s="12" customFormat="1" ht="22.5" customHeight="1" x14ac:dyDescent="0.2">
      <c r="A389" s="348" t="s">
        <v>929</v>
      </c>
      <c r="B389" s="348"/>
      <c r="C389" s="348"/>
      <c r="D389" s="348"/>
      <c r="E389" s="348"/>
      <c r="F389" s="348"/>
      <c r="G389" s="348"/>
      <c r="H389" s="348"/>
      <c r="I389" s="348"/>
      <c r="J389" s="348"/>
      <c r="K389" s="348"/>
      <c r="L389" s="348"/>
      <c r="M389" s="348"/>
      <c r="N389" s="348"/>
      <c r="O389" s="348"/>
      <c r="P389" s="348"/>
      <c r="Q389" s="348"/>
      <c r="R389" s="348"/>
      <c r="S389" s="348"/>
      <c r="T389" s="10"/>
      <c r="U389" s="10"/>
      <c r="V389" s="10"/>
      <c r="W389" s="10"/>
      <c r="X389" s="10"/>
      <c r="Y389" s="10"/>
      <c r="Z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row>
    <row r="390" spans="1:178" s="12" customFormat="1" ht="55.5" customHeight="1" x14ac:dyDescent="0.2">
      <c r="A390" s="255" t="s">
        <v>1137</v>
      </c>
      <c r="B390" s="255"/>
      <c r="C390" s="255"/>
      <c r="D390" s="255"/>
      <c r="E390" s="255"/>
      <c r="F390" s="255"/>
      <c r="G390" s="255"/>
      <c r="H390" s="255"/>
      <c r="I390" s="255"/>
      <c r="J390" s="255"/>
      <c r="K390" s="255"/>
      <c r="L390" s="255"/>
      <c r="M390" s="255"/>
      <c r="N390" s="255"/>
      <c r="O390" s="255"/>
      <c r="P390" s="255"/>
      <c r="Q390" s="255"/>
      <c r="R390" s="255"/>
      <c r="S390" s="255"/>
      <c r="T390" s="16"/>
      <c r="U390" s="10"/>
      <c r="V390" s="10"/>
      <c r="W390" s="10"/>
      <c r="X390" s="10"/>
      <c r="Y390" s="10"/>
      <c r="Z390" s="10"/>
      <c r="AC390" s="10"/>
      <c r="AD390" s="10"/>
      <c r="AE390" s="10"/>
      <c r="AF390" s="10"/>
      <c r="AG390" s="10"/>
      <c r="AH390" s="10"/>
      <c r="AI390" s="16"/>
      <c r="AJ390" s="16"/>
      <c r="AK390" s="16"/>
      <c r="AL390" s="16"/>
      <c r="AM390" s="16"/>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row>
    <row r="391" spans="1:178" s="12" customFormat="1" ht="33.75" customHeight="1" x14ac:dyDescent="0.2">
      <c r="A391" s="263" t="s">
        <v>796</v>
      </c>
      <c r="B391" s="263"/>
      <c r="C391" s="263"/>
      <c r="D391" s="263"/>
      <c r="E391" s="263"/>
      <c r="F391" s="263"/>
      <c r="G391" s="263"/>
      <c r="H391" s="263"/>
      <c r="I391" s="263"/>
      <c r="J391" s="263"/>
      <c r="K391" s="263"/>
      <c r="L391" s="263"/>
      <c r="M391" s="263"/>
      <c r="N391" s="263"/>
      <c r="O391" s="263"/>
      <c r="P391" s="263"/>
      <c r="Q391" s="263"/>
      <c r="R391" s="263"/>
      <c r="S391" s="263"/>
      <c r="T391" s="10"/>
      <c r="U391" s="10"/>
      <c r="V391" s="10"/>
      <c r="W391" s="10"/>
      <c r="X391" s="10"/>
      <c r="Y391" s="10"/>
      <c r="Z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row>
    <row r="392" spans="1:178" s="55" customFormat="1" ht="38.25" customHeight="1" x14ac:dyDescent="0.2">
      <c r="A392" s="263" t="s">
        <v>836</v>
      </c>
      <c r="B392" s="263"/>
      <c r="C392" s="263"/>
      <c r="D392" s="263"/>
      <c r="E392" s="263"/>
      <c r="F392" s="263"/>
      <c r="G392" s="263"/>
      <c r="H392" s="263"/>
      <c r="I392" s="263"/>
      <c r="J392" s="263"/>
      <c r="K392" s="263"/>
      <c r="L392" s="263"/>
      <c r="M392" s="263"/>
      <c r="N392" s="263"/>
      <c r="O392" s="263"/>
      <c r="P392" s="263"/>
      <c r="Q392" s="263"/>
      <c r="R392" s="263"/>
      <c r="S392" s="263"/>
      <c r="T392" s="239"/>
      <c r="U392" s="240"/>
      <c r="V392" s="239"/>
      <c r="W392" s="239"/>
      <c r="X392" s="239"/>
      <c r="Y392" s="239"/>
      <c r="Z392" s="239"/>
      <c r="AC392" s="239"/>
      <c r="AD392" s="239"/>
      <c r="AE392" s="239"/>
      <c r="AF392" s="239"/>
      <c r="AG392" s="239"/>
      <c r="AH392" s="239"/>
      <c r="AI392" s="240"/>
      <c r="AJ392" s="239"/>
      <c r="AK392" s="239"/>
      <c r="AL392" s="240"/>
      <c r="AM392" s="239"/>
      <c r="AN392" s="239"/>
      <c r="AO392" s="239"/>
      <c r="AP392" s="239"/>
      <c r="AQ392" s="239"/>
      <c r="AR392" s="239"/>
      <c r="AS392" s="239"/>
      <c r="AT392" s="239"/>
      <c r="AU392" s="239"/>
      <c r="AV392" s="239"/>
      <c r="AW392" s="239"/>
      <c r="AX392" s="239"/>
      <c r="AY392" s="239"/>
      <c r="AZ392" s="239"/>
      <c r="BA392" s="239"/>
      <c r="BB392" s="239"/>
      <c r="BC392" s="239"/>
      <c r="BD392" s="239"/>
      <c r="BE392" s="239"/>
      <c r="BF392" s="239"/>
      <c r="BG392" s="239"/>
      <c r="BH392" s="239"/>
      <c r="BI392" s="239"/>
      <c r="BJ392" s="239"/>
      <c r="BK392" s="239"/>
      <c r="BL392" s="239"/>
      <c r="BM392" s="239"/>
      <c r="BN392" s="239"/>
      <c r="BO392" s="239"/>
      <c r="BP392" s="239"/>
      <c r="BQ392" s="239"/>
      <c r="BR392" s="239"/>
      <c r="BS392" s="239"/>
      <c r="BT392" s="239"/>
      <c r="BU392" s="239"/>
      <c r="BV392" s="239"/>
      <c r="BW392" s="239"/>
      <c r="BX392" s="239"/>
      <c r="BY392" s="239"/>
      <c r="BZ392" s="239"/>
      <c r="CA392" s="239"/>
      <c r="CB392" s="239"/>
      <c r="CC392" s="239"/>
      <c r="CD392" s="239"/>
      <c r="CE392" s="239"/>
      <c r="CF392" s="239"/>
      <c r="CG392" s="239"/>
      <c r="CH392" s="239"/>
      <c r="CI392" s="239"/>
      <c r="CJ392" s="239"/>
      <c r="CK392" s="239"/>
      <c r="CL392" s="239"/>
      <c r="CM392" s="239"/>
      <c r="CN392" s="239"/>
      <c r="CO392" s="239"/>
      <c r="CP392" s="239"/>
      <c r="CQ392" s="239"/>
      <c r="CR392" s="239"/>
      <c r="CS392" s="239"/>
      <c r="CT392" s="239"/>
      <c r="CU392" s="239"/>
      <c r="CV392" s="239"/>
      <c r="CW392" s="239"/>
      <c r="CX392" s="239"/>
      <c r="CY392" s="239"/>
      <c r="CZ392" s="239"/>
      <c r="DA392" s="239"/>
      <c r="DB392" s="239"/>
      <c r="DC392" s="239"/>
      <c r="DD392" s="239"/>
      <c r="DE392" s="239"/>
      <c r="DF392" s="239"/>
      <c r="DG392" s="239"/>
      <c r="DH392" s="239"/>
      <c r="DI392" s="239"/>
      <c r="DJ392" s="239"/>
      <c r="DK392" s="239"/>
      <c r="DL392" s="239"/>
      <c r="DM392" s="239"/>
      <c r="DN392" s="239"/>
      <c r="DO392" s="239"/>
      <c r="DP392" s="239"/>
      <c r="DQ392" s="239"/>
      <c r="DR392" s="239"/>
      <c r="DS392" s="239"/>
      <c r="DT392" s="239"/>
      <c r="DU392" s="239"/>
      <c r="DV392" s="239"/>
      <c r="DW392" s="239"/>
      <c r="DX392" s="239"/>
      <c r="DY392" s="239"/>
      <c r="DZ392" s="239"/>
    </row>
    <row r="393" spans="1:178" s="55" customFormat="1" ht="38.25" customHeight="1" x14ac:dyDescent="0.2">
      <c r="A393" s="263" t="s">
        <v>831</v>
      </c>
      <c r="B393" s="263"/>
      <c r="C393" s="263"/>
      <c r="D393" s="263"/>
      <c r="E393" s="263"/>
      <c r="F393" s="263"/>
      <c r="G393" s="263"/>
      <c r="H393" s="263"/>
      <c r="I393" s="263"/>
      <c r="J393" s="263"/>
      <c r="K393" s="263"/>
      <c r="L393" s="263"/>
      <c r="M393" s="263"/>
      <c r="N393" s="263"/>
      <c r="O393" s="263"/>
      <c r="P393" s="263"/>
      <c r="Q393" s="263"/>
      <c r="R393" s="263"/>
      <c r="S393" s="263"/>
      <c r="T393" s="239"/>
      <c r="U393" s="239"/>
      <c r="V393" s="239"/>
      <c r="W393" s="239"/>
      <c r="X393" s="239"/>
      <c r="Y393" s="239"/>
      <c r="Z393" s="239"/>
      <c r="AC393" s="239"/>
      <c r="AD393" s="239"/>
      <c r="AE393" s="239"/>
      <c r="AF393" s="239"/>
      <c r="AG393" s="239"/>
      <c r="AH393" s="239"/>
      <c r="AI393" s="239"/>
      <c r="AJ393" s="239"/>
      <c r="AK393" s="239"/>
      <c r="AL393" s="240"/>
      <c r="AM393" s="239"/>
      <c r="AN393" s="239"/>
      <c r="AO393" s="239"/>
      <c r="AP393" s="239"/>
      <c r="AQ393" s="239"/>
      <c r="AR393" s="239"/>
      <c r="AS393" s="239"/>
      <c r="AT393" s="239"/>
      <c r="AU393" s="239"/>
      <c r="AV393" s="239"/>
      <c r="AW393" s="239"/>
      <c r="AX393" s="239"/>
      <c r="AY393" s="239"/>
      <c r="AZ393" s="239"/>
      <c r="BA393" s="239"/>
      <c r="BB393" s="239"/>
      <c r="BC393" s="239"/>
      <c r="BD393" s="239"/>
      <c r="BE393" s="239"/>
      <c r="BF393" s="239"/>
      <c r="BG393" s="239"/>
      <c r="BH393" s="239"/>
      <c r="BI393" s="239"/>
      <c r="BJ393" s="239"/>
      <c r="BK393" s="239"/>
      <c r="BL393" s="239"/>
      <c r="BM393" s="239"/>
      <c r="BN393" s="239"/>
      <c r="BO393" s="239"/>
      <c r="BP393" s="239"/>
      <c r="BQ393" s="239"/>
      <c r="BR393" s="239"/>
      <c r="BS393" s="239"/>
      <c r="BT393" s="239"/>
      <c r="BU393" s="239"/>
      <c r="BV393" s="239"/>
      <c r="BW393" s="239"/>
      <c r="BX393" s="239"/>
      <c r="BY393" s="239"/>
      <c r="BZ393" s="239"/>
      <c r="CA393" s="239"/>
      <c r="CB393" s="239"/>
      <c r="CC393" s="239"/>
      <c r="CD393" s="239"/>
      <c r="CE393" s="239"/>
      <c r="CF393" s="239"/>
      <c r="CG393" s="239"/>
      <c r="CH393" s="239"/>
      <c r="CI393" s="239"/>
      <c r="CJ393" s="239"/>
      <c r="CK393" s="239"/>
      <c r="CL393" s="239"/>
      <c r="CM393" s="239"/>
      <c r="CN393" s="239"/>
      <c r="CO393" s="239"/>
      <c r="CP393" s="239"/>
      <c r="CQ393" s="239"/>
      <c r="CR393" s="239"/>
      <c r="CS393" s="239"/>
      <c r="CT393" s="239"/>
      <c r="CU393" s="239"/>
      <c r="CV393" s="239"/>
      <c r="CW393" s="239"/>
      <c r="CX393" s="239"/>
      <c r="CY393" s="239"/>
      <c r="CZ393" s="239"/>
      <c r="DA393" s="239"/>
      <c r="DB393" s="239"/>
      <c r="DC393" s="239"/>
      <c r="DD393" s="239"/>
      <c r="DE393" s="239"/>
      <c r="DF393" s="239"/>
      <c r="DG393" s="239"/>
      <c r="DH393" s="239"/>
      <c r="DI393" s="239"/>
      <c r="DJ393" s="239"/>
      <c r="DK393" s="239"/>
      <c r="DL393" s="239"/>
      <c r="DM393" s="239"/>
      <c r="DN393" s="239"/>
      <c r="DO393" s="239"/>
      <c r="DP393" s="239"/>
      <c r="DQ393" s="239"/>
      <c r="DR393" s="239"/>
      <c r="DS393" s="239"/>
      <c r="DT393" s="239"/>
      <c r="DU393" s="239"/>
      <c r="DV393" s="239"/>
      <c r="DW393" s="239"/>
      <c r="DX393" s="239"/>
      <c r="DY393" s="239"/>
      <c r="DZ393" s="239"/>
    </row>
    <row r="394" spans="1:178" s="55" customFormat="1" ht="38.25" customHeight="1" x14ac:dyDescent="0.2">
      <c r="A394" s="263" t="s">
        <v>833</v>
      </c>
      <c r="B394" s="263"/>
      <c r="C394" s="263"/>
      <c r="D394" s="263"/>
      <c r="E394" s="263"/>
      <c r="F394" s="263"/>
      <c r="G394" s="263"/>
      <c r="H394" s="263"/>
      <c r="I394" s="263"/>
      <c r="J394" s="263"/>
      <c r="K394" s="263"/>
      <c r="L394" s="263"/>
      <c r="M394" s="263"/>
      <c r="N394" s="263"/>
      <c r="O394" s="263"/>
      <c r="P394" s="263"/>
      <c r="Q394" s="263"/>
      <c r="R394" s="263"/>
      <c r="S394" s="263"/>
      <c r="T394" s="239"/>
      <c r="U394" s="239"/>
      <c r="V394" s="239"/>
      <c r="W394" s="239"/>
      <c r="X394" s="239"/>
      <c r="Y394" s="239"/>
      <c r="Z394" s="239"/>
      <c r="AC394" s="239"/>
      <c r="AD394" s="239"/>
      <c r="AE394" s="239"/>
      <c r="AF394" s="239"/>
      <c r="AG394" s="239"/>
      <c r="AH394" s="239"/>
      <c r="AI394" s="239"/>
      <c r="AJ394" s="239"/>
      <c r="AK394" s="239"/>
      <c r="AL394" s="240"/>
      <c r="AM394" s="239"/>
      <c r="AN394" s="239"/>
      <c r="AO394" s="239"/>
      <c r="AP394" s="239"/>
      <c r="AQ394" s="239"/>
      <c r="AR394" s="239"/>
      <c r="AS394" s="239"/>
      <c r="AT394" s="239"/>
      <c r="AU394" s="239"/>
      <c r="AV394" s="239"/>
      <c r="AW394" s="239"/>
      <c r="AX394" s="239"/>
      <c r="AY394" s="239"/>
      <c r="AZ394" s="239"/>
      <c r="BA394" s="239"/>
      <c r="BB394" s="239"/>
      <c r="BC394" s="239"/>
      <c r="BD394" s="239"/>
      <c r="BE394" s="239"/>
      <c r="BF394" s="239"/>
      <c r="BG394" s="239"/>
      <c r="BH394" s="239"/>
      <c r="BI394" s="239"/>
      <c r="BJ394" s="239"/>
      <c r="BK394" s="239"/>
      <c r="BL394" s="239"/>
      <c r="BM394" s="239"/>
      <c r="BN394" s="239"/>
      <c r="BO394" s="239"/>
      <c r="BP394" s="239"/>
      <c r="BQ394" s="239"/>
      <c r="BR394" s="239"/>
      <c r="BS394" s="239"/>
      <c r="BT394" s="239"/>
      <c r="BU394" s="239"/>
      <c r="BV394" s="239"/>
      <c r="BW394" s="239"/>
      <c r="BX394" s="239"/>
      <c r="BY394" s="239"/>
      <c r="BZ394" s="239"/>
      <c r="CA394" s="239"/>
      <c r="CB394" s="239"/>
      <c r="CC394" s="239"/>
      <c r="CD394" s="239"/>
      <c r="CE394" s="239"/>
      <c r="CF394" s="239"/>
      <c r="CG394" s="239"/>
      <c r="CH394" s="239"/>
      <c r="CI394" s="239"/>
      <c r="CJ394" s="239"/>
      <c r="CK394" s="239"/>
      <c r="CL394" s="239"/>
      <c r="CM394" s="239"/>
      <c r="CN394" s="239"/>
      <c r="CO394" s="239"/>
      <c r="CP394" s="239"/>
      <c r="CQ394" s="239"/>
      <c r="CR394" s="239"/>
      <c r="CS394" s="239"/>
      <c r="CT394" s="239"/>
      <c r="CU394" s="239"/>
      <c r="CV394" s="239"/>
      <c r="CW394" s="239"/>
      <c r="CX394" s="239"/>
      <c r="CY394" s="239"/>
      <c r="CZ394" s="239"/>
      <c r="DA394" s="239"/>
      <c r="DB394" s="239"/>
      <c r="DC394" s="239"/>
      <c r="DD394" s="239"/>
      <c r="DE394" s="239"/>
      <c r="DF394" s="239"/>
      <c r="DG394" s="239"/>
      <c r="DH394" s="239"/>
      <c r="DI394" s="239"/>
      <c r="DJ394" s="239"/>
      <c r="DK394" s="239"/>
      <c r="DL394" s="239"/>
      <c r="DM394" s="239"/>
      <c r="DN394" s="239"/>
      <c r="DO394" s="239"/>
      <c r="DP394" s="239"/>
      <c r="DQ394" s="239"/>
      <c r="DR394" s="239"/>
      <c r="DS394" s="239"/>
      <c r="DT394" s="239"/>
      <c r="DU394" s="239"/>
      <c r="DV394" s="239"/>
      <c r="DW394" s="239"/>
      <c r="DX394" s="239"/>
      <c r="DY394" s="239"/>
      <c r="DZ394" s="239"/>
    </row>
    <row r="395" spans="1:178" s="55" customFormat="1" ht="38.25" customHeight="1" x14ac:dyDescent="0.2">
      <c r="A395" s="263" t="s">
        <v>996</v>
      </c>
      <c r="B395" s="263"/>
      <c r="C395" s="263"/>
      <c r="D395" s="263"/>
      <c r="E395" s="263"/>
      <c r="F395" s="263"/>
      <c r="G395" s="263"/>
      <c r="H395" s="263"/>
      <c r="I395" s="263"/>
      <c r="J395" s="263"/>
      <c r="K395" s="263"/>
      <c r="L395" s="263"/>
      <c r="M395" s="263"/>
      <c r="N395" s="263"/>
      <c r="O395" s="263"/>
      <c r="P395" s="263"/>
      <c r="Q395" s="263"/>
      <c r="R395" s="263"/>
      <c r="S395" s="263"/>
      <c r="T395" s="239"/>
      <c r="U395" s="239"/>
      <c r="V395" s="239"/>
      <c r="W395" s="239"/>
      <c r="X395" s="239"/>
      <c r="Y395" s="239"/>
      <c r="Z395" s="239"/>
      <c r="AC395" s="239"/>
      <c r="AD395" s="239"/>
      <c r="AE395" s="239"/>
      <c r="AF395" s="239"/>
      <c r="AG395" s="239"/>
      <c r="AH395" s="239"/>
      <c r="AI395" s="239"/>
      <c r="AJ395" s="239"/>
      <c r="AK395" s="239"/>
      <c r="AL395" s="240"/>
      <c r="AM395" s="239"/>
      <c r="AN395" s="239"/>
      <c r="AO395" s="239"/>
      <c r="AP395" s="239"/>
      <c r="AQ395" s="239"/>
      <c r="AR395" s="239"/>
      <c r="AS395" s="239"/>
      <c r="AT395" s="239"/>
      <c r="AU395" s="239"/>
      <c r="AV395" s="239"/>
      <c r="AW395" s="239"/>
      <c r="AX395" s="239"/>
      <c r="AY395" s="239"/>
      <c r="AZ395" s="239"/>
      <c r="BA395" s="239"/>
      <c r="BB395" s="239"/>
      <c r="BC395" s="239"/>
      <c r="BD395" s="239"/>
      <c r="BE395" s="239"/>
      <c r="BF395" s="239"/>
      <c r="BG395" s="239"/>
      <c r="BH395" s="239"/>
      <c r="BI395" s="239"/>
      <c r="BJ395" s="239"/>
      <c r="BK395" s="239"/>
      <c r="BL395" s="239"/>
      <c r="BM395" s="239"/>
      <c r="BN395" s="239"/>
      <c r="BO395" s="239"/>
      <c r="BP395" s="239"/>
      <c r="BQ395" s="239"/>
      <c r="BR395" s="239"/>
      <c r="BS395" s="239"/>
      <c r="BT395" s="239"/>
      <c r="BU395" s="239"/>
      <c r="BV395" s="239"/>
      <c r="BW395" s="239"/>
      <c r="BX395" s="239"/>
      <c r="BY395" s="239"/>
      <c r="BZ395" s="239"/>
      <c r="CA395" s="239"/>
      <c r="CB395" s="239"/>
      <c r="CC395" s="239"/>
      <c r="CD395" s="239"/>
      <c r="CE395" s="239"/>
      <c r="CF395" s="239"/>
      <c r="CG395" s="239"/>
      <c r="CH395" s="239"/>
      <c r="CI395" s="239"/>
      <c r="CJ395" s="239"/>
      <c r="CK395" s="239"/>
      <c r="CL395" s="239"/>
      <c r="CM395" s="239"/>
      <c r="CN395" s="239"/>
      <c r="CO395" s="239"/>
      <c r="CP395" s="239"/>
      <c r="CQ395" s="239"/>
      <c r="CR395" s="239"/>
      <c r="CS395" s="239"/>
      <c r="CT395" s="239"/>
      <c r="CU395" s="239"/>
      <c r="CV395" s="239"/>
      <c r="CW395" s="239"/>
      <c r="CX395" s="239"/>
      <c r="CY395" s="239"/>
      <c r="CZ395" s="239"/>
      <c r="DA395" s="239"/>
      <c r="DB395" s="239"/>
      <c r="DC395" s="239"/>
      <c r="DD395" s="239"/>
      <c r="DE395" s="239"/>
      <c r="DF395" s="239"/>
      <c r="DG395" s="239"/>
      <c r="DH395" s="239"/>
      <c r="DI395" s="239"/>
      <c r="DJ395" s="239"/>
      <c r="DK395" s="239"/>
      <c r="DL395" s="239"/>
      <c r="DM395" s="239"/>
      <c r="DN395" s="239"/>
      <c r="DO395" s="239"/>
      <c r="DP395" s="239"/>
      <c r="DQ395" s="239"/>
      <c r="DR395" s="239"/>
      <c r="DS395" s="239"/>
      <c r="DT395" s="239"/>
      <c r="DU395" s="239"/>
      <c r="DV395" s="239"/>
      <c r="DW395" s="239"/>
      <c r="DX395" s="239"/>
      <c r="DY395" s="239"/>
      <c r="DZ395" s="239"/>
    </row>
    <row r="396" spans="1:178" s="55" customFormat="1" ht="54" customHeight="1" x14ac:dyDescent="0.2">
      <c r="A396" s="263" t="s">
        <v>846</v>
      </c>
      <c r="B396" s="263"/>
      <c r="C396" s="263"/>
      <c r="D396" s="263"/>
      <c r="E396" s="263"/>
      <c r="F396" s="263"/>
      <c r="G396" s="263"/>
      <c r="H396" s="263"/>
      <c r="I396" s="263"/>
      <c r="J396" s="263"/>
      <c r="K396" s="263"/>
      <c r="L396" s="263"/>
      <c r="M396" s="263"/>
      <c r="N396" s="263"/>
      <c r="O396" s="263"/>
      <c r="P396" s="263"/>
      <c r="Q396" s="263"/>
      <c r="R396" s="263"/>
      <c r="S396" s="263"/>
      <c r="T396" s="239"/>
      <c r="U396" s="239"/>
      <c r="V396" s="239"/>
      <c r="W396" s="239"/>
      <c r="X396" s="239"/>
      <c r="Y396" s="239"/>
      <c r="Z396" s="239"/>
      <c r="AC396" s="239"/>
      <c r="AD396" s="239"/>
      <c r="AE396" s="239"/>
      <c r="AF396" s="239"/>
      <c r="AG396" s="239"/>
      <c r="AH396" s="239"/>
      <c r="AI396" s="239"/>
      <c r="AJ396" s="239"/>
      <c r="AK396" s="239"/>
      <c r="AL396" s="240"/>
      <c r="AM396" s="239"/>
      <c r="AN396" s="239"/>
      <c r="AO396" s="239"/>
      <c r="AP396" s="239"/>
      <c r="AQ396" s="239"/>
      <c r="AR396" s="239"/>
      <c r="AS396" s="239"/>
      <c r="AT396" s="239"/>
      <c r="AU396" s="239"/>
      <c r="AV396" s="239"/>
      <c r="AW396" s="239"/>
      <c r="AX396" s="239"/>
      <c r="AY396" s="239"/>
      <c r="AZ396" s="239"/>
      <c r="BA396" s="239"/>
      <c r="BB396" s="239"/>
      <c r="BC396" s="239"/>
      <c r="BD396" s="239"/>
      <c r="BE396" s="239"/>
      <c r="BF396" s="239"/>
      <c r="BG396" s="239"/>
      <c r="BH396" s="239"/>
      <c r="BI396" s="239"/>
      <c r="BJ396" s="239"/>
      <c r="BK396" s="239"/>
      <c r="BL396" s="239"/>
      <c r="BM396" s="239"/>
      <c r="BN396" s="239"/>
      <c r="BO396" s="239"/>
      <c r="BP396" s="239"/>
      <c r="BQ396" s="239"/>
      <c r="BR396" s="239"/>
      <c r="BS396" s="239"/>
      <c r="BT396" s="239"/>
      <c r="BU396" s="239"/>
      <c r="BV396" s="239"/>
      <c r="BW396" s="239"/>
      <c r="BX396" s="239"/>
      <c r="BY396" s="239"/>
      <c r="BZ396" s="239"/>
      <c r="CA396" s="239"/>
      <c r="CB396" s="239"/>
      <c r="CC396" s="239"/>
      <c r="CD396" s="239"/>
      <c r="CE396" s="239"/>
      <c r="CF396" s="239"/>
      <c r="CG396" s="239"/>
      <c r="CH396" s="239"/>
      <c r="CI396" s="239"/>
      <c r="CJ396" s="239"/>
      <c r="CK396" s="239"/>
      <c r="CL396" s="239"/>
      <c r="CM396" s="239"/>
      <c r="CN396" s="239"/>
      <c r="CO396" s="239"/>
      <c r="CP396" s="239"/>
      <c r="CQ396" s="239"/>
      <c r="CR396" s="239"/>
      <c r="CS396" s="239"/>
      <c r="CT396" s="239"/>
      <c r="CU396" s="239"/>
      <c r="CV396" s="239"/>
      <c r="CW396" s="239"/>
      <c r="CX396" s="239"/>
      <c r="CY396" s="239"/>
      <c r="CZ396" s="239"/>
      <c r="DA396" s="239"/>
      <c r="DB396" s="239"/>
      <c r="DC396" s="239"/>
      <c r="DD396" s="239"/>
      <c r="DE396" s="239"/>
      <c r="DF396" s="239"/>
      <c r="DG396" s="239"/>
      <c r="DH396" s="239"/>
      <c r="DI396" s="239"/>
      <c r="DJ396" s="239"/>
      <c r="DK396" s="239"/>
      <c r="DL396" s="239"/>
      <c r="DM396" s="239"/>
      <c r="DN396" s="239"/>
      <c r="DO396" s="239"/>
      <c r="DP396" s="239"/>
      <c r="DQ396" s="239"/>
      <c r="DR396" s="239"/>
      <c r="DS396" s="239"/>
      <c r="DT396" s="239"/>
      <c r="DU396" s="239"/>
      <c r="DV396" s="239"/>
      <c r="DW396" s="239"/>
      <c r="DX396" s="239"/>
      <c r="DY396" s="239"/>
      <c r="DZ396" s="239"/>
    </row>
    <row r="397" spans="1:178" s="55" customFormat="1" ht="39.75" customHeight="1" x14ac:dyDescent="0.2">
      <c r="A397" s="255" t="s">
        <v>847</v>
      </c>
      <c r="B397" s="255"/>
      <c r="C397" s="255"/>
      <c r="D397" s="255"/>
      <c r="E397" s="255"/>
      <c r="F397" s="255"/>
      <c r="G397" s="255"/>
      <c r="H397" s="255"/>
      <c r="I397" s="255"/>
      <c r="J397" s="255"/>
      <c r="K397" s="255"/>
      <c r="L397" s="255"/>
      <c r="M397" s="255"/>
      <c r="N397" s="255"/>
      <c r="O397" s="255"/>
      <c r="P397" s="255"/>
      <c r="Q397" s="255"/>
      <c r="R397" s="255"/>
      <c r="S397" s="255"/>
      <c r="T397" s="239"/>
      <c r="U397" s="239"/>
      <c r="V397" s="239"/>
      <c r="W397" s="239"/>
      <c r="X397" s="239"/>
      <c r="Y397" s="239"/>
      <c r="Z397" s="239"/>
      <c r="AC397" s="239"/>
      <c r="AD397" s="239"/>
      <c r="AE397" s="239"/>
      <c r="AF397" s="239"/>
      <c r="AG397" s="239"/>
      <c r="AH397" s="239"/>
      <c r="AI397" s="239"/>
      <c r="AJ397" s="239"/>
      <c r="AK397" s="239"/>
      <c r="AL397" s="240"/>
      <c r="AM397" s="239"/>
      <c r="AN397" s="239"/>
      <c r="AO397" s="239"/>
      <c r="AP397" s="239"/>
      <c r="AQ397" s="239"/>
      <c r="AR397" s="239"/>
      <c r="AS397" s="239"/>
      <c r="AT397" s="239"/>
      <c r="AU397" s="239"/>
      <c r="AV397" s="239"/>
      <c r="AW397" s="239"/>
      <c r="AX397" s="239"/>
      <c r="AY397" s="239"/>
      <c r="AZ397" s="239"/>
      <c r="BA397" s="239"/>
      <c r="BB397" s="239"/>
      <c r="BC397" s="239"/>
      <c r="BD397" s="239"/>
      <c r="BE397" s="239"/>
      <c r="BF397" s="239"/>
      <c r="BG397" s="239"/>
      <c r="BH397" s="239"/>
      <c r="BI397" s="239"/>
      <c r="BJ397" s="239"/>
      <c r="BK397" s="239"/>
      <c r="BL397" s="239"/>
      <c r="BM397" s="239"/>
      <c r="BN397" s="239"/>
      <c r="BO397" s="239"/>
      <c r="BP397" s="239"/>
      <c r="BQ397" s="239"/>
      <c r="BR397" s="239"/>
      <c r="BS397" s="239"/>
      <c r="BT397" s="239"/>
      <c r="BU397" s="239"/>
      <c r="BV397" s="239"/>
      <c r="BW397" s="239"/>
      <c r="BX397" s="239"/>
      <c r="BY397" s="239"/>
      <c r="BZ397" s="239"/>
      <c r="CA397" s="239"/>
      <c r="CB397" s="239"/>
      <c r="CC397" s="239"/>
      <c r="CD397" s="239"/>
      <c r="CE397" s="239"/>
      <c r="CF397" s="239"/>
      <c r="CG397" s="239"/>
      <c r="CH397" s="239"/>
      <c r="CI397" s="239"/>
      <c r="CJ397" s="239"/>
      <c r="CK397" s="239"/>
      <c r="CL397" s="239"/>
      <c r="CM397" s="239"/>
      <c r="CN397" s="239"/>
      <c r="CO397" s="239"/>
      <c r="CP397" s="239"/>
      <c r="CQ397" s="239"/>
      <c r="CR397" s="239"/>
      <c r="CS397" s="239"/>
      <c r="CT397" s="239"/>
      <c r="CU397" s="239"/>
      <c r="CV397" s="239"/>
      <c r="CW397" s="239"/>
      <c r="CX397" s="239"/>
      <c r="CY397" s="239"/>
      <c r="CZ397" s="239"/>
      <c r="DA397" s="239"/>
      <c r="DB397" s="239"/>
      <c r="DC397" s="239"/>
      <c r="DD397" s="239"/>
      <c r="DE397" s="239"/>
      <c r="DF397" s="239"/>
      <c r="DG397" s="239"/>
      <c r="DH397" s="239"/>
      <c r="DI397" s="239"/>
      <c r="DJ397" s="239"/>
      <c r="DK397" s="239"/>
      <c r="DL397" s="239"/>
      <c r="DM397" s="239"/>
      <c r="DN397" s="239"/>
      <c r="DO397" s="239"/>
      <c r="DP397" s="239"/>
      <c r="DQ397" s="239"/>
      <c r="DR397" s="239"/>
      <c r="DS397" s="239"/>
      <c r="DT397" s="239"/>
      <c r="DU397" s="239"/>
      <c r="DV397" s="239"/>
      <c r="DW397" s="239"/>
      <c r="DX397" s="239"/>
      <c r="DY397" s="239"/>
      <c r="DZ397" s="239"/>
    </row>
    <row r="398" spans="1:178" s="55" customFormat="1" ht="39.75" customHeight="1" x14ac:dyDescent="0.2">
      <c r="A398" s="255" t="s">
        <v>850</v>
      </c>
      <c r="B398" s="255"/>
      <c r="C398" s="255"/>
      <c r="D398" s="255"/>
      <c r="E398" s="255"/>
      <c r="F398" s="255"/>
      <c r="G398" s="255"/>
      <c r="H398" s="255"/>
      <c r="I398" s="255"/>
      <c r="J398" s="255"/>
      <c r="K398" s="255"/>
      <c r="L398" s="255"/>
      <c r="M398" s="255"/>
      <c r="N398" s="255"/>
      <c r="O398" s="255"/>
      <c r="P398" s="255"/>
      <c r="Q398" s="255"/>
      <c r="R398" s="255"/>
      <c r="S398" s="255"/>
      <c r="T398" s="239"/>
      <c r="U398" s="239"/>
      <c r="V398" s="239"/>
      <c r="W398" s="239"/>
      <c r="X398" s="239"/>
      <c r="Y398" s="239"/>
      <c r="Z398" s="239"/>
      <c r="AC398" s="239"/>
      <c r="AD398" s="239"/>
      <c r="AE398" s="239"/>
      <c r="AF398" s="239"/>
      <c r="AG398" s="239"/>
      <c r="AH398" s="239"/>
      <c r="AI398" s="239"/>
      <c r="AJ398" s="239"/>
      <c r="AK398" s="239"/>
      <c r="AL398" s="240"/>
      <c r="AM398" s="239"/>
      <c r="AN398" s="239"/>
      <c r="AO398" s="239"/>
      <c r="AP398" s="239"/>
      <c r="AQ398" s="239"/>
      <c r="AR398" s="239"/>
      <c r="AS398" s="239"/>
      <c r="AT398" s="239"/>
      <c r="AU398" s="239"/>
      <c r="AV398" s="239"/>
      <c r="AW398" s="239"/>
      <c r="AX398" s="239"/>
      <c r="AY398" s="239"/>
      <c r="AZ398" s="239"/>
      <c r="BA398" s="239"/>
      <c r="BB398" s="239"/>
      <c r="BC398" s="239"/>
      <c r="BD398" s="239"/>
      <c r="BE398" s="239"/>
      <c r="BF398" s="239"/>
      <c r="BG398" s="239"/>
      <c r="BH398" s="239"/>
      <c r="BI398" s="239"/>
      <c r="BJ398" s="239"/>
      <c r="BK398" s="239"/>
      <c r="BL398" s="239"/>
      <c r="BM398" s="239"/>
      <c r="BN398" s="239"/>
      <c r="BO398" s="239"/>
      <c r="BP398" s="239"/>
      <c r="BQ398" s="239"/>
      <c r="BR398" s="239"/>
      <c r="BS398" s="239"/>
      <c r="BT398" s="239"/>
      <c r="BU398" s="239"/>
      <c r="BV398" s="239"/>
      <c r="BW398" s="239"/>
      <c r="BX398" s="239"/>
      <c r="BY398" s="239"/>
      <c r="BZ398" s="239"/>
      <c r="CA398" s="239"/>
      <c r="CB398" s="239"/>
      <c r="CC398" s="239"/>
      <c r="CD398" s="239"/>
      <c r="CE398" s="239"/>
      <c r="CF398" s="239"/>
      <c r="CG398" s="239"/>
      <c r="CH398" s="239"/>
      <c r="CI398" s="239"/>
      <c r="CJ398" s="239"/>
      <c r="CK398" s="239"/>
      <c r="CL398" s="239"/>
      <c r="CM398" s="239"/>
      <c r="CN398" s="239"/>
      <c r="CO398" s="239"/>
      <c r="CP398" s="239"/>
      <c r="CQ398" s="239"/>
      <c r="CR398" s="239"/>
      <c r="CS398" s="239"/>
      <c r="CT398" s="239"/>
      <c r="CU398" s="239"/>
      <c r="CV398" s="239"/>
      <c r="CW398" s="239"/>
      <c r="CX398" s="239"/>
      <c r="CY398" s="239"/>
      <c r="CZ398" s="239"/>
      <c r="DA398" s="239"/>
      <c r="DB398" s="239"/>
      <c r="DC398" s="239"/>
      <c r="DD398" s="239"/>
      <c r="DE398" s="239"/>
      <c r="DF398" s="239"/>
      <c r="DG398" s="239"/>
      <c r="DH398" s="239"/>
      <c r="DI398" s="239"/>
      <c r="DJ398" s="239"/>
      <c r="DK398" s="239"/>
      <c r="DL398" s="239"/>
      <c r="DM398" s="239"/>
      <c r="DN398" s="239"/>
      <c r="DO398" s="239"/>
      <c r="DP398" s="239"/>
      <c r="DQ398" s="239"/>
      <c r="DR398" s="239"/>
      <c r="DS398" s="239"/>
      <c r="DT398" s="239"/>
      <c r="DU398" s="239"/>
      <c r="DV398" s="239"/>
      <c r="DW398" s="239"/>
      <c r="DX398" s="239"/>
      <c r="DY398" s="239"/>
      <c r="DZ398" s="239"/>
    </row>
    <row r="399" spans="1:178" s="239" customFormat="1" ht="39.75" customHeight="1" x14ac:dyDescent="0.2">
      <c r="A399" s="255" t="s">
        <v>1006</v>
      </c>
      <c r="B399" s="255"/>
      <c r="C399" s="255"/>
      <c r="D399" s="255"/>
      <c r="E399" s="255"/>
      <c r="F399" s="255"/>
      <c r="G399" s="255"/>
      <c r="H399" s="255"/>
      <c r="I399" s="255"/>
      <c r="J399" s="255"/>
      <c r="K399" s="255"/>
      <c r="L399" s="255"/>
      <c r="M399" s="255"/>
      <c r="N399" s="255"/>
      <c r="O399" s="255"/>
      <c r="P399" s="255"/>
      <c r="Q399" s="255"/>
      <c r="R399" s="255"/>
      <c r="S399" s="255"/>
      <c r="AL399" s="240"/>
    </row>
    <row r="400" spans="1:178" s="55" customFormat="1" ht="39.75" customHeight="1" x14ac:dyDescent="0.2">
      <c r="A400" s="255" t="s">
        <v>1010</v>
      </c>
      <c r="B400" s="255"/>
      <c r="C400" s="255"/>
      <c r="D400" s="255"/>
      <c r="E400" s="255"/>
      <c r="F400" s="255"/>
      <c r="G400" s="255"/>
      <c r="H400" s="255"/>
      <c r="I400" s="255"/>
      <c r="J400" s="255"/>
      <c r="K400" s="255"/>
      <c r="L400" s="255"/>
      <c r="M400" s="255"/>
      <c r="N400" s="255"/>
      <c r="O400" s="255"/>
      <c r="P400" s="255"/>
      <c r="Q400" s="255"/>
      <c r="R400" s="255"/>
      <c r="S400" s="255"/>
      <c r="T400" s="239"/>
      <c r="U400" s="239"/>
      <c r="V400" s="239"/>
      <c r="W400" s="239"/>
      <c r="X400" s="239"/>
      <c r="Y400" s="239"/>
      <c r="Z400" s="239"/>
      <c r="AC400" s="239"/>
      <c r="AD400" s="239"/>
      <c r="AE400" s="239"/>
      <c r="AF400" s="239"/>
      <c r="AG400" s="239"/>
      <c r="AH400" s="239"/>
      <c r="AI400" s="239"/>
      <c r="AJ400" s="239"/>
      <c r="AK400" s="239"/>
      <c r="AL400" s="240"/>
      <c r="AM400" s="239"/>
      <c r="AN400" s="239"/>
      <c r="AO400" s="239"/>
      <c r="AP400" s="239"/>
      <c r="AQ400" s="239"/>
      <c r="AR400" s="239"/>
      <c r="AS400" s="239"/>
      <c r="AT400" s="239"/>
      <c r="AU400" s="239"/>
      <c r="AV400" s="239"/>
      <c r="AW400" s="239"/>
      <c r="AX400" s="239"/>
      <c r="AY400" s="239"/>
      <c r="AZ400" s="239"/>
      <c r="BA400" s="239"/>
      <c r="BB400" s="239"/>
      <c r="BC400" s="239"/>
      <c r="BD400" s="239"/>
      <c r="BE400" s="239"/>
      <c r="BF400" s="239"/>
      <c r="BG400" s="239"/>
      <c r="BH400" s="239"/>
      <c r="BI400" s="239"/>
      <c r="BJ400" s="239"/>
      <c r="BK400" s="239"/>
      <c r="BL400" s="239"/>
      <c r="BM400" s="239"/>
      <c r="BN400" s="239"/>
      <c r="BO400" s="239"/>
      <c r="BP400" s="239"/>
      <c r="BQ400" s="239"/>
      <c r="BR400" s="239"/>
      <c r="BS400" s="239"/>
      <c r="BT400" s="239"/>
      <c r="BU400" s="239"/>
      <c r="BV400" s="239"/>
      <c r="BW400" s="239"/>
      <c r="BX400" s="239"/>
      <c r="BY400" s="239"/>
      <c r="BZ400" s="239"/>
      <c r="CA400" s="239"/>
      <c r="CB400" s="239"/>
      <c r="CC400" s="239"/>
      <c r="CD400" s="239"/>
      <c r="CE400" s="239"/>
      <c r="CF400" s="239"/>
      <c r="CG400" s="239"/>
      <c r="CH400" s="239"/>
      <c r="CI400" s="239"/>
      <c r="CJ400" s="239"/>
      <c r="CK400" s="239"/>
      <c r="CL400" s="239"/>
      <c r="CM400" s="239"/>
      <c r="CN400" s="239"/>
      <c r="CO400" s="239"/>
      <c r="CP400" s="239"/>
      <c r="CQ400" s="239"/>
      <c r="CR400" s="239"/>
      <c r="CS400" s="239"/>
      <c r="CT400" s="239"/>
      <c r="CU400" s="239"/>
      <c r="CV400" s="239"/>
      <c r="CW400" s="239"/>
      <c r="CX400" s="239"/>
      <c r="CY400" s="239"/>
      <c r="CZ400" s="239"/>
      <c r="DA400" s="239"/>
      <c r="DB400" s="239"/>
      <c r="DC400" s="239"/>
      <c r="DD400" s="239"/>
      <c r="DE400" s="239"/>
      <c r="DF400" s="239"/>
      <c r="DG400" s="239"/>
      <c r="DH400" s="239"/>
      <c r="DI400" s="239"/>
      <c r="DJ400" s="239"/>
      <c r="DK400" s="239"/>
      <c r="DL400" s="239"/>
      <c r="DM400" s="239"/>
      <c r="DN400" s="239"/>
      <c r="DO400" s="239"/>
      <c r="DP400" s="239"/>
      <c r="DQ400" s="239"/>
      <c r="DR400" s="239"/>
      <c r="DS400" s="239"/>
      <c r="DT400" s="239"/>
      <c r="DU400" s="239"/>
      <c r="DV400" s="239"/>
      <c r="DW400" s="239"/>
      <c r="DX400" s="239"/>
      <c r="DY400" s="239"/>
      <c r="DZ400" s="239"/>
    </row>
    <row r="401" spans="1:130" s="55" customFormat="1" ht="39.75" customHeight="1" x14ac:dyDescent="0.2">
      <c r="A401" s="255" t="s">
        <v>1013</v>
      </c>
      <c r="B401" s="255"/>
      <c r="C401" s="255"/>
      <c r="D401" s="255"/>
      <c r="E401" s="255"/>
      <c r="F401" s="255"/>
      <c r="G401" s="255"/>
      <c r="H401" s="255"/>
      <c r="I401" s="255"/>
      <c r="J401" s="255"/>
      <c r="K401" s="255"/>
      <c r="L401" s="255"/>
      <c r="M401" s="255"/>
      <c r="N401" s="255"/>
      <c r="O401" s="255"/>
      <c r="P401" s="255"/>
      <c r="Q401" s="255"/>
      <c r="R401" s="255"/>
      <c r="S401" s="255"/>
      <c r="T401" s="239"/>
      <c r="U401" s="239"/>
      <c r="V401" s="239"/>
      <c r="W401" s="239"/>
      <c r="X401" s="239"/>
      <c r="Y401" s="239"/>
      <c r="Z401" s="239"/>
      <c r="AC401" s="239"/>
      <c r="AD401" s="239"/>
      <c r="AE401" s="239"/>
      <c r="AF401" s="239"/>
      <c r="AG401" s="239"/>
      <c r="AH401" s="239"/>
      <c r="AI401" s="239"/>
      <c r="AJ401" s="239"/>
      <c r="AK401" s="239"/>
      <c r="AL401" s="240"/>
      <c r="AM401" s="239"/>
      <c r="AN401" s="239"/>
      <c r="AO401" s="239"/>
      <c r="AP401" s="239"/>
      <c r="AQ401" s="239"/>
      <c r="AR401" s="239"/>
      <c r="AS401" s="239"/>
      <c r="AT401" s="239"/>
      <c r="AU401" s="239"/>
      <c r="AV401" s="239"/>
      <c r="AW401" s="239"/>
      <c r="AX401" s="239"/>
      <c r="AY401" s="239"/>
      <c r="AZ401" s="239"/>
      <c r="BA401" s="239"/>
      <c r="BB401" s="239"/>
      <c r="BC401" s="239"/>
      <c r="BD401" s="239"/>
      <c r="BE401" s="239"/>
      <c r="BF401" s="239"/>
      <c r="BG401" s="239"/>
      <c r="BH401" s="239"/>
      <c r="BI401" s="239"/>
      <c r="BJ401" s="239"/>
      <c r="BK401" s="239"/>
      <c r="BL401" s="239"/>
      <c r="BM401" s="239"/>
      <c r="BN401" s="239"/>
      <c r="BO401" s="239"/>
      <c r="BP401" s="239"/>
      <c r="BQ401" s="239"/>
      <c r="BR401" s="239"/>
      <c r="BS401" s="239"/>
      <c r="BT401" s="239"/>
      <c r="BU401" s="239"/>
      <c r="BV401" s="239"/>
      <c r="BW401" s="239"/>
      <c r="BX401" s="239"/>
      <c r="BY401" s="239"/>
      <c r="BZ401" s="239"/>
      <c r="CA401" s="239"/>
      <c r="CB401" s="239"/>
      <c r="CC401" s="239"/>
      <c r="CD401" s="239"/>
      <c r="CE401" s="239"/>
      <c r="CF401" s="239"/>
      <c r="CG401" s="239"/>
      <c r="CH401" s="239"/>
      <c r="CI401" s="239"/>
      <c r="CJ401" s="239"/>
      <c r="CK401" s="239"/>
      <c r="CL401" s="239"/>
      <c r="CM401" s="239"/>
      <c r="CN401" s="239"/>
      <c r="CO401" s="239"/>
      <c r="CP401" s="239"/>
      <c r="CQ401" s="239"/>
      <c r="CR401" s="239"/>
      <c r="CS401" s="239"/>
      <c r="CT401" s="239"/>
      <c r="CU401" s="239"/>
      <c r="CV401" s="239"/>
      <c r="CW401" s="239"/>
      <c r="CX401" s="239"/>
      <c r="CY401" s="239"/>
      <c r="CZ401" s="239"/>
      <c r="DA401" s="239"/>
      <c r="DB401" s="239"/>
      <c r="DC401" s="239"/>
      <c r="DD401" s="239"/>
      <c r="DE401" s="239"/>
      <c r="DF401" s="239"/>
      <c r="DG401" s="239"/>
      <c r="DH401" s="239"/>
      <c r="DI401" s="239"/>
      <c r="DJ401" s="239"/>
      <c r="DK401" s="239"/>
      <c r="DL401" s="239"/>
      <c r="DM401" s="239"/>
      <c r="DN401" s="239"/>
      <c r="DO401" s="239"/>
      <c r="DP401" s="239"/>
      <c r="DQ401" s="239"/>
      <c r="DR401" s="239"/>
      <c r="DS401" s="239"/>
      <c r="DT401" s="239"/>
      <c r="DU401" s="239"/>
      <c r="DV401" s="239"/>
      <c r="DW401" s="239"/>
      <c r="DX401" s="239"/>
      <c r="DY401" s="239"/>
      <c r="DZ401" s="239"/>
    </row>
    <row r="402" spans="1:130" s="55" customFormat="1" ht="39.75" customHeight="1" x14ac:dyDescent="0.2">
      <c r="A402" s="255" t="s">
        <v>866</v>
      </c>
      <c r="B402" s="255"/>
      <c r="C402" s="255"/>
      <c r="D402" s="255"/>
      <c r="E402" s="255"/>
      <c r="F402" s="255"/>
      <c r="G402" s="255"/>
      <c r="H402" s="255"/>
      <c r="I402" s="255"/>
      <c r="J402" s="255"/>
      <c r="K402" s="255"/>
      <c r="L402" s="255"/>
      <c r="M402" s="255"/>
      <c r="N402" s="255"/>
      <c r="O402" s="255"/>
      <c r="P402" s="255"/>
      <c r="Q402" s="255"/>
      <c r="R402" s="255"/>
      <c r="S402" s="255"/>
      <c r="T402" s="239"/>
      <c r="U402" s="239"/>
      <c r="V402" s="239"/>
      <c r="W402" s="239"/>
      <c r="X402" s="239"/>
      <c r="Y402" s="239"/>
      <c r="Z402" s="239"/>
      <c r="AC402" s="239"/>
      <c r="AD402" s="239"/>
      <c r="AE402" s="239"/>
      <c r="AF402" s="239"/>
      <c r="AG402" s="239"/>
      <c r="AH402" s="239"/>
      <c r="AI402" s="239"/>
      <c r="AJ402" s="239"/>
      <c r="AK402" s="239"/>
      <c r="AL402" s="240"/>
      <c r="AM402" s="239"/>
      <c r="AN402" s="239"/>
      <c r="AO402" s="239"/>
      <c r="AP402" s="239"/>
      <c r="AQ402" s="239"/>
      <c r="AR402" s="239"/>
      <c r="AS402" s="239"/>
      <c r="AT402" s="239"/>
      <c r="AU402" s="239"/>
      <c r="AV402" s="239"/>
      <c r="AW402" s="239"/>
      <c r="AX402" s="239"/>
      <c r="AY402" s="239"/>
      <c r="AZ402" s="239"/>
      <c r="BA402" s="239"/>
      <c r="BB402" s="239"/>
      <c r="BC402" s="239"/>
      <c r="BD402" s="239"/>
      <c r="BE402" s="239"/>
      <c r="BF402" s="239"/>
      <c r="BG402" s="239"/>
      <c r="BH402" s="239"/>
      <c r="BI402" s="239"/>
      <c r="BJ402" s="239"/>
      <c r="BK402" s="239"/>
      <c r="BL402" s="239"/>
      <c r="BM402" s="239"/>
      <c r="BN402" s="239"/>
      <c r="BO402" s="239"/>
      <c r="BP402" s="239"/>
      <c r="BQ402" s="239"/>
      <c r="BR402" s="239"/>
      <c r="BS402" s="239"/>
      <c r="BT402" s="239"/>
      <c r="BU402" s="239"/>
      <c r="BV402" s="239"/>
      <c r="BW402" s="239"/>
      <c r="BX402" s="239"/>
      <c r="BY402" s="239"/>
      <c r="BZ402" s="239"/>
      <c r="CA402" s="239"/>
      <c r="CB402" s="239"/>
      <c r="CC402" s="239"/>
      <c r="CD402" s="239"/>
      <c r="CE402" s="239"/>
      <c r="CF402" s="239"/>
      <c r="CG402" s="239"/>
      <c r="CH402" s="239"/>
      <c r="CI402" s="239"/>
      <c r="CJ402" s="239"/>
      <c r="CK402" s="239"/>
      <c r="CL402" s="239"/>
      <c r="CM402" s="239"/>
      <c r="CN402" s="239"/>
      <c r="CO402" s="239"/>
      <c r="CP402" s="239"/>
      <c r="CQ402" s="239"/>
      <c r="CR402" s="239"/>
      <c r="CS402" s="239"/>
      <c r="CT402" s="239"/>
      <c r="CU402" s="239"/>
      <c r="CV402" s="239"/>
      <c r="CW402" s="239"/>
      <c r="CX402" s="239"/>
      <c r="CY402" s="239"/>
      <c r="CZ402" s="239"/>
      <c r="DA402" s="239"/>
      <c r="DB402" s="239"/>
      <c r="DC402" s="239"/>
      <c r="DD402" s="239"/>
      <c r="DE402" s="239"/>
      <c r="DF402" s="239"/>
      <c r="DG402" s="239"/>
      <c r="DH402" s="239"/>
      <c r="DI402" s="239"/>
      <c r="DJ402" s="239"/>
      <c r="DK402" s="239"/>
      <c r="DL402" s="239"/>
      <c r="DM402" s="239"/>
      <c r="DN402" s="239"/>
      <c r="DO402" s="239"/>
      <c r="DP402" s="239"/>
      <c r="DQ402" s="239"/>
      <c r="DR402" s="239"/>
      <c r="DS402" s="239"/>
      <c r="DT402" s="239"/>
      <c r="DU402" s="239"/>
      <c r="DV402" s="239"/>
      <c r="DW402" s="239"/>
      <c r="DX402" s="239"/>
      <c r="DY402" s="239"/>
      <c r="DZ402" s="239"/>
    </row>
    <row r="403" spans="1:130" s="55" customFormat="1" ht="39.75" customHeight="1" x14ac:dyDescent="0.2">
      <c r="A403" s="255" t="s">
        <v>1017</v>
      </c>
      <c r="B403" s="255"/>
      <c r="C403" s="255"/>
      <c r="D403" s="255"/>
      <c r="E403" s="255"/>
      <c r="F403" s="255"/>
      <c r="G403" s="255"/>
      <c r="H403" s="255"/>
      <c r="I403" s="255"/>
      <c r="J403" s="255"/>
      <c r="K403" s="255"/>
      <c r="L403" s="255"/>
      <c r="M403" s="255"/>
      <c r="N403" s="255"/>
      <c r="O403" s="255"/>
      <c r="P403" s="255"/>
      <c r="Q403" s="255"/>
      <c r="R403" s="255"/>
      <c r="S403" s="255"/>
      <c r="T403" s="239"/>
      <c r="U403" s="239"/>
      <c r="V403" s="239"/>
      <c r="W403" s="239"/>
      <c r="X403" s="239"/>
      <c r="Y403" s="239"/>
      <c r="Z403" s="239"/>
      <c r="AC403" s="239"/>
      <c r="AD403" s="239"/>
      <c r="AE403" s="239"/>
      <c r="AF403" s="239"/>
      <c r="AG403" s="239"/>
      <c r="AH403" s="239"/>
      <c r="AI403" s="239"/>
      <c r="AJ403" s="239"/>
      <c r="AK403" s="239"/>
      <c r="AL403" s="240"/>
      <c r="AM403" s="239"/>
      <c r="AN403" s="239"/>
      <c r="AO403" s="239"/>
      <c r="AP403" s="239"/>
      <c r="AQ403" s="239"/>
      <c r="AR403" s="239"/>
      <c r="AS403" s="239"/>
      <c r="AT403" s="239"/>
      <c r="AU403" s="239"/>
      <c r="AV403" s="239"/>
      <c r="AW403" s="239"/>
      <c r="AX403" s="239"/>
      <c r="AY403" s="239"/>
      <c r="AZ403" s="239"/>
      <c r="BA403" s="239"/>
      <c r="BB403" s="239"/>
      <c r="BC403" s="239"/>
      <c r="BD403" s="239"/>
      <c r="BE403" s="239"/>
      <c r="BF403" s="239"/>
      <c r="BG403" s="239"/>
      <c r="BH403" s="239"/>
      <c r="BI403" s="239"/>
      <c r="BJ403" s="239"/>
      <c r="BK403" s="239"/>
      <c r="BL403" s="239"/>
      <c r="BM403" s="239"/>
      <c r="BN403" s="239"/>
      <c r="BO403" s="239"/>
      <c r="BP403" s="239"/>
      <c r="BQ403" s="239"/>
      <c r="BR403" s="239"/>
      <c r="BS403" s="239"/>
      <c r="BT403" s="239"/>
      <c r="BU403" s="239"/>
      <c r="BV403" s="239"/>
      <c r="BW403" s="239"/>
      <c r="BX403" s="239"/>
      <c r="BY403" s="239"/>
      <c r="BZ403" s="239"/>
      <c r="CA403" s="239"/>
      <c r="CB403" s="239"/>
      <c r="CC403" s="239"/>
      <c r="CD403" s="239"/>
      <c r="CE403" s="239"/>
      <c r="CF403" s="239"/>
      <c r="CG403" s="239"/>
      <c r="CH403" s="239"/>
      <c r="CI403" s="239"/>
      <c r="CJ403" s="239"/>
      <c r="CK403" s="239"/>
      <c r="CL403" s="239"/>
      <c r="CM403" s="239"/>
      <c r="CN403" s="239"/>
      <c r="CO403" s="239"/>
      <c r="CP403" s="239"/>
      <c r="CQ403" s="239"/>
      <c r="CR403" s="239"/>
      <c r="CS403" s="239"/>
      <c r="CT403" s="239"/>
      <c r="CU403" s="239"/>
      <c r="CV403" s="239"/>
      <c r="CW403" s="239"/>
      <c r="CX403" s="239"/>
      <c r="CY403" s="239"/>
      <c r="CZ403" s="239"/>
      <c r="DA403" s="239"/>
      <c r="DB403" s="239"/>
      <c r="DC403" s="239"/>
      <c r="DD403" s="239"/>
      <c r="DE403" s="239"/>
      <c r="DF403" s="239"/>
      <c r="DG403" s="239"/>
      <c r="DH403" s="239"/>
      <c r="DI403" s="239"/>
      <c r="DJ403" s="239"/>
      <c r="DK403" s="239"/>
      <c r="DL403" s="239"/>
      <c r="DM403" s="239"/>
      <c r="DN403" s="239"/>
      <c r="DO403" s="239"/>
      <c r="DP403" s="239"/>
      <c r="DQ403" s="239"/>
      <c r="DR403" s="239"/>
      <c r="DS403" s="239"/>
      <c r="DT403" s="239"/>
      <c r="DU403" s="239"/>
      <c r="DV403" s="239"/>
      <c r="DW403" s="239"/>
      <c r="DX403" s="239"/>
      <c r="DY403" s="239"/>
      <c r="DZ403" s="239"/>
    </row>
    <row r="404" spans="1:130" s="55" customFormat="1" ht="39.75" customHeight="1" x14ac:dyDescent="0.2">
      <c r="A404" s="255" t="s">
        <v>882</v>
      </c>
      <c r="B404" s="255"/>
      <c r="C404" s="255"/>
      <c r="D404" s="255"/>
      <c r="E404" s="255"/>
      <c r="F404" s="255"/>
      <c r="G404" s="255"/>
      <c r="H404" s="255"/>
      <c r="I404" s="255"/>
      <c r="J404" s="255"/>
      <c r="K404" s="255"/>
      <c r="L404" s="255"/>
      <c r="M404" s="255"/>
      <c r="N404" s="255"/>
      <c r="O404" s="255"/>
      <c r="P404" s="255"/>
      <c r="Q404" s="255"/>
      <c r="R404" s="255"/>
      <c r="S404" s="255"/>
      <c r="T404" s="241"/>
      <c r="U404" s="239"/>
      <c r="V404" s="239"/>
      <c r="W404" s="239"/>
      <c r="X404" s="239"/>
      <c r="Y404" s="239"/>
      <c r="Z404" s="239"/>
      <c r="AC404" s="239"/>
      <c r="AD404" s="239"/>
      <c r="AE404" s="239"/>
      <c r="AF404" s="239"/>
      <c r="AG404" s="239"/>
      <c r="AH404" s="239"/>
      <c r="AI404" s="239"/>
      <c r="AJ404" s="239"/>
      <c r="AK404" s="239"/>
      <c r="AL404" s="240"/>
      <c r="AM404" s="239"/>
      <c r="AN404" s="239"/>
      <c r="AO404" s="239"/>
      <c r="AP404" s="239"/>
      <c r="AQ404" s="239"/>
      <c r="AR404" s="239"/>
      <c r="AS404" s="239"/>
      <c r="AT404" s="239"/>
      <c r="AU404" s="239"/>
      <c r="AV404" s="239"/>
      <c r="AW404" s="239"/>
      <c r="AX404" s="239"/>
      <c r="AY404" s="239"/>
      <c r="AZ404" s="239"/>
      <c r="BA404" s="239"/>
      <c r="BB404" s="239"/>
      <c r="BC404" s="239"/>
      <c r="BD404" s="239"/>
      <c r="BE404" s="239"/>
      <c r="BF404" s="239"/>
      <c r="BG404" s="239"/>
      <c r="BH404" s="239"/>
      <c r="BI404" s="239"/>
      <c r="BJ404" s="239"/>
      <c r="BK404" s="239"/>
      <c r="BL404" s="239"/>
      <c r="BM404" s="239"/>
      <c r="BN404" s="239"/>
      <c r="BO404" s="239"/>
      <c r="BP404" s="239"/>
      <c r="BQ404" s="239"/>
      <c r="BR404" s="239"/>
      <c r="BS404" s="239"/>
      <c r="BT404" s="239"/>
      <c r="BU404" s="239"/>
      <c r="BV404" s="239"/>
      <c r="BW404" s="239"/>
      <c r="BX404" s="239"/>
      <c r="BY404" s="239"/>
      <c r="BZ404" s="239"/>
      <c r="CA404" s="239"/>
      <c r="CB404" s="239"/>
      <c r="CC404" s="239"/>
      <c r="CD404" s="239"/>
      <c r="CE404" s="239"/>
      <c r="CF404" s="239"/>
      <c r="CG404" s="239"/>
      <c r="CH404" s="239"/>
      <c r="CI404" s="239"/>
      <c r="CJ404" s="239"/>
      <c r="CK404" s="239"/>
      <c r="CL404" s="239"/>
      <c r="CM404" s="239"/>
      <c r="CN404" s="239"/>
      <c r="CO404" s="239"/>
      <c r="CP404" s="239"/>
      <c r="CQ404" s="239"/>
      <c r="CR404" s="239"/>
      <c r="CS404" s="239"/>
      <c r="CT404" s="239"/>
      <c r="CU404" s="239"/>
      <c r="CV404" s="239"/>
      <c r="CW404" s="239"/>
      <c r="CX404" s="239"/>
      <c r="CY404" s="239"/>
      <c r="CZ404" s="239"/>
      <c r="DA404" s="239"/>
      <c r="DB404" s="239"/>
      <c r="DC404" s="239"/>
      <c r="DD404" s="239"/>
      <c r="DE404" s="239"/>
      <c r="DF404" s="239"/>
      <c r="DG404" s="239"/>
      <c r="DH404" s="239"/>
      <c r="DI404" s="239"/>
      <c r="DJ404" s="239"/>
      <c r="DK404" s="239"/>
      <c r="DL404" s="239"/>
      <c r="DM404" s="239"/>
      <c r="DN404" s="239"/>
      <c r="DO404" s="239"/>
      <c r="DP404" s="239"/>
      <c r="DQ404" s="239"/>
      <c r="DR404" s="239"/>
      <c r="DS404" s="239"/>
      <c r="DT404" s="239"/>
      <c r="DU404" s="239"/>
      <c r="DV404" s="239"/>
      <c r="DW404" s="239"/>
      <c r="DX404" s="239"/>
      <c r="DY404" s="239"/>
      <c r="DZ404" s="239"/>
    </row>
    <row r="405" spans="1:130" s="55" customFormat="1" ht="39.75" customHeight="1" x14ac:dyDescent="0.2">
      <c r="A405" s="255" t="s">
        <v>881</v>
      </c>
      <c r="B405" s="255"/>
      <c r="C405" s="255"/>
      <c r="D405" s="255"/>
      <c r="E405" s="255"/>
      <c r="F405" s="255"/>
      <c r="G405" s="255"/>
      <c r="H405" s="255"/>
      <c r="I405" s="255"/>
      <c r="J405" s="255"/>
      <c r="K405" s="255"/>
      <c r="L405" s="255"/>
      <c r="M405" s="255"/>
      <c r="N405" s="255"/>
      <c r="O405" s="255"/>
      <c r="P405" s="255"/>
      <c r="Q405" s="255"/>
      <c r="R405" s="255"/>
      <c r="S405" s="255"/>
      <c r="T405" s="239"/>
      <c r="U405" s="239"/>
      <c r="V405" s="239"/>
      <c r="W405" s="239"/>
      <c r="X405" s="239"/>
      <c r="Y405" s="239"/>
      <c r="Z405" s="239"/>
      <c r="AC405" s="239"/>
      <c r="AD405" s="239"/>
      <c r="AE405" s="239"/>
      <c r="AF405" s="239"/>
      <c r="AG405" s="239"/>
      <c r="AH405" s="239"/>
      <c r="AI405" s="239"/>
      <c r="AJ405" s="239"/>
      <c r="AK405" s="239"/>
      <c r="AL405" s="240"/>
      <c r="AM405" s="239"/>
      <c r="AN405" s="239"/>
      <c r="AO405" s="239"/>
      <c r="AP405" s="239"/>
      <c r="AQ405" s="239"/>
      <c r="AR405" s="239"/>
      <c r="AS405" s="239"/>
      <c r="AT405" s="239"/>
      <c r="AU405" s="239"/>
      <c r="AV405" s="239"/>
      <c r="AW405" s="239"/>
      <c r="AX405" s="239"/>
      <c r="AY405" s="239"/>
      <c r="AZ405" s="239"/>
      <c r="BA405" s="239"/>
      <c r="BB405" s="239"/>
      <c r="BC405" s="239"/>
      <c r="BD405" s="239"/>
      <c r="BE405" s="239"/>
      <c r="BF405" s="239"/>
      <c r="BG405" s="239"/>
      <c r="BH405" s="239"/>
      <c r="BI405" s="239"/>
      <c r="BJ405" s="239"/>
      <c r="BK405" s="239"/>
      <c r="BL405" s="239"/>
      <c r="BM405" s="239"/>
      <c r="BN405" s="239"/>
      <c r="BO405" s="239"/>
      <c r="BP405" s="239"/>
      <c r="BQ405" s="239"/>
      <c r="BR405" s="239"/>
      <c r="BS405" s="239"/>
      <c r="BT405" s="239"/>
      <c r="BU405" s="239"/>
      <c r="BV405" s="239"/>
      <c r="BW405" s="239"/>
      <c r="BX405" s="239"/>
      <c r="BY405" s="239"/>
      <c r="BZ405" s="239"/>
      <c r="CA405" s="239"/>
      <c r="CB405" s="239"/>
      <c r="CC405" s="239"/>
      <c r="CD405" s="239"/>
      <c r="CE405" s="239"/>
      <c r="CF405" s="239"/>
      <c r="CG405" s="239"/>
      <c r="CH405" s="239"/>
      <c r="CI405" s="239"/>
      <c r="CJ405" s="239"/>
      <c r="CK405" s="239"/>
      <c r="CL405" s="239"/>
      <c r="CM405" s="239"/>
      <c r="CN405" s="239"/>
      <c r="CO405" s="239"/>
      <c r="CP405" s="239"/>
      <c r="CQ405" s="239"/>
      <c r="CR405" s="239"/>
      <c r="CS405" s="239"/>
      <c r="CT405" s="239"/>
      <c r="CU405" s="239"/>
      <c r="CV405" s="239"/>
      <c r="CW405" s="239"/>
      <c r="CX405" s="239"/>
      <c r="CY405" s="239"/>
      <c r="CZ405" s="239"/>
      <c r="DA405" s="239"/>
      <c r="DB405" s="239"/>
      <c r="DC405" s="239"/>
      <c r="DD405" s="239"/>
      <c r="DE405" s="239"/>
      <c r="DF405" s="239"/>
      <c r="DG405" s="239"/>
      <c r="DH405" s="239"/>
      <c r="DI405" s="239"/>
      <c r="DJ405" s="239"/>
      <c r="DK405" s="239"/>
      <c r="DL405" s="239"/>
      <c r="DM405" s="239"/>
      <c r="DN405" s="239"/>
      <c r="DO405" s="239"/>
      <c r="DP405" s="239"/>
      <c r="DQ405" s="239"/>
      <c r="DR405" s="239"/>
      <c r="DS405" s="239"/>
      <c r="DT405" s="239"/>
      <c r="DU405" s="239"/>
      <c r="DV405" s="239"/>
      <c r="DW405" s="239"/>
      <c r="DX405" s="239"/>
      <c r="DY405" s="239"/>
      <c r="DZ405" s="239"/>
    </row>
    <row r="406" spans="1:130" s="55" customFormat="1" ht="39.75" customHeight="1" x14ac:dyDescent="0.2">
      <c r="A406" s="255" t="s">
        <v>886</v>
      </c>
      <c r="B406" s="255"/>
      <c r="C406" s="255"/>
      <c r="D406" s="255"/>
      <c r="E406" s="255"/>
      <c r="F406" s="255"/>
      <c r="G406" s="255"/>
      <c r="H406" s="255"/>
      <c r="I406" s="255"/>
      <c r="J406" s="255"/>
      <c r="K406" s="255"/>
      <c r="L406" s="255"/>
      <c r="M406" s="255"/>
      <c r="N406" s="255"/>
      <c r="O406" s="255"/>
      <c r="P406" s="255"/>
      <c r="Q406" s="255"/>
      <c r="R406" s="255"/>
      <c r="S406" s="255"/>
      <c r="T406" s="239"/>
      <c r="U406" s="239"/>
      <c r="V406" s="239"/>
      <c r="W406" s="239"/>
      <c r="X406" s="239"/>
      <c r="Y406" s="239"/>
      <c r="Z406" s="239"/>
      <c r="AC406" s="239"/>
      <c r="AD406" s="239"/>
      <c r="AE406" s="239"/>
      <c r="AF406" s="239"/>
      <c r="AG406" s="239"/>
      <c r="AH406" s="239"/>
      <c r="AI406" s="239"/>
      <c r="AJ406" s="239"/>
      <c r="AK406" s="239"/>
      <c r="AL406" s="240"/>
      <c r="AM406" s="239"/>
      <c r="AN406" s="239"/>
      <c r="AO406" s="239"/>
      <c r="AP406" s="239"/>
      <c r="AQ406" s="239"/>
      <c r="AR406" s="239"/>
      <c r="AS406" s="239"/>
      <c r="AT406" s="239"/>
      <c r="AU406" s="239"/>
      <c r="AV406" s="239"/>
      <c r="AW406" s="239"/>
      <c r="AX406" s="239"/>
      <c r="AY406" s="239"/>
      <c r="AZ406" s="239"/>
      <c r="BA406" s="239"/>
      <c r="BB406" s="239"/>
      <c r="BC406" s="239"/>
      <c r="BD406" s="239"/>
      <c r="BE406" s="239"/>
      <c r="BF406" s="239"/>
      <c r="BG406" s="239"/>
      <c r="BH406" s="239"/>
      <c r="BI406" s="239"/>
      <c r="BJ406" s="239"/>
      <c r="BK406" s="239"/>
      <c r="BL406" s="239"/>
      <c r="BM406" s="239"/>
      <c r="BN406" s="239"/>
      <c r="BO406" s="239"/>
      <c r="BP406" s="239"/>
      <c r="BQ406" s="239"/>
      <c r="BR406" s="239"/>
      <c r="BS406" s="239"/>
      <c r="BT406" s="239"/>
      <c r="BU406" s="239"/>
      <c r="BV406" s="239"/>
      <c r="BW406" s="239"/>
      <c r="BX406" s="239"/>
      <c r="BY406" s="239"/>
      <c r="BZ406" s="239"/>
      <c r="CA406" s="239"/>
      <c r="CB406" s="239"/>
      <c r="CC406" s="239"/>
      <c r="CD406" s="239"/>
      <c r="CE406" s="239"/>
      <c r="CF406" s="239"/>
      <c r="CG406" s="239"/>
      <c r="CH406" s="239"/>
      <c r="CI406" s="239"/>
      <c r="CJ406" s="239"/>
      <c r="CK406" s="239"/>
      <c r="CL406" s="239"/>
      <c r="CM406" s="239"/>
      <c r="CN406" s="239"/>
      <c r="CO406" s="239"/>
      <c r="CP406" s="239"/>
      <c r="CQ406" s="239"/>
      <c r="CR406" s="239"/>
      <c r="CS406" s="239"/>
      <c r="CT406" s="239"/>
      <c r="CU406" s="239"/>
      <c r="CV406" s="239"/>
      <c r="CW406" s="239"/>
      <c r="CX406" s="239"/>
      <c r="CY406" s="239"/>
      <c r="CZ406" s="239"/>
      <c r="DA406" s="239"/>
      <c r="DB406" s="239"/>
      <c r="DC406" s="239"/>
      <c r="DD406" s="239"/>
      <c r="DE406" s="239"/>
      <c r="DF406" s="239"/>
      <c r="DG406" s="239"/>
      <c r="DH406" s="239"/>
      <c r="DI406" s="239"/>
      <c r="DJ406" s="239"/>
      <c r="DK406" s="239"/>
      <c r="DL406" s="239"/>
      <c r="DM406" s="239"/>
      <c r="DN406" s="239"/>
      <c r="DO406" s="239"/>
      <c r="DP406" s="239"/>
      <c r="DQ406" s="239"/>
      <c r="DR406" s="239"/>
      <c r="DS406" s="239"/>
      <c r="DT406" s="239"/>
      <c r="DU406" s="239"/>
      <c r="DV406" s="239"/>
      <c r="DW406" s="239"/>
      <c r="DX406" s="239"/>
      <c r="DY406" s="239"/>
      <c r="DZ406" s="239"/>
    </row>
    <row r="407" spans="1:130" s="55" customFormat="1" ht="39.75" customHeight="1" x14ac:dyDescent="0.2">
      <c r="A407" s="255" t="s">
        <v>1026</v>
      </c>
      <c r="B407" s="255"/>
      <c r="C407" s="255"/>
      <c r="D407" s="255"/>
      <c r="E407" s="255"/>
      <c r="F407" s="255"/>
      <c r="G407" s="255"/>
      <c r="H407" s="255"/>
      <c r="I407" s="255"/>
      <c r="J407" s="255"/>
      <c r="K407" s="255"/>
      <c r="L407" s="255"/>
      <c r="M407" s="255"/>
      <c r="N407" s="255"/>
      <c r="O407" s="255"/>
      <c r="P407" s="255"/>
      <c r="Q407" s="255"/>
      <c r="R407" s="255"/>
      <c r="S407" s="255"/>
      <c r="T407" s="239"/>
      <c r="U407" s="239"/>
      <c r="V407" s="239"/>
      <c r="W407" s="239"/>
      <c r="X407" s="239"/>
      <c r="Y407" s="239"/>
      <c r="Z407" s="239"/>
      <c r="AC407" s="239"/>
      <c r="AD407" s="239"/>
      <c r="AE407" s="239"/>
      <c r="AF407" s="239"/>
      <c r="AG407" s="239"/>
      <c r="AH407" s="239"/>
      <c r="AI407" s="239"/>
      <c r="AJ407" s="239"/>
      <c r="AK407" s="239"/>
      <c r="AL407" s="240"/>
      <c r="AM407" s="239"/>
      <c r="AN407" s="239"/>
      <c r="AO407" s="239"/>
      <c r="AP407" s="239"/>
      <c r="AQ407" s="239"/>
      <c r="AR407" s="239"/>
      <c r="AS407" s="239"/>
      <c r="AT407" s="239"/>
      <c r="AU407" s="239"/>
      <c r="AV407" s="239"/>
      <c r="AW407" s="239"/>
      <c r="AX407" s="239"/>
      <c r="AY407" s="239"/>
      <c r="AZ407" s="239"/>
      <c r="BA407" s="239"/>
      <c r="BB407" s="239"/>
      <c r="BC407" s="239"/>
      <c r="BD407" s="239"/>
      <c r="BE407" s="239"/>
      <c r="BF407" s="239"/>
      <c r="BG407" s="239"/>
      <c r="BH407" s="239"/>
      <c r="BI407" s="239"/>
      <c r="BJ407" s="239"/>
      <c r="BK407" s="239"/>
      <c r="BL407" s="239"/>
      <c r="BM407" s="239"/>
      <c r="BN407" s="239"/>
      <c r="BO407" s="239"/>
      <c r="BP407" s="239"/>
      <c r="BQ407" s="239"/>
      <c r="BR407" s="239"/>
      <c r="BS407" s="239"/>
      <c r="BT407" s="239"/>
      <c r="BU407" s="239"/>
      <c r="BV407" s="239"/>
      <c r="BW407" s="239"/>
      <c r="BX407" s="239"/>
      <c r="BY407" s="239"/>
      <c r="BZ407" s="239"/>
      <c r="CA407" s="239"/>
      <c r="CB407" s="239"/>
      <c r="CC407" s="239"/>
      <c r="CD407" s="239"/>
      <c r="CE407" s="239"/>
      <c r="CF407" s="239"/>
      <c r="CG407" s="239"/>
      <c r="CH407" s="239"/>
      <c r="CI407" s="239"/>
      <c r="CJ407" s="239"/>
      <c r="CK407" s="239"/>
      <c r="CL407" s="239"/>
      <c r="CM407" s="239"/>
      <c r="CN407" s="239"/>
      <c r="CO407" s="239"/>
      <c r="CP407" s="239"/>
      <c r="CQ407" s="239"/>
      <c r="CR407" s="239"/>
      <c r="CS407" s="239"/>
      <c r="CT407" s="239"/>
      <c r="CU407" s="239"/>
      <c r="CV407" s="239"/>
      <c r="CW407" s="239"/>
      <c r="CX407" s="239"/>
      <c r="CY407" s="239"/>
      <c r="CZ407" s="239"/>
      <c r="DA407" s="239"/>
      <c r="DB407" s="239"/>
      <c r="DC407" s="239"/>
      <c r="DD407" s="239"/>
      <c r="DE407" s="239"/>
      <c r="DF407" s="239"/>
      <c r="DG407" s="239"/>
      <c r="DH407" s="239"/>
      <c r="DI407" s="239"/>
      <c r="DJ407" s="239"/>
      <c r="DK407" s="239"/>
      <c r="DL407" s="239"/>
      <c r="DM407" s="239"/>
      <c r="DN407" s="239"/>
      <c r="DO407" s="239"/>
      <c r="DP407" s="239"/>
      <c r="DQ407" s="239"/>
      <c r="DR407" s="239"/>
      <c r="DS407" s="239"/>
      <c r="DT407" s="239"/>
      <c r="DU407" s="239"/>
      <c r="DV407" s="239"/>
      <c r="DW407" s="239"/>
      <c r="DX407" s="239"/>
      <c r="DY407" s="239"/>
      <c r="DZ407" s="239"/>
    </row>
    <row r="408" spans="1:130" s="55" customFormat="1" ht="39.75" customHeight="1" x14ac:dyDescent="0.2">
      <c r="A408" s="255" t="s">
        <v>899</v>
      </c>
      <c r="B408" s="255"/>
      <c r="C408" s="255"/>
      <c r="D408" s="255"/>
      <c r="E408" s="255"/>
      <c r="F408" s="255"/>
      <c r="G408" s="255"/>
      <c r="H408" s="255"/>
      <c r="I408" s="255"/>
      <c r="J408" s="255"/>
      <c r="K408" s="255"/>
      <c r="L408" s="255"/>
      <c r="M408" s="255"/>
      <c r="N408" s="255"/>
      <c r="O408" s="255"/>
      <c r="P408" s="255"/>
      <c r="Q408" s="255"/>
      <c r="R408" s="255"/>
      <c r="S408" s="255"/>
      <c r="T408" s="239"/>
      <c r="U408" s="239"/>
      <c r="V408" s="239"/>
      <c r="W408" s="239"/>
      <c r="X408" s="239"/>
      <c r="Y408" s="239"/>
      <c r="Z408" s="239"/>
      <c r="AC408" s="239"/>
      <c r="AD408" s="239"/>
      <c r="AE408" s="239"/>
      <c r="AF408" s="239"/>
      <c r="AG408" s="239"/>
      <c r="AH408" s="239"/>
      <c r="AI408" s="239"/>
      <c r="AJ408" s="239"/>
      <c r="AK408" s="239"/>
      <c r="AL408" s="240"/>
      <c r="AM408" s="239"/>
      <c r="AN408" s="239"/>
      <c r="AO408" s="239"/>
      <c r="AP408" s="239"/>
      <c r="AQ408" s="239"/>
      <c r="AR408" s="239"/>
      <c r="AS408" s="239"/>
      <c r="AT408" s="239"/>
      <c r="AU408" s="239"/>
      <c r="AV408" s="239"/>
      <c r="AW408" s="239"/>
      <c r="AX408" s="239"/>
      <c r="AY408" s="239"/>
      <c r="AZ408" s="239"/>
      <c r="BA408" s="239"/>
      <c r="BB408" s="239"/>
      <c r="BC408" s="239"/>
      <c r="BD408" s="239"/>
      <c r="BE408" s="239"/>
      <c r="BF408" s="239"/>
      <c r="BG408" s="239"/>
      <c r="BH408" s="239"/>
      <c r="BI408" s="239"/>
      <c r="BJ408" s="239"/>
      <c r="BK408" s="239"/>
      <c r="BL408" s="239"/>
      <c r="BM408" s="239"/>
      <c r="BN408" s="239"/>
      <c r="BO408" s="239"/>
      <c r="BP408" s="239"/>
      <c r="BQ408" s="239"/>
      <c r="BR408" s="239"/>
      <c r="BS408" s="239"/>
      <c r="BT408" s="239"/>
      <c r="BU408" s="239"/>
      <c r="BV408" s="239"/>
      <c r="BW408" s="239"/>
      <c r="BX408" s="239"/>
      <c r="BY408" s="239"/>
      <c r="BZ408" s="239"/>
      <c r="CA408" s="239"/>
      <c r="CB408" s="239"/>
      <c r="CC408" s="239"/>
      <c r="CD408" s="239"/>
      <c r="CE408" s="239"/>
      <c r="CF408" s="239"/>
      <c r="CG408" s="239"/>
      <c r="CH408" s="239"/>
      <c r="CI408" s="239"/>
      <c r="CJ408" s="239"/>
      <c r="CK408" s="239"/>
      <c r="CL408" s="239"/>
      <c r="CM408" s="239"/>
      <c r="CN408" s="239"/>
      <c r="CO408" s="239"/>
      <c r="CP408" s="239"/>
      <c r="CQ408" s="239"/>
      <c r="CR408" s="239"/>
      <c r="CS408" s="239"/>
      <c r="CT408" s="239"/>
      <c r="CU408" s="239"/>
      <c r="CV408" s="239"/>
      <c r="CW408" s="239"/>
      <c r="CX408" s="239"/>
      <c r="CY408" s="239"/>
      <c r="CZ408" s="239"/>
      <c r="DA408" s="239"/>
      <c r="DB408" s="239"/>
      <c r="DC408" s="239"/>
      <c r="DD408" s="239"/>
      <c r="DE408" s="239"/>
      <c r="DF408" s="239"/>
      <c r="DG408" s="239"/>
      <c r="DH408" s="239"/>
      <c r="DI408" s="239"/>
      <c r="DJ408" s="239"/>
      <c r="DK408" s="239"/>
      <c r="DL408" s="239"/>
      <c r="DM408" s="239"/>
      <c r="DN408" s="239"/>
      <c r="DO408" s="239"/>
      <c r="DP408" s="239"/>
      <c r="DQ408" s="239"/>
      <c r="DR408" s="239"/>
      <c r="DS408" s="239"/>
      <c r="DT408" s="239"/>
      <c r="DU408" s="239"/>
      <c r="DV408" s="239"/>
      <c r="DW408" s="239"/>
      <c r="DX408" s="239"/>
      <c r="DY408" s="239"/>
      <c r="DZ408" s="239"/>
    </row>
    <row r="409" spans="1:130" s="55" customFormat="1" ht="39.75" customHeight="1" x14ac:dyDescent="0.2">
      <c r="A409" s="255" t="s">
        <v>903</v>
      </c>
      <c r="B409" s="255"/>
      <c r="C409" s="255"/>
      <c r="D409" s="255"/>
      <c r="E409" s="255"/>
      <c r="F409" s="255"/>
      <c r="G409" s="255"/>
      <c r="H409" s="255"/>
      <c r="I409" s="255"/>
      <c r="J409" s="255"/>
      <c r="K409" s="255"/>
      <c r="L409" s="255"/>
      <c r="M409" s="255"/>
      <c r="N409" s="255"/>
      <c r="O409" s="255"/>
      <c r="P409" s="255"/>
      <c r="Q409" s="255"/>
      <c r="R409" s="255"/>
      <c r="S409" s="255"/>
      <c r="T409" s="239"/>
      <c r="U409" s="239"/>
      <c r="V409" s="239"/>
      <c r="W409" s="239"/>
      <c r="X409" s="239"/>
      <c r="Y409" s="239"/>
      <c r="Z409" s="239"/>
      <c r="AC409" s="239"/>
      <c r="AD409" s="239"/>
      <c r="AE409" s="239"/>
      <c r="AF409" s="239"/>
      <c r="AG409" s="239"/>
      <c r="AH409" s="239"/>
      <c r="AI409" s="239"/>
      <c r="AJ409" s="239"/>
      <c r="AK409" s="239"/>
      <c r="AL409" s="240"/>
      <c r="AM409" s="239"/>
      <c r="AN409" s="239"/>
      <c r="AO409" s="239"/>
      <c r="AP409" s="239"/>
      <c r="AQ409" s="239"/>
      <c r="AR409" s="239"/>
      <c r="AS409" s="239"/>
      <c r="AT409" s="239"/>
      <c r="AU409" s="239"/>
      <c r="AV409" s="239"/>
      <c r="AW409" s="239"/>
      <c r="AX409" s="239"/>
      <c r="AY409" s="239"/>
      <c r="AZ409" s="239"/>
      <c r="BA409" s="239"/>
      <c r="BB409" s="239"/>
      <c r="BC409" s="239"/>
      <c r="BD409" s="239"/>
      <c r="BE409" s="239"/>
      <c r="BF409" s="239"/>
      <c r="BG409" s="239"/>
      <c r="BH409" s="239"/>
      <c r="BI409" s="239"/>
      <c r="BJ409" s="239"/>
      <c r="BK409" s="239"/>
      <c r="BL409" s="239"/>
      <c r="BM409" s="239"/>
      <c r="BN409" s="239"/>
      <c r="BO409" s="239"/>
      <c r="BP409" s="239"/>
      <c r="BQ409" s="239"/>
      <c r="BR409" s="239"/>
      <c r="BS409" s="239"/>
      <c r="BT409" s="239"/>
      <c r="BU409" s="239"/>
      <c r="BV409" s="239"/>
      <c r="BW409" s="239"/>
      <c r="BX409" s="239"/>
      <c r="BY409" s="239"/>
      <c r="BZ409" s="239"/>
      <c r="CA409" s="239"/>
      <c r="CB409" s="239"/>
      <c r="CC409" s="239"/>
      <c r="CD409" s="239"/>
      <c r="CE409" s="239"/>
      <c r="CF409" s="239"/>
      <c r="CG409" s="239"/>
      <c r="CH409" s="239"/>
      <c r="CI409" s="239"/>
      <c r="CJ409" s="239"/>
      <c r="CK409" s="239"/>
      <c r="CL409" s="239"/>
      <c r="CM409" s="239"/>
      <c r="CN409" s="239"/>
      <c r="CO409" s="239"/>
      <c r="CP409" s="239"/>
      <c r="CQ409" s="239"/>
      <c r="CR409" s="239"/>
      <c r="CS409" s="239"/>
      <c r="CT409" s="239"/>
      <c r="CU409" s="239"/>
      <c r="CV409" s="239"/>
      <c r="CW409" s="239"/>
      <c r="CX409" s="239"/>
      <c r="CY409" s="239"/>
      <c r="CZ409" s="239"/>
      <c r="DA409" s="239"/>
      <c r="DB409" s="239"/>
      <c r="DC409" s="239"/>
      <c r="DD409" s="239"/>
      <c r="DE409" s="239"/>
      <c r="DF409" s="239"/>
      <c r="DG409" s="239"/>
      <c r="DH409" s="239"/>
      <c r="DI409" s="239"/>
      <c r="DJ409" s="239"/>
      <c r="DK409" s="239"/>
      <c r="DL409" s="239"/>
      <c r="DM409" s="239"/>
      <c r="DN409" s="239"/>
      <c r="DO409" s="239"/>
      <c r="DP409" s="239"/>
      <c r="DQ409" s="239"/>
      <c r="DR409" s="239"/>
      <c r="DS409" s="239"/>
      <c r="DT409" s="239"/>
      <c r="DU409" s="239"/>
      <c r="DV409" s="239"/>
      <c r="DW409" s="239"/>
      <c r="DX409" s="239"/>
      <c r="DY409" s="239"/>
      <c r="DZ409" s="239"/>
    </row>
    <row r="410" spans="1:130" s="55" customFormat="1" ht="39.75" customHeight="1" x14ac:dyDescent="0.2">
      <c r="A410" s="255" t="s">
        <v>1033</v>
      </c>
      <c r="B410" s="255"/>
      <c r="C410" s="255"/>
      <c r="D410" s="255"/>
      <c r="E410" s="255"/>
      <c r="F410" s="255"/>
      <c r="G410" s="255"/>
      <c r="H410" s="255"/>
      <c r="I410" s="255"/>
      <c r="J410" s="255"/>
      <c r="K410" s="255"/>
      <c r="L410" s="255"/>
      <c r="M410" s="255"/>
      <c r="N410" s="255"/>
      <c r="O410" s="255"/>
      <c r="P410" s="255"/>
      <c r="Q410" s="255"/>
      <c r="R410" s="255"/>
      <c r="S410" s="255"/>
      <c r="T410" s="239"/>
      <c r="U410" s="239"/>
      <c r="V410" s="239"/>
      <c r="W410" s="239"/>
      <c r="X410" s="239"/>
      <c r="Y410" s="239"/>
      <c r="Z410" s="239"/>
      <c r="AC410" s="239"/>
      <c r="AD410" s="239"/>
      <c r="AE410" s="239"/>
      <c r="AF410" s="239"/>
      <c r="AG410" s="239"/>
      <c r="AH410" s="239"/>
      <c r="AI410" s="239"/>
      <c r="AJ410" s="239"/>
      <c r="AK410" s="239"/>
      <c r="AL410" s="240"/>
      <c r="AM410" s="239"/>
      <c r="AN410" s="239"/>
      <c r="AO410" s="239"/>
      <c r="AP410" s="239"/>
      <c r="AQ410" s="239"/>
      <c r="AR410" s="239"/>
      <c r="AS410" s="239"/>
      <c r="AT410" s="239"/>
      <c r="AU410" s="239"/>
      <c r="AV410" s="239"/>
      <c r="AW410" s="239"/>
      <c r="AX410" s="239"/>
      <c r="AY410" s="239"/>
      <c r="AZ410" s="239"/>
      <c r="BA410" s="239"/>
      <c r="BB410" s="239"/>
      <c r="BC410" s="239"/>
      <c r="BD410" s="239"/>
      <c r="BE410" s="239"/>
      <c r="BF410" s="239"/>
      <c r="BG410" s="239"/>
      <c r="BH410" s="239"/>
      <c r="BI410" s="239"/>
      <c r="BJ410" s="239"/>
      <c r="BK410" s="239"/>
      <c r="BL410" s="239"/>
      <c r="BM410" s="239"/>
      <c r="BN410" s="239"/>
      <c r="BO410" s="239"/>
      <c r="BP410" s="239"/>
      <c r="BQ410" s="239"/>
      <c r="BR410" s="239"/>
      <c r="BS410" s="239"/>
      <c r="BT410" s="239"/>
      <c r="BU410" s="239"/>
      <c r="BV410" s="239"/>
      <c r="BW410" s="239"/>
      <c r="BX410" s="239"/>
      <c r="BY410" s="239"/>
      <c r="BZ410" s="239"/>
      <c r="CA410" s="239"/>
      <c r="CB410" s="239"/>
      <c r="CC410" s="239"/>
      <c r="CD410" s="239"/>
      <c r="CE410" s="239"/>
      <c r="CF410" s="239"/>
      <c r="CG410" s="239"/>
      <c r="CH410" s="239"/>
      <c r="CI410" s="239"/>
      <c r="CJ410" s="239"/>
      <c r="CK410" s="239"/>
      <c r="CL410" s="239"/>
      <c r="CM410" s="239"/>
      <c r="CN410" s="239"/>
      <c r="CO410" s="239"/>
      <c r="CP410" s="239"/>
      <c r="CQ410" s="239"/>
      <c r="CR410" s="239"/>
      <c r="CS410" s="239"/>
      <c r="CT410" s="239"/>
      <c r="CU410" s="239"/>
      <c r="CV410" s="239"/>
      <c r="CW410" s="239"/>
      <c r="CX410" s="239"/>
      <c r="CY410" s="239"/>
      <c r="CZ410" s="239"/>
      <c r="DA410" s="239"/>
      <c r="DB410" s="239"/>
      <c r="DC410" s="239"/>
      <c r="DD410" s="239"/>
      <c r="DE410" s="239"/>
      <c r="DF410" s="239"/>
      <c r="DG410" s="239"/>
      <c r="DH410" s="239"/>
      <c r="DI410" s="239"/>
      <c r="DJ410" s="239"/>
      <c r="DK410" s="239"/>
      <c r="DL410" s="239"/>
      <c r="DM410" s="239"/>
      <c r="DN410" s="239"/>
      <c r="DO410" s="239"/>
      <c r="DP410" s="239"/>
      <c r="DQ410" s="239"/>
      <c r="DR410" s="239"/>
      <c r="DS410" s="239"/>
      <c r="DT410" s="239"/>
      <c r="DU410" s="239"/>
      <c r="DV410" s="239"/>
      <c r="DW410" s="239"/>
      <c r="DX410" s="239"/>
      <c r="DY410" s="239"/>
      <c r="DZ410" s="239"/>
    </row>
    <row r="411" spans="1:130" s="55" customFormat="1" ht="39.75" customHeight="1" x14ac:dyDescent="0.2">
      <c r="A411" s="255" t="s">
        <v>910</v>
      </c>
      <c r="B411" s="255"/>
      <c r="C411" s="255"/>
      <c r="D411" s="255"/>
      <c r="E411" s="255"/>
      <c r="F411" s="255"/>
      <c r="G411" s="255"/>
      <c r="H411" s="255"/>
      <c r="I411" s="255"/>
      <c r="J411" s="255"/>
      <c r="K411" s="255"/>
      <c r="L411" s="255"/>
      <c r="M411" s="255"/>
      <c r="N411" s="255"/>
      <c r="O411" s="255"/>
      <c r="P411" s="255"/>
      <c r="Q411" s="255"/>
      <c r="R411" s="255"/>
      <c r="S411" s="255"/>
      <c r="T411" s="239"/>
      <c r="U411" s="239"/>
      <c r="V411" s="239"/>
      <c r="W411" s="239"/>
      <c r="X411" s="239"/>
      <c r="Y411" s="239"/>
      <c r="Z411" s="239"/>
      <c r="AC411" s="239"/>
      <c r="AD411" s="239"/>
      <c r="AE411" s="239"/>
      <c r="AF411" s="239"/>
      <c r="AG411" s="239"/>
      <c r="AH411" s="239"/>
      <c r="AI411" s="239"/>
      <c r="AJ411" s="239"/>
      <c r="AK411" s="239"/>
      <c r="AL411" s="240"/>
      <c r="AM411" s="239"/>
      <c r="AN411" s="239"/>
      <c r="AO411" s="239"/>
      <c r="AP411" s="239"/>
      <c r="AQ411" s="239"/>
      <c r="AR411" s="239"/>
      <c r="AS411" s="239"/>
      <c r="AT411" s="239"/>
      <c r="AU411" s="239"/>
      <c r="AV411" s="239"/>
      <c r="AW411" s="239"/>
      <c r="AX411" s="239"/>
      <c r="AY411" s="239"/>
      <c r="AZ411" s="239"/>
      <c r="BA411" s="239"/>
      <c r="BB411" s="239"/>
      <c r="BC411" s="239"/>
      <c r="BD411" s="239"/>
      <c r="BE411" s="239"/>
      <c r="BF411" s="239"/>
      <c r="BG411" s="239"/>
      <c r="BH411" s="239"/>
      <c r="BI411" s="239"/>
      <c r="BJ411" s="239"/>
      <c r="BK411" s="239"/>
      <c r="BL411" s="239"/>
      <c r="BM411" s="239"/>
      <c r="BN411" s="239"/>
      <c r="BO411" s="239"/>
      <c r="BP411" s="239"/>
      <c r="BQ411" s="239"/>
      <c r="BR411" s="239"/>
      <c r="BS411" s="239"/>
      <c r="BT411" s="239"/>
      <c r="BU411" s="239"/>
      <c r="BV411" s="239"/>
      <c r="BW411" s="239"/>
      <c r="BX411" s="239"/>
      <c r="BY411" s="239"/>
      <c r="BZ411" s="239"/>
      <c r="CA411" s="239"/>
      <c r="CB411" s="239"/>
      <c r="CC411" s="239"/>
      <c r="CD411" s="239"/>
      <c r="CE411" s="239"/>
      <c r="CF411" s="239"/>
      <c r="CG411" s="239"/>
      <c r="CH411" s="239"/>
      <c r="CI411" s="239"/>
      <c r="CJ411" s="239"/>
      <c r="CK411" s="239"/>
      <c r="CL411" s="239"/>
      <c r="CM411" s="239"/>
      <c r="CN411" s="239"/>
      <c r="CO411" s="239"/>
      <c r="CP411" s="239"/>
      <c r="CQ411" s="239"/>
      <c r="CR411" s="239"/>
      <c r="CS411" s="239"/>
      <c r="CT411" s="239"/>
      <c r="CU411" s="239"/>
      <c r="CV411" s="239"/>
      <c r="CW411" s="239"/>
      <c r="CX411" s="239"/>
      <c r="CY411" s="239"/>
      <c r="CZ411" s="239"/>
      <c r="DA411" s="239"/>
      <c r="DB411" s="239"/>
      <c r="DC411" s="239"/>
      <c r="DD411" s="239"/>
      <c r="DE411" s="239"/>
      <c r="DF411" s="239"/>
      <c r="DG411" s="239"/>
      <c r="DH411" s="239"/>
      <c r="DI411" s="239"/>
      <c r="DJ411" s="239"/>
      <c r="DK411" s="239"/>
      <c r="DL411" s="239"/>
      <c r="DM411" s="239"/>
      <c r="DN411" s="239"/>
      <c r="DO411" s="239"/>
      <c r="DP411" s="239"/>
      <c r="DQ411" s="239"/>
      <c r="DR411" s="239"/>
      <c r="DS411" s="239"/>
      <c r="DT411" s="239"/>
      <c r="DU411" s="239"/>
      <c r="DV411" s="239"/>
      <c r="DW411" s="239"/>
      <c r="DX411" s="239"/>
      <c r="DY411" s="239"/>
      <c r="DZ411" s="239"/>
    </row>
    <row r="412" spans="1:130" s="55" customFormat="1" ht="39.75" customHeight="1" x14ac:dyDescent="0.2">
      <c r="A412" s="255" t="s">
        <v>912</v>
      </c>
      <c r="B412" s="255"/>
      <c r="C412" s="255"/>
      <c r="D412" s="255"/>
      <c r="E412" s="255"/>
      <c r="F412" s="255"/>
      <c r="G412" s="255"/>
      <c r="H412" s="255"/>
      <c r="I412" s="255"/>
      <c r="J412" s="255"/>
      <c r="K412" s="255"/>
      <c r="L412" s="255"/>
      <c r="M412" s="255"/>
      <c r="N412" s="255"/>
      <c r="O412" s="255"/>
      <c r="P412" s="255"/>
      <c r="Q412" s="255"/>
      <c r="R412" s="255"/>
      <c r="S412" s="255"/>
      <c r="T412" s="239"/>
      <c r="U412" s="239"/>
      <c r="V412" s="239"/>
      <c r="W412" s="239"/>
      <c r="X412" s="239"/>
      <c r="Y412" s="239"/>
      <c r="Z412" s="239"/>
      <c r="AC412" s="239"/>
      <c r="AD412" s="239"/>
      <c r="AE412" s="239"/>
      <c r="AF412" s="239"/>
      <c r="AG412" s="239"/>
      <c r="AH412" s="239"/>
      <c r="AI412" s="239"/>
      <c r="AJ412" s="239"/>
      <c r="AK412" s="239"/>
      <c r="AL412" s="240"/>
      <c r="AM412" s="239"/>
      <c r="AN412" s="239"/>
      <c r="AO412" s="239"/>
      <c r="AP412" s="239"/>
      <c r="AQ412" s="239"/>
      <c r="AR412" s="239"/>
      <c r="AS412" s="239"/>
      <c r="AT412" s="239"/>
      <c r="AU412" s="239"/>
      <c r="AV412" s="239"/>
      <c r="AW412" s="239"/>
      <c r="AX412" s="239"/>
      <c r="AY412" s="239"/>
      <c r="AZ412" s="239"/>
      <c r="BA412" s="239"/>
      <c r="BB412" s="239"/>
      <c r="BC412" s="239"/>
      <c r="BD412" s="239"/>
      <c r="BE412" s="239"/>
      <c r="BF412" s="239"/>
      <c r="BG412" s="239"/>
      <c r="BH412" s="239"/>
      <c r="BI412" s="239"/>
      <c r="BJ412" s="239"/>
      <c r="BK412" s="239"/>
      <c r="BL412" s="239"/>
      <c r="BM412" s="239"/>
      <c r="BN412" s="239"/>
      <c r="BO412" s="239"/>
      <c r="BP412" s="239"/>
      <c r="BQ412" s="239"/>
      <c r="BR412" s="239"/>
      <c r="BS412" s="239"/>
      <c r="BT412" s="239"/>
      <c r="BU412" s="239"/>
      <c r="BV412" s="239"/>
      <c r="BW412" s="239"/>
      <c r="BX412" s="239"/>
      <c r="BY412" s="239"/>
      <c r="BZ412" s="239"/>
      <c r="CA412" s="239"/>
      <c r="CB412" s="239"/>
      <c r="CC412" s="239"/>
      <c r="CD412" s="239"/>
      <c r="CE412" s="239"/>
      <c r="CF412" s="239"/>
      <c r="CG412" s="239"/>
      <c r="CH412" s="239"/>
      <c r="CI412" s="239"/>
      <c r="CJ412" s="239"/>
      <c r="CK412" s="239"/>
      <c r="CL412" s="239"/>
      <c r="CM412" s="239"/>
      <c r="CN412" s="239"/>
      <c r="CO412" s="239"/>
      <c r="CP412" s="239"/>
      <c r="CQ412" s="239"/>
      <c r="CR412" s="239"/>
      <c r="CS412" s="239"/>
      <c r="CT412" s="239"/>
      <c r="CU412" s="239"/>
      <c r="CV412" s="239"/>
      <c r="CW412" s="239"/>
      <c r="CX412" s="239"/>
      <c r="CY412" s="239"/>
      <c r="CZ412" s="239"/>
      <c r="DA412" s="239"/>
      <c r="DB412" s="239"/>
      <c r="DC412" s="239"/>
      <c r="DD412" s="239"/>
      <c r="DE412" s="239"/>
      <c r="DF412" s="239"/>
      <c r="DG412" s="239"/>
      <c r="DH412" s="239"/>
      <c r="DI412" s="239"/>
      <c r="DJ412" s="239"/>
      <c r="DK412" s="239"/>
      <c r="DL412" s="239"/>
      <c r="DM412" s="239"/>
      <c r="DN412" s="239"/>
      <c r="DO412" s="239"/>
      <c r="DP412" s="239"/>
      <c r="DQ412" s="239"/>
      <c r="DR412" s="239"/>
      <c r="DS412" s="239"/>
      <c r="DT412" s="239"/>
      <c r="DU412" s="239"/>
      <c r="DV412" s="239"/>
      <c r="DW412" s="239"/>
      <c r="DX412" s="239"/>
      <c r="DY412" s="239"/>
      <c r="DZ412" s="239"/>
    </row>
    <row r="413" spans="1:130" s="55" customFormat="1" ht="24" customHeight="1" x14ac:dyDescent="0.2">
      <c r="A413" s="255" t="s">
        <v>921</v>
      </c>
      <c r="B413" s="255"/>
      <c r="C413" s="255"/>
      <c r="D413" s="255"/>
      <c r="E413" s="255"/>
      <c r="F413" s="255"/>
      <c r="G413" s="255"/>
      <c r="H413" s="255"/>
      <c r="I413" s="255"/>
      <c r="J413" s="255"/>
      <c r="K413" s="255"/>
      <c r="L413" s="255"/>
      <c r="M413" s="255"/>
      <c r="N413" s="255"/>
      <c r="O413" s="255"/>
      <c r="P413" s="255"/>
      <c r="Q413" s="255"/>
      <c r="R413" s="255"/>
      <c r="S413" s="255"/>
      <c r="T413" s="239"/>
      <c r="U413" s="239"/>
      <c r="V413" s="239"/>
      <c r="W413" s="239"/>
      <c r="X413" s="239"/>
      <c r="Y413" s="239"/>
      <c r="Z413" s="239"/>
      <c r="AC413" s="239"/>
      <c r="AD413" s="239"/>
      <c r="AE413" s="239"/>
      <c r="AF413" s="239"/>
      <c r="AG413" s="239"/>
      <c r="AH413" s="239"/>
      <c r="AI413" s="239"/>
      <c r="AJ413" s="239"/>
      <c r="AK413" s="239"/>
      <c r="AL413" s="240"/>
      <c r="AM413" s="239"/>
      <c r="AN413" s="239"/>
      <c r="AO413" s="239"/>
      <c r="AP413" s="239"/>
      <c r="AQ413" s="239"/>
      <c r="AR413" s="239"/>
      <c r="AS413" s="239"/>
      <c r="AT413" s="239"/>
      <c r="AU413" s="239"/>
      <c r="AV413" s="239"/>
      <c r="AW413" s="239"/>
      <c r="AX413" s="239"/>
      <c r="AY413" s="239"/>
      <c r="AZ413" s="239"/>
      <c r="BA413" s="239"/>
      <c r="BB413" s="239"/>
      <c r="BC413" s="239"/>
      <c r="BD413" s="239"/>
      <c r="BE413" s="239"/>
      <c r="BF413" s="239"/>
      <c r="BG413" s="239"/>
      <c r="BH413" s="239"/>
      <c r="BI413" s="239"/>
      <c r="BJ413" s="239"/>
      <c r="BK413" s="239"/>
      <c r="BL413" s="239"/>
      <c r="BM413" s="239"/>
      <c r="BN413" s="239"/>
      <c r="BO413" s="239"/>
      <c r="BP413" s="239"/>
      <c r="BQ413" s="239"/>
      <c r="BR413" s="239"/>
      <c r="BS413" s="239"/>
      <c r="BT413" s="239"/>
      <c r="BU413" s="239"/>
      <c r="BV413" s="239"/>
      <c r="BW413" s="239"/>
      <c r="BX413" s="239"/>
      <c r="BY413" s="239"/>
      <c r="BZ413" s="239"/>
      <c r="CA413" s="239"/>
      <c r="CB413" s="239"/>
      <c r="CC413" s="239"/>
      <c r="CD413" s="239"/>
      <c r="CE413" s="239"/>
      <c r="CF413" s="239"/>
      <c r="CG413" s="239"/>
      <c r="CH413" s="239"/>
      <c r="CI413" s="239"/>
      <c r="CJ413" s="239"/>
      <c r="CK413" s="239"/>
      <c r="CL413" s="239"/>
      <c r="CM413" s="239"/>
      <c r="CN413" s="239"/>
      <c r="CO413" s="239"/>
      <c r="CP413" s="239"/>
      <c r="CQ413" s="239"/>
      <c r="CR413" s="239"/>
      <c r="CS413" s="239"/>
      <c r="CT413" s="239"/>
      <c r="CU413" s="239"/>
      <c r="CV413" s="239"/>
      <c r="CW413" s="239"/>
      <c r="CX413" s="239"/>
      <c r="CY413" s="239"/>
      <c r="CZ413" s="239"/>
      <c r="DA413" s="239"/>
      <c r="DB413" s="239"/>
      <c r="DC413" s="239"/>
      <c r="DD413" s="239"/>
      <c r="DE413" s="239"/>
      <c r="DF413" s="239"/>
      <c r="DG413" s="239"/>
      <c r="DH413" s="239"/>
      <c r="DI413" s="239"/>
      <c r="DJ413" s="239"/>
      <c r="DK413" s="239"/>
      <c r="DL413" s="239"/>
      <c r="DM413" s="239"/>
      <c r="DN413" s="239"/>
      <c r="DO413" s="239"/>
      <c r="DP413" s="239"/>
      <c r="DQ413" s="239"/>
      <c r="DR413" s="239"/>
      <c r="DS413" s="239"/>
      <c r="DT413" s="239"/>
      <c r="DU413" s="239"/>
      <c r="DV413" s="239"/>
      <c r="DW413" s="239"/>
      <c r="DX413" s="239"/>
      <c r="DY413" s="239"/>
      <c r="DZ413" s="239"/>
    </row>
    <row r="414" spans="1:130" s="55" customFormat="1" ht="39.75" customHeight="1" x14ac:dyDescent="0.2">
      <c r="A414" s="255" t="s">
        <v>920</v>
      </c>
      <c r="B414" s="255"/>
      <c r="C414" s="255"/>
      <c r="D414" s="255"/>
      <c r="E414" s="255"/>
      <c r="F414" s="255"/>
      <c r="G414" s="255"/>
      <c r="H414" s="255"/>
      <c r="I414" s="255"/>
      <c r="J414" s="255"/>
      <c r="K414" s="255"/>
      <c r="L414" s="255"/>
      <c r="M414" s="255"/>
      <c r="N414" s="255"/>
      <c r="O414" s="255"/>
      <c r="P414" s="255"/>
      <c r="Q414" s="255"/>
      <c r="R414" s="255"/>
      <c r="S414" s="255"/>
      <c r="T414" s="239"/>
      <c r="U414" s="239"/>
      <c r="V414" s="239"/>
      <c r="W414" s="239"/>
      <c r="X414" s="239"/>
      <c r="Y414" s="239"/>
      <c r="Z414" s="239"/>
      <c r="AC414" s="239"/>
      <c r="AD414" s="239"/>
      <c r="AE414" s="239"/>
      <c r="AF414" s="239"/>
      <c r="AG414" s="239"/>
      <c r="AH414" s="239"/>
      <c r="AI414" s="239"/>
      <c r="AJ414" s="239"/>
      <c r="AK414" s="239"/>
      <c r="AL414" s="240"/>
      <c r="AM414" s="239"/>
      <c r="AN414" s="239"/>
      <c r="AO414" s="239"/>
      <c r="AP414" s="239"/>
      <c r="AQ414" s="239"/>
      <c r="AR414" s="239"/>
      <c r="AS414" s="239"/>
      <c r="AT414" s="239"/>
      <c r="AU414" s="239"/>
      <c r="AV414" s="239"/>
      <c r="AW414" s="239"/>
      <c r="AX414" s="239"/>
      <c r="AY414" s="239"/>
      <c r="AZ414" s="239"/>
      <c r="BA414" s="239"/>
      <c r="BB414" s="239"/>
      <c r="BC414" s="239"/>
      <c r="BD414" s="239"/>
      <c r="BE414" s="239"/>
      <c r="BF414" s="239"/>
      <c r="BG414" s="239"/>
      <c r="BH414" s="239"/>
      <c r="BI414" s="239"/>
      <c r="BJ414" s="239"/>
      <c r="BK414" s="239"/>
      <c r="BL414" s="239"/>
      <c r="BM414" s="239"/>
      <c r="BN414" s="239"/>
      <c r="BO414" s="239"/>
      <c r="BP414" s="239"/>
      <c r="BQ414" s="239"/>
      <c r="BR414" s="239"/>
      <c r="BS414" s="239"/>
      <c r="BT414" s="239"/>
      <c r="BU414" s="239"/>
      <c r="BV414" s="239"/>
      <c r="BW414" s="239"/>
      <c r="BX414" s="239"/>
      <c r="BY414" s="239"/>
      <c r="BZ414" s="239"/>
      <c r="CA414" s="239"/>
      <c r="CB414" s="239"/>
      <c r="CC414" s="239"/>
      <c r="CD414" s="239"/>
      <c r="CE414" s="239"/>
      <c r="CF414" s="239"/>
      <c r="CG414" s="239"/>
      <c r="CH414" s="239"/>
      <c r="CI414" s="239"/>
      <c r="CJ414" s="239"/>
      <c r="CK414" s="239"/>
      <c r="CL414" s="239"/>
      <c r="CM414" s="239"/>
      <c r="CN414" s="239"/>
      <c r="CO414" s="239"/>
      <c r="CP414" s="239"/>
      <c r="CQ414" s="239"/>
      <c r="CR414" s="239"/>
      <c r="CS414" s="239"/>
      <c r="CT414" s="239"/>
      <c r="CU414" s="239"/>
      <c r="CV414" s="239"/>
      <c r="CW414" s="239"/>
      <c r="CX414" s="239"/>
      <c r="CY414" s="239"/>
      <c r="CZ414" s="239"/>
      <c r="DA414" s="239"/>
      <c r="DB414" s="239"/>
      <c r="DC414" s="239"/>
      <c r="DD414" s="239"/>
      <c r="DE414" s="239"/>
      <c r="DF414" s="239"/>
      <c r="DG414" s="239"/>
      <c r="DH414" s="239"/>
      <c r="DI414" s="239"/>
      <c r="DJ414" s="239"/>
      <c r="DK414" s="239"/>
      <c r="DL414" s="239"/>
      <c r="DM414" s="239"/>
      <c r="DN414" s="239"/>
      <c r="DO414" s="239"/>
      <c r="DP414" s="239"/>
      <c r="DQ414" s="239"/>
      <c r="DR414" s="239"/>
      <c r="DS414" s="239"/>
      <c r="DT414" s="239"/>
      <c r="DU414" s="239"/>
      <c r="DV414" s="239"/>
      <c r="DW414" s="239"/>
      <c r="DX414" s="239"/>
      <c r="DY414" s="239"/>
      <c r="DZ414" s="239"/>
    </row>
    <row r="415" spans="1:130" s="55" customFormat="1" ht="39.75" customHeight="1" x14ac:dyDescent="0.2">
      <c r="A415" s="255" t="s">
        <v>1047</v>
      </c>
      <c r="B415" s="255"/>
      <c r="C415" s="255"/>
      <c r="D415" s="255"/>
      <c r="E415" s="255"/>
      <c r="F415" s="255"/>
      <c r="G415" s="255"/>
      <c r="H415" s="255"/>
      <c r="I415" s="255"/>
      <c r="J415" s="255"/>
      <c r="K415" s="255"/>
      <c r="L415" s="255"/>
      <c r="M415" s="255"/>
      <c r="N415" s="255"/>
      <c r="O415" s="255"/>
      <c r="P415" s="255"/>
      <c r="Q415" s="255"/>
      <c r="R415" s="255"/>
      <c r="S415" s="255"/>
      <c r="T415" s="239"/>
      <c r="U415" s="239"/>
      <c r="V415" s="239"/>
      <c r="W415" s="239"/>
      <c r="X415" s="239"/>
      <c r="Y415" s="239"/>
      <c r="Z415" s="239"/>
      <c r="AC415" s="239"/>
      <c r="AD415" s="239"/>
      <c r="AE415" s="239"/>
      <c r="AF415" s="239"/>
      <c r="AG415" s="239"/>
      <c r="AH415" s="239"/>
      <c r="AI415" s="239"/>
      <c r="AJ415" s="239"/>
      <c r="AK415" s="239"/>
      <c r="AL415" s="240"/>
      <c r="AM415" s="239"/>
      <c r="AN415" s="239"/>
      <c r="AO415" s="239"/>
      <c r="AP415" s="239"/>
      <c r="AQ415" s="239"/>
      <c r="AR415" s="239"/>
      <c r="AS415" s="239"/>
      <c r="AT415" s="239"/>
      <c r="AU415" s="239"/>
      <c r="AV415" s="239"/>
      <c r="AW415" s="239"/>
      <c r="AX415" s="239"/>
      <c r="AY415" s="239"/>
      <c r="AZ415" s="239"/>
      <c r="BA415" s="239"/>
      <c r="BB415" s="239"/>
      <c r="BC415" s="239"/>
      <c r="BD415" s="239"/>
      <c r="BE415" s="239"/>
      <c r="BF415" s="239"/>
      <c r="BG415" s="239"/>
      <c r="BH415" s="239"/>
      <c r="BI415" s="239"/>
      <c r="BJ415" s="239"/>
      <c r="BK415" s="239"/>
      <c r="BL415" s="239"/>
      <c r="BM415" s="239"/>
      <c r="BN415" s="239"/>
      <c r="BO415" s="239"/>
      <c r="BP415" s="239"/>
      <c r="BQ415" s="239"/>
      <c r="BR415" s="239"/>
      <c r="BS415" s="239"/>
      <c r="BT415" s="239"/>
      <c r="BU415" s="239"/>
      <c r="BV415" s="239"/>
      <c r="BW415" s="239"/>
      <c r="BX415" s="239"/>
      <c r="BY415" s="239"/>
      <c r="BZ415" s="239"/>
      <c r="CA415" s="239"/>
      <c r="CB415" s="239"/>
      <c r="CC415" s="239"/>
      <c r="CD415" s="239"/>
      <c r="CE415" s="239"/>
      <c r="CF415" s="239"/>
      <c r="CG415" s="239"/>
      <c r="CH415" s="239"/>
      <c r="CI415" s="239"/>
      <c r="CJ415" s="239"/>
      <c r="CK415" s="239"/>
      <c r="CL415" s="239"/>
      <c r="CM415" s="239"/>
      <c r="CN415" s="239"/>
      <c r="CO415" s="239"/>
      <c r="CP415" s="239"/>
      <c r="CQ415" s="239"/>
      <c r="CR415" s="239"/>
      <c r="CS415" s="239"/>
      <c r="CT415" s="239"/>
      <c r="CU415" s="239"/>
      <c r="CV415" s="239"/>
      <c r="CW415" s="239"/>
      <c r="CX415" s="239"/>
      <c r="CY415" s="239"/>
      <c r="CZ415" s="239"/>
      <c r="DA415" s="239"/>
      <c r="DB415" s="239"/>
      <c r="DC415" s="239"/>
      <c r="DD415" s="239"/>
      <c r="DE415" s="239"/>
      <c r="DF415" s="239"/>
      <c r="DG415" s="239"/>
      <c r="DH415" s="239"/>
      <c r="DI415" s="239"/>
      <c r="DJ415" s="239"/>
      <c r="DK415" s="239"/>
      <c r="DL415" s="239"/>
      <c r="DM415" s="239"/>
      <c r="DN415" s="239"/>
      <c r="DO415" s="239"/>
      <c r="DP415" s="239"/>
      <c r="DQ415" s="239"/>
      <c r="DR415" s="239"/>
      <c r="DS415" s="239"/>
      <c r="DT415" s="239"/>
      <c r="DU415" s="239"/>
      <c r="DV415" s="239"/>
      <c r="DW415" s="239"/>
      <c r="DX415" s="239"/>
      <c r="DY415" s="239"/>
      <c r="DZ415" s="239"/>
    </row>
    <row r="416" spans="1:130" s="55" customFormat="1" ht="39.75" customHeight="1" x14ac:dyDescent="0.2">
      <c r="A416" s="255" t="s">
        <v>1056</v>
      </c>
      <c r="B416" s="255"/>
      <c r="C416" s="255"/>
      <c r="D416" s="255"/>
      <c r="E416" s="255"/>
      <c r="F416" s="255"/>
      <c r="G416" s="255"/>
      <c r="H416" s="255"/>
      <c r="I416" s="255"/>
      <c r="J416" s="255"/>
      <c r="K416" s="255"/>
      <c r="L416" s="255"/>
      <c r="M416" s="255"/>
      <c r="N416" s="255"/>
      <c r="O416" s="255"/>
      <c r="P416" s="255"/>
      <c r="Q416" s="255"/>
      <c r="R416" s="255"/>
      <c r="S416" s="255"/>
      <c r="T416" s="239"/>
      <c r="U416" s="239"/>
      <c r="V416" s="239"/>
      <c r="W416" s="239"/>
      <c r="X416" s="239"/>
      <c r="Y416" s="239"/>
      <c r="Z416" s="239"/>
      <c r="AC416" s="239"/>
      <c r="AD416" s="239"/>
      <c r="AE416" s="239"/>
      <c r="AF416" s="239"/>
      <c r="AG416" s="239"/>
      <c r="AH416" s="239"/>
      <c r="AI416" s="239"/>
      <c r="AJ416" s="239"/>
      <c r="AK416" s="239"/>
      <c r="AL416" s="240"/>
      <c r="AM416" s="239"/>
      <c r="AN416" s="239"/>
      <c r="AO416" s="239"/>
      <c r="AP416" s="239"/>
      <c r="AQ416" s="239"/>
      <c r="AR416" s="239"/>
      <c r="AS416" s="239"/>
      <c r="AT416" s="239"/>
      <c r="AU416" s="239"/>
      <c r="AV416" s="239"/>
      <c r="AW416" s="239"/>
      <c r="AX416" s="239"/>
      <c r="AY416" s="239"/>
      <c r="AZ416" s="239"/>
      <c r="BA416" s="239"/>
      <c r="BB416" s="239"/>
      <c r="BC416" s="239"/>
      <c r="BD416" s="239"/>
      <c r="BE416" s="239"/>
      <c r="BF416" s="239"/>
      <c r="BG416" s="239"/>
      <c r="BH416" s="239"/>
      <c r="BI416" s="239"/>
      <c r="BJ416" s="239"/>
      <c r="BK416" s="239"/>
      <c r="BL416" s="239"/>
      <c r="BM416" s="239"/>
      <c r="BN416" s="239"/>
      <c r="BO416" s="239"/>
      <c r="BP416" s="239"/>
      <c r="BQ416" s="239"/>
      <c r="BR416" s="239"/>
      <c r="BS416" s="239"/>
      <c r="BT416" s="239"/>
      <c r="BU416" s="239"/>
      <c r="BV416" s="239"/>
      <c r="BW416" s="239"/>
      <c r="BX416" s="239"/>
      <c r="BY416" s="239"/>
      <c r="BZ416" s="239"/>
      <c r="CA416" s="239"/>
      <c r="CB416" s="239"/>
      <c r="CC416" s="239"/>
      <c r="CD416" s="239"/>
      <c r="CE416" s="239"/>
      <c r="CF416" s="239"/>
      <c r="CG416" s="239"/>
      <c r="CH416" s="239"/>
      <c r="CI416" s="239"/>
      <c r="CJ416" s="239"/>
      <c r="CK416" s="239"/>
      <c r="CL416" s="239"/>
      <c r="CM416" s="239"/>
      <c r="CN416" s="239"/>
      <c r="CO416" s="239"/>
      <c r="CP416" s="239"/>
      <c r="CQ416" s="239"/>
      <c r="CR416" s="239"/>
      <c r="CS416" s="239"/>
      <c r="CT416" s="239"/>
      <c r="CU416" s="239"/>
      <c r="CV416" s="239"/>
      <c r="CW416" s="239"/>
      <c r="CX416" s="239"/>
      <c r="CY416" s="239"/>
      <c r="CZ416" s="239"/>
      <c r="DA416" s="239"/>
      <c r="DB416" s="239"/>
      <c r="DC416" s="239"/>
      <c r="DD416" s="239"/>
      <c r="DE416" s="239"/>
      <c r="DF416" s="239"/>
      <c r="DG416" s="239"/>
      <c r="DH416" s="239"/>
      <c r="DI416" s="239"/>
      <c r="DJ416" s="239"/>
      <c r="DK416" s="239"/>
      <c r="DL416" s="239"/>
      <c r="DM416" s="239"/>
      <c r="DN416" s="239"/>
      <c r="DO416" s="239"/>
      <c r="DP416" s="239"/>
      <c r="DQ416" s="239"/>
      <c r="DR416" s="239"/>
      <c r="DS416" s="239"/>
      <c r="DT416" s="239"/>
      <c r="DU416" s="239"/>
      <c r="DV416" s="239"/>
      <c r="DW416" s="239"/>
      <c r="DX416" s="239"/>
      <c r="DY416" s="239"/>
      <c r="DZ416" s="239"/>
    </row>
    <row r="417" spans="1:130" s="55" customFormat="1" ht="39.75" customHeight="1" x14ac:dyDescent="0.2">
      <c r="A417" s="255" t="s">
        <v>1063</v>
      </c>
      <c r="B417" s="255"/>
      <c r="C417" s="255"/>
      <c r="D417" s="255"/>
      <c r="E417" s="255"/>
      <c r="F417" s="255"/>
      <c r="G417" s="255"/>
      <c r="H417" s="255"/>
      <c r="I417" s="255"/>
      <c r="J417" s="255"/>
      <c r="K417" s="255"/>
      <c r="L417" s="255"/>
      <c r="M417" s="255"/>
      <c r="N417" s="255"/>
      <c r="O417" s="255"/>
      <c r="P417" s="255"/>
      <c r="Q417" s="255"/>
      <c r="R417" s="255"/>
      <c r="S417" s="255"/>
      <c r="T417" s="239"/>
      <c r="U417" s="239"/>
      <c r="V417" s="239"/>
      <c r="W417" s="239"/>
      <c r="X417" s="239"/>
      <c r="Y417" s="239"/>
      <c r="Z417" s="239"/>
      <c r="AC417" s="239"/>
      <c r="AD417" s="239"/>
      <c r="AE417" s="239"/>
      <c r="AF417" s="239"/>
      <c r="AG417" s="239"/>
      <c r="AH417" s="239"/>
      <c r="AI417" s="239"/>
      <c r="AJ417" s="239"/>
      <c r="AK417" s="239"/>
      <c r="AL417" s="240"/>
      <c r="AM417" s="239"/>
      <c r="AN417" s="239"/>
      <c r="AO417" s="239"/>
      <c r="AP417" s="239"/>
      <c r="AQ417" s="239"/>
      <c r="AR417" s="239"/>
      <c r="AS417" s="239"/>
      <c r="AT417" s="239"/>
      <c r="AU417" s="239"/>
      <c r="AV417" s="239"/>
      <c r="AW417" s="239"/>
      <c r="AX417" s="239"/>
      <c r="AY417" s="239"/>
      <c r="AZ417" s="239"/>
      <c r="BA417" s="239"/>
      <c r="BB417" s="239"/>
      <c r="BC417" s="239"/>
      <c r="BD417" s="239"/>
      <c r="BE417" s="239"/>
      <c r="BF417" s="239"/>
      <c r="BG417" s="239"/>
      <c r="BH417" s="239"/>
      <c r="BI417" s="239"/>
      <c r="BJ417" s="239"/>
      <c r="BK417" s="239"/>
      <c r="BL417" s="239"/>
      <c r="BM417" s="239"/>
      <c r="BN417" s="239"/>
      <c r="BO417" s="239"/>
      <c r="BP417" s="239"/>
      <c r="BQ417" s="239"/>
      <c r="BR417" s="239"/>
      <c r="BS417" s="239"/>
      <c r="BT417" s="239"/>
      <c r="BU417" s="239"/>
      <c r="BV417" s="239"/>
      <c r="BW417" s="239"/>
      <c r="BX417" s="239"/>
      <c r="BY417" s="239"/>
      <c r="BZ417" s="239"/>
      <c r="CA417" s="239"/>
      <c r="CB417" s="239"/>
      <c r="CC417" s="239"/>
      <c r="CD417" s="239"/>
      <c r="CE417" s="239"/>
      <c r="CF417" s="239"/>
      <c r="CG417" s="239"/>
      <c r="CH417" s="239"/>
      <c r="CI417" s="239"/>
      <c r="CJ417" s="239"/>
      <c r="CK417" s="239"/>
      <c r="CL417" s="239"/>
      <c r="CM417" s="239"/>
      <c r="CN417" s="239"/>
      <c r="CO417" s="239"/>
      <c r="CP417" s="239"/>
      <c r="CQ417" s="239"/>
      <c r="CR417" s="239"/>
      <c r="CS417" s="239"/>
      <c r="CT417" s="239"/>
      <c r="CU417" s="239"/>
      <c r="CV417" s="239"/>
      <c r="CW417" s="239"/>
      <c r="CX417" s="239"/>
      <c r="CY417" s="239"/>
      <c r="CZ417" s="239"/>
      <c r="DA417" s="239"/>
      <c r="DB417" s="239"/>
      <c r="DC417" s="239"/>
      <c r="DD417" s="239"/>
      <c r="DE417" s="239"/>
      <c r="DF417" s="239"/>
      <c r="DG417" s="239"/>
      <c r="DH417" s="239"/>
      <c r="DI417" s="239"/>
      <c r="DJ417" s="239"/>
      <c r="DK417" s="239"/>
      <c r="DL417" s="239"/>
      <c r="DM417" s="239"/>
      <c r="DN417" s="239"/>
      <c r="DO417" s="239"/>
      <c r="DP417" s="239"/>
      <c r="DQ417" s="239"/>
      <c r="DR417" s="239"/>
      <c r="DS417" s="239"/>
      <c r="DT417" s="239"/>
      <c r="DU417" s="239"/>
      <c r="DV417" s="239"/>
      <c r="DW417" s="239"/>
      <c r="DX417" s="239"/>
      <c r="DY417" s="239"/>
      <c r="DZ417" s="239"/>
    </row>
    <row r="418" spans="1:130" s="55" customFormat="1" ht="51" customHeight="1" x14ac:dyDescent="0.2">
      <c r="A418" s="255" t="s">
        <v>1069</v>
      </c>
      <c r="B418" s="255"/>
      <c r="C418" s="255"/>
      <c r="D418" s="255"/>
      <c r="E418" s="255"/>
      <c r="F418" s="255"/>
      <c r="G418" s="255"/>
      <c r="H418" s="255"/>
      <c r="I418" s="255"/>
      <c r="J418" s="255"/>
      <c r="K418" s="255"/>
      <c r="L418" s="255"/>
      <c r="M418" s="255"/>
      <c r="N418" s="255"/>
      <c r="O418" s="255"/>
      <c r="P418" s="255"/>
      <c r="Q418" s="255"/>
      <c r="R418" s="255"/>
      <c r="S418" s="255"/>
      <c r="T418" s="239"/>
      <c r="U418" s="239"/>
      <c r="V418" s="239"/>
      <c r="W418" s="239"/>
      <c r="X418" s="239"/>
      <c r="Y418" s="239"/>
      <c r="Z418" s="239"/>
      <c r="AC418" s="239"/>
      <c r="AD418" s="239"/>
      <c r="AE418" s="239"/>
      <c r="AF418" s="239"/>
      <c r="AG418" s="239"/>
      <c r="AH418" s="239"/>
      <c r="AI418" s="239"/>
      <c r="AJ418" s="239"/>
      <c r="AK418" s="239"/>
      <c r="AL418" s="240"/>
      <c r="AM418" s="239"/>
      <c r="AN418" s="239"/>
      <c r="AO418" s="239"/>
      <c r="AP418" s="239"/>
      <c r="AQ418" s="239"/>
      <c r="AR418" s="239"/>
      <c r="AS418" s="239"/>
      <c r="AT418" s="239"/>
      <c r="AU418" s="239"/>
      <c r="AV418" s="239"/>
      <c r="AW418" s="239"/>
      <c r="AX418" s="239"/>
      <c r="AY418" s="239"/>
      <c r="AZ418" s="239"/>
      <c r="BA418" s="239"/>
      <c r="BB418" s="239"/>
      <c r="BC418" s="239"/>
      <c r="BD418" s="239"/>
      <c r="BE418" s="239"/>
      <c r="BF418" s="239"/>
      <c r="BG418" s="239"/>
      <c r="BH418" s="239"/>
      <c r="BI418" s="239"/>
      <c r="BJ418" s="239"/>
      <c r="BK418" s="239"/>
      <c r="BL418" s="239"/>
      <c r="BM418" s="239"/>
      <c r="BN418" s="239"/>
      <c r="BO418" s="239"/>
      <c r="BP418" s="239"/>
      <c r="BQ418" s="239"/>
      <c r="BR418" s="239"/>
      <c r="BS418" s="239"/>
      <c r="BT418" s="239"/>
      <c r="BU418" s="239"/>
      <c r="BV418" s="239"/>
      <c r="BW418" s="239"/>
      <c r="BX418" s="239"/>
      <c r="BY418" s="239"/>
      <c r="BZ418" s="239"/>
      <c r="CA418" s="239"/>
      <c r="CB418" s="239"/>
      <c r="CC418" s="239"/>
      <c r="CD418" s="239"/>
      <c r="CE418" s="239"/>
      <c r="CF418" s="239"/>
      <c r="CG418" s="239"/>
      <c r="CH418" s="239"/>
      <c r="CI418" s="239"/>
      <c r="CJ418" s="239"/>
      <c r="CK418" s="239"/>
      <c r="CL418" s="239"/>
      <c r="CM418" s="239"/>
      <c r="CN418" s="239"/>
      <c r="CO418" s="239"/>
      <c r="CP418" s="239"/>
      <c r="CQ418" s="239"/>
      <c r="CR418" s="239"/>
      <c r="CS418" s="239"/>
      <c r="CT418" s="239"/>
      <c r="CU418" s="239"/>
      <c r="CV418" s="239"/>
      <c r="CW418" s="239"/>
      <c r="CX418" s="239"/>
      <c r="CY418" s="239"/>
      <c r="CZ418" s="239"/>
      <c r="DA418" s="239"/>
      <c r="DB418" s="239"/>
      <c r="DC418" s="239"/>
      <c r="DD418" s="239"/>
      <c r="DE418" s="239"/>
      <c r="DF418" s="239"/>
      <c r="DG418" s="239"/>
      <c r="DH418" s="239"/>
      <c r="DI418" s="239"/>
      <c r="DJ418" s="239"/>
      <c r="DK418" s="239"/>
      <c r="DL418" s="239"/>
      <c r="DM418" s="239"/>
      <c r="DN418" s="239"/>
      <c r="DO418" s="239"/>
      <c r="DP418" s="239"/>
      <c r="DQ418" s="239"/>
      <c r="DR418" s="239"/>
      <c r="DS418" s="239"/>
      <c r="DT418" s="239"/>
      <c r="DU418" s="239"/>
      <c r="DV418" s="239"/>
      <c r="DW418" s="239"/>
      <c r="DX418" s="239"/>
      <c r="DY418" s="239"/>
      <c r="DZ418" s="239"/>
    </row>
    <row r="419" spans="1:130" s="55" customFormat="1" ht="36.75" customHeight="1" x14ac:dyDescent="0.2">
      <c r="A419" s="255" t="s">
        <v>1078</v>
      </c>
      <c r="B419" s="255"/>
      <c r="C419" s="255"/>
      <c r="D419" s="255"/>
      <c r="E419" s="255"/>
      <c r="F419" s="255"/>
      <c r="G419" s="255"/>
      <c r="H419" s="255"/>
      <c r="I419" s="255"/>
      <c r="J419" s="255"/>
      <c r="K419" s="255"/>
      <c r="L419" s="255"/>
      <c r="M419" s="255"/>
      <c r="N419" s="255"/>
      <c r="O419" s="255"/>
      <c r="P419" s="255"/>
      <c r="Q419" s="255"/>
      <c r="R419" s="255"/>
      <c r="S419" s="255"/>
      <c r="T419" s="239"/>
      <c r="U419" s="239"/>
      <c r="V419" s="239"/>
      <c r="W419" s="239"/>
      <c r="X419" s="239"/>
      <c r="Y419" s="239"/>
      <c r="Z419" s="239"/>
      <c r="AC419" s="239"/>
      <c r="AD419" s="239"/>
      <c r="AE419" s="239"/>
      <c r="AF419" s="239"/>
      <c r="AG419" s="239"/>
      <c r="AH419" s="239"/>
      <c r="AI419" s="239"/>
      <c r="AJ419" s="239"/>
      <c r="AK419" s="239"/>
      <c r="AL419" s="240"/>
      <c r="AM419" s="239"/>
      <c r="AN419" s="239"/>
      <c r="AO419" s="239"/>
      <c r="AP419" s="239"/>
      <c r="AQ419" s="239"/>
      <c r="AR419" s="239"/>
      <c r="AS419" s="239"/>
      <c r="AT419" s="239"/>
      <c r="AU419" s="239"/>
      <c r="AV419" s="239"/>
      <c r="AW419" s="239"/>
      <c r="AX419" s="239"/>
      <c r="AY419" s="239"/>
      <c r="AZ419" s="239"/>
      <c r="BA419" s="239"/>
      <c r="BB419" s="239"/>
      <c r="BC419" s="239"/>
      <c r="BD419" s="239"/>
      <c r="BE419" s="239"/>
      <c r="BF419" s="239"/>
      <c r="BG419" s="239"/>
      <c r="BH419" s="239"/>
      <c r="BI419" s="239"/>
      <c r="BJ419" s="239"/>
      <c r="BK419" s="239"/>
      <c r="BL419" s="239"/>
      <c r="BM419" s="239"/>
      <c r="BN419" s="239"/>
      <c r="BO419" s="239"/>
      <c r="BP419" s="239"/>
      <c r="BQ419" s="239"/>
      <c r="BR419" s="239"/>
      <c r="BS419" s="239"/>
      <c r="BT419" s="239"/>
      <c r="BU419" s="239"/>
      <c r="BV419" s="239"/>
      <c r="BW419" s="239"/>
      <c r="BX419" s="239"/>
      <c r="BY419" s="239"/>
      <c r="BZ419" s="239"/>
      <c r="CA419" s="239"/>
      <c r="CB419" s="239"/>
      <c r="CC419" s="239"/>
      <c r="CD419" s="239"/>
      <c r="CE419" s="239"/>
      <c r="CF419" s="239"/>
      <c r="CG419" s="239"/>
      <c r="CH419" s="239"/>
      <c r="CI419" s="239"/>
      <c r="CJ419" s="239"/>
      <c r="CK419" s="239"/>
      <c r="CL419" s="239"/>
      <c r="CM419" s="239"/>
      <c r="CN419" s="239"/>
      <c r="CO419" s="239"/>
      <c r="CP419" s="239"/>
      <c r="CQ419" s="239"/>
      <c r="CR419" s="239"/>
      <c r="CS419" s="239"/>
      <c r="CT419" s="239"/>
      <c r="CU419" s="239"/>
      <c r="CV419" s="239"/>
      <c r="CW419" s="239"/>
      <c r="CX419" s="239"/>
      <c r="CY419" s="239"/>
      <c r="CZ419" s="239"/>
      <c r="DA419" s="239"/>
      <c r="DB419" s="239"/>
      <c r="DC419" s="239"/>
      <c r="DD419" s="239"/>
      <c r="DE419" s="239"/>
      <c r="DF419" s="239"/>
      <c r="DG419" s="239"/>
      <c r="DH419" s="239"/>
      <c r="DI419" s="239"/>
      <c r="DJ419" s="239"/>
      <c r="DK419" s="239"/>
      <c r="DL419" s="239"/>
      <c r="DM419" s="239"/>
      <c r="DN419" s="239"/>
      <c r="DO419" s="239"/>
      <c r="DP419" s="239"/>
      <c r="DQ419" s="239"/>
      <c r="DR419" s="239"/>
      <c r="DS419" s="239"/>
      <c r="DT419" s="239"/>
      <c r="DU419" s="239"/>
      <c r="DV419" s="239"/>
      <c r="DW419" s="239"/>
      <c r="DX419" s="239"/>
      <c r="DY419" s="239"/>
      <c r="DZ419" s="239"/>
    </row>
    <row r="420" spans="1:130" s="55" customFormat="1" ht="36.75" customHeight="1" x14ac:dyDescent="0.2">
      <c r="A420" s="255" t="s">
        <v>1087</v>
      </c>
      <c r="B420" s="255"/>
      <c r="C420" s="255"/>
      <c r="D420" s="255"/>
      <c r="E420" s="255"/>
      <c r="F420" s="255"/>
      <c r="G420" s="255"/>
      <c r="H420" s="255"/>
      <c r="I420" s="255"/>
      <c r="J420" s="255"/>
      <c r="K420" s="255"/>
      <c r="L420" s="255"/>
      <c r="M420" s="255"/>
      <c r="N420" s="255"/>
      <c r="O420" s="255"/>
      <c r="P420" s="255"/>
      <c r="Q420" s="255"/>
      <c r="R420" s="255"/>
      <c r="S420" s="255"/>
      <c r="T420" s="239"/>
      <c r="U420" s="239"/>
      <c r="V420" s="239"/>
      <c r="W420" s="239"/>
      <c r="X420" s="239"/>
      <c r="Y420" s="239"/>
      <c r="Z420" s="239"/>
      <c r="AC420" s="239"/>
      <c r="AD420" s="239"/>
      <c r="AE420" s="239"/>
      <c r="AF420" s="239"/>
      <c r="AG420" s="239"/>
      <c r="AH420" s="239"/>
      <c r="AI420" s="239"/>
      <c r="AJ420" s="239"/>
      <c r="AK420" s="239"/>
      <c r="AL420" s="240"/>
      <c r="AM420" s="239"/>
      <c r="AN420" s="239"/>
      <c r="AO420" s="239"/>
      <c r="AP420" s="239"/>
      <c r="AQ420" s="239"/>
      <c r="AR420" s="239"/>
      <c r="AS420" s="239"/>
      <c r="AT420" s="239"/>
      <c r="AU420" s="239"/>
      <c r="AV420" s="239"/>
      <c r="AW420" s="239"/>
      <c r="AX420" s="239"/>
      <c r="AY420" s="239"/>
      <c r="AZ420" s="239"/>
      <c r="BA420" s="239"/>
      <c r="BB420" s="239"/>
      <c r="BC420" s="239"/>
      <c r="BD420" s="239"/>
      <c r="BE420" s="239"/>
      <c r="BF420" s="239"/>
      <c r="BG420" s="239"/>
      <c r="BH420" s="239"/>
      <c r="BI420" s="239"/>
      <c r="BJ420" s="239"/>
      <c r="BK420" s="239"/>
      <c r="BL420" s="239"/>
      <c r="BM420" s="239"/>
      <c r="BN420" s="239"/>
      <c r="BO420" s="239"/>
      <c r="BP420" s="239"/>
      <c r="BQ420" s="239"/>
      <c r="BR420" s="239"/>
      <c r="BS420" s="239"/>
      <c r="BT420" s="239"/>
      <c r="BU420" s="239"/>
      <c r="BV420" s="239"/>
      <c r="BW420" s="239"/>
      <c r="BX420" s="239"/>
      <c r="BY420" s="239"/>
      <c r="BZ420" s="239"/>
      <c r="CA420" s="239"/>
      <c r="CB420" s="239"/>
      <c r="CC420" s="239"/>
      <c r="CD420" s="239"/>
      <c r="CE420" s="239"/>
      <c r="CF420" s="239"/>
      <c r="CG420" s="239"/>
      <c r="CH420" s="239"/>
      <c r="CI420" s="239"/>
      <c r="CJ420" s="239"/>
      <c r="CK420" s="239"/>
      <c r="CL420" s="239"/>
      <c r="CM420" s="239"/>
      <c r="CN420" s="239"/>
      <c r="CO420" s="239"/>
      <c r="CP420" s="239"/>
      <c r="CQ420" s="239"/>
      <c r="CR420" s="239"/>
      <c r="CS420" s="239"/>
      <c r="CT420" s="239"/>
      <c r="CU420" s="239"/>
      <c r="CV420" s="239"/>
      <c r="CW420" s="239"/>
      <c r="CX420" s="239"/>
      <c r="CY420" s="239"/>
      <c r="CZ420" s="239"/>
      <c r="DA420" s="239"/>
      <c r="DB420" s="239"/>
      <c r="DC420" s="239"/>
      <c r="DD420" s="239"/>
      <c r="DE420" s="239"/>
      <c r="DF420" s="239"/>
      <c r="DG420" s="239"/>
      <c r="DH420" s="239"/>
      <c r="DI420" s="239"/>
      <c r="DJ420" s="239"/>
      <c r="DK420" s="239"/>
      <c r="DL420" s="239"/>
      <c r="DM420" s="239"/>
      <c r="DN420" s="239"/>
      <c r="DO420" s="239"/>
      <c r="DP420" s="239"/>
      <c r="DQ420" s="239"/>
      <c r="DR420" s="239"/>
      <c r="DS420" s="239"/>
      <c r="DT420" s="239"/>
      <c r="DU420" s="239"/>
      <c r="DV420" s="239"/>
      <c r="DW420" s="239"/>
      <c r="DX420" s="239"/>
      <c r="DY420" s="239"/>
      <c r="DZ420" s="239"/>
    </row>
    <row r="421" spans="1:130" s="55" customFormat="1" ht="36.75" customHeight="1" x14ac:dyDescent="0.2">
      <c r="A421" s="255" t="s">
        <v>1093</v>
      </c>
      <c r="B421" s="255"/>
      <c r="C421" s="255"/>
      <c r="D421" s="255"/>
      <c r="E421" s="255"/>
      <c r="F421" s="255"/>
      <c r="G421" s="255"/>
      <c r="H421" s="255"/>
      <c r="I421" s="255"/>
      <c r="J421" s="255"/>
      <c r="K421" s="255"/>
      <c r="L421" s="255"/>
      <c r="M421" s="255"/>
      <c r="N421" s="255"/>
      <c r="O421" s="255"/>
      <c r="P421" s="255"/>
      <c r="Q421" s="255"/>
      <c r="R421" s="255"/>
      <c r="S421" s="255"/>
      <c r="T421" s="239"/>
      <c r="U421" s="239"/>
      <c r="V421" s="239"/>
      <c r="W421" s="239"/>
      <c r="X421" s="239"/>
      <c r="Y421" s="239"/>
      <c r="Z421" s="239"/>
      <c r="AC421" s="239"/>
      <c r="AD421" s="239"/>
      <c r="AE421" s="239"/>
      <c r="AF421" s="239"/>
      <c r="AG421" s="239"/>
      <c r="AH421" s="239"/>
      <c r="AI421" s="239"/>
      <c r="AJ421" s="239"/>
      <c r="AK421" s="239"/>
      <c r="AL421" s="240"/>
      <c r="AM421" s="239"/>
      <c r="AN421" s="239"/>
      <c r="AO421" s="239"/>
      <c r="AP421" s="239"/>
      <c r="AQ421" s="239"/>
      <c r="AR421" s="239"/>
      <c r="AS421" s="239"/>
      <c r="AT421" s="239"/>
      <c r="AU421" s="239"/>
      <c r="AV421" s="239"/>
      <c r="AW421" s="239"/>
      <c r="AX421" s="239"/>
      <c r="AY421" s="239"/>
      <c r="AZ421" s="239"/>
      <c r="BA421" s="239"/>
      <c r="BB421" s="239"/>
      <c r="BC421" s="239"/>
      <c r="BD421" s="239"/>
      <c r="BE421" s="239"/>
      <c r="BF421" s="239"/>
      <c r="BG421" s="239"/>
      <c r="BH421" s="239"/>
      <c r="BI421" s="239"/>
      <c r="BJ421" s="239"/>
      <c r="BK421" s="239"/>
      <c r="BL421" s="239"/>
      <c r="BM421" s="239"/>
      <c r="BN421" s="239"/>
      <c r="BO421" s="239"/>
      <c r="BP421" s="239"/>
      <c r="BQ421" s="239"/>
      <c r="BR421" s="239"/>
      <c r="BS421" s="239"/>
      <c r="BT421" s="239"/>
      <c r="BU421" s="239"/>
      <c r="BV421" s="239"/>
      <c r="BW421" s="239"/>
      <c r="BX421" s="239"/>
      <c r="BY421" s="239"/>
      <c r="BZ421" s="239"/>
      <c r="CA421" s="239"/>
      <c r="CB421" s="239"/>
      <c r="CC421" s="239"/>
      <c r="CD421" s="239"/>
      <c r="CE421" s="239"/>
      <c r="CF421" s="239"/>
      <c r="CG421" s="239"/>
      <c r="CH421" s="239"/>
      <c r="CI421" s="239"/>
      <c r="CJ421" s="239"/>
      <c r="CK421" s="239"/>
      <c r="CL421" s="239"/>
      <c r="CM421" s="239"/>
      <c r="CN421" s="239"/>
      <c r="CO421" s="239"/>
      <c r="CP421" s="239"/>
      <c r="CQ421" s="239"/>
      <c r="CR421" s="239"/>
      <c r="CS421" s="239"/>
      <c r="CT421" s="239"/>
      <c r="CU421" s="239"/>
      <c r="CV421" s="239"/>
      <c r="CW421" s="239"/>
      <c r="CX421" s="239"/>
      <c r="CY421" s="239"/>
      <c r="CZ421" s="239"/>
      <c r="DA421" s="239"/>
      <c r="DB421" s="239"/>
      <c r="DC421" s="239"/>
      <c r="DD421" s="239"/>
      <c r="DE421" s="239"/>
      <c r="DF421" s="239"/>
      <c r="DG421" s="239"/>
      <c r="DH421" s="239"/>
      <c r="DI421" s="239"/>
      <c r="DJ421" s="239"/>
      <c r="DK421" s="239"/>
      <c r="DL421" s="239"/>
      <c r="DM421" s="239"/>
      <c r="DN421" s="239"/>
      <c r="DO421" s="239"/>
      <c r="DP421" s="239"/>
      <c r="DQ421" s="239"/>
      <c r="DR421" s="239"/>
      <c r="DS421" s="239"/>
      <c r="DT421" s="239"/>
      <c r="DU421" s="239"/>
      <c r="DV421" s="239"/>
      <c r="DW421" s="239"/>
      <c r="DX421" s="239"/>
      <c r="DY421" s="239"/>
      <c r="DZ421" s="239"/>
    </row>
    <row r="422" spans="1:130" s="55" customFormat="1" ht="36.75" customHeight="1" x14ac:dyDescent="0.2">
      <c r="A422" s="255" t="s">
        <v>1096</v>
      </c>
      <c r="B422" s="255"/>
      <c r="C422" s="255"/>
      <c r="D422" s="255"/>
      <c r="E422" s="255"/>
      <c r="F422" s="255"/>
      <c r="G422" s="255"/>
      <c r="H422" s="255"/>
      <c r="I422" s="255"/>
      <c r="J422" s="255"/>
      <c r="K422" s="255"/>
      <c r="L422" s="255"/>
      <c r="M422" s="255"/>
      <c r="N422" s="255"/>
      <c r="O422" s="255"/>
      <c r="P422" s="255"/>
      <c r="Q422" s="255"/>
      <c r="R422" s="255"/>
      <c r="S422" s="255"/>
      <c r="T422" s="239"/>
      <c r="U422" s="239"/>
      <c r="V422" s="239"/>
      <c r="W422" s="239"/>
      <c r="X422" s="239"/>
      <c r="Y422" s="239"/>
      <c r="Z422" s="239"/>
      <c r="AC422" s="239"/>
      <c r="AD422" s="239"/>
      <c r="AE422" s="239"/>
      <c r="AF422" s="239"/>
      <c r="AG422" s="239"/>
      <c r="AH422" s="239"/>
      <c r="AI422" s="239"/>
      <c r="AJ422" s="239"/>
      <c r="AK422" s="239"/>
      <c r="AL422" s="240"/>
      <c r="AM422" s="239"/>
      <c r="AN422" s="239"/>
      <c r="AO422" s="239"/>
      <c r="AP422" s="239"/>
      <c r="AQ422" s="239"/>
      <c r="AR422" s="239"/>
      <c r="AS422" s="239"/>
      <c r="AT422" s="239"/>
      <c r="AU422" s="239"/>
      <c r="AV422" s="239"/>
      <c r="AW422" s="239"/>
      <c r="AX422" s="239"/>
      <c r="AY422" s="239"/>
      <c r="AZ422" s="239"/>
      <c r="BA422" s="239"/>
      <c r="BB422" s="239"/>
      <c r="BC422" s="239"/>
      <c r="BD422" s="239"/>
      <c r="BE422" s="239"/>
      <c r="BF422" s="239"/>
      <c r="BG422" s="239"/>
      <c r="BH422" s="239"/>
      <c r="BI422" s="239"/>
      <c r="BJ422" s="239"/>
      <c r="BK422" s="239"/>
      <c r="BL422" s="239"/>
      <c r="BM422" s="239"/>
      <c r="BN422" s="239"/>
      <c r="BO422" s="239"/>
      <c r="BP422" s="239"/>
      <c r="BQ422" s="239"/>
      <c r="BR422" s="239"/>
      <c r="BS422" s="239"/>
      <c r="BT422" s="239"/>
      <c r="BU422" s="239"/>
      <c r="BV422" s="239"/>
      <c r="BW422" s="239"/>
      <c r="BX422" s="239"/>
      <c r="BY422" s="239"/>
      <c r="BZ422" s="239"/>
      <c r="CA422" s="239"/>
      <c r="CB422" s="239"/>
      <c r="CC422" s="239"/>
      <c r="CD422" s="239"/>
      <c r="CE422" s="239"/>
      <c r="CF422" s="239"/>
      <c r="CG422" s="239"/>
      <c r="CH422" s="239"/>
      <c r="CI422" s="239"/>
      <c r="CJ422" s="239"/>
      <c r="CK422" s="239"/>
      <c r="CL422" s="239"/>
      <c r="CM422" s="239"/>
      <c r="CN422" s="239"/>
      <c r="CO422" s="239"/>
      <c r="CP422" s="239"/>
      <c r="CQ422" s="239"/>
      <c r="CR422" s="239"/>
      <c r="CS422" s="239"/>
      <c r="CT422" s="239"/>
      <c r="CU422" s="239"/>
      <c r="CV422" s="239"/>
      <c r="CW422" s="239"/>
      <c r="CX422" s="239"/>
      <c r="CY422" s="239"/>
      <c r="CZ422" s="239"/>
      <c r="DA422" s="239"/>
      <c r="DB422" s="239"/>
      <c r="DC422" s="239"/>
      <c r="DD422" s="239"/>
      <c r="DE422" s="239"/>
      <c r="DF422" s="239"/>
      <c r="DG422" s="239"/>
      <c r="DH422" s="239"/>
      <c r="DI422" s="239"/>
      <c r="DJ422" s="239"/>
      <c r="DK422" s="239"/>
      <c r="DL422" s="239"/>
      <c r="DM422" s="239"/>
      <c r="DN422" s="239"/>
      <c r="DO422" s="239"/>
      <c r="DP422" s="239"/>
      <c r="DQ422" s="239"/>
      <c r="DR422" s="239"/>
      <c r="DS422" s="239"/>
      <c r="DT422" s="239"/>
      <c r="DU422" s="239"/>
      <c r="DV422" s="239"/>
      <c r="DW422" s="239"/>
      <c r="DX422" s="239"/>
      <c r="DY422" s="239"/>
      <c r="DZ422" s="239"/>
    </row>
    <row r="423" spans="1:130" s="55" customFormat="1" ht="36.75" customHeight="1" x14ac:dyDescent="0.2">
      <c r="A423" s="255" t="s">
        <v>1100</v>
      </c>
      <c r="B423" s="255"/>
      <c r="C423" s="255"/>
      <c r="D423" s="255"/>
      <c r="E423" s="255"/>
      <c r="F423" s="255"/>
      <c r="G423" s="255"/>
      <c r="H423" s="255"/>
      <c r="I423" s="255"/>
      <c r="J423" s="255"/>
      <c r="K423" s="255"/>
      <c r="L423" s="255"/>
      <c r="M423" s="255"/>
      <c r="N423" s="255"/>
      <c r="O423" s="255"/>
      <c r="P423" s="255"/>
      <c r="Q423" s="255"/>
      <c r="R423" s="255"/>
      <c r="S423" s="255"/>
      <c r="T423" s="239"/>
      <c r="U423" s="239"/>
      <c r="V423" s="239"/>
      <c r="W423" s="239"/>
      <c r="X423" s="239"/>
      <c r="Y423" s="239"/>
      <c r="Z423" s="239"/>
      <c r="AC423" s="239"/>
      <c r="AD423" s="239"/>
      <c r="AE423" s="239"/>
      <c r="AF423" s="239"/>
      <c r="AG423" s="239"/>
      <c r="AH423" s="239"/>
      <c r="AI423" s="239"/>
      <c r="AJ423" s="239"/>
      <c r="AK423" s="239"/>
      <c r="AL423" s="240"/>
      <c r="AM423" s="239"/>
      <c r="AN423" s="239"/>
      <c r="AO423" s="239"/>
      <c r="AP423" s="239"/>
      <c r="AQ423" s="239"/>
      <c r="AR423" s="239"/>
      <c r="AS423" s="239"/>
      <c r="AT423" s="239"/>
      <c r="AU423" s="239"/>
      <c r="AV423" s="239"/>
      <c r="AW423" s="239"/>
      <c r="AX423" s="239"/>
      <c r="AY423" s="239"/>
      <c r="AZ423" s="239"/>
      <c r="BA423" s="239"/>
      <c r="BB423" s="239"/>
      <c r="BC423" s="239"/>
      <c r="BD423" s="239"/>
      <c r="BE423" s="239"/>
      <c r="BF423" s="239"/>
      <c r="BG423" s="239"/>
      <c r="BH423" s="239"/>
      <c r="BI423" s="239"/>
      <c r="BJ423" s="239"/>
      <c r="BK423" s="239"/>
      <c r="BL423" s="239"/>
      <c r="BM423" s="239"/>
      <c r="BN423" s="239"/>
      <c r="BO423" s="239"/>
      <c r="BP423" s="239"/>
      <c r="BQ423" s="239"/>
      <c r="BR423" s="239"/>
      <c r="BS423" s="239"/>
      <c r="BT423" s="239"/>
      <c r="BU423" s="239"/>
      <c r="BV423" s="239"/>
      <c r="BW423" s="239"/>
      <c r="BX423" s="239"/>
      <c r="BY423" s="239"/>
      <c r="BZ423" s="239"/>
      <c r="CA423" s="239"/>
      <c r="CB423" s="239"/>
      <c r="CC423" s="239"/>
      <c r="CD423" s="239"/>
      <c r="CE423" s="239"/>
      <c r="CF423" s="239"/>
      <c r="CG423" s="239"/>
      <c r="CH423" s="239"/>
      <c r="CI423" s="239"/>
      <c r="CJ423" s="239"/>
      <c r="CK423" s="239"/>
      <c r="CL423" s="239"/>
      <c r="CM423" s="239"/>
      <c r="CN423" s="239"/>
      <c r="CO423" s="239"/>
      <c r="CP423" s="239"/>
      <c r="CQ423" s="239"/>
      <c r="CR423" s="239"/>
      <c r="CS423" s="239"/>
      <c r="CT423" s="239"/>
      <c r="CU423" s="239"/>
      <c r="CV423" s="239"/>
      <c r="CW423" s="239"/>
      <c r="CX423" s="239"/>
      <c r="CY423" s="239"/>
      <c r="CZ423" s="239"/>
      <c r="DA423" s="239"/>
      <c r="DB423" s="239"/>
      <c r="DC423" s="239"/>
      <c r="DD423" s="239"/>
      <c r="DE423" s="239"/>
      <c r="DF423" s="239"/>
      <c r="DG423" s="239"/>
      <c r="DH423" s="239"/>
      <c r="DI423" s="239"/>
      <c r="DJ423" s="239"/>
      <c r="DK423" s="239"/>
      <c r="DL423" s="239"/>
      <c r="DM423" s="239"/>
      <c r="DN423" s="239"/>
      <c r="DO423" s="239"/>
      <c r="DP423" s="239"/>
      <c r="DQ423" s="239"/>
      <c r="DR423" s="239"/>
      <c r="DS423" s="239"/>
      <c r="DT423" s="239"/>
      <c r="DU423" s="239"/>
      <c r="DV423" s="239"/>
      <c r="DW423" s="239"/>
      <c r="DX423" s="239"/>
      <c r="DY423" s="239"/>
      <c r="DZ423" s="239"/>
    </row>
    <row r="424" spans="1:130" s="55" customFormat="1" ht="36.75" customHeight="1" x14ac:dyDescent="0.2">
      <c r="A424" s="255" t="s">
        <v>1104</v>
      </c>
      <c r="B424" s="255"/>
      <c r="C424" s="255"/>
      <c r="D424" s="255"/>
      <c r="E424" s="255"/>
      <c r="F424" s="255"/>
      <c r="G424" s="255"/>
      <c r="H424" s="255"/>
      <c r="I424" s="255"/>
      <c r="J424" s="255"/>
      <c r="K424" s="255"/>
      <c r="L424" s="255"/>
      <c r="M424" s="255"/>
      <c r="N424" s="255"/>
      <c r="O424" s="255"/>
      <c r="P424" s="255"/>
      <c r="Q424" s="255"/>
      <c r="R424" s="255"/>
      <c r="S424" s="255"/>
      <c r="T424" s="239"/>
      <c r="U424" s="239"/>
      <c r="V424" s="239"/>
      <c r="W424" s="239"/>
      <c r="X424" s="239"/>
      <c r="Y424" s="239"/>
      <c r="Z424" s="239"/>
      <c r="AC424" s="239"/>
      <c r="AD424" s="239"/>
      <c r="AE424" s="239"/>
      <c r="AF424" s="239"/>
      <c r="AG424" s="239"/>
      <c r="AH424" s="239"/>
      <c r="AI424" s="239"/>
      <c r="AJ424" s="239"/>
      <c r="AK424" s="239"/>
      <c r="AL424" s="240"/>
      <c r="AM424" s="239"/>
      <c r="AN424" s="239"/>
      <c r="AO424" s="239"/>
      <c r="AP424" s="239"/>
      <c r="AQ424" s="239"/>
      <c r="AR424" s="239"/>
      <c r="AS424" s="239"/>
      <c r="AT424" s="239"/>
      <c r="AU424" s="239"/>
      <c r="AV424" s="239"/>
      <c r="AW424" s="239"/>
      <c r="AX424" s="239"/>
      <c r="AY424" s="239"/>
      <c r="AZ424" s="239"/>
      <c r="BA424" s="239"/>
      <c r="BB424" s="239"/>
      <c r="BC424" s="239"/>
      <c r="BD424" s="239"/>
      <c r="BE424" s="239"/>
      <c r="BF424" s="239"/>
      <c r="BG424" s="239"/>
      <c r="BH424" s="239"/>
      <c r="BI424" s="239"/>
      <c r="BJ424" s="239"/>
      <c r="BK424" s="239"/>
      <c r="BL424" s="239"/>
      <c r="BM424" s="239"/>
      <c r="BN424" s="239"/>
      <c r="BO424" s="239"/>
      <c r="BP424" s="239"/>
      <c r="BQ424" s="239"/>
      <c r="BR424" s="239"/>
      <c r="BS424" s="239"/>
      <c r="BT424" s="239"/>
      <c r="BU424" s="239"/>
      <c r="BV424" s="239"/>
      <c r="BW424" s="239"/>
      <c r="BX424" s="239"/>
      <c r="BY424" s="239"/>
      <c r="BZ424" s="239"/>
      <c r="CA424" s="239"/>
      <c r="CB424" s="239"/>
      <c r="CC424" s="239"/>
      <c r="CD424" s="239"/>
      <c r="CE424" s="239"/>
      <c r="CF424" s="239"/>
      <c r="CG424" s="239"/>
      <c r="CH424" s="239"/>
      <c r="CI424" s="239"/>
      <c r="CJ424" s="239"/>
      <c r="CK424" s="239"/>
      <c r="CL424" s="239"/>
      <c r="CM424" s="239"/>
      <c r="CN424" s="239"/>
      <c r="CO424" s="239"/>
      <c r="CP424" s="239"/>
      <c r="CQ424" s="239"/>
      <c r="CR424" s="239"/>
      <c r="CS424" s="239"/>
      <c r="CT424" s="239"/>
      <c r="CU424" s="239"/>
      <c r="CV424" s="239"/>
      <c r="CW424" s="239"/>
      <c r="CX424" s="239"/>
      <c r="CY424" s="239"/>
      <c r="CZ424" s="239"/>
      <c r="DA424" s="239"/>
      <c r="DB424" s="239"/>
      <c r="DC424" s="239"/>
      <c r="DD424" s="239"/>
      <c r="DE424" s="239"/>
      <c r="DF424" s="239"/>
      <c r="DG424" s="239"/>
      <c r="DH424" s="239"/>
      <c r="DI424" s="239"/>
      <c r="DJ424" s="239"/>
      <c r="DK424" s="239"/>
      <c r="DL424" s="239"/>
      <c r="DM424" s="239"/>
      <c r="DN424" s="239"/>
      <c r="DO424" s="239"/>
      <c r="DP424" s="239"/>
      <c r="DQ424" s="239"/>
      <c r="DR424" s="239"/>
      <c r="DS424" s="239"/>
      <c r="DT424" s="239"/>
      <c r="DU424" s="239"/>
      <c r="DV424" s="239"/>
      <c r="DW424" s="239"/>
      <c r="DX424" s="239"/>
      <c r="DY424" s="239"/>
      <c r="DZ424" s="239"/>
    </row>
    <row r="425" spans="1:130" s="55" customFormat="1" ht="36.75" customHeight="1" x14ac:dyDescent="0.2">
      <c r="A425" s="255" t="s">
        <v>1109</v>
      </c>
      <c r="B425" s="255"/>
      <c r="C425" s="255"/>
      <c r="D425" s="255"/>
      <c r="E425" s="255"/>
      <c r="F425" s="255"/>
      <c r="G425" s="255"/>
      <c r="H425" s="255"/>
      <c r="I425" s="255"/>
      <c r="J425" s="255"/>
      <c r="K425" s="255"/>
      <c r="L425" s="255"/>
      <c r="M425" s="255"/>
      <c r="N425" s="255"/>
      <c r="O425" s="255"/>
      <c r="P425" s="255"/>
      <c r="Q425" s="255"/>
      <c r="R425" s="255"/>
      <c r="S425" s="255"/>
      <c r="T425" s="239"/>
      <c r="U425" s="239"/>
      <c r="V425" s="239"/>
      <c r="W425" s="239"/>
      <c r="X425" s="239"/>
      <c r="Y425" s="239"/>
      <c r="Z425" s="239"/>
      <c r="AC425" s="239"/>
      <c r="AD425" s="239"/>
      <c r="AE425" s="239"/>
      <c r="AF425" s="239"/>
      <c r="AG425" s="239"/>
      <c r="AH425" s="239"/>
      <c r="AI425" s="239"/>
      <c r="AJ425" s="239"/>
      <c r="AK425" s="239"/>
      <c r="AL425" s="240"/>
      <c r="AM425" s="239"/>
      <c r="AN425" s="239"/>
      <c r="AO425" s="239"/>
      <c r="AP425" s="239"/>
      <c r="AQ425" s="239"/>
      <c r="AR425" s="239"/>
      <c r="AS425" s="239"/>
      <c r="AT425" s="239"/>
      <c r="AU425" s="239"/>
      <c r="AV425" s="239"/>
      <c r="AW425" s="239"/>
      <c r="AX425" s="239"/>
      <c r="AY425" s="239"/>
      <c r="AZ425" s="239"/>
      <c r="BA425" s="239"/>
      <c r="BB425" s="239"/>
      <c r="BC425" s="239"/>
      <c r="BD425" s="239"/>
      <c r="BE425" s="239"/>
      <c r="BF425" s="239"/>
      <c r="BG425" s="239"/>
      <c r="BH425" s="239"/>
      <c r="BI425" s="239"/>
      <c r="BJ425" s="239"/>
      <c r="BK425" s="239"/>
      <c r="BL425" s="239"/>
      <c r="BM425" s="239"/>
      <c r="BN425" s="239"/>
      <c r="BO425" s="239"/>
      <c r="BP425" s="239"/>
      <c r="BQ425" s="239"/>
      <c r="BR425" s="239"/>
      <c r="BS425" s="239"/>
      <c r="BT425" s="239"/>
      <c r="BU425" s="239"/>
      <c r="BV425" s="239"/>
      <c r="BW425" s="239"/>
      <c r="BX425" s="239"/>
      <c r="BY425" s="239"/>
      <c r="BZ425" s="239"/>
      <c r="CA425" s="239"/>
      <c r="CB425" s="239"/>
      <c r="CC425" s="239"/>
      <c r="CD425" s="239"/>
      <c r="CE425" s="239"/>
      <c r="CF425" s="239"/>
      <c r="CG425" s="239"/>
      <c r="CH425" s="239"/>
      <c r="CI425" s="239"/>
      <c r="CJ425" s="239"/>
      <c r="CK425" s="239"/>
      <c r="CL425" s="239"/>
      <c r="CM425" s="239"/>
      <c r="CN425" s="239"/>
      <c r="CO425" s="239"/>
      <c r="CP425" s="239"/>
      <c r="CQ425" s="239"/>
      <c r="CR425" s="239"/>
      <c r="CS425" s="239"/>
      <c r="CT425" s="239"/>
      <c r="CU425" s="239"/>
      <c r="CV425" s="239"/>
      <c r="CW425" s="239"/>
      <c r="CX425" s="239"/>
      <c r="CY425" s="239"/>
      <c r="CZ425" s="239"/>
      <c r="DA425" s="239"/>
      <c r="DB425" s="239"/>
      <c r="DC425" s="239"/>
      <c r="DD425" s="239"/>
      <c r="DE425" s="239"/>
      <c r="DF425" s="239"/>
      <c r="DG425" s="239"/>
      <c r="DH425" s="239"/>
      <c r="DI425" s="239"/>
      <c r="DJ425" s="239"/>
      <c r="DK425" s="239"/>
      <c r="DL425" s="239"/>
      <c r="DM425" s="239"/>
      <c r="DN425" s="239"/>
      <c r="DO425" s="239"/>
      <c r="DP425" s="239"/>
      <c r="DQ425" s="239"/>
      <c r="DR425" s="239"/>
      <c r="DS425" s="239"/>
      <c r="DT425" s="239"/>
      <c r="DU425" s="239"/>
      <c r="DV425" s="239"/>
      <c r="DW425" s="239"/>
      <c r="DX425" s="239"/>
      <c r="DY425" s="239"/>
      <c r="DZ425" s="239"/>
    </row>
    <row r="426" spans="1:130" s="55" customFormat="1" ht="36.75" customHeight="1" x14ac:dyDescent="0.2">
      <c r="A426" s="255" t="s">
        <v>1121</v>
      </c>
      <c r="B426" s="255"/>
      <c r="C426" s="255"/>
      <c r="D426" s="255"/>
      <c r="E426" s="255"/>
      <c r="F426" s="255"/>
      <c r="G426" s="255"/>
      <c r="H426" s="255"/>
      <c r="I426" s="255"/>
      <c r="J426" s="255"/>
      <c r="K426" s="255"/>
      <c r="L426" s="255"/>
      <c r="M426" s="255"/>
      <c r="N426" s="255"/>
      <c r="O426" s="255"/>
      <c r="P426" s="255"/>
      <c r="Q426" s="255"/>
      <c r="R426" s="255"/>
      <c r="S426" s="255"/>
      <c r="T426" s="239"/>
      <c r="U426" s="239"/>
      <c r="V426" s="239"/>
      <c r="W426" s="239"/>
      <c r="X426" s="239"/>
      <c r="Y426" s="239"/>
      <c r="Z426" s="239"/>
      <c r="AC426" s="239"/>
      <c r="AD426" s="239"/>
      <c r="AE426" s="239"/>
      <c r="AF426" s="239"/>
      <c r="AG426" s="239"/>
      <c r="AH426" s="239"/>
      <c r="AI426" s="239"/>
      <c r="AJ426" s="239"/>
      <c r="AK426" s="239"/>
      <c r="AL426" s="240"/>
      <c r="AM426" s="239"/>
      <c r="AN426" s="239"/>
      <c r="AO426" s="239"/>
      <c r="AP426" s="239"/>
      <c r="AQ426" s="239"/>
      <c r="AR426" s="239"/>
      <c r="AS426" s="239"/>
      <c r="AT426" s="239"/>
      <c r="AU426" s="239"/>
      <c r="AV426" s="239"/>
      <c r="AW426" s="239"/>
      <c r="AX426" s="239"/>
      <c r="AY426" s="239"/>
      <c r="AZ426" s="239"/>
      <c r="BA426" s="239"/>
      <c r="BB426" s="239"/>
      <c r="BC426" s="239"/>
      <c r="BD426" s="239"/>
      <c r="BE426" s="239"/>
      <c r="BF426" s="239"/>
      <c r="BG426" s="239"/>
      <c r="BH426" s="239"/>
      <c r="BI426" s="239"/>
      <c r="BJ426" s="239"/>
      <c r="BK426" s="239"/>
      <c r="BL426" s="239"/>
      <c r="BM426" s="239"/>
      <c r="BN426" s="239"/>
      <c r="BO426" s="239"/>
      <c r="BP426" s="239"/>
      <c r="BQ426" s="239"/>
      <c r="BR426" s="239"/>
      <c r="BS426" s="239"/>
      <c r="BT426" s="239"/>
      <c r="BU426" s="239"/>
      <c r="BV426" s="239"/>
      <c r="BW426" s="239"/>
      <c r="BX426" s="239"/>
      <c r="BY426" s="239"/>
      <c r="BZ426" s="239"/>
      <c r="CA426" s="239"/>
      <c r="CB426" s="239"/>
      <c r="CC426" s="239"/>
      <c r="CD426" s="239"/>
      <c r="CE426" s="239"/>
      <c r="CF426" s="239"/>
      <c r="CG426" s="239"/>
      <c r="CH426" s="239"/>
      <c r="CI426" s="239"/>
      <c r="CJ426" s="239"/>
      <c r="CK426" s="239"/>
      <c r="CL426" s="239"/>
      <c r="CM426" s="239"/>
      <c r="CN426" s="239"/>
      <c r="CO426" s="239"/>
      <c r="CP426" s="239"/>
      <c r="CQ426" s="239"/>
      <c r="CR426" s="239"/>
      <c r="CS426" s="239"/>
      <c r="CT426" s="239"/>
      <c r="CU426" s="239"/>
      <c r="CV426" s="239"/>
      <c r="CW426" s="239"/>
      <c r="CX426" s="239"/>
      <c r="CY426" s="239"/>
      <c r="CZ426" s="239"/>
      <c r="DA426" s="239"/>
      <c r="DB426" s="239"/>
      <c r="DC426" s="239"/>
      <c r="DD426" s="239"/>
      <c r="DE426" s="239"/>
      <c r="DF426" s="239"/>
      <c r="DG426" s="239"/>
      <c r="DH426" s="239"/>
      <c r="DI426" s="239"/>
      <c r="DJ426" s="239"/>
      <c r="DK426" s="239"/>
      <c r="DL426" s="239"/>
      <c r="DM426" s="239"/>
      <c r="DN426" s="239"/>
      <c r="DO426" s="239"/>
      <c r="DP426" s="239"/>
      <c r="DQ426" s="239"/>
      <c r="DR426" s="239"/>
      <c r="DS426" s="239"/>
      <c r="DT426" s="239"/>
      <c r="DU426" s="239"/>
      <c r="DV426" s="239"/>
      <c r="DW426" s="239"/>
      <c r="DX426" s="239"/>
      <c r="DY426" s="239"/>
      <c r="DZ426" s="239"/>
    </row>
    <row r="427" spans="1:130" s="55" customFormat="1" ht="36.75" customHeight="1" x14ac:dyDescent="0.2">
      <c r="A427" s="255" t="s">
        <v>1127</v>
      </c>
      <c r="B427" s="255"/>
      <c r="C427" s="255"/>
      <c r="D427" s="255"/>
      <c r="E427" s="255"/>
      <c r="F427" s="255"/>
      <c r="G427" s="255"/>
      <c r="H427" s="255"/>
      <c r="I427" s="255"/>
      <c r="J427" s="255"/>
      <c r="K427" s="255"/>
      <c r="L427" s="255"/>
      <c r="M427" s="255"/>
      <c r="N427" s="255"/>
      <c r="O427" s="255"/>
      <c r="P427" s="255"/>
      <c r="Q427" s="255"/>
      <c r="R427" s="255"/>
      <c r="S427" s="255"/>
      <c r="T427" s="239"/>
      <c r="U427" s="239"/>
      <c r="V427" s="239"/>
      <c r="W427" s="239"/>
      <c r="X427" s="239"/>
      <c r="Y427" s="239"/>
      <c r="Z427" s="239"/>
      <c r="AC427" s="239"/>
      <c r="AD427" s="239"/>
      <c r="AE427" s="239"/>
      <c r="AF427" s="239"/>
      <c r="AG427" s="239"/>
      <c r="AH427" s="239"/>
      <c r="AI427" s="239"/>
      <c r="AJ427" s="239"/>
      <c r="AK427" s="239"/>
      <c r="AL427" s="240"/>
      <c r="AM427" s="239"/>
      <c r="AN427" s="239"/>
      <c r="AO427" s="239"/>
      <c r="AP427" s="239"/>
      <c r="AQ427" s="239"/>
      <c r="AR427" s="239"/>
      <c r="AS427" s="239"/>
      <c r="AT427" s="239"/>
      <c r="AU427" s="239"/>
      <c r="AV427" s="239"/>
      <c r="AW427" s="239"/>
      <c r="AX427" s="239"/>
      <c r="AY427" s="239"/>
      <c r="AZ427" s="239"/>
      <c r="BA427" s="239"/>
      <c r="BB427" s="239"/>
      <c r="BC427" s="239"/>
      <c r="BD427" s="239"/>
      <c r="BE427" s="239"/>
      <c r="BF427" s="239"/>
      <c r="BG427" s="239"/>
      <c r="BH427" s="239"/>
      <c r="BI427" s="239"/>
      <c r="BJ427" s="239"/>
      <c r="BK427" s="239"/>
      <c r="BL427" s="239"/>
      <c r="BM427" s="239"/>
      <c r="BN427" s="239"/>
      <c r="BO427" s="239"/>
      <c r="BP427" s="239"/>
      <c r="BQ427" s="239"/>
      <c r="BR427" s="239"/>
      <c r="BS427" s="239"/>
      <c r="BT427" s="239"/>
      <c r="BU427" s="239"/>
      <c r="BV427" s="239"/>
      <c r="BW427" s="239"/>
      <c r="BX427" s="239"/>
      <c r="BY427" s="239"/>
      <c r="BZ427" s="239"/>
      <c r="CA427" s="239"/>
      <c r="CB427" s="239"/>
      <c r="CC427" s="239"/>
      <c r="CD427" s="239"/>
      <c r="CE427" s="239"/>
      <c r="CF427" s="239"/>
      <c r="CG427" s="239"/>
      <c r="CH427" s="239"/>
      <c r="CI427" s="239"/>
      <c r="CJ427" s="239"/>
      <c r="CK427" s="239"/>
      <c r="CL427" s="239"/>
      <c r="CM427" s="239"/>
      <c r="CN427" s="239"/>
      <c r="CO427" s="239"/>
      <c r="CP427" s="239"/>
      <c r="CQ427" s="239"/>
      <c r="CR427" s="239"/>
      <c r="CS427" s="239"/>
      <c r="CT427" s="239"/>
      <c r="CU427" s="239"/>
      <c r="CV427" s="239"/>
      <c r="CW427" s="239"/>
      <c r="CX427" s="239"/>
      <c r="CY427" s="239"/>
      <c r="CZ427" s="239"/>
      <c r="DA427" s="239"/>
      <c r="DB427" s="239"/>
      <c r="DC427" s="239"/>
      <c r="DD427" s="239"/>
      <c r="DE427" s="239"/>
      <c r="DF427" s="239"/>
      <c r="DG427" s="239"/>
      <c r="DH427" s="239"/>
      <c r="DI427" s="239"/>
      <c r="DJ427" s="239"/>
      <c r="DK427" s="239"/>
      <c r="DL427" s="239"/>
      <c r="DM427" s="239"/>
      <c r="DN427" s="239"/>
      <c r="DO427" s="239"/>
      <c r="DP427" s="239"/>
      <c r="DQ427" s="239"/>
      <c r="DR427" s="239"/>
      <c r="DS427" s="239"/>
      <c r="DT427" s="239"/>
      <c r="DU427" s="239"/>
      <c r="DV427" s="239"/>
      <c r="DW427" s="239"/>
      <c r="DX427" s="239"/>
      <c r="DY427" s="239"/>
      <c r="DZ427" s="239"/>
    </row>
    <row r="428" spans="1:130" s="55" customFormat="1" ht="36.75" customHeight="1" x14ac:dyDescent="0.2">
      <c r="A428" s="255" t="s">
        <v>1130</v>
      </c>
      <c r="B428" s="255"/>
      <c r="C428" s="255"/>
      <c r="D428" s="255"/>
      <c r="E428" s="255"/>
      <c r="F428" s="255"/>
      <c r="G428" s="255"/>
      <c r="H428" s="255"/>
      <c r="I428" s="255"/>
      <c r="J428" s="255"/>
      <c r="K428" s="255"/>
      <c r="L428" s="255"/>
      <c r="M428" s="255"/>
      <c r="N428" s="255"/>
      <c r="O428" s="255"/>
      <c r="P428" s="255"/>
      <c r="Q428" s="255"/>
      <c r="R428" s="255"/>
      <c r="S428" s="255"/>
      <c r="T428" s="239"/>
      <c r="U428" s="239"/>
      <c r="V428" s="239"/>
      <c r="W428" s="239"/>
      <c r="X428" s="239"/>
      <c r="Y428" s="239"/>
      <c r="Z428" s="239"/>
      <c r="AC428" s="239"/>
      <c r="AD428" s="239"/>
      <c r="AE428" s="239"/>
      <c r="AF428" s="239"/>
      <c r="AG428" s="239"/>
      <c r="AH428" s="239"/>
      <c r="AI428" s="239"/>
      <c r="AJ428" s="239"/>
      <c r="AK428" s="239"/>
      <c r="AL428" s="240"/>
      <c r="AM428" s="239"/>
      <c r="AN428" s="239"/>
      <c r="AO428" s="239"/>
      <c r="AP428" s="239"/>
      <c r="AQ428" s="239"/>
      <c r="AR428" s="239"/>
      <c r="AS428" s="239"/>
      <c r="AT428" s="239"/>
      <c r="AU428" s="239"/>
      <c r="AV428" s="239"/>
      <c r="AW428" s="239"/>
      <c r="AX428" s="239"/>
      <c r="AY428" s="239"/>
      <c r="AZ428" s="239"/>
      <c r="BA428" s="239"/>
      <c r="BB428" s="239"/>
      <c r="BC428" s="239"/>
      <c r="BD428" s="239"/>
      <c r="BE428" s="239"/>
      <c r="BF428" s="239"/>
      <c r="BG428" s="239"/>
      <c r="BH428" s="239"/>
      <c r="BI428" s="239"/>
      <c r="BJ428" s="239"/>
      <c r="BK428" s="239"/>
      <c r="BL428" s="239"/>
      <c r="BM428" s="239"/>
      <c r="BN428" s="239"/>
      <c r="BO428" s="239"/>
      <c r="BP428" s="239"/>
      <c r="BQ428" s="239"/>
      <c r="BR428" s="239"/>
      <c r="BS428" s="239"/>
      <c r="BT428" s="239"/>
      <c r="BU428" s="239"/>
      <c r="BV428" s="239"/>
      <c r="BW428" s="239"/>
      <c r="BX428" s="239"/>
      <c r="BY428" s="239"/>
      <c r="BZ428" s="239"/>
      <c r="CA428" s="239"/>
      <c r="CB428" s="239"/>
      <c r="CC428" s="239"/>
      <c r="CD428" s="239"/>
      <c r="CE428" s="239"/>
      <c r="CF428" s="239"/>
      <c r="CG428" s="239"/>
      <c r="CH428" s="239"/>
      <c r="CI428" s="239"/>
      <c r="CJ428" s="239"/>
      <c r="CK428" s="239"/>
      <c r="CL428" s="239"/>
      <c r="CM428" s="239"/>
      <c r="CN428" s="239"/>
      <c r="CO428" s="239"/>
      <c r="CP428" s="239"/>
      <c r="CQ428" s="239"/>
      <c r="CR428" s="239"/>
      <c r="CS428" s="239"/>
      <c r="CT428" s="239"/>
      <c r="CU428" s="239"/>
      <c r="CV428" s="239"/>
      <c r="CW428" s="239"/>
      <c r="CX428" s="239"/>
      <c r="CY428" s="239"/>
      <c r="CZ428" s="239"/>
      <c r="DA428" s="239"/>
      <c r="DB428" s="239"/>
      <c r="DC428" s="239"/>
      <c r="DD428" s="239"/>
      <c r="DE428" s="239"/>
      <c r="DF428" s="239"/>
      <c r="DG428" s="239"/>
      <c r="DH428" s="239"/>
      <c r="DI428" s="239"/>
      <c r="DJ428" s="239"/>
      <c r="DK428" s="239"/>
      <c r="DL428" s="239"/>
      <c r="DM428" s="239"/>
      <c r="DN428" s="239"/>
      <c r="DO428" s="239"/>
      <c r="DP428" s="239"/>
      <c r="DQ428" s="239"/>
      <c r="DR428" s="239"/>
      <c r="DS428" s="239"/>
      <c r="DT428" s="239"/>
      <c r="DU428" s="239"/>
      <c r="DV428" s="239"/>
      <c r="DW428" s="239"/>
      <c r="DX428" s="239"/>
      <c r="DY428" s="239"/>
      <c r="DZ428" s="239"/>
    </row>
    <row r="429" spans="1:130" s="10" customFormat="1" ht="23.25" customHeight="1" x14ac:dyDescent="0.2">
      <c r="A429" s="347" t="s">
        <v>1139</v>
      </c>
      <c r="B429" s="347"/>
      <c r="C429" s="347"/>
      <c r="D429" s="347"/>
      <c r="E429" s="347"/>
      <c r="F429" s="347"/>
      <c r="G429" s="347"/>
      <c r="H429" s="347"/>
      <c r="I429" s="347"/>
      <c r="J429" s="347"/>
      <c r="K429" s="347"/>
      <c r="L429" s="347"/>
      <c r="M429" s="347"/>
      <c r="N429" s="347"/>
      <c r="O429" s="347"/>
      <c r="P429" s="347"/>
      <c r="Q429" s="347"/>
      <c r="R429" s="347"/>
      <c r="S429" s="347"/>
    </row>
    <row r="432" spans="1:130" x14ac:dyDescent="0.2">
      <c r="B432" s="16"/>
      <c r="C432" s="16"/>
    </row>
    <row r="433" spans="2:3" x14ac:dyDescent="0.2">
      <c r="B433" s="16"/>
    </row>
    <row r="437" spans="2:3" x14ac:dyDescent="0.2">
      <c r="B437" s="16"/>
      <c r="C437" s="16"/>
    </row>
  </sheetData>
  <mergeCells count="122">
    <mergeCell ref="DU2:EO2"/>
    <mergeCell ref="DU5:EO5"/>
    <mergeCell ref="EP5:FJ5"/>
    <mergeCell ref="EP2:FJ2"/>
    <mergeCell ref="FK2:FV2"/>
    <mergeCell ref="FK5:FV5"/>
    <mergeCell ref="FH6:FJ6"/>
    <mergeCell ref="A424:S424"/>
    <mergeCell ref="FK6:FM6"/>
    <mergeCell ref="BJ2:CD2"/>
    <mergeCell ref="BJ5:CD5"/>
    <mergeCell ref="CE5:CY5"/>
    <mergeCell ref="CE2:CY2"/>
    <mergeCell ref="CZ2:DT2"/>
    <mergeCell ref="CZ5:DT5"/>
    <mergeCell ref="A409:S409"/>
    <mergeCell ref="CT6:CV6"/>
    <mergeCell ref="A405:S405"/>
    <mergeCell ref="A406:S406"/>
    <mergeCell ref="CW6:CY6"/>
    <mergeCell ref="BJ6:BL6"/>
    <mergeCell ref="AU6:AW6"/>
    <mergeCell ref="BD6:BF6"/>
    <mergeCell ref="CQ6:CS6"/>
    <mergeCell ref="A425:S425"/>
    <mergeCell ref="FN6:FP6"/>
    <mergeCell ref="A426:S426"/>
    <mergeCell ref="FQ6:FS6"/>
    <mergeCell ref="FT6:FV6"/>
    <mergeCell ref="A427:S427"/>
    <mergeCell ref="AI6:AK6"/>
    <mergeCell ref="EA6:EC6"/>
    <mergeCell ref="ED6:EF6"/>
    <mergeCell ref="EG6:EI6"/>
    <mergeCell ref="EJ6:EL6"/>
    <mergeCell ref="CE6:CG6"/>
    <mergeCell ref="CH6:CJ6"/>
    <mergeCell ref="DI6:DK6"/>
    <mergeCell ref="DL6:DN6"/>
    <mergeCell ref="DU6:DW6"/>
    <mergeCell ref="DX6:DZ6"/>
    <mergeCell ref="DO6:DQ6"/>
    <mergeCell ref="DR6:DT6"/>
    <mergeCell ref="A412:S412"/>
    <mergeCell ref="CZ6:DB6"/>
    <mergeCell ref="DC6:DE6"/>
    <mergeCell ref="A408:S408"/>
    <mergeCell ref="DF6:DH6"/>
    <mergeCell ref="A429:S429"/>
    <mergeCell ref="A398:S398"/>
    <mergeCell ref="A399:S399"/>
    <mergeCell ref="A402:S402"/>
    <mergeCell ref="Q6:S6"/>
    <mergeCell ref="A395:S395"/>
    <mergeCell ref="A403:S403"/>
    <mergeCell ref="A404:S404"/>
    <mergeCell ref="A400:S400"/>
    <mergeCell ref="A407:S407"/>
    <mergeCell ref="A413:S413"/>
    <mergeCell ref="A414:S414"/>
    <mergeCell ref="A410:S410"/>
    <mergeCell ref="A391:S391"/>
    <mergeCell ref="A392:S392"/>
    <mergeCell ref="A411:S411"/>
    <mergeCell ref="A393:S393"/>
    <mergeCell ref="A389:S389"/>
    <mergeCell ref="A390:S390"/>
    <mergeCell ref="A401:S401"/>
    <mergeCell ref="A396:S396"/>
    <mergeCell ref="A397:S397"/>
    <mergeCell ref="A394:S394"/>
    <mergeCell ref="A428:S428"/>
    <mergeCell ref="R1:S1"/>
    <mergeCell ref="B2:S2"/>
    <mergeCell ref="T2:AN2"/>
    <mergeCell ref="T5:AN5"/>
    <mergeCell ref="AO5:BI5"/>
    <mergeCell ref="AO2:BI2"/>
    <mergeCell ref="A3:M3"/>
    <mergeCell ref="R4:S4"/>
    <mergeCell ref="A5:A7"/>
    <mergeCell ref="E6:G6"/>
    <mergeCell ref="H6:J6"/>
    <mergeCell ref="K6:M6"/>
    <mergeCell ref="N6:P6"/>
    <mergeCell ref="B5:D6"/>
    <mergeCell ref="E5:S5"/>
    <mergeCell ref="BG6:BI6"/>
    <mergeCell ref="AR6:AT6"/>
    <mergeCell ref="AL6:AN6"/>
    <mergeCell ref="BA6:BC6"/>
    <mergeCell ref="AX6:AZ6"/>
    <mergeCell ref="T6:V6"/>
    <mergeCell ref="W6:Y6"/>
    <mergeCell ref="AO6:AQ6"/>
    <mergeCell ref="Z6:AB6"/>
    <mergeCell ref="FE6:FG6"/>
    <mergeCell ref="A421:S421"/>
    <mergeCell ref="ES6:EU6"/>
    <mergeCell ref="A417:S417"/>
    <mergeCell ref="A418:S418"/>
    <mergeCell ref="EV6:EX6"/>
    <mergeCell ref="A419:S419"/>
    <mergeCell ref="CB6:CD6"/>
    <mergeCell ref="A415:S415"/>
    <mergeCell ref="EM6:EO6"/>
    <mergeCell ref="EP6:ER6"/>
    <mergeCell ref="A416:S416"/>
    <mergeCell ref="BY6:CA6"/>
    <mergeCell ref="BM6:BO6"/>
    <mergeCell ref="BP6:BR6"/>
    <mergeCell ref="AC6:AE6"/>
    <mergeCell ref="AF6:AH6"/>
    <mergeCell ref="BS6:BU6"/>
    <mergeCell ref="BV6:BX6"/>
    <mergeCell ref="CK6:CM6"/>
    <mergeCell ref="CN6:CP6"/>
    <mergeCell ref="A422:S422"/>
    <mergeCell ref="A423:S423"/>
    <mergeCell ref="EY6:FA6"/>
    <mergeCell ref="FB6:FD6"/>
    <mergeCell ref="A420:S420"/>
  </mergeCells>
  <printOptions horizontalCentered="1"/>
  <pageMargins left="0.11811023622047245" right="0.11811023622047245" top="0.19685039370078741" bottom="0" header="0" footer="0"/>
  <pageSetup paperSize="9" scale="30" fitToHeight="0" orientation="portrait" r:id="rId1"/>
  <colBreaks count="4" manualBreakCount="4">
    <brk id="19" max="426" man="1"/>
    <brk id="40" max="426" man="1"/>
    <brk id="61" max="426" man="1"/>
    <brk id="124" max="4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2021-10-26T08:10:00Z</cp:lastPrinted>
  <dcterms:created xsi:type="dcterms:W3CDTF">2019-10-10T14:43:12Z</dcterms:created>
  <dcterms:modified xsi:type="dcterms:W3CDTF">2021-10-29T08:11:17Z</dcterms:modified>
</cp:coreProperties>
</file>