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4490" windowHeight="12405"/>
  </bookViews>
  <sheets>
    <sheet name="9 месяцев 2021 года" sheetId="1" r:id="rId1"/>
  </sheets>
  <definedNames>
    <definedName name="_xlnm._FilterDatabase" localSheetId="0" hidden="1">'9 месяцев 2021 года'!$B$5:$H$112</definedName>
    <definedName name="Z_2505F84B_EDD5_43D7_8CE7_AFF925DFBFF7_.wvu.Cols" localSheetId="0" hidden="1">'9 месяцев 2021 года'!#REF!</definedName>
    <definedName name="Z_2505F84B_EDD5_43D7_8CE7_AFF925DFBFF7_.wvu.PrintArea" localSheetId="0" hidden="1">'9 месяцев 2021 года'!$B$1:$H$112</definedName>
    <definedName name="Z_2505F84B_EDD5_43D7_8CE7_AFF925DFBFF7_.wvu.PrintTitles" localSheetId="0" hidden="1">'9 месяцев 2021 года'!$B:$B,'9 месяцев 2021 года'!$3:$5</definedName>
    <definedName name="Z_2505F84B_EDD5_43D7_8CE7_AFF925DFBFF7_.wvu.Rows" localSheetId="0" hidden="1">'9 месяцев 2021 года'!#REF!,'9 месяцев 2021 года'!$5:$5,'9 месяцев 2021 года'!#REF!,'9 месяцев 2021 года'!#REF!,'9 месяцев 2021 года'!#REF!,'9 месяцев 2021 года'!#REF!</definedName>
    <definedName name="Z_9D015A7B_71BF_4A38_92C8_CCD8973F5CA0_.wvu.Cols" localSheetId="0" hidden="1">'9 месяцев 2021 года'!#REF!,'9 месяцев 2021 года'!#REF!</definedName>
    <definedName name="Z_9D015A7B_71BF_4A38_92C8_CCD8973F5CA0_.wvu.FilterData" localSheetId="0" hidden="1">'9 месяцев 2021 года'!$B$5:$H$112</definedName>
    <definedName name="Z_9D015A7B_71BF_4A38_92C8_CCD8973F5CA0_.wvu.PrintArea" localSheetId="0" hidden="1">'9 месяцев 2021 года'!#REF!</definedName>
    <definedName name="Z_9D015A7B_71BF_4A38_92C8_CCD8973F5CA0_.wvu.PrintTitles" localSheetId="0" hidden="1">'9 месяцев 2021 года'!$B:$B,'9 месяцев 2021 года'!$3:$5</definedName>
    <definedName name="Z_9D015A7B_71BF_4A38_92C8_CCD8973F5CA0_.wvu.Rows" localSheetId="0" hidden="1">'9 месяцев 2021 года'!#REF!</definedName>
    <definedName name="_xlnm.Print_Titles" localSheetId="0">'9 месяцев 2021 года'!$B:$B,'9 месяцев 2021 года'!$3:$4</definedName>
    <definedName name="_xlnm.Print_Area" localSheetId="0">'9 месяцев 2021 года'!$A$1:$H$132</definedName>
  </definedNames>
  <calcPr calcId="145621"/>
</workbook>
</file>

<file path=xl/calcChain.xml><?xml version="1.0" encoding="utf-8"?>
<calcChain xmlns="http://schemas.openxmlformats.org/spreadsheetml/2006/main">
  <c r="H80" i="1" l="1"/>
  <c r="E129" i="1" l="1"/>
  <c r="D129" i="1"/>
  <c r="D74" i="1"/>
  <c r="H130" i="1" l="1"/>
  <c r="G129" i="1"/>
  <c r="G128" i="1"/>
  <c r="H127" i="1"/>
  <c r="H125" i="1"/>
  <c r="H124" i="1"/>
  <c r="G124" i="1"/>
  <c r="H122" i="1"/>
  <c r="H121" i="1"/>
  <c r="G121" i="1"/>
  <c r="H119" i="1"/>
  <c r="G118" i="1"/>
  <c r="G116" i="1"/>
  <c r="H115" i="1"/>
  <c r="H114" i="1"/>
  <c r="H112" i="1"/>
  <c r="H110" i="1"/>
  <c r="G110" i="1"/>
  <c r="H107" i="1"/>
  <c r="H106" i="1"/>
  <c r="H105" i="1"/>
  <c r="G105" i="1"/>
  <c r="H103" i="1"/>
  <c r="H102" i="1"/>
  <c r="H101" i="1"/>
  <c r="G101" i="1"/>
  <c r="H100" i="1"/>
  <c r="H98" i="1"/>
  <c r="G98" i="1"/>
  <c r="H96" i="1"/>
  <c r="H95" i="1"/>
  <c r="H94" i="1"/>
  <c r="H93" i="1"/>
  <c r="G93" i="1"/>
  <c r="G90" i="1"/>
  <c r="H88" i="1"/>
  <c r="H87" i="1"/>
  <c r="H85" i="1"/>
  <c r="G85" i="1"/>
  <c r="H84" i="1"/>
  <c r="H83" i="1"/>
  <c r="H82" i="1"/>
  <c r="H77" i="1"/>
  <c r="H76" i="1"/>
  <c r="H75" i="1"/>
  <c r="G74" i="1"/>
  <c r="H73" i="1"/>
  <c r="H72" i="1"/>
  <c r="H71" i="1"/>
  <c r="G70" i="1"/>
  <c r="H65" i="1"/>
  <c r="H69" i="1"/>
  <c r="H67" i="1"/>
  <c r="H66" i="1"/>
  <c r="G65" i="1"/>
  <c r="H56" i="1"/>
  <c r="H53" i="1"/>
  <c r="H52" i="1"/>
  <c r="H50" i="1"/>
  <c r="H49" i="1"/>
  <c r="H48" i="1"/>
  <c r="G48" i="1"/>
  <c r="H47" i="1"/>
  <c r="H46" i="1"/>
  <c r="H44" i="1"/>
  <c r="H43" i="1"/>
  <c r="G43" i="1"/>
  <c r="H42" i="1"/>
  <c r="H41" i="1"/>
  <c r="H39" i="1"/>
  <c r="H38" i="1"/>
  <c r="G38" i="1"/>
  <c r="H35" i="1"/>
  <c r="H34" i="1"/>
  <c r="H33" i="1"/>
  <c r="H32" i="1"/>
  <c r="H31" i="1"/>
  <c r="H30" i="1"/>
  <c r="H28" i="1"/>
  <c r="H27" i="1"/>
  <c r="H26" i="1"/>
  <c r="H25" i="1"/>
  <c r="H24" i="1"/>
  <c r="G24" i="1"/>
  <c r="G15" i="1"/>
  <c r="H14" i="1"/>
  <c r="H10" i="1"/>
  <c r="H8" i="1"/>
  <c r="H7" i="1"/>
  <c r="H6" i="1"/>
  <c r="G6" i="1"/>
  <c r="F130" i="1" l="1"/>
  <c r="C128" i="1" l="1"/>
  <c r="E124" i="1"/>
  <c r="D124" i="1"/>
  <c r="F124" i="1" s="1"/>
  <c r="C124" i="1"/>
  <c r="F127" i="1"/>
  <c r="F126" i="1"/>
  <c r="F125" i="1"/>
  <c r="F123" i="1"/>
  <c r="F122" i="1"/>
  <c r="E121" i="1"/>
  <c r="D121" i="1"/>
  <c r="F121" i="1" s="1"/>
  <c r="C121" i="1"/>
  <c r="F120" i="1"/>
  <c r="F119" i="1"/>
  <c r="F118" i="1"/>
  <c r="E118" i="1"/>
  <c r="D118" i="1"/>
  <c r="C118" i="1"/>
  <c r="E116" i="1"/>
  <c r="F116" i="1" s="1"/>
  <c r="D116" i="1"/>
  <c r="C116" i="1"/>
  <c r="F117" i="1"/>
  <c r="F115" i="1"/>
  <c r="F114" i="1"/>
  <c r="F113" i="1"/>
  <c r="F112" i="1"/>
  <c r="F111" i="1"/>
  <c r="E110" i="1"/>
  <c r="D110" i="1"/>
  <c r="F110" i="1" s="1"/>
  <c r="C110" i="1"/>
  <c r="F109" i="1"/>
  <c r="F108" i="1"/>
  <c r="F107" i="1"/>
  <c r="F106" i="1"/>
  <c r="F105" i="1"/>
  <c r="E105" i="1"/>
  <c r="D105" i="1"/>
  <c r="C105" i="1"/>
  <c r="F104" i="1"/>
  <c r="F103" i="1"/>
  <c r="F102" i="1"/>
  <c r="E101" i="1"/>
  <c r="D101" i="1"/>
  <c r="F101" i="1" s="1"/>
  <c r="C101" i="1"/>
  <c r="F99" i="1"/>
  <c r="F100" i="1"/>
  <c r="E98" i="1"/>
  <c r="F98" i="1" s="1"/>
  <c r="D98" i="1"/>
  <c r="C98" i="1"/>
  <c r="F93" i="1"/>
  <c r="F97" i="1"/>
  <c r="F96" i="1"/>
  <c r="F95" i="1"/>
  <c r="F94" i="1"/>
  <c r="E93" i="1"/>
  <c r="D93" i="1"/>
  <c r="C93" i="1"/>
  <c r="F92" i="1"/>
  <c r="F91" i="1"/>
  <c r="E90" i="1"/>
  <c r="D90" i="1"/>
  <c r="F90" i="1" s="1"/>
  <c r="C90" i="1"/>
  <c r="F89" i="1"/>
  <c r="F88" i="1"/>
  <c r="F87" i="1"/>
  <c r="F86" i="1"/>
  <c r="E85" i="1"/>
  <c r="D85" i="1"/>
  <c r="F85" i="1" s="1"/>
  <c r="C85" i="1"/>
  <c r="F84" i="1"/>
  <c r="F82" i="1"/>
  <c r="F81" i="1"/>
  <c r="F80" i="1"/>
  <c r="F79" i="1"/>
  <c r="F78" i="1"/>
  <c r="F77" i="1"/>
  <c r="F76" i="1"/>
  <c r="F75" i="1"/>
  <c r="E74" i="1"/>
  <c r="F74" i="1"/>
  <c r="C74" i="1"/>
  <c r="F73" i="1"/>
  <c r="F72" i="1"/>
  <c r="F71" i="1"/>
  <c r="E70" i="1"/>
  <c r="H70" i="1" s="1"/>
  <c r="D70" i="1"/>
  <c r="C70" i="1"/>
  <c r="F65" i="1"/>
  <c r="E65" i="1"/>
  <c r="D65" i="1"/>
  <c r="C65" i="1"/>
  <c r="F69" i="1"/>
  <c r="F67" i="1"/>
  <c r="F66" i="1"/>
  <c r="F64" i="1"/>
  <c r="F63" i="1"/>
  <c r="F62" i="1"/>
  <c r="F61" i="1"/>
  <c r="F60" i="1"/>
  <c r="F59" i="1"/>
  <c r="F58" i="1"/>
  <c r="E57" i="1"/>
  <c r="D57" i="1"/>
  <c r="F57" i="1" s="1"/>
  <c r="C57" i="1"/>
  <c r="F56" i="1"/>
  <c r="F54" i="1"/>
  <c r="F53" i="1"/>
  <c r="F52" i="1"/>
  <c r="F51" i="1"/>
  <c r="F50" i="1"/>
  <c r="F49" i="1"/>
  <c r="E48" i="1"/>
  <c r="D48" i="1"/>
  <c r="F48" i="1" s="1"/>
  <c r="C48" i="1"/>
  <c r="F43" i="1"/>
  <c r="F47" i="1"/>
  <c r="F46" i="1"/>
  <c r="F45" i="1"/>
  <c r="F44" i="1"/>
  <c r="E43" i="1"/>
  <c r="D43" i="1"/>
  <c r="C43" i="1"/>
  <c r="F42" i="1"/>
  <c r="F41" i="1"/>
  <c r="F40" i="1"/>
  <c r="F39" i="1"/>
  <c r="E38" i="1"/>
  <c r="D38" i="1"/>
  <c r="F38" i="1" s="1"/>
  <c r="C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E24" i="1"/>
  <c r="D24" i="1"/>
  <c r="F24" i="1" s="1"/>
  <c r="C24" i="1"/>
  <c r="F14" i="1"/>
  <c r="F11" i="1"/>
  <c r="F10" i="1"/>
  <c r="F9" i="1"/>
  <c r="F8" i="1"/>
  <c r="F7" i="1"/>
  <c r="E6" i="1"/>
  <c r="D6" i="1"/>
  <c r="F6" i="1" s="1"/>
  <c r="C6" i="1"/>
  <c r="F70" i="1" l="1"/>
  <c r="E128" i="1"/>
  <c r="D128" i="1"/>
  <c r="H128" i="1" l="1"/>
  <c r="H129" i="1"/>
  <c r="F129" i="1"/>
  <c r="F128" i="1"/>
</calcChain>
</file>

<file path=xl/sharedStrings.xml><?xml version="1.0" encoding="utf-8"?>
<sst xmlns="http://schemas.openxmlformats.org/spreadsheetml/2006/main" count="284" uniqueCount="269">
  <si>
    <t xml:space="preserve">Сведения об исполнении областного бюджета Саратовской области по расходам в разрезе государственных программ </t>
  </si>
  <si>
    <t>тыс. рублей</t>
  </si>
  <si>
    <t>Код целевой статьи расходов</t>
  </si>
  <si>
    <t>Наименование</t>
  </si>
  <si>
    <t>Темп роста к соответствующему периоду прошлого года, %</t>
  </si>
  <si>
    <t xml:space="preserve">Утверждено в гос. программе (годовой план) </t>
  </si>
  <si>
    <t xml:space="preserve">Утвержденные бюджетные назначения (годовой план)* </t>
  </si>
  <si>
    <t xml:space="preserve">Исполнение </t>
  </si>
  <si>
    <t>% исполнения к утвержденным бюджетным назначениям</t>
  </si>
  <si>
    <t>52 0 00 00000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</si>
  <si>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«Социальная поддержка и социальное обслуживание населения Саратовской области»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</t>
    </r>
  </si>
  <si>
    <t>52 1 00 00000</t>
  </si>
  <si>
    <t>Подпрограмма «Социальная поддержка граждан»</t>
  </si>
  <si>
    <t>52 2 00 00000</t>
  </si>
  <si>
    <t>Подпрограмма «Социальное обслуживание граждан»</t>
  </si>
  <si>
    <t>52 3 00 00000</t>
  </si>
  <si>
    <t>Подпрограмма  «Развитие системы социальной защиты граждан»</t>
  </si>
  <si>
    <t>52 4 00 00000</t>
  </si>
  <si>
    <t>Подпрограмма «Старшее поколение»</t>
  </si>
  <si>
    <t>52 5 00 00000</t>
  </si>
  <si>
    <t>Подпрограмма «Развитие институтов гражданского общества и поддержка социально ориентированных некоммерческих организаций в Саратовской области»</t>
  </si>
  <si>
    <t>52 6 00 00000</t>
  </si>
  <si>
    <t>Подпрограмма «Социальная программа Саратовской области, связанная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являющимся получателями трудовых пенсий по старости и по инвалидности, и обучением компьютерной грамотности неработающих пенсионеров»</t>
  </si>
  <si>
    <t>52 7 00 00000</t>
  </si>
  <si>
    <t xml:space="preserve">Подпрограмма «Социальная программа Саратовской области, связанная со строительством (реконструкцией) объектов организаций социального обслуживания населения, с ремонтом домов системы социального обслуживания граждан муниципального специализированного жилищного фонда, предоставляемых для проживания отдельных категорий граждан, а также с благоустройством прилегающей территории,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являющимся получателями страховых пенсий по старости и по инвалидности, и обучением компьютерной грамотности неработающих пенсионеров» </t>
  </si>
  <si>
    <t>52 8 00 00000</t>
  </si>
  <si>
    <t>Подпрограмма «Формирование системы комплексной реабилитации и абилитации инвалидов, в том числе детей-инвалидов»</t>
  </si>
  <si>
    <t>54 0 00 00000</t>
  </si>
  <si>
    <t>54 1 00 00000</t>
  </si>
  <si>
    <t>Подпрограмма «Содействие занятости населения и социальная поддержка безработных граждан»</t>
  </si>
  <si>
    <t>54 3 00 00000</t>
  </si>
  <si>
    <t>Подпрограмма «Регулирование трудовой миграции»</t>
  </si>
  <si>
    <t>54 4 00 00000</t>
  </si>
  <si>
    <t>Подпрограмма «Оказание содействия добровольному переселению в Саратовскую область соотечественников, проживающих за рубежом»</t>
  </si>
  <si>
    <t>54 5 00 00000</t>
  </si>
  <si>
    <t>Подпрограмма «Подпрограмма «Дополнительные мероприятия в сфере занятости населения, направленные на снижение напряженности на рынке труда Саратовской области»</t>
  </si>
  <si>
    <t>54 6 00 00000</t>
  </si>
  <si>
    <t>Подпрограмма «Совершенствование социального партнерства</t>
  </si>
  <si>
    <t>54 7 00 00000</t>
  </si>
  <si>
    <t>Подпрограмма «Улучшение условий и охраны труда»</t>
  </si>
  <si>
    <t>54 8 00 00000</t>
  </si>
  <si>
    <t>Подпрограмма «Сопровождение инвалидов молодого возраста при трудоустройстве»</t>
  </si>
  <si>
    <t>54 9 00 00000</t>
  </si>
  <si>
    <t>Подпрограмма «Материально-техническая база и кадровый потенциал сферы занятости, труда и миграции Саратовской области»</t>
  </si>
  <si>
    <t>55 0 00 00000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</si>
  <si>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«Культура Саратовской области»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</t>
    </r>
  </si>
  <si>
    <t>55 1 00 00000</t>
  </si>
  <si>
    <t>Подпрограмма «Музеи»</t>
  </si>
  <si>
    <t>55 2 00 00000</t>
  </si>
  <si>
    <t>Подпрограмма «Театры»</t>
  </si>
  <si>
    <t>55 3 00 00000</t>
  </si>
  <si>
    <t>Подпрограмма «Концертные организации и коллективы»</t>
  </si>
  <si>
    <t>55 4 00 00000</t>
  </si>
  <si>
    <t>Подпрограмма «Библиотеки»</t>
  </si>
  <si>
    <t>55 5 00 00000</t>
  </si>
  <si>
    <t>Подпрограмма «Система образования в сфере культуры»</t>
  </si>
  <si>
    <t>55 6 00 00000</t>
  </si>
  <si>
    <t>Подпрограмма «Культурно-досуговые учреждения»</t>
  </si>
  <si>
    <t>55 7 00 00000</t>
  </si>
  <si>
    <t>Подпрограмма «Государственная охрана, сохранение и популяризация объектов культурного наследия»</t>
  </si>
  <si>
    <t>55 8 00 00000</t>
  </si>
  <si>
    <t>Подпрограмма «Архивы»</t>
  </si>
  <si>
    <t>55 9 00 00000</t>
  </si>
  <si>
    <t>Подпрограмма «Творческое развитие детей и молодежи в сфере культуры»</t>
  </si>
  <si>
    <t>55 А 00 00000</t>
  </si>
  <si>
    <t>Подпрограмма «Укрепление материально-технической базы учреждений в сфере культуры»</t>
  </si>
  <si>
    <t>55 Б 00 00000</t>
  </si>
  <si>
    <t>Подпрограмма «Развитие кадрового потенциала сферы культуры»</t>
  </si>
  <si>
    <t>55 Г 00 00000</t>
  </si>
  <si>
    <t>Подпрограмма «Популяризация культурных традиций»</t>
  </si>
  <si>
    <t>55 Д 00 00000</t>
  </si>
  <si>
    <t>Подпрограмма «Гармонизация межнациональных отношений и этнокультурное развитие народов Саратовской области»</t>
  </si>
  <si>
    <t>56 0 00 00000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</si>
  <si>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физической культуры, спорта, туризма и молодежной политики»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</t>
    </r>
  </si>
  <si>
    <t>56 1 00 00000</t>
  </si>
  <si>
    <t>Подпрограмма «Физическая культура и спорт. Подготовка спортивного резерва»</t>
  </si>
  <si>
    <t>56 2 00 00000</t>
  </si>
  <si>
    <t>Подпрограмма «Туризм»</t>
  </si>
  <si>
    <t>56 3 00 00000</t>
  </si>
  <si>
    <t>Подпрограмма «Молодежная политика»</t>
  </si>
  <si>
    <t>56 4 00 00000</t>
  </si>
  <si>
    <t>Подпрограмма «Материально-техническая база спорта»</t>
  </si>
  <si>
    <t>58 0 00 00000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</si>
  <si>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«Развитие экономического потенциала и повышение инвестиционной привлекательности региона»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</t>
    </r>
  </si>
  <si>
    <t>58 1 00 00000</t>
  </si>
  <si>
    <t>Подпрограмма «Стратегическое планирование и оперативное управление социально-экономическим развитием региона»</t>
  </si>
  <si>
    <t>58 2 00 00000</t>
  </si>
  <si>
    <t>Подпрограмма «Развитие инвестиционной, внешнеэкономической деятельности, международного сотрудничества и межрегиональных связей Саратовской области»</t>
  </si>
  <si>
    <t>58 3 00 00000</t>
  </si>
  <si>
    <t>Подпрограмма «Развитие малого и среднего предпринимательства в  Саратовской области»</t>
  </si>
  <si>
    <t>58 5 00 00000</t>
  </si>
  <si>
    <t>Подпрограмма «Сокращение административных барьеров, повышение доступности государственных услуг»</t>
  </si>
  <si>
    <t>5A 0 00 00000</t>
  </si>
  <si>
    <t>Государственная программа Саратовской области «Развитие образования в Саратовской области»</t>
  </si>
  <si>
    <t>5А 1 00 00000</t>
  </si>
  <si>
    <t>Подпрограмма «Развитие системы дошкольного образования»</t>
  </si>
  <si>
    <t>5А 2 00 00000</t>
  </si>
  <si>
    <t>Подпрограмма «Развитие системы общего и дополнительного образования»</t>
  </si>
  <si>
    <t>5А 3 00 00000</t>
  </si>
  <si>
    <t>Подпрограмма «Поддержка одаренных детей Саратовской области»</t>
  </si>
  <si>
    <t>5А 4 00 00000</t>
  </si>
  <si>
    <t>Подпрограмма «Развитие профессионального образования»</t>
  </si>
  <si>
    <t>5А 5 00 00000</t>
  </si>
  <si>
    <t>Подпрограмма «Социальная адаптация детей-сирот, детей, оставшихся без попечения родителей»</t>
  </si>
  <si>
    <t>5А 6 00 00000</t>
  </si>
  <si>
    <t>Подпрограмма «Развитие финансовой грамотности населения области»</t>
  </si>
  <si>
    <t>5А 7 00 00000</t>
  </si>
  <si>
    <t>Подпрограмма «Создание в Саратовской области новых мест в общеобразовательных организациях»</t>
  </si>
  <si>
    <t>5А 8 00 00000</t>
  </si>
  <si>
    <t>Подпрограмма «Совершенствование управления системой образования»</t>
  </si>
  <si>
    <t>5Г 0 00 00000</t>
  </si>
  <si>
    <t>Государственная программа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</si>
  <si>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5Г 1 00 00000</t>
  </si>
  <si>
    <t>Подпрограмма «Развитие отраслей агропромышленного комплекса, обеспечивающих ускоренное импортозамещение основных видов сельскохозяйственной продукции, сырья и продовольствия»</t>
  </si>
  <si>
    <t>5Г 2 00 00000</t>
  </si>
  <si>
    <t>Подпрограмма «Развитие мелиорации земель сельскохозяйственного назначения Саратовской области»</t>
  </si>
  <si>
    <t>5Г 3 00 00000</t>
  </si>
  <si>
    <t>Подпрограмма «Устойчивое развитие сельских территорий Саратовской области»</t>
  </si>
  <si>
    <t>5Г 4 00 00000</t>
  </si>
  <si>
    <t>Подпрограмма «Обеспечение реализации государственной программы Саратовской области «Развитие сельского хозяйства и регулирование рынков сельскохозяйственной продукции, сырья и продовольствия в Саратовской области»</t>
  </si>
  <si>
    <t>5Д 0 00 00000</t>
  </si>
  <si>
    <t>Государственная программа Саратовской области «Развитие здравоохранения»</t>
  </si>
  <si>
    <t>5Д 1 00 00000</t>
  </si>
  <si>
    <t>Подпрограмма «Совершенствование оказания медицинской помощи, включая профилактику заболеваний и формирование здорового образа жизни»</t>
  </si>
  <si>
    <t>5Д 2 00 00000</t>
  </si>
  <si>
    <t>Подпрограмма «Развитие кадровых ресурсов в здравоохранении»</t>
  </si>
  <si>
    <t>5Д 3 00 00000</t>
  </si>
  <si>
    <t>Подпрограмма «Информационные технологии и управление развитием отрасли»</t>
  </si>
  <si>
    <t>5Е 0 00 00000</t>
  </si>
  <si>
    <t>Государственная программа Саратовской области «Обеспечение населения доступным жильем и развитие жилищно-коммунальной инфраструктуры»</t>
  </si>
  <si>
    <t>5Е 1 00 00000</t>
  </si>
  <si>
    <t>Подпрограмма «Комплексное освоение и развитие территорий в целях жилищного строительства»</t>
  </si>
  <si>
    <t>5Е 2 00 00000</t>
  </si>
  <si>
    <t>Подпрограмма «Капитальный ремонт и ремонт в многоквартирных домах Саратовской области»</t>
  </si>
  <si>
    <t>5Е 3 00 00000</t>
  </si>
  <si>
    <t>Подпрограмма «Обеспечение жилыми помещениями молодых семей»</t>
  </si>
  <si>
    <t>5Е 4 00 00000</t>
  </si>
  <si>
    <t>Подпрограмма «Обеспечение жилыми помещениями детей-сирот и детей, оставшихся без попечения родителей»</t>
  </si>
  <si>
    <t>5Е 5 00 0000</t>
  </si>
  <si>
    <t>Подпрограмма «Обеспечение жилыми помещениями отдельных категорий граждан, установленных законодательством Саратовской области»</t>
  </si>
  <si>
    <t>5Е 6 00 00000</t>
  </si>
  <si>
    <t>Подпрограмма  «Развитие ипотечного жилищного кредитования»</t>
  </si>
  <si>
    <t>5Е 7 00 00000</t>
  </si>
  <si>
    <t>Подпрограмма «Обеспечение жильем отдельных категорий граждан в соответствии с федеральным законодательством»</t>
  </si>
  <si>
    <t>5Е 8 00 00000</t>
  </si>
  <si>
    <t>Подпрограмма «Повышение качества водоснабжения и водоотведения»</t>
  </si>
  <si>
    <t>5Е 9 00 00000</t>
  </si>
  <si>
    <t>Подпрограмма «Градостроительное планирование, развитие территорий. Снижение административных барьеров в области строительства»</t>
  </si>
  <si>
    <t>5Е А 00 00000</t>
  </si>
  <si>
    <t>Подпрограмма «Обеспечение устойчивого сокращения непригодного для проживания жилищного фонда»</t>
  </si>
  <si>
    <t>5Ж 0 00 00000</t>
  </si>
  <si>
    <t>Государственная программа Саратовской области «Развитие транспортной системы»</t>
  </si>
  <si>
    <t>5Ж 1 00 00000</t>
  </si>
  <si>
    <t>Подпрограмма «Модернизация и развитие транспортного комплекса Саратовской области»</t>
  </si>
  <si>
    <t>5Ж 2 00 00000</t>
  </si>
  <si>
    <t>Подпрограмма  «Развитие и обеспечение сохранности сети автомобильных дорог Саратовской области»</t>
  </si>
  <si>
    <t>5Ж 3 00 00000</t>
  </si>
  <si>
    <t>Подпрограмма «Повышение безопасности дорожного движения в Саратовской области»</t>
  </si>
  <si>
    <t>5Ж 5 00 00000</t>
  </si>
  <si>
    <t>Подпрограмма  «Развитие рынка газового моторного топлива в Саратовской области»</t>
  </si>
  <si>
    <t>5И 0 00 00000</t>
  </si>
  <si>
    <t>Государственная программа Саратовской области «Информационное общество»</t>
  </si>
  <si>
    <t>5И 1 00 00000</t>
  </si>
  <si>
    <t>Подпрограмма «Формирование электронного правительства»</t>
  </si>
  <si>
    <t>5И 2 00 00000</t>
  </si>
  <si>
    <t>Подпрограмма «Повышение эффективности деятельности органов исполнительной и законодательной власти Саратовской области, государственных органов Саратовской области за счет использования информационно-коммуникационных технологий»</t>
  </si>
  <si>
    <t>62 0 00 00000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</si>
  <si>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«Охрана окружающей среды, воспроизводство и рациональное использование природных ресурсов Саратовской области»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</si>
  <si>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62 1 00 00000</t>
  </si>
  <si>
    <r>
      <rPr>
        <sz val="12"/>
        <rFont val="Times New Roman"/>
        <family val="1"/>
        <charset val="204"/>
      </rPr>
      <t xml:space="preserve">Подпрограмма «Охрана окружающей среды, защита природных комплексов, объектов и ресурсов»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</t>
    </r>
  </si>
  <si>
    <t>62 2 00 00000</t>
  </si>
  <si>
    <r>
      <rPr>
        <sz val="12"/>
        <rFont val="Times New Roman"/>
        <family val="1"/>
        <charset val="204"/>
      </rPr>
      <t xml:space="preserve">Подпрограмма «Развитие водохозяйственного комплекса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</t>
    </r>
  </si>
  <si>
    <t>62 3 00 00000</t>
  </si>
  <si>
    <r>
      <rPr>
        <sz val="12"/>
        <rFont val="Times New Roman"/>
        <family val="1"/>
        <charset val="204"/>
      </rPr>
      <t xml:space="preserve">Подпрограмма «Развитие лесного хозяйства Саратовской области»         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</t>
    </r>
  </si>
  <si>
    <t>62 4 00 00000</t>
  </si>
  <si>
    <r>
      <rPr>
        <sz val="12"/>
        <rFont val="Times New Roman"/>
        <family val="1"/>
        <charset val="204"/>
      </rPr>
      <t xml:space="preserve">Подпрограмма «Совершенствование системы обращения с отходами производства и потребления на территории Саратовской области»           </t>
    </r>
    <r>
      <rPr>
        <sz val="12"/>
        <color indexed="10"/>
        <rFont val="Times New Roman"/>
        <family val="1"/>
        <charset val="204"/>
      </rPr>
      <t xml:space="preserve">                             </t>
    </r>
  </si>
  <si>
    <t>63 0 00 00000</t>
  </si>
  <si>
    <t>Государственная программа Саратовской области «Повышение энергоэффективности и энергосбережения в Саратовской области»</t>
  </si>
  <si>
    <t>63 1 00 00000</t>
  </si>
  <si>
    <t>Подпрограмма «Обеспечение населения твердым топливом»</t>
  </si>
  <si>
    <t>63 2 00 00000</t>
  </si>
  <si>
    <t>Подпрограмма «Энергосбережение и повышение энергоэффективности теплоснабжения и системы коммунальной инфраструктуры»</t>
  </si>
  <si>
    <t>64 0 00 00000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</si>
  <si>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«Защита населения и территорий от чрезвычайных ситуаций, обеспечение пожарной безопасности»</t>
    </r>
    <r>
      <rPr>
        <b/>
        <sz val="12"/>
        <color indexed="10"/>
        <rFont val="Times New Roman"/>
        <family val="1"/>
        <charset val="204"/>
      </rPr>
      <t xml:space="preserve"> </t>
    </r>
  </si>
  <si>
    <t>64 1 00 00000</t>
  </si>
  <si>
    <t>Подпрограмма «Снижение рисков и смягчение последствий чрезвычайных ситуаций природного и техногенного характера»</t>
  </si>
  <si>
    <t>64 2 00 00000</t>
  </si>
  <si>
    <t>Подпрограмма «Пожарная безопасность»</t>
  </si>
  <si>
    <t>64 3 00 00000</t>
  </si>
  <si>
    <t>Подпрограмма «Построение и развитие аппаратно-программного комплекса «Безопасный город» на территории Саратовской области»</t>
  </si>
  <si>
    <t>65 0 00 00000</t>
  </si>
  <si>
    <r>
      <rPr>
        <b/>
        <sz val="12"/>
        <rFont val="Times New Roman"/>
        <family val="1"/>
        <charset val="204"/>
      </rPr>
      <t xml:space="preserve">Государственная программа Саратовской области «Профилактика правонарушений, терроризма, экстремизма и противодействие незаконному обороту наркотических средств»                       </t>
    </r>
    <r>
      <rPr>
        <b/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</si>
  <si>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65 1 00 00000</t>
  </si>
  <si>
    <t>Подпрограмма «Профилактика правонарушений и усиление борьбы с преступностью на территории Саратовской области»</t>
  </si>
  <si>
    <t>65 2 00 00000</t>
  </si>
  <si>
    <t>Подпрограмма «Профилактика терроризма и экстремизма в Саратовской области»</t>
  </si>
  <si>
    <t>65 3 00 00000</t>
  </si>
  <si>
    <r>
      <rPr>
        <sz val="12"/>
        <rFont val="Times New Roman"/>
        <family val="1"/>
        <charset val="204"/>
      </rPr>
      <t xml:space="preserve">Подпрограмма «Противодействие злоупотреблению наркотиками и их незаконному обороту в Саратовской области»    </t>
    </r>
    <r>
      <rPr>
        <sz val="12"/>
        <color indexed="10"/>
        <rFont val="Times New Roman"/>
        <family val="1"/>
        <charset val="204"/>
      </rPr>
      <t xml:space="preserve">                                                                                              </t>
    </r>
  </si>
  <si>
    <t>65 4 00 00000</t>
  </si>
  <si>
    <t>Подпрограмма «Противодействие коррупции в Саратовской области»</t>
  </si>
  <si>
    <t>66 0 00 00000</t>
  </si>
  <si>
    <t xml:space="preserve">Государственная программа Саратовской области «Развитие государственного и муниципального управления» </t>
  </si>
  <si>
    <t>66 1 00 00000</t>
  </si>
  <si>
    <t>Подпрограмма «Развитие местного самоуправления в Саратовской области»</t>
  </si>
  <si>
    <t>66 2 00 00000</t>
  </si>
  <si>
    <t>Подпрограмма «Создание условий для реализации установленных полномочий (функций) управления делами Правительства области»</t>
  </si>
  <si>
    <t>66 3 00 00000</t>
  </si>
  <si>
    <t>Подпрограмма «О дополнительном профессиональном образовании лиц, включенных в управленческий кадровый резерв Саратовской области»</t>
  </si>
  <si>
    <t>66 4 00 00000</t>
  </si>
  <si>
    <t>Подпрограмма «Управление региональными финансами Саратовской области»</t>
  </si>
  <si>
    <t>66 5 00 00000</t>
  </si>
  <si>
    <t>Подпрограмма «Информационная открытость органов государственной власти области»</t>
  </si>
  <si>
    <t>67 0 00 00000</t>
  </si>
  <si>
    <t>Государственная программа Саратовской области «Развитие промышленности в Саратовской области»</t>
  </si>
  <si>
    <t>67 8 00 00000</t>
  </si>
  <si>
    <t>Подпрограмма «Развитие и государственная поддержка промышленных предприятий обрабатывающих производств»</t>
  </si>
  <si>
    <t>68 0 00 00000</t>
  </si>
  <si>
    <t xml:space="preserve">Государственная программа Саратовской области «Патриотическое воспитание граждан Саратовской области» </t>
  </si>
  <si>
    <t>68 1 00 00000</t>
  </si>
  <si>
    <t>Подпрограмма «Гражданско-патриотическое воспитание граждан»</t>
  </si>
  <si>
    <t>68 2 00 00000</t>
  </si>
  <si>
    <t>Подпрограмма «Военно-патриотическое воспитание граждан»</t>
  </si>
  <si>
    <t>69 0 00 00000</t>
  </si>
  <si>
    <r>
      <rPr>
        <b/>
        <sz val="12"/>
        <rFont val="Times New Roman"/>
        <family val="1"/>
        <charset val="204"/>
      </rPr>
      <t>Государственная программа Саратовской области «Формирование комфортной городской среды»</t>
    </r>
    <r>
      <rPr>
        <b/>
        <sz val="12"/>
        <color indexed="10"/>
        <rFont val="Times New Roman"/>
        <family val="1"/>
        <charset val="204"/>
      </rPr>
      <t xml:space="preserve"> </t>
    </r>
  </si>
  <si>
    <t>69 1 00 00000</t>
  </si>
  <si>
    <t>Подпрограмма «Создание комфортных условий проживания»</t>
  </si>
  <si>
    <t>69 2 00 00000</t>
  </si>
  <si>
    <t>Подпрограмма «Развитие современной городской среды»</t>
  </si>
  <si>
    <t>70 0 00 00000</t>
  </si>
  <si>
    <t>Государственная программа Саратовской области «Комплексное развитие сельских территорий»</t>
  </si>
  <si>
    <t>70 1 00 00000</t>
  </si>
  <si>
    <t>Подпрограмма «Создание условий для обеспечения доступным и комфортным жильем сельского населения»</t>
  </si>
  <si>
    <t>70 2 00 00000</t>
  </si>
  <si>
    <t>Подпрограмма «Развитие рынка труда (кадрового потенциала) на сельских территориях»</t>
  </si>
  <si>
    <t>70 3 00 00000</t>
  </si>
  <si>
    <t>Подпрограмма «Создание и развитие инфраструктуры на сельских территориях»</t>
  </si>
  <si>
    <t>ИТОГО ПО ПРОГРАММАМ</t>
  </si>
  <si>
    <t>Непрограммные расходы</t>
  </si>
  <si>
    <t>РАСХОДЫ всего</t>
  </si>
  <si>
    <t xml:space="preserve">Государственная программа Саратовской области «Содействие занятости населения, совершенствование социально-трудовых отношений и регулирование трудовой миграции в Саратовской области» </t>
  </si>
  <si>
    <t>5В 3 00 00000</t>
  </si>
  <si>
    <t>5В 1 00 00000</t>
  </si>
  <si>
    <t>5В 2 00 00000</t>
  </si>
  <si>
    <t>5В0 00 00000</t>
  </si>
  <si>
    <t>5В 4 00 00000</t>
  </si>
  <si>
    <t>5В 5 00 00000</t>
  </si>
  <si>
    <t>5В 6 00 00000</t>
  </si>
  <si>
    <t>5В 7 00 00000</t>
  </si>
  <si>
    <t>на 1 октября 2021 года</t>
  </si>
  <si>
    <t>на 1 октября 2020 года</t>
  </si>
  <si>
    <t>X</t>
  </si>
  <si>
    <t>в 2,6 раза</t>
  </si>
  <si>
    <t>в 1,7 раза</t>
  </si>
  <si>
    <t>в 6,2 раза</t>
  </si>
  <si>
    <t>в1,8 раза</t>
  </si>
  <si>
    <t>в 2,3 раза</t>
  </si>
  <si>
    <t>в 3,6 раза</t>
  </si>
  <si>
    <t>в 2 раза</t>
  </si>
  <si>
    <t>в 3,5 раза</t>
  </si>
  <si>
    <t>в 2,2 раза</t>
  </si>
  <si>
    <t>в 4,5 раза</t>
  </si>
  <si>
    <t>в 3,8 раза</t>
  </si>
  <si>
    <t>в 2,7 раза</t>
  </si>
  <si>
    <t>в 11,1 раз</t>
  </si>
  <si>
    <t>в 18,5 раз</t>
  </si>
  <si>
    <t>в 2,4 раза</t>
  </si>
  <si>
    <t>в 4,4 раза</t>
  </si>
  <si>
    <t>*  в соответствии с Законом Саратовской области «Об областном бюджете на 2021 год и на плановый период 2022 и 2023 годов» в редакции от 29.09.2021 года</t>
  </si>
  <si>
    <t>в 2,8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</si>
</sst>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_ ;[Red]\-#,##0.0\ "/>
    <numFmt numFmtId="166" formatCode="0000000"/>
  </numFmts>
  <fonts count="23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0"/>
      <color indexed="9"/>
      <name val="Cambria"/>
      <family val="1"/>
      <charset val="204"/>
    </font>
    <font>
      <sz val="10"/>
      <name val="Cambria"/>
      <family val="1"/>
      <charset val="204"/>
    </font>
    <font>
      <b/>
      <sz val="12"/>
      <name val="Cambria"/>
      <family val="1"/>
      <charset val="204"/>
    </font>
    <font>
      <sz val="12"/>
      <name val="Cambria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rgb="FFFF0000"/>
      <name val="Cambria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Cambria"/>
      <family val="1"/>
      <charset val="204"/>
    </font>
    <font>
      <sz val="12"/>
      <color theme="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sz val="10"/>
      <name val="Cambria"/>
      <family val="1"/>
      <charset val="204"/>
    </font>
    <font>
      <sz val="8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 applyAlignment="1">
      <alignment horizontal="left"/>
    </xf>
    <xf numFmtId="0" fontId="7" fillId="0" borderId="0" xfId="1" applyFont="1" applyFill="1" applyBorder="1"/>
    <xf numFmtId="164" fontId="7" fillId="0" borderId="0" xfId="1" applyNumberFormat="1" applyFont="1" applyFill="1" applyBorder="1" applyAlignment="1">
      <alignment horizontal="right"/>
    </xf>
    <xf numFmtId="165" fontId="8" fillId="0" borderId="0" xfId="1" applyNumberFormat="1" applyFont="1" applyFill="1" applyBorder="1" applyAlignment="1">
      <alignment horizontal="center"/>
    </xf>
    <xf numFmtId="164" fontId="9" fillId="2" borderId="2" xfId="1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top" wrapText="1"/>
    </xf>
    <xf numFmtId="0" fontId="9" fillId="0" borderId="2" xfId="1" applyFont="1" applyFill="1" applyBorder="1" applyAlignment="1">
      <alignment horizontal="center"/>
    </xf>
    <xf numFmtId="166" fontId="9" fillId="3" borderId="2" xfId="1" applyNumberFormat="1" applyFont="1" applyFill="1" applyBorder="1" applyAlignment="1" applyProtection="1">
      <alignment horizontal="center" vertical="center"/>
      <protection hidden="1"/>
    </xf>
    <xf numFmtId="166" fontId="11" fillId="3" borderId="2" xfId="1" applyNumberFormat="1" applyFont="1" applyFill="1" applyBorder="1" applyAlignment="1" applyProtection="1">
      <alignment vertical="center" wrapText="1"/>
      <protection hidden="1"/>
    </xf>
    <xf numFmtId="0" fontId="14" fillId="0" borderId="0" xfId="1" applyFont="1" applyFill="1"/>
    <xf numFmtId="166" fontId="15" fillId="4" borderId="2" xfId="1" applyNumberFormat="1" applyFont="1" applyFill="1" applyBorder="1" applyAlignment="1" applyProtection="1">
      <alignment horizontal="center" vertical="center"/>
      <protection hidden="1"/>
    </xf>
    <xf numFmtId="166" fontId="15" fillId="4" borderId="2" xfId="1" applyNumberFormat="1" applyFont="1" applyFill="1" applyBorder="1" applyAlignment="1" applyProtection="1">
      <alignment horizontal="left" vertical="center" wrapText="1"/>
      <protection hidden="1"/>
    </xf>
    <xf numFmtId="0" fontId="17" fillId="0" borderId="0" xfId="1" applyFont="1" applyFill="1"/>
    <xf numFmtId="0" fontId="11" fillId="3" borderId="2" xfId="1" applyNumberFormat="1" applyFont="1" applyFill="1" applyBorder="1" applyAlignment="1" applyProtection="1">
      <alignment vertical="center" wrapText="1"/>
      <protection hidden="1"/>
    </xf>
    <xf numFmtId="166" fontId="9" fillId="3" borderId="2" xfId="1" applyNumberFormat="1" applyFont="1" applyFill="1" applyBorder="1" applyAlignment="1" applyProtection="1">
      <alignment horizontal="center" vertical="center" wrapText="1"/>
      <protection hidden="1"/>
    </xf>
    <xf numFmtId="166" fontId="9" fillId="3" borderId="2" xfId="1" applyNumberFormat="1" applyFont="1" applyFill="1" applyBorder="1" applyAlignment="1" applyProtection="1">
      <alignment vertical="center" wrapText="1"/>
      <protection hidden="1"/>
    </xf>
    <xf numFmtId="0" fontId="9" fillId="3" borderId="2" xfId="1" applyNumberFormat="1" applyFont="1" applyFill="1" applyBorder="1" applyAlignment="1" applyProtection="1">
      <alignment vertical="center" wrapText="1"/>
      <protection hidden="1"/>
    </xf>
    <xf numFmtId="166" fontId="19" fillId="4" borderId="2" xfId="1" applyNumberFormat="1" applyFont="1" applyFill="1" applyBorder="1" applyAlignment="1" applyProtection="1">
      <alignment horizontal="left" vertical="center" wrapText="1"/>
      <protection hidden="1"/>
    </xf>
    <xf numFmtId="166" fontId="9" fillId="0" borderId="2" xfId="1" applyNumberFormat="1" applyFont="1" applyFill="1" applyBorder="1" applyAlignment="1" applyProtection="1">
      <alignment horizontal="center" vertical="center"/>
      <protection hidden="1"/>
    </xf>
    <xf numFmtId="166" fontId="9" fillId="0" borderId="2" xfId="1" applyNumberFormat="1" applyFont="1" applyFill="1" applyBorder="1" applyAlignment="1" applyProtection="1">
      <alignment vertical="center" wrapText="1"/>
      <protection hidden="1"/>
    </xf>
    <xf numFmtId="0" fontId="21" fillId="0" borderId="0" xfId="1" applyFont="1" applyFill="1"/>
    <xf numFmtId="0" fontId="21" fillId="0" borderId="2" xfId="1" applyFont="1" applyFill="1" applyBorder="1" applyAlignment="1">
      <alignment vertical="center"/>
    </xf>
    <xf numFmtId="166" fontId="9" fillId="0" borderId="2" xfId="1" applyNumberFormat="1" applyFont="1" applyFill="1" applyBorder="1" applyAlignment="1" applyProtection="1">
      <alignment horizontal="left" vertical="center" wrapText="1"/>
      <protection hidden="1"/>
    </xf>
    <xf numFmtId="0" fontId="7" fillId="0" borderId="0" xfId="1" applyFont="1" applyFill="1"/>
    <xf numFmtId="164" fontId="9" fillId="0" borderId="0" xfId="1" applyNumberFormat="1" applyFont="1" applyFill="1"/>
    <xf numFmtId="164" fontId="5" fillId="0" borderId="0" xfId="1" applyNumberFormat="1" applyFont="1" applyFill="1" applyAlignment="1">
      <alignment horizontal="right"/>
    </xf>
    <xf numFmtId="164" fontId="9" fillId="0" borderId="0" xfId="1" applyNumberFormat="1" applyFont="1" applyFill="1" applyAlignment="1">
      <alignment horizontal="right"/>
    </xf>
    <xf numFmtId="164" fontId="5" fillId="0" borderId="0" xfId="1" applyNumberFormat="1" applyFont="1" applyFill="1"/>
    <xf numFmtId="0" fontId="13" fillId="0" borderId="0" xfId="0" applyFont="1" applyProtection="1">
      <protection locked="0"/>
    </xf>
    <xf numFmtId="0" fontId="9" fillId="2" borderId="2" xfId="1" applyFont="1" applyFill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/>
    </xf>
    <xf numFmtId="164" fontId="9" fillId="0" borderId="2" xfId="1" applyNumberFormat="1" applyFont="1" applyFill="1" applyBorder="1" applyAlignment="1">
      <alignment horizontal="center" vertical="center"/>
    </xf>
    <xf numFmtId="164" fontId="9" fillId="3" borderId="2" xfId="1" applyNumberFormat="1" applyFont="1" applyFill="1" applyBorder="1" applyAlignment="1">
      <alignment horizontal="center" vertical="center"/>
    </xf>
    <xf numFmtId="164" fontId="11" fillId="3" borderId="2" xfId="1" applyNumberFormat="1" applyFont="1" applyFill="1" applyBorder="1" applyAlignment="1">
      <alignment horizontal="center" vertical="center"/>
    </xf>
    <xf numFmtId="165" fontId="13" fillId="3" borderId="2" xfId="1" applyNumberFormat="1" applyFont="1" applyFill="1" applyBorder="1" applyAlignment="1">
      <alignment horizontal="center" vertical="center"/>
    </xf>
    <xf numFmtId="165" fontId="15" fillId="0" borderId="2" xfId="1" applyNumberFormat="1" applyFont="1" applyFill="1" applyBorder="1" applyAlignment="1">
      <alignment horizontal="center" vertical="center"/>
    </xf>
    <xf numFmtId="165" fontId="19" fillId="0" borderId="2" xfId="1" applyNumberFormat="1" applyFont="1" applyFill="1" applyBorder="1" applyAlignment="1">
      <alignment horizontal="center" vertical="center"/>
    </xf>
    <xf numFmtId="165" fontId="16" fillId="0" borderId="2" xfId="1" applyNumberFormat="1" applyFont="1" applyFill="1" applyBorder="1" applyAlignment="1">
      <alignment horizontal="center" vertical="center"/>
    </xf>
    <xf numFmtId="164" fontId="15" fillId="4" borderId="2" xfId="1" applyNumberFormat="1" applyFont="1" applyFill="1" applyBorder="1" applyAlignment="1">
      <alignment horizontal="center" vertical="center"/>
    </xf>
    <xf numFmtId="165" fontId="16" fillId="4" borderId="2" xfId="1" applyNumberFormat="1" applyFont="1" applyFill="1" applyBorder="1" applyAlignment="1">
      <alignment horizontal="center" vertical="center"/>
    </xf>
    <xf numFmtId="165" fontId="18" fillId="0" borderId="2" xfId="1" applyNumberFormat="1" applyFont="1" applyFill="1" applyBorder="1" applyAlignment="1">
      <alignment horizontal="center" vertical="center"/>
    </xf>
    <xf numFmtId="165" fontId="18" fillId="4" borderId="2" xfId="1" applyNumberFormat="1" applyFont="1" applyFill="1" applyBorder="1" applyAlignment="1">
      <alignment horizontal="center" vertical="center"/>
    </xf>
    <xf numFmtId="165" fontId="11" fillId="3" borderId="2" xfId="1" applyNumberFormat="1" applyFont="1" applyFill="1" applyBorder="1" applyAlignment="1">
      <alignment horizontal="center" vertical="center"/>
    </xf>
    <xf numFmtId="164" fontId="13" fillId="3" borderId="2" xfId="1" applyNumberFormat="1" applyFont="1" applyFill="1" applyBorder="1" applyAlignment="1">
      <alignment horizontal="center" vertical="center"/>
    </xf>
    <xf numFmtId="164" fontId="16" fillId="4" borderId="2" xfId="1" applyNumberFormat="1" applyFont="1" applyFill="1" applyBorder="1" applyAlignment="1">
      <alignment horizontal="center" vertical="center"/>
    </xf>
    <xf numFmtId="165" fontId="19" fillId="4" borderId="2" xfId="1" applyNumberFormat="1" applyFont="1" applyFill="1" applyBorder="1" applyAlignment="1">
      <alignment horizontal="center" vertical="center"/>
    </xf>
    <xf numFmtId="165" fontId="9" fillId="3" borderId="2" xfId="1" applyNumberFormat="1" applyFont="1" applyFill="1" applyBorder="1" applyAlignment="1">
      <alignment horizontal="center" vertical="center"/>
    </xf>
    <xf numFmtId="164" fontId="15" fillId="3" borderId="2" xfId="1" applyNumberFormat="1" applyFont="1" applyFill="1" applyBorder="1" applyAlignment="1">
      <alignment horizontal="center" vertical="center"/>
    </xf>
    <xf numFmtId="165" fontId="15" fillId="3" borderId="2" xfId="1" applyNumberFormat="1" applyFont="1" applyFill="1" applyBorder="1" applyAlignment="1">
      <alignment horizontal="center" vertical="center"/>
    </xf>
    <xf numFmtId="165" fontId="15" fillId="4" borderId="2" xfId="1" applyNumberFormat="1" applyFont="1" applyFill="1" applyBorder="1" applyAlignment="1">
      <alignment horizontal="center" vertical="center"/>
    </xf>
    <xf numFmtId="164" fontId="15" fillId="4" borderId="2" xfId="1" applyNumberFormat="1" applyFont="1" applyFill="1" applyBorder="1" applyAlignment="1" applyProtection="1">
      <alignment horizontal="center" vertical="center"/>
      <protection hidden="1"/>
    </xf>
    <xf numFmtId="165" fontId="13" fillId="0" borderId="2" xfId="1" applyNumberFormat="1" applyFont="1" applyFill="1" applyBorder="1" applyAlignment="1">
      <alignment horizontal="center" vertical="center"/>
    </xf>
    <xf numFmtId="165" fontId="13" fillId="4" borderId="2" xfId="1" applyNumberFormat="1" applyFont="1" applyFill="1" applyBorder="1" applyAlignment="1">
      <alignment horizontal="center" vertical="center"/>
    </xf>
    <xf numFmtId="0" fontId="9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center"/>
    </xf>
    <xf numFmtId="0" fontId="3" fillId="0" borderId="0" xfId="1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 wrapText="1"/>
    </xf>
    <xf numFmtId="0" fontId="15" fillId="0" borderId="0" xfId="1" applyFont="1" applyFill="1" applyAlignment="1">
      <alignment horizontal="left" vertical="center" wrapText="1"/>
    </xf>
  </cellXfs>
  <cellStyles count="6">
    <cellStyle name="Обычный" xfId="0" builtinId="0"/>
    <cellStyle name="Обычный 2" xfId="2"/>
    <cellStyle name="Обычный 2 2" xfId="3"/>
    <cellStyle name="Обычный 3" xfId="4"/>
    <cellStyle name="Обычный 4" xfId="5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3"/>
  <sheetViews>
    <sheetView showZeros="0" tabSelected="1" view="pageBreakPreview" zoomScale="70" zoomScaleNormal="70" zoomScaleSheetLayoutView="70" zoomScalePageLayoutView="55" workbookViewId="0">
      <pane xSplit="2" ySplit="5" topLeftCell="C6" activePane="bottomRight" state="frozenSplit"/>
      <selection activeCell="B1" sqref="B1"/>
      <selection pane="topRight" activeCell="D1" sqref="D1"/>
      <selection pane="bottomLeft" activeCell="B8" sqref="B8"/>
      <selection pane="bottomRight" activeCell="P5" sqref="P5"/>
    </sheetView>
  </sheetViews>
  <sheetFormatPr defaultRowHeight="15.75" x14ac:dyDescent="0.25"/>
  <cols>
    <col min="1" max="1" width="16" style="2" customWidth="1"/>
    <col min="2" max="2" width="78.5" style="28" customWidth="1"/>
    <col min="3" max="3" width="16.375" style="2" customWidth="1"/>
    <col min="4" max="4" width="16.75" style="2" customWidth="1"/>
    <col min="5" max="5" width="14.375" style="2" customWidth="1"/>
    <col min="6" max="6" width="16.5" style="2" customWidth="1"/>
    <col min="7" max="7" width="13.625" style="30" customWidth="1"/>
    <col min="8" max="8" width="19.125" style="2" customWidth="1"/>
    <col min="9" max="16384" width="9" style="2"/>
  </cols>
  <sheetData>
    <row r="1" spans="1:17" s="1" customFormat="1" ht="20.25" x14ac:dyDescent="0.3">
      <c r="A1" s="60" t="s">
        <v>0</v>
      </c>
      <c r="B1" s="61"/>
      <c r="C1" s="61"/>
      <c r="D1" s="61"/>
      <c r="E1" s="61"/>
      <c r="F1" s="61"/>
      <c r="G1" s="61"/>
      <c r="H1" s="61"/>
    </row>
    <row r="2" spans="1:17" ht="24" customHeight="1" x14ac:dyDescent="0.3">
      <c r="B2" s="3"/>
      <c r="C2" s="4"/>
      <c r="D2" s="4"/>
      <c r="E2" s="4"/>
      <c r="F2" s="4"/>
      <c r="G2" s="5"/>
      <c r="H2" s="6" t="s">
        <v>1</v>
      </c>
    </row>
    <row r="3" spans="1:17" s="8" customFormat="1" ht="31.5" customHeight="1" x14ac:dyDescent="0.25">
      <c r="A3" s="62" t="s">
        <v>2</v>
      </c>
      <c r="B3" s="64" t="s">
        <v>3</v>
      </c>
      <c r="C3" s="65" t="s">
        <v>248</v>
      </c>
      <c r="D3" s="65"/>
      <c r="E3" s="65"/>
      <c r="F3" s="65"/>
      <c r="G3" s="7" t="s">
        <v>249</v>
      </c>
      <c r="H3" s="65" t="s">
        <v>4</v>
      </c>
    </row>
    <row r="4" spans="1:17" s="8" customFormat="1" ht="74.25" customHeight="1" x14ac:dyDescent="0.25">
      <c r="A4" s="63"/>
      <c r="B4" s="64"/>
      <c r="C4" s="9" t="s">
        <v>5</v>
      </c>
      <c r="D4" s="34" t="s">
        <v>6</v>
      </c>
      <c r="E4" s="9" t="s">
        <v>7</v>
      </c>
      <c r="F4" s="9" t="s">
        <v>8</v>
      </c>
      <c r="G4" s="7" t="s">
        <v>7</v>
      </c>
      <c r="H4" s="65"/>
      <c r="J4" s="10"/>
      <c r="K4" s="10"/>
      <c r="L4" s="10"/>
      <c r="M4" s="10"/>
      <c r="N4" s="10"/>
      <c r="O4" s="10"/>
      <c r="P4" s="10"/>
      <c r="Q4" s="10"/>
    </row>
    <row r="5" spans="1:17" ht="18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J5" s="10"/>
      <c r="K5" s="10"/>
      <c r="L5" s="10"/>
      <c r="M5" s="10"/>
      <c r="N5" s="10"/>
      <c r="O5" s="10"/>
      <c r="P5" s="10"/>
      <c r="Q5" s="10"/>
    </row>
    <row r="6" spans="1:17" s="14" customFormat="1" ht="45" customHeight="1" x14ac:dyDescent="0.2">
      <c r="A6" s="12" t="s">
        <v>9</v>
      </c>
      <c r="B6" s="13" t="s">
        <v>10</v>
      </c>
      <c r="C6" s="37">
        <f>SUM(C7:C14)</f>
        <v>27105047.800000004</v>
      </c>
      <c r="D6" s="37">
        <f t="shared" ref="D6:E6" si="0">SUM(D7:D14)</f>
        <v>27260393.500000004</v>
      </c>
      <c r="E6" s="37">
        <f t="shared" si="0"/>
        <v>20192809.900000002</v>
      </c>
      <c r="F6" s="39">
        <f>E6/D6*100</f>
        <v>74.073801979417496</v>
      </c>
      <c r="G6" s="37">
        <f>SUM(G7:G14)</f>
        <v>18010996.400000002</v>
      </c>
      <c r="H6" s="39">
        <f>E6/G6*100</f>
        <v>112.11378566485084</v>
      </c>
    </row>
    <row r="7" spans="1:17" s="17" customFormat="1" ht="24.75" customHeight="1" x14ac:dyDescent="0.2">
      <c r="A7" s="15" t="s">
        <v>11</v>
      </c>
      <c r="B7" s="16" t="s">
        <v>12</v>
      </c>
      <c r="C7" s="40">
        <v>20390312.699999999</v>
      </c>
      <c r="D7" s="40">
        <v>20333865.899999999</v>
      </c>
      <c r="E7" s="40">
        <v>15047058.5</v>
      </c>
      <c r="F7" s="42">
        <f>E7/D7*100</f>
        <v>73.999988856029589</v>
      </c>
      <c r="G7" s="43">
        <v>13102205.5</v>
      </c>
      <c r="H7" s="44">
        <f>E7/G7*100</f>
        <v>114.84370703848295</v>
      </c>
    </row>
    <row r="8" spans="1:17" s="17" customFormat="1" ht="25.5" customHeight="1" x14ac:dyDescent="0.2">
      <c r="A8" s="15" t="s">
        <v>13</v>
      </c>
      <c r="B8" s="16" t="s">
        <v>14</v>
      </c>
      <c r="C8" s="40">
        <v>6167567.2999999998</v>
      </c>
      <c r="D8" s="40">
        <v>6342790</v>
      </c>
      <c r="E8" s="40">
        <v>4794434.3</v>
      </c>
      <c r="F8" s="42">
        <f t="shared" ref="F8:F11" si="1">E8/D8*100</f>
        <v>75.588728304105928</v>
      </c>
      <c r="G8" s="43">
        <v>4720462.3</v>
      </c>
      <c r="H8" s="44">
        <f t="shared" ref="H8:H10" si="2">E8/G8*100</f>
        <v>101.56704990526033</v>
      </c>
    </row>
    <row r="9" spans="1:17" s="17" customFormat="1" ht="27.75" customHeight="1" x14ac:dyDescent="0.2">
      <c r="A9" s="15" t="s">
        <v>15</v>
      </c>
      <c r="B9" s="16" t="s">
        <v>16</v>
      </c>
      <c r="C9" s="40">
        <v>411326.5</v>
      </c>
      <c r="D9" s="40">
        <v>446676.3</v>
      </c>
      <c r="E9" s="40">
        <v>250367.8</v>
      </c>
      <c r="F9" s="42">
        <f t="shared" si="1"/>
        <v>56.051283670076067</v>
      </c>
      <c r="G9" s="43">
        <v>97651.700000000012</v>
      </c>
      <c r="H9" s="44" t="s">
        <v>251</v>
      </c>
    </row>
    <row r="10" spans="1:17" s="17" customFormat="1" ht="24" customHeight="1" x14ac:dyDescent="0.2">
      <c r="A10" s="15" t="s">
        <v>17</v>
      </c>
      <c r="B10" s="16" t="s">
        <v>18</v>
      </c>
      <c r="C10" s="40">
        <v>101382.59999999999</v>
      </c>
      <c r="D10" s="40">
        <v>102602.6</v>
      </c>
      <c r="E10" s="40">
        <v>82145.8</v>
      </c>
      <c r="F10" s="42">
        <f t="shared" si="1"/>
        <v>80.062103689380194</v>
      </c>
      <c r="G10" s="43">
        <v>74292.299999999988</v>
      </c>
      <c r="H10" s="44">
        <f t="shared" si="2"/>
        <v>110.57108206368629</v>
      </c>
    </row>
    <row r="11" spans="1:17" s="17" customFormat="1" ht="39.75" customHeight="1" x14ac:dyDescent="0.2">
      <c r="A11" s="15" t="s">
        <v>19</v>
      </c>
      <c r="B11" s="16" t="s">
        <v>20</v>
      </c>
      <c r="C11" s="40">
        <v>15650.6</v>
      </c>
      <c r="D11" s="40">
        <v>15650.6</v>
      </c>
      <c r="E11" s="40"/>
      <c r="F11" s="42">
        <f t="shared" si="1"/>
        <v>0</v>
      </c>
      <c r="G11" s="43"/>
      <c r="H11" s="44"/>
    </row>
    <row r="12" spans="1:17" s="17" customFormat="1" ht="85.5" customHeight="1" x14ac:dyDescent="0.2">
      <c r="A12" s="15" t="s">
        <v>21</v>
      </c>
      <c r="B12" s="16" t="s">
        <v>22</v>
      </c>
      <c r="C12" s="40"/>
      <c r="D12" s="40"/>
      <c r="E12" s="40"/>
      <c r="F12" s="45"/>
      <c r="G12" s="43"/>
      <c r="H12" s="46"/>
    </row>
    <row r="13" spans="1:17" s="17" customFormat="1" ht="150" customHeight="1" x14ac:dyDescent="0.2">
      <c r="A13" s="15" t="s">
        <v>23</v>
      </c>
      <c r="B13" s="16" t="s">
        <v>24</v>
      </c>
      <c r="C13" s="40"/>
      <c r="D13" s="40"/>
      <c r="E13" s="40"/>
      <c r="F13" s="45"/>
      <c r="G13" s="43"/>
      <c r="H13" s="44"/>
    </row>
    <row r="14" spans="1:17" s="17" customFormat="1" ht="39.75" customHeight="1" x14ac:dyDescent="0.2">
      <c r="A14" s="15" t="s">
        <v>25</v>
      </c>
      <c r="B14" s="16" t="s">
        <v>26</v>
      </c>
      <c r="C14" s="40">
        <v>18808.099999999999</v>
      </c>
      <c r="D14" s="40">
        <v>18808.099999999999</v>
      </c>
      <c r="E14" s="40">
        <v>18803.5</v>
      </c>
      <c r="F14" s="42">
        <f t="shared" ref="F14" si="3">E14/D14*100</f>
        <v>99.975542452454008</v>
      </c>
      <c r="G14" s="43">
        <v>16384.599999999999</v>
      </c>
      <c r="H14" s="44">
        <f t="shared" ref="H14" si="4">E14/G14*100</f>
        <v>114.7632532988294</v>
      </c>
    </row>
    <row r="15" spans="1:17" s="14" customFormat="1" ht="50.25" customHeight="1" x14ac:dyDescent="0.2">
      <c r="A15" s="12" t="s">
        <v>27</v>
      </c>
      <c r="B15" s="20" t="s">
        <v>239</v>
      </c>
      <c r="C15" s="38"/>
      <c r="D15" s="37"/>
      <c r="E15" s="38"/>
      <c r="F15" s="47"/>
      <c r="G15" s="48">
        <f>SUM(G16:G23)</f>
        <v>2346420.2000000007</v>
      </c>
      <c r="H15" s="47"/>
    </row>
    <row r="16" spans="1:17" s="17" customFormat="1" ht="38.25" customHeight="1" x14ac:dyDescent="0.2">
      <c r="A16" s="15" t="s">
        <v>28</v>
      </c>
      <c r="B16" s="16" t="s">
        <v>29</v>
      </c>
      <c r="C16" s="41"/>
      <c r="D16" s="40"/>
      <c r="E16" s="41"/>
      <c r="F16" s="41"/>
      <c r="G16" s="49">
        <v>2336314.4</v>
      </c>
      <c r="H16" s="50"/>
    </row>
    <row r="17" spans="1:8" s="17" customFormat="1" ht="30" customHeight="1" x14ac:dyDescent="0.2">
      <c r="A17" s="15" t="s">
        <v>30</v>
      </c>
      <c r="B17" s="16" t="s">
        <v>31</v>
      </c>
      <c r="C17" s="41"/>
      <c r="D17" s="40"/>
      <c r="E17" s="41"/>
      <c r="F17" s="41"/>
      <c r="G17" s="49">
        <v>432.2</v>
      </c>
      <c r="H17" s="50"/>
    </row>
    <row r="18" spans="1:8" s="17" customFormat="1" ht="43.5" customHeight="1" x14ac:dyDescent="0.2">
      <c r="A18" s="15" t="s">
        <v>32</v>
      </c>
      <c r="B18" s="16" t="s">
        <v>33</v>
      </c>
      <c r="C18" s="41"/>
      <c r="D18" s="40"/>
      <c r="E18" s="41"/>
      <c r="F18" s="41"/>
      <c r="G18" s="49">
        <v>6866.5</v>
      </c>
      <c r="H18" s="50"/>
    </row>
    <row r="19" spans="1:8" s="17" customFormat="1" ht="53.25" customHeight="1" x14ac:dyDescent="0.2">
      <c r="A19" s="15" t="s">
        <v>34</v>
      </c>
      <c r="B19" s="16" t="s">
        <v>35</v>
      </c>
      <c r="C19" s="41"/>
      <c r="D19" s="40"/>
      <c r="E19" s="41"/>
      <c r="F19" s="41"/>
      <c r="G19" s="49"/>
      <c r="H19" s="50"/>
    </row>
    <row r="20" spans="1:8" s="17" customFormat="1" ht="29.25" customHeight="1" x14ac:dyDescent="0.2">
      <c r="A20" s="15" t="s">
        <v>36</v>
      </c>
      <c r="B20" s="16" t="s">
        <v>37</v>
      </c>
      <c r="C20" s="41"/>
      <c r="D20" s="40"/>
      <c r="E20" s="41"/>
      <c r="F20" s="41"/>
      <c r="G20" s="49"/>
      <c r="H20" s="50"/>
    </row>
    <row r="21" spans="1:8" s="17" customFormat="1" ht="29.25" customHeight="1" x14ac:dyDescent="0.2">
      <c r="A21" s="15" t="s">
        <v>38</v>
      </c>
      <c r="B21" s="16" t="s">
        <v>39</v>
      </c>
      <c r="C21" s="41"/>
      <c r="D21" s="40"/>
      <c r="E21" s="41"/>
      <c r="F21" s="41"/>
      <c r="G21" s="49">
        <v>301.7</v>
      </c>
      <c r="H21" s="50"/>
    </row>
    <row r="22" spans="1:8" s="17" customFormat="1" ht="33" customHeight="1" x14ac:dyDescent="0.2">
      <c r="A22" s="15" t="s">
        <v>40</v>
      </c>
      <c r="B22" s="16" t="s">
        <v>41</v>
      </c>
      <c r="C22" s="41"/>
      <c r="D22" s="40"/>
      <c r="E22" s="41"/>
      <c r="F22" s="41"/>
      <c r="G22" s="49">
        <v>572.20000000000005</v>
      </c>
      <c r="H22" s="50"/>
    </row>
    <row r="23" spans="1:8" s="17" customFormat="1" ht="42" customHeight="1" x14ac:dyDescent="0.2">
      <c r="A23" s="15" t="s">
        <v>42</v>
      </c>
      <c r="B23" s="16" t="s">
        <v>43</v>
      </c>
      <c r="C23" s="41"/>
      <c r="D23" s="40"/>
      <c r="E23" s="41"/>
      <c r="F23" s="41"/>
      <c r="G23" s="49">
        <v>1933.2</v>
      </c>
      <c r="H23" s="50"/>
    </row>
    <row r="24" spans="1:8" s="14" customFormat="1" ht="39.75" customHeight="1" x14ac:dyDescent="0.2">
      <c r="A24" s="12" t="s">
        <v>44</v>
      </c>
      <c r="B24" s="13" t="s">
        <v>45</v>
      </c>
      <c r="C24" s="37">
        <f>SUM(C25:C37)</f>
        <v>3303659.9999999995</v>
      </c>
      <c r="D24" s="37">
        <f t="shared" ref="D24:E24" si="5">SUM(D25:D37)</f>
        <v>3482628</v>
      </c>
      <c r="E24" s="37">
        <f t="shared" si="5"/>
        <v>1988355.9000000004</v>
      </c>
      <c r="F24" s="39">
        <f>E24/D24*100</f>
        <v>57.093548320406327</v>
      </c>
      <c r="G24" s="37">
        <f>SUM(G25:G37)</f>
        <v>1438798.7</v>
      </c>
      <c r="H24" s="39">
        <f>E24/G24*100</f>
        <v>138.19555855867819</v>
      </c>
    </row>
    <row r="25" spans="1:8" s="17" customFormat="1" ht="30" customHeight="1" x14ac:dyDescent="0.2">
      <c r="A25" s="15" t="s">
        <v>46</v>
      </c>
      <c r="B25" s="16" t="s">
        <v>47</v>
      </c>
      <c r="C25" s="40">
        <v>209785</v>
      </c>
      <c r="D25" s="40">
        <v>211022.4</v>
      </c>
      <c r="E25" s="40">
        <v>153368.9</v>
      </c>
      <c r="F25" s="42">
        <f t="shared" ref="F25:F88" si="6">E25/D25*100</f>
        <v>72.678966782673299</v>
      </c>
      <c r="G25" s="43">
        <v>101234.5</v>
      </c>
      <c r="H25" s="44">
        <f t="shared" ref="H25:H56" si="7">E25/G25*100</f>
        <v>151.49864917592322</v>
      </c>
    </row>
    <row r="26" spans="1:8" s="17" customFormat="1" x14ac:dyDescent="0.2">
      <c r="A26" s="15" t="s">
        <v>48</v>
      </c>
      <c r="B26" s="16" t="s">
        <v>49</v>
      </c>
      <c r="C26" s="40">
        <v>604364.4</v>
      </c>
      <c r="D26" s="40">
        <v>601679.4</v>
      </c>
      <c r="E26" s="40">
        <v>460768.2</v>
      </c>
      <c r="F26" s="42">
        <f t="shared" si="6"/>
        <v>76.580351595883116</v>
      </c>
      <c r="G26" s="43">
        <v>390618.6</v>
      </c>
      <c r="H26" s="44">
        <f t="shared" si="7"/>
        <v>117.9585918335686</v>
      </c>
    </row>
    <row r="27" spans="1:8" s="17" customFormat="1" x14ac:dyDescent="0.2">
      <c r="A27" s="15" t="s">
        <v>50</v>
      </c>
      <c r="B27" s="16" t="s">
        <v>51</v>
      </c>
      <c r="C27" s="40">
        <v>144897.29999999999</v>
      </c>
      <c r="D27" s="40">
        <v>144357.29999999999</v>
      </c>
      <c r="E27" s="40">
        <v>108818.4</v>
      </c>
      <c r="F27" s="42">
        <f t="shared" si="6"/>
        <v>75.381293498839341</v>
      </c>
      <c r="G27" s="43">
        <v>87148.6</v>
      </c>
      <c r="H27" s="44">
        <f t="shared" si="7"/>
        <v>124.86534493956299</v>
      </c>
    </row>
    <row r="28" spans="1:8" s="17" customFormat="1" x14ac:dyDescent="0.2">
      <c r="A28" s="15" t="s">
        <v>52</v>
      </c>
      <c r="B28" s="16" t="s">
        <v>53</v>
      </c>
      <c r="C28" s="40">
        <v>117954.3</v>
      </c>
      <c r="D28" s="40">
        <v>116825.1</v>
      </c>
      <c r="E28" s="40">
        <v>89400.1</v>
      </c>
      <c r="F28" s="42">
        <f t="shared" si="6"/>
        <v>76.524736550621398</v>
      </c>
      <c r="G28" s="43">
        <v>75258.3</v>
      </c>
      <c r="H28" s="44">
        <f t="shared" si="7"/>
        <v>118.79101707054238</v>
      </c>
    </row>
    <row r="29" spans="1:8" s="17" customFormat="1" x14ac:dyDescent="0.2">
      <c r="A29" s="15" t="s">
        <v>54</v>
      </c>
      <c r="B29" s="16" t="s">
        <v>55</v>
      </c>
      <c r="C29" s="40">
        <v>734590.5</v>
      </c>
      <c r="D29" s="40">
        <v>741273.1</v>
      </c>
      <c r="E29" s="40">
        <v>586070.5</v>
      </c>
      <c r="F29" s="42">
        <f t="shared" si="6"/>
        <v>79.062696326090887</v>
      </c>
      <c r="G29" s="43">
        <v>344159.8</v>
      </c>
      <c r="H29" s="44" t="s">
        <v>252</v>
      </c>
    </row>
    <row r="30" spans="1:8" s="17" customFormat="1" x14ac:dyDescent="0.2">
      <c r="A30" s="15" t="s">
        <v>56</v>
      </c>
      <c r="B30" s="16" t="s">
        <v>57</v>
      </c>
      <c r="C30" s="40">
        <v>155133.70000000001</v>
      </c>
      <c r="D30" s="40">
        <v>154582.9</v>
      </c>
      <c r="E30" s="40">
        <v>126959.6</v>
      </c>
      <c r="F30" s="42">
        <f t="shared" si="6"/>
        <v>82.130429691770573</v>
      </c>
      <c r="G30" s="43">
        <v>95256.3</v>
      </c>
      <c r="H30" s="44">
        <f t="shared" si="7"/>
        <v>133.28210312598748</v>
      </c>
    </row>
    <row r="31" spans="1:8" s="17" customFormat="1" ht="31.5" x14ac:dyDescent="0.2">
      <c r="A31" s="15" t="s">
        <v>58</v>
      </c>
      <c r="B31" s="16" t="s">
        <v>59</v>
      </c>
      <c r="C31" s="40">
        <v>58713.2</v>
      </c>
      <c r="D31" s="40">
        <v>203713.2</v>
      </c>
      <c r="E31" s="40">
        <v>27269.3</v>
      </c>
      <c r="F31" s="42">
        <f t="shared" si="6"/>
        <v>13.386123236000417</v>
      </c>
      <c r="G31" s="43">
        <v>17318.7</v>
      </c>
      <c r="H31" s="44">
        <f t="shared" si="7"/>
        <v>157.45581365806902</v>
      </c>
    </row>
    <row r="32" spans="1:8" s="17" customFormat="1" x14ac:dyDescent="0.2">
      <c r="A32" s="15" t="s">
        <v>60</v>
      </c>
      <c r="B32" s="16" t="s">
        <v>61</v>
      </c>
      <c r="C32" s="40">
        <v>93408.3</v>
      </c>
      <c r="D32" s="40">
        <v>96834.9</v>
      </c>
      <c r="E32" s="40">
        <v>73722.3</v>
      </c>
      <c r="F32" s="42">
        <f t="shared" si="6"/>
        <v>76.131952426243018</v>
      </c>
      <c r="G32" s="43">
        <v>64915.5</v>
      </c>
      <c r="H32" s="44">
        <f t="shared" si="7"/>
        <v>113.56655960440882</v>
      </c>
    </row>
    <row r="33" spans="1:8" s="17" customFormat="1" ht="21" customHeight="1" x14ac:dyDescent="0.2">
      <c r="A33" s="15" t="s">
        <v>62</v>
      </c>
      <c r="B33" s="16" t="s">
        <v>63</v>
      </c>
      <c r="C33" s="40">
        <v>6450</v>
      </c>
      <c r="D33" s="40">
        <v>6450</v>
      </c>
      <c r="E33" s="40">
        <v>5871.1</v>
      </c>
      <c r="F33" s="42">
        <f t="shared" si="6"/>
        <v>91.02480620155039</v>
      </c>
      <c r="G33" s="43">
        <v>3722.5</v>
      </c>
      <c r="H33" s="44">
        <f t="shared" si="7"/>
        <v>157.71927468099395</v>
      </c>
    </row>
    <row r="34" spans="1:8" s="17" customFormat="1" ht="32.25" customHeight="1" x14ac:dyDescent="0.2">
      <c r="A34" s="15" t="s">
        <v>64</v>
      </c>
      <c r="B34" s="16" t="s">
        <v>65</v>
      </c>
      <c r="C34" s="40">
        <v>1158441.7000000002</v>
      </c>
      <c r="D34" s="40">
        <v>1185968.1000000001</v>
      </c>
      <c r="E34" s="40">
        <v>341094</v>
      </c>
      <c r="F34" s="42">
        <f t="shared" si="6"/>
        <v>28.760807310078572</v>
      </c>
      <c r="G34" s="43">
        <v>252458.9</v>
      </c>
      <c r="H34" s="44">
        <f t="shared" si="7"/>
        <v>135.10872462804838</v>
      </c>
    </row>
    <row r="35" spans="1:8" s="17" customFormat="1" ht="20.25" customHeight="1" x14ac:dyDescent="0.2">
      <c r="A35" s="15" t="s">
        <v>66</v>
      </c>
      <c r="B35" s="16" t="s">
        <v>67</v>
      </c>
      <c r="C35" s="40">
        <v>7994.3</v>
      </c>
      <c r="D35" s="40">
        <v>7994.3</v>
      </c>
      <c r="E35" s="40">
        <v>5986.7</v>
      </c>
      <c r="F35" s="42">
        <f t="shared" si="6"/>
        <v>74.887107063782949</v>
      </c>
      <c r="G35" s="43">
        <v>5377.9</v>
      </c>
      <c r="H35" s="44">
        <f t="shared" si="7"/>
        <v>111.32040387511854</v>
      </c>
    </row>
    <row r="36" spans="1:8" s="17" customFormat="1" ht="27" customHeight="1" x14ac:dyDescent="0.2">
      <c r="A36" s="15" t="s">
        <v>68</v>
      </c>
      <c r="B36" s="16" t="s">
        <v>69</v>
      </c>
      <c r="C36" s="40">
        <v>10000</v>
      </c>
      <c r="D36" s="40">
        <v>10000</v>
      </c>
      <c r="E36" s="40">
        <v>8199.5</v>
      </c>
      <c r="F36" s="42">
        <f t="shared" si="6"/>
        <v>81.99499999999999</v>
      </c>
      <c r="G36" s="43">
        <v>1329.1</v>
      </c>
      <c r="H36" s="44" t="s">
        <v>253</v>
      </c>
    </row>
    <row r="37" spans="1:8" s="17" customFormat="1" ht="36.75" customHeight="1" x14ac:dyDescent="0.2">
      <c r="A37" s="15" t="s">
        <v>70</v>
      </c>
      <c r="B37" s="16" t="s">
        <v>71</v>
      </c>
      <c r="C37" s="40">
        <v>1927.3</v>
      </c>
      <c r="D37" s="40">
        <v>1927.3</v>
      </c>
      <c r="E37" s="40">
        <v>827.3</v>
      </c>
      <c r="F37" s="42">
        <f t="shared" si="6"/>
        <v>42.925335962226946</v>
      </c>
      <c r="G37" s="43"/>
      <c r="H37" s="44"/>
    </row>
    <row r="38" spans="1:8" s="14" customFormat="1" ht="46.5" customHeight="1" x14ac:dyDescent="0.2">
      <c r="A38" s="12" t="s">
        <v>72</v>
      </c>
      <c r="B38" s="18" t="s">
        <v>73</v>
      </c>
      <c r="C38" s="37">
        <f>SUM(C39:C42)</f>
        <v>1851329.1</v>
      </c>
      <c r="D38" s="37">
        <f t="shared" ref="D38:E38" si="8">SUM(D39:D42)</f>
        <v>1916019.7</v>
      </c>
      <c r="E38" s="37">
        <f t="shared" si="8"/>
        <v>1366377.7</v>
      </c>
      <c r="F38" s="39">
        <f>E38/D38*100</f>
        <v>71.313342968237748</v>
      </c>
      <c r="G38" s="37">
        <f>SUM(G39:G42)</f>
        <v>1388068.4</v>
      </c>
      <c r="H38" s="39">
        <f>E38/G38*100</f>
        <v>98.437346459295526</v>
      </c>
    </row>
    <row r="39" spans="1:8" s="17" customFormat="1" ht="25.5" customHeight="1" x14ac:dyDescent="0.2">
      <c r="A39" s="15" t="s">
        <v>74</v>
      </c>
      <c r="B39" s="16" t="s">
        <v>75</v>
      </c>
      <c r="C39" s="40">
        <v>1213983.8</v>
      </c>
      <c r="D39" s="40">
        <v>1265187.3999999999</v>
      </c>
      <c r="E39" s="40">
        <v>990090.29999999993</v>
      </c>
      <c r="F39" s="42">
        <f t="shared" si="6"/>
        <v>78.256414820444789</v>
      </c>
      <c r="G39" s="43">
        <v>740131.9</v>
      </c>
      <c r="H39" s="44">
        <f t="shared" si="7"/>
        <v>133.77214250595063</v>
      </c>
    </row>
    <row r="40" spans="1:8" s="17" customFormat="1" ht="26.25" customHeight="1" x14ac:dyDescent="0.2">
      <c r="A40" s="15" t="s">
        <v>76</v>
      </c>
      <c r="B40" s="16" t="s">
        <v>77</v>
      </c>
      <c r="C40" s="40">
        <v>8936.5</v>
      </c>
      <c r="D40" s="40">
        <v>8936.5</v>
      </c>
      <c r="E40" s="40">
        <v>1124.0999999999999</v>
      </c>
      <c r="F40" s="42">
        <f t="shared" si="6"/>
        <v>12.578750069937893</v>
      </c>
      <c r="G40" s="43">
        <v>637</v>
      </c>
      <c r="H40" s="44" t="s">
        <v>254</v>
      </c>
    </row>
    <row r="41" spans="1:8" s="17" customFormat="1" ht="25.5" customHeight="1" x14ac:dyDescent="0.2">
      <c r="A41" s="15" t="s">
        <v>78</v>
      </c>
      <c r="B41" s="16" t="s">
        <v>79</v>
      </c>
      <c r="C41" s="40">
        <v>37729.599999999999</v>
      </c>
      <c r="D41" s="40">
        <v>35879.599999999999</v>
      </c>
      <c r="E41" s="40">
        <v>23832.9</v>
      </c>
      <c r="F41" s="42">
        <f t="shared" si="6"/>
        <v>66.424653563584883</v>
      </c>
      <c r="G41" s="43">
        <v>20658.8</v>
      </c>
      <c r="H41" s="44">
        <f t="shared" si="7"/>
        <v>115.36439677038356</v>
      </c>
    </row>
    <row r="42" spans="1:8" s="17" customFormat="1" ht="27" customHeight="1" x14ac:dyDescent="0.2">
      <c r="A42" s="15" t="s">
        <v>80</v>
      </c>
      <c r="B42" s="16" t="s">
        <v>81</v>
      </c>
      <c r="C42" s="40">
        <v>590679.19999999995</v>
      </c>
      <c r="D42" s="40">
        <v>606016.19999999995</v>
      </c>
      <c r="E42" s="40">
        <v>351330.4</v>
      </c>
      <c r="F42" s="42">
        <f t="shared" si="6"/>
        <v>57.973763737669074</v>
      </c>
      <c r="G42" s="43">
        <v>626640.69999999995</v>
      </c>
      <c r="H42" s="44">
        <f t="shared" si="7"/>
        <v>56.065684849388184</v>
      </c>
    </row>
    <row r="43" spans="1:8" s="14" customFormat="1" ht="44.25" customHeight="1" x14ac:dyDescent="0.2">
      <c r="A43" s="12" t="s">
        <v>82</v>
      </c>
      <c r="B43" s="18" t="s">
        <v>83</v>
      </c>
      <c r="C43" s="37">
        <f>SUM(C44:C47)</f>
        <v>866078</v>
      </c>
      <c r="D43" s="37">
        <f t="shared" ref="D43:E43" si="9">SUM(D44:D47)</f>
        <v>865842.2</v>
      </c>
      <c r="E43" s="37">
        <f t="shared" si="9"/>
        <v>626148.80000000005</v>
      </c>
      <c r="F43" s="39">
        <f>E43/D43*100</f>
        <v>72.316733926805611</v>
      </c>
      <c r="G43" s="37">
        <f>SUM(G44:G47)</f>
        <v>751818.6</v>
      </c>
      <c r="H43" s="39">
        <f>E43/G43*100</f>
        <v>83.284558269774124</v>
      </c>
    </row>
    <row r="44" spans="1:8" s="17" customFormat="1" ht="32.25" customHeight="1" x14ac:dyDescent="0.2">
      <c r="A44" s="15" t="s">
        <v>84</v>
      </c>
      <c r="B44" s="16" t="s">
        <v>85</v>
      </c>
      <c r="C44" s="40">
        <v>39187.699999999997</v>
      </c>
      <c r="D44" s="40">
        <v>39187.699999999997</v>
      </c>
      <c r="E44" s="40">
        <v>1228.4000000000001</v>
      </c>
      <c r="F44" s="42">
        <f t="shared" si="6"/>
        <v>3.1346570480023073</v>
      </c>
      <c r="G44" s="43">
        <v>1062.9000000000001</v>
      </c>
      <c r="H44" s="44">
        <f t="shared" si="7"/>
        <v>115.57060871201431</v>
      </c>
    </row>
    <row r="45" spans="1:8" s="17" customFormat="1" ht="36" customHeight="1" x14ac:dyDescent="0.2">
      <c r="A45" s="15" t="s">
        <v>86</v>
      </c>
      <c r="B45" s="16" t="s">
        <v>87</v>
      </c>
      <c r="C45" s="40">
        <v>125934.79999999999</v>
      </c>
      <c r="D45" s="40">
        <v>125699</v>
      </c>
      <c r="E45" s="40">
        <v>47340</v>
      </c>
      <c r="F45" s="42">
        <f t="shared" si="6"/>
        <v>37.661397465373632</v>
      </c>
      <c r="G45" s="43">
        <v>20832.7</v>
      </c>
      <c r="H45" s="44" t="s">
        <v>255</v>
      </c>
    </row>
    <row r="46" spans="1:8" s="17" customFormat="1" ht="34.5" customHeight="1" x14ac:dyDescent="0.2">
      <c r="A46" s="15" t="s">
        <v>88</v>
      </c>
      <c r="B46" s="16" t="s">
        <v>89</v>
      </c>
      <c r="C46" s="40">
        <v>232470.2</v>
      </c>
      <c r="D46" s="40">
        <v>232470.2</v>
      </c>
      <c r="E46" s="40">
        <v>206202.2</v>
      </c>
      <c r="F46" s="42">
        <f t="shared" si="6"/>
        <v>88.700487202230647</v>
      </c>
      <c r="G46" s="43">
        <v>374402.2</v>
      </c>
      <c r="H46" s="44">
        <f t="shared" si="7"/>
        <v>55.075050306862515</v>
      </c>
    </row>
    <row r="47" spans="1:8" s="17" customFormat="1" ht="30" customHeight="1" x14ac:dyDescent="0.2">
      <c r="A47" s="15" t="s">
        <v>90</v>
      </c>
      <c r="B47" s="16" t="s">
        <v>91</v>
      </c>
      <c r="C47" s="40">
        <v>468485.3</v>
      </c>
      <c r="D47" s="40">
        <v>468485.3</v>
      </c>
      <c r="E47" s="40">
        <v>371378.2</v>
      </c>
      <c r="F47" s="42">
        <f t="shared" si="6"/>
        <v>79.272113767497089</v>
      </c>
      <c r="G47" s="43">
        <v>355520.8</v>
      </c>
      <c r="H47" s="44">
        <f t="shared" si="7"/>
        <v>104.46032974723281</v>
      </c>
    </row>
    <row r="48" spans="1:8" s="14" customFormat="1" ht="49.5" customHeight="1" x14ac:dyDescent="0.2">
      <c r="A48" s="19" t="s">
        <v>92</v>
      </c>
      <c r="B48" s="20" t="s">
        <v>93</v>
      </c>
      <c r="C48" s="37">
        <f>SUM(C49:C56)</f>
        <v>30847591.600000001</v>
      </c>
      <c r="D48" s="37">
        <f t="shared" ref="D48:E48" si="10">SUM(D49:D56)</f>
        <v>31515240.000000004</v>
      </c>
      <c r="E48" s="37">
        <f t="shared" si="10"/>
        <v>20858831.099999998</v>
      </c>
      <c r="F48" s="39">
        <f>E48/D48*100</f>
        <v>66.186489774470999</v>
      </c>
      <c r="G48" s="37">
        <f>SUM(G49:G56)</f>
        <v>18731562.299999997</v>
      </c>
      <c r="H48" s="39">
        <f>E48/G48*100</f>
        <v>111.35660104549849</v>
      </c>
    </row>
    <row r="49" spans="1:8" s="17" customFormat="1" x14ac:dyDescent="0.2">
      <c r="A49" s="15" t="s">
        <v>94</v>
      </c>
      <c r="B49" s="16" t="s">
        <v>95</v>
      </c>
      <c r="C49" s="40">
        <v>8212377.5</v>
      </c>
      <c r="D49" s="40">
        <v>7225321.2999999998</v>
      </c>
      <c r="E49" s="40">
        <v>4958706.5</v>
      </c>
      <c r="F49" s="42">
        <f t="shared" si="6"/>
        <v>68.629563919877171</v>
      </c>
      <c r="G49" s="43">
        <v>4233054.0999999996</v>
      </c>
      <c r="H49" s="44">
        <f t="shared" si="7"/>
        <v>117.14252600740444</v>
      </c>
    </row>
    <row r="50" spans="1:8" s="17" customFormat="1" x14ac:dyDescent="0.2">
      <c r="A50" s="15" t="s">
        <v>96</v>
      </c>
      <c r="B50" s="16" t="s">
        <v>97</v>
      </c>
      <c r="C50" s="40">
        <v>18612921.699999999</v>
      </c>
      <c r="D50" s="40">
        <v>20267626.300000001</v>
      </c>
      <c r="E50" s="40">
        <v>13147956</v>
      </c>
      <c r="F50" s="42">
        <f t="shared" si="6"/>
        <v>64.871711197872244</v>
      </c>
      <c r="G50" s="43">
        <v>12090494.4</v>
      </c>
      <c r="H50" s="44">
        <f t="shared" si="7"/>
        <v>108.74622298323879</v>
      </c>
    </row>
    <row r="51" spans="1:8" s="17" customFormat="1" ht="20.25" customHeight="1" x14ac:dyDescent="0.2">
      <c r="A51" s="15" t="s">
        <v>98</v>
      </c>
      <c r="B51" s="16" t="s">
        <v>99</v>
      </c>
      <c r="C51" s="40">
        <v>10479.299999999999</v>
      </c>
      <c r="D51" s="40">
        <v>10479.299999999999</v>
      </c>
      <c r="E51" s="40">
        <v>7262.9</v>
      </c>
      <c r="F51" s="42">
        <f t="shared" si="6"/>
        <v>69.30711020774288</v>
      </c>
      <c r="G51" s="43">
        <v>2012.5</v>
      </c>
      <c r="H51" s="44" t="s">
        <v>256</v>
      </c>
    </row>
    <row r="52" spans="1:8" s="17" customFormat="1" ht="21" customHeight="1" x14ac:dyDescent="0.2">
      <c r="A52" s="15" t="s">
        <v>100</v>
      </c>
      <c r="B52" s="16" t="s">
        <v>101</v>
      </c>
      <c r="C52" s="40">
        <v>2515687.5</v>
      </c>
      <c r="D52" s="40">
        <v>2515687.5</v>
      </c>
      <c r="E52" s="40">
        <v>1798694.2000000002</v>
      </c>
      <c r="F52" s="42">
        <f t="shared" si="6"/>
        <v>71.499111077985646</v>
      </c>
      <c r="G52" s="43">
        <v>1519529.9</v>
      </c>
      <c r="H52" s="44">
        <f t="shared" si="7"/>
        <v>118.37175431691081</v>
      </c>
    </row>
    <row r="53" spans="1:8" s="17" customFormat="1" ht="37.5" customHeight="1" x14ac:dyDescent="0.2">
      <c r="A53" s="15" t="s">
        <v>102</v>
      </c>
      <c r="B53" s="16" t="s">
        <v>103</v>
      </c>
      <c r="C53" s="40">
        <v>1162447.6000000001</v>
      </c>
      <c r="D53" s="40">
        <v>1162447.6000000001</v>
      </c>
      <c r="E53" s="40">
        <v>749833.1</v>
      </c>
      <c r="F53" s="42">
        <f t="shared" si="6"/>
        <v>64.504679608784073</v>
      </c>
      <c r="G53" s="43">
        <v>735606.4</v>
      </c>
      <c r="H53" s="44">
        <f t="shared" si="7"/>
        <v>101.93400981829413</v>
      </c>
    </row>
    <row r="54" spans="1:8" s="17" customFormat="1" ht="26.25" customHeight="1" x14ac:dyDescent="0.2">
      <c r="A54" s="15" t="s">
        <v>104</v>
      </c>
      <c r="B54" s="16" t="s">
        <v>105</v>
      </c>
      <c r="C54" s="40">
        <v>3663.5</v>
      </c>
      <c r="D54" s="40">
        <v>3663.5</v>
      </c>
      <c r="E54" s="40"/>
      <c r="F54" s="42">
        <f t="shared" si="6"/>
        <v>0</v>
      </c>
      <c r="G54" s="43"/>
      <c r="H54" s="44"/>
    </row>
    <row r="55" spans="1:8" s="17" customFormat="1" ht="40.5" customHeight="1" x14ac:dyDescent="0.2">
      <c r="A55" s="15" t="s">
        <v>106</v>
      </c>
      <c r="B55" s="16" t="s">
        <v>107</v>
      </c>
      <c r="C55" s="40"/>
      <c r="D55" s="40"/>
      <c r="E55" s="40"/>
      <c r="F55" s="42"/>
      <c r="G55" s="43"/>
      <c r="H55" s="44"/>
    </row>
    <row r="56" spans="1:8" s="17" customFormat="1" ht="25.5" customHeight="1" x14ac:dyDescent="0.2">
      <c r="A56" s="15" t="s">
        <v>108</v>
      </c>
      <c r="B56" s="16" t="s">
        <v>109</v>
      </c>
      <c r="C56" s="40">
        <v>330014.5</v>
      </c>
      <c r="D56" s="40">
        <v>330014.5</v>
      </c>
      <c r="E56" s="40">
        <v>196378.4</v>
      </c>
      <c r="F56" s="42">
        <f t="shared" si="6"/>
        <v>59.505991403408032</v>
      </c>
      <c r="G56" s="43">
        <v>150865</v>
      </c>
      <c r="H56" s="44">
        <f t="shared" si="7"/>
        <v>130.1682961588175</v>
      </c>
    </row>
    <row r="57" spans="1:8" ht="51.75" customHeight="1" x14ac:dyDescent="0.2">
      <c r="A57" s="19" t="s">
        <v>243</v>
      </c>
      <c r="B57" s="20" t="s">
        <v>239</v>
      </c>
      <c r="C57" s="51">
        <f>SUM(C58:C64)</f>
        <v>1442833.4000000001</v>
      </c>
      <c r="D57" s="51">
        <f t="shared" ref="D57:E57" si="11">SUM(D58:D64)</f>
        <v>1765326.9000000001</v>
      </c>
      <c r="E57" s="51">
        <f t="shared" si="11"/>
        <v>1045124.5000000001</v>
      </c>
      <c r="F57" s="39">
        <f>E57/D57*100</f>
        <v>59.202887578498917</v>
      </c>
      <c r="G57" s="52"/>
      <c r="H57" s="53"/>
    </row>
    <row r="58" spans="1:8" ht="35.25" customHeight="1" x14ac:dyDescent="0.2">
      <c r="A58" s="15" t="s">
        <v>241</v>
      </c>
      <c r="B58" s="16" t="s">
        <v>29</v>
      </c>
      <c r="C58" s="40">
        <v>1424482.1</v>
      </c>
      <c r="D58" s="40">
        <v>1750386.3</v>
      </c>
      <c r="E58" s="40">
        <v>1035420.6</v>
      </c>
      <c r="F58" s="42">
        <f t="shared" si="6"/>
        <v>59.153833642322262</v>
      </c>
      <c r="G58" s="43"/>
      <c r="H58" s="54"/>
    </row>
    <row r="59" spans="1:8" ht="25.5" customHeight="1" x14ac:dyDescent="0.2">
      <c r="A59" s="15" t="s">
        <v>242</v>
      </c>
      <c r="B59" s="16" t="s">
        <v>31</v>
      </c>
      <c r="C59" s="40">
        <v>1326</v>
      </c>
      <c r="D59" s="40">
        <v>943.8</v>
      </c>
      <c r="E59" s="40">
        <v>590.79999999999995</v>
      </c>
      <c r="F59" s="42">
        <f t="shared" si="6"/>
        <v>62.598008052553503</v>
      </c>
      <c r="G59" s="43"/>
      <c r="H59" s="54"/>
    </row>
    <row r="60" spans="1:8" ht="35.25" customHeight="1" x14ac:dyDescent="0.2">
      <c r="A60" s="15" t="s">
        <v>240</v>
      </c>
      <c r="B60" s="16" t="s">
        <v>33</v>
      </c>
      <c r="C60" s="40">
        <v>9000</v>
      </c>
      <c r="D60" s="40">
        <v>9000</v>
      </c>
      <c r="E60" s="40">
        <v>7094.3</v>
      </c>
      <c r="F60" s="42">
        <f t="shared" si="6"/>
        <v>78.825555555555553</v>
      </c>
      <c r="G60" s="43"/>
      <c r="H60" s="54"/>
    </row>
    <row r="61" spans="1:8" ht="25.5" customHeight="1" x14ac:dyDescent="0.2">
      <c r="A61" s="15" t="s">
        <v>244</v>
      </c>
      <c r="B61" s="16" t="s">
        <v>37</v>
      </c>
      <c r="C61" s="40">
        <v>109.3</v>
      </c>
      <c r="D61" s="40">
        <v>109.3</v>
      </c>
      <c r="E61" s="40">
        <v>27.8</v>
      </c>
      <c r="F61" s="42">
        <f t="shared" si="6"/>
        <v>25.43458371454712</v>
      </c>
      <c r="G61" s="43"/>
      <c r="H61" s="54"/>
    </row>
    <row r="62" spans="1:8" ht="25.5" customHeight="1" x14ac:dyDescent="0.2">
      <c r="A62" s="15" t="s">
        <v>245</v>
      </c>
      <c r="B62" s="16" t="s">
        <v>39</v>
      </c>
      <c r="C62" s="40">
        <v>2470</v>
      </c>
      <c r="D62" s="40">
        <v>2470</v>
      </c>
      <c r="E62" s="40">
        <v>1024.5999999999999</v>
      </c>
      <c r="F62" s="42">
        <f t="shared" si="6"/>
        <v>41.481781376518221</v>
      </c>
      <c r="G62" s="43"/>
      <c r="H62" s="54"/>
    </row>
    <row r="63" spans="1:8" ht="25.5" customHeight="1" x14ac:dyDescent="0.2">
      <c r="A63" s="15" t="s">
        <v>246</v>
      </c>
      <c r="B63" s="16" t="s">
        <v>41</v>
      </c>
      <c r="C63" s="40">
        <v>1000</v>
      </c>
      <c r="D63" s="40">
        <v>1000</v>
      </c>
      <c r="E63" s="40">
        <v>450</v>
      </c>
      <c r="F63" s="42">
        <f t="shared" si="6"/>
        <v>45</v>
      </c>
      <c r="G63" s="43"/>
      <c r="H63" s="54"/>
    </row>
    <row r="64" spans="1:8" ht="37.5" customHeight="1" x14ac:dyDescent="0.2">
      <c r="A64" s="15" t="s">
        <v>247</v>
      </c>
      <c r="B64" s="16" t="s">
        <v>43</v>
      </c>
      <c r="C64" s="40">
        <v>4446</v>
      </c>
      <c r="D64" s="40">
        <v>1417.5</v>
      </c>
      <c r="E64" s="40">
        <v>516.4</v>
      </c>
      <c r="F64" s="42">
        <f t="shared" si="6"/>
        <v>36.430335097001766</v>
      </c>
      <c r="G64" s="43"/>
      <c r="H64" s="54"/>
    </row>
    <row r="65" spans="1:8" s="25" customFormat="1" ht="55.5" customHeight="1" x14ac:dyDescent="0.2">
      <c r="A65" s="12" t="s">
        <v>110</v>
      </c>
      <c r="B65" s="20" t="s">
        <v>111</v>
      </c>
      <c r="C65" s="37">
        <f>SUM(C66:C69)</f>
        <v>2350072.7999999998</v>
      </c>
      <c r="D65" s="37">
        <f t="shared" ref="D65:E65" si="12">SUM(D66:D69)</f>
        <v>2736078.4000000004</v>
      </c>
      <c r="E65" s="37">
        <f t="shared" si="12"/>
        <v>1875581.8</v>
      </c>
      <c r="F65" s="39">
        <f>E65/D65*100</f>
        <v>68.550002075963903</v>
      </c>
      <c r="G65" s="37">
        <f>SUM(G66:G69)</f>
        <v>1906856.4999999998</v>
      </c>
      <c r="H65" s="39">
        <f>E65/G65*100</f>
        <v>98.35988182645103</v>
      </c>
    </row>
    <row r="66" spans="1:8" ht="51" customHeight="1" x14ac:dyDescent="0.2">
      <c r="A66" s="15" t="s">
        <v>112</v>
      </c>
      <c r="B66" s="16" t="s">
        <v>113</v>
      </c>
      <c r="C66" s="40">
        <v>1686110</v>
      </c>
      <c r="D66" s="40">
        <v>2072804.4000000001</v>
      </c>
      <c r="E66" s="40">
        <v>1348027.2</v>
      </c>
      <c r="F66" s="42">
        <f t="shared" si="6"/>
        <v>65.033980051373874</v>
      </c>
      <c r="G66" s="43">
        <v>1351086.2</v>
      </c>
      <c r="H66" s="44">
        <f t="shared" ref="H66:H89" si="13">E66/G66*100</f>
        <v>99.773589575557793</v>
      </c>
    </row>
    <row r="67" spans="1:8" ht="33.75" customHeight="1" x14ac:dyDescent="0.2">
      <c r="A67" s="15" t="s">
        <v>114</v>
      </c>
      <c r="B67" s="16" t="s">
        <v>115</v>
      </c>
      <c r="C67" s="40">
        <v>229184.3</v>
      </c>
      <c r="D67" s="40">
        <v>229184.3</v>
      </c>
      <c r="E67" s="40">
        <v>229184.3</v>
      </c>
      <c r="F67" s="42">
        <f t="shared" si="6"/>
        <v>100</v>
      </c>
      <c r="G67" s="43">
        <v>269468.59999999998</v>
      </c>
      <c r="H67" s="44">
        <f t="shared" si="13"/>
        <v>85.050465991213827</v>
      </c>
    </row>
    <row r="68" spans="1:8" ht="23.25" customHeight="1" x14ac:dyDescent="0.2">
      <c r="A68" s="15" t="s">
        <v>116</v>
      </c>
      <c r="B68" s="16" t="s">
        <v>117</v>
      </c>
      <c r="C68" s="40">
        <v>0</v>
      </c>
      <c r="D68" s="40">
        <v>0</v>
      </c>
      <c r="E68" s="40">
        <v>0</v>
      </c>
      <c r="F68" s="42"/>
      <c r="G68" s="43"/>
      <c r="H68" s="44"/>
    </row>
    <row r="69" spans="1:8" ht="51" customHeight="1" x14ac:dyDescent="0.2">
      <c r="A69" s="15" t="s">
        <v>118</v>
      </c>
      <c r="B69" s="16" t="s">
        <v>119</v>
      </c>
      <c r="C69" s="40">
        <v>434778.5</v>
      </c>
      <c r="D69" s="40">
        <v>434089.7</v>
      </c>
      <c r="E69" s="40">
        <v>298370.3</v>
      </c>
      <c r="F69" s="42">
        <f t="shared" si="6"/>
        <v>68.734710821288786</v>
      </c>
      <c r="G69" s="43">
        <v>286301.7</v>
      </c>
      <c r="H69" s="44">
        <f t="shared" si="13"/>
        <v>104.21534346460395</v>
      </c>
    </row>
    <row r="70" spans="1:8" s="25" customFormat="1" ht="35.25" customHeight="1" x14ac:dyDescent="0.2">
      <c r="A70" s="19" t="s">
        <v>120</v>
      </c>
      <c r="B70" s="20" t="s">
        <v>121</v>
      </c>
      <c r="C70" s="37">
        <f>SUM(C71:C73)</f>
        <v>29061710.199999996</v>
      </c>
      <c r="D70" s="37">
        <f t="shared" ref="D70:E70" si="14">SUM(D71:D73)</f>
        <v>29837939.100000001</v>
      </c>
      <c r="E70" s="37">
        <f t="shared" si="14"/>
        <v>20358194.5</v>
      </c>
      <c r="F70" s="39">
        <f>E70/D70*100</f>
        <v>68.229224651778978</v>
      </c>
      <c r="G70" s="37">
        <f>SUM(G71:G73)</f>
        <v>21076246.599999998</v>
      </c>
      <c r="H70" s="39">
        <f>E70/G70*100</f>
        <v>96.593074119753382</v>
      </c>
    </row>
    <row r="71" spans="1:8" ht="34.5" customHeight="1" x14ac:dyDescent="0.2">
      <c r="A71" s="15" t="s">
        <v>122</v>
      </c>
      <c r="B71" s="16" t="s">
        <v>123</v>
      </c>
      <c r="C71" s="40">
        <v>28349156.199999996</v>
      </c>
      <c r="D71" s="40">
        <v>29122595</v>
      </c>
      <c r="E71" s="40">
        <v>19948508.800000001</v>
      </c>
      <c r="F71" s="42">
        <f t="shared" si="6"/>
        <v>68.498390339185093</v>
      </c>
      <c r="G71" s="43">
        <v>20528841.299999997</v>
      </c>
      <c r="H71" s="44">
        <f t="shared" si="13"/>
        <v>97.173086919425913</v>
      </c>
    </row>
    <row r="72" spans="1:8" ht="25.5" customHeight="1" x14ac:dyDescent="0.2">
      <c r="A72" s="15" t="s">
        <v>124</v>
      </c>
      <c r="B72" s="16" t="s">
        <v>125</v>
      </c>
      <c r="C72" s="40">
        <v>287421.90000000002</v>
      </c>
      <c r="D72" s="40">
        <v>290862</v>
      </c>
      <c r="E72" s="40">
        <v>190601.2</v>
      </c>
      <c r="F72" s="42">
        <f t="shared" si="6"/>
        <v>65.529770131540047</v>
      </c>
      <c r="G72" s="43">
        <v>177126.8</v>
      </c>
      <c r="H72" s="44">
        <f t="shared" si="13"/>
        <v>107.60720568541859</v>
      </c>
    </row>
    <row r="73" spans="1:8" ht="27" customHeight="1" x14ac:dyDescent="0.2">
      <c r="A73" s="15" t="s">
        <v>126</v>
      </c>
      <c r="B73" s="16" t="s">
        <v>127</v>
      </c>
      <c r="C73" s="40">
        <v>425132.10000000003</v>
      </c>
      <c r="D73" s="40">
        <v>424482.1</v>
      </c>
      <c r="E73" s="40">
        <v>219084.5</v>
      </c>
      <c r="F73" s="42">
        <f t="shared" si="6"/>
        <v>51.612188122891403</v>
      </c>
      <c r="G73" s="43">
        <v>370278.5</v>
      </c>
      <c r="H73" s="44">
        <f t="shared" si="13"/>
        <v>59.167491496265647</v>
      </c>
    </row>
    <row r="74" spans="1:8" s="14" customFormat="1" ht="39.75" customHeight="1" x14ac:dyDescent="0.2">
      <c r="A74" s="12" t="s">
        <v>128</v>
      </c>
      <c r="B74" s="20" t="s">
        <v>129</v>
      </c>
      <c r="C74" s="37">
        <f>SUM(C75:C84)</f>
        <v>7573976.5</v>
      </c>
      <c r="D74" s="37">
        <f t="shared" ref="D74:E74" si="15">SUM(D75:D84)</f>
        <v>7221054.9000000004</v>
      </c>
      <c r="E74" s="37">
        <f t="shared" si="15"/>
        <v>3815594.4</v>
      </c>
      <c r="F74" s="39">
        <f>E74/D74*100</f>
        <v>52.839847540835059</v>
      </c>
      <c r="G74" s="37">
        <f>SUM(G75:G84)</f>
        <v>1917900.3</v>
      </c>
      <c r="H74" s="39" t="s">
        <v>257</v>
      </c>
    </row>
    <row r="75" spans="1:8" s="17" customFormat="1" ht="31.5" x14ac:dyDescent="0.2">
      <c r="A75" s="15" t="s">
        <v>130</v>
      </c>
      <c r="B75" s="16" t="s">
        <v>131</v>
      </c>
      <c r="C75" s="40">
        <v>444340.8</v>
      </c>
      <c r="D75" s="40">
        <v>444340.8</v>
      </c>
      <c r="E75" s="40">
        <v>54854.2</v>
      </c>
      <c r="F75" s="42">
        <f t="shared" si="6"/>
        <v>12.34507387122677</v>
      </c>
      <c r="G75" s="43">
        <v>450341.7</v>
      </c>
      <c r="H75" s="44">
        <f t="shared" si="13"/>
        <v>12.180573107042941</v>
      </c>
    </row>
    <row r="76" spans="1:8" s="17" customFormat="1" ht="31.5" x14ac:dyDescent="0.2">
      <c r="A76" s="15" t="s">
        <v>132</v>
      </c>
      <c r="B76" s="16" t="s">
        <v>133</v>
      </c>
      <c r="C76" s="40">
        <v>168573.7</v>
      </c>
      <c r="D76" s="40">
        <v>168573.7</v>
      </c>
      <c r="E76" s="40">
        <v>84499.1</v>
      </c>
      <c r="F76" s="42">
        <f t="shared" si="6"/>
        <v>50.125909320374404</v>
      </c>
      <c r="G76" s="43">
        <v>68275.399999999994</v>
      </c>
      <c r="H76" s="44">
        <f t="shared" si="13"/>
        <v>123.76214566300602</v>
      </c>
    </row>
    <row r="77" spans="1:8" s="17" customFormat="1" ht="24" customHeight="1" x14ac:dyDescent="0.2">
      <c r="A77" s="15" t="s">
        <v>134</v>
      </c>
      <c r="B77" s="16" t="s">
        <v>135</v>
      </c>
      <c r="C77" s="40">
        <v>63163.5</v>
      </c>
      <c r="D77" s="40">
        <v>63163.5</v>
      </c>
      <c r="E77" s="40">
        <v>62180.9</v>
      </c>
      <c r="F77" s="42">
        <f t="shared" si="6"/>
        <v>98.444354730184372</v>
      </c>
      <c r="G77" s="43">
        <v>66811.8</v>
      </c>
      <c r="H77" s="44">
        <f t="shared" si="13"/>
        <v>93.068739354425418</v>
      </c>
    </row>
    <row r="78" spans="1:8" s="17" customFormat="1" ht="31.5" x14ac:dyDescent="0.2">
      <c r="A78" s="15" t="s">
        <v>136</v>
      </c>
      <c r="B78" s="16" t="s">
        <v>137</v>
      </c>
      <c r="C78" s="40">
        <v>1482716.3</v>
      </c>
      <c r="D78" s="40">
        <v>1132716.3</v>
      </c>
      <c r="E78" s="40">
        <v>864070.2</v>
      </c>
      <c r="F78" s="42">
        <f t="shared" si="6"/>
        <v>76.283019852367261</v>
      </c>
      <c r="G78" s="43">
        <v>246935.3</v>
      </c>
      <c r="H78" s="44" t="s">
        <v>258</v>
      </c>
    </row>
    <row r="79" spans="1:8" s="17" customFormat="1" ht="31.5" x14ac:dyDescent="0.2">
      <c r="A79" s="15" t="s">
        <v>138</v>
      </c>
      <c r="B79" s="16" t="s">
        <v>139</v>
      </c>
      <c r="C79" s="40">
        <v>545165.6</v>
      </c>
      <c r="D79" s="40">
        <v>523129.3</v>
      </c>
      <c r="E79" s="40">
        <v>244402.7</v>
      </c>
      <c r="F79" s="42">
        <f t="shared" si="6"/>
        <v>46.719367468042797</v>
      </c>
      <c r="G79" s="43">
        <v>110093.3</v>
      </c>
      <c r="H79" s="44" t="s">
        <v>259</v>
      </c>
    </row>
    <row r="80" spans="1:8" s="17" customFormat="1" ht="23.25" customHeight="1" x14ac:dyDescent="0.2">
      <c r="A80" s="15" t="s">
        <v>140</v>
      </c>
      <c r="B80" s="16" t="s">
        <v>141</v>
      </c>
      <c r="C80" s="40">
        <v>144460.20000000001</v>
      </c>
      <c r="D80" s="40">
        <v>166496.5</v>
      </c>
      <c r="E80" s="40">
        <v>107179.6</v>
      </c>
      <c r="F80" s="42">
        <f t="shared" si="6"/>
        <v>64.373485328520417</v>
      </c>
      <c r="G80" s="43">
        <v>95998.9</v>
      </c>
      <c r="H80" s="44">
        <f t="shared" si="13"/>
        <v>111.64669595172445</v>
      </c>
    </row>
    <row r="81" spans="1:8" s="17" customFormat="1" ht="31.5" x14ac:dyDescent="0.2">
      <c r="A81" s="15" t="s">
        <v>142</v>
      </c>
      <c r="B81" s="16" t="s">
        <v>143</v>
      </c>
      <c r="C81" s="40">
        <v>45056.4</v>
      </c>
      <c r="D81" s="40">
        <v>42134.8</v>
      </c>
      <c r="E81" s="40">
        <v>10664.5</v>
      </c>
      <c r="F81" s="42">
        <f t="shared" si="6"/>
        <v>25.310432231789399</v>
      </c>
      <c r="G81" s="43">
        <v>1731.6</v>
      </c>
      <c r="H81" s="44" t="s">
        <v>253</v>
      </c>
    </row>
    <row r="82" spans="1:8" s="17" customFormat="1" ht="25.5" customHeight="1" x14ac:dyDescent="0.2">
      <c r="A82" s="15" t="s">
        <v>144</v>
      </c>
      <c r="B82" s="16" t="s">
        <v>145</v>
      </c>
      <c r="C82" s="40">
        <v>529033</v>
      </c>
      <c r="D82" s="40">
        <v>529033</v>
      </c>
      <c r="E82" s="40">
        <v>150681.20000000001</v>
      </c>
      <c r="F82" s="42">
        <f t="shared" si="6"/>
        <v>28.482382006415481</v>
      </c>
      <c r="G82" s="43">
        <v>217432.8</v>
      </c>
      <c r="H82" s="44">
        <f t="shared" si="13"/>
        <v>69.300123992332345</v>
      </c>
    </row>
    <row r="83" spans="1:8" s="17" customFormat="1" ht="31.5" x14ac:dyDescent="0.2">
      <c r="A83" s="15" t="s">
        <v>146</v>
      </c>
      <c r="B83" s="16" t="s">
        <v>147</v>
      </c>
      <c r="C83" s="40">
        <v>0</v>
      </c>
      <c r="D83" s="40">
        <v>0</v>
      </c>
      <c r="E83" s="40">
        <v>0</v>
      </c>
      <c r="F83" s="42"/>
      <c r="G83" s="43">
        <v>30000</v>
      </c>
      <c r="H83" s="44">
        <f t="shared" si="13"/>
        <v>0</v>
      </c>
    </row>
    <row r="84" spans="1:8" s="17" customFormat="1" ht="31.5" x14ac:dyDescent="0.2">
      <c r="A84" s="15" t="s">
        <v>148</v>
      </c>
      <c r="B84" s="16" t="s">
        <v>149</v>
      </c>
      <c r="C84" s="40">
        <v>4151467</v>
      </c>
      <c r="D84" s="40">
        <v>4151467</v>
      </c>
      <c r="E84" s="40">
        <v>2237062</v>
      </c>
      <c r="F84" s="42">
        <f t="shared" si="6"/>
        <v>53.886060036126992</v>
      </c>
      <c r="G84" s="43">
        <v>630279.5</v>
      </c>
      <c r="H84" s="44">
        <f t="shared" si="13"/>
        <v>354.93174060079696</v>
      </c>
    </row>
    <row r="85" spans="1:8" s="14" customFormat="1" ht="31.5" customHeight="1" x14ac:dyDescent="0.2">
      <c r="A85" s="12" t="s">
        <v>150</v>
      </c>
      <c r="B85" s="21" t="s">
        <v>151</v>
      </c>
      <c r="C85" s="37">
        <f>SUM(C86:C89)</f>
        <v>15857104.1</v>
      </c>
      <c r="D85" s="37">
        <f t="shared" ref="D85:E85" si="16">SUM(D86:D89)</f>
        <v>15468107.199999999</v>
      </c>
      <c r="E85" s="37">
        <f t="shared" si="16"/>
        <v>10162512.200000001</v>
      </c>
      <c r="F85" s="39">
        <f>E85/D85*100</f>
        <v>65.699778703369731</v>
      </c>
      <c r="G85" s="37">
        <f>SUM(G86:G89)</f>
        <v>8672859.2000000011</v>
      </c>
      <c r="H85" s="39">
        <f>E85/G85*100</f>
        <v>117.17603117550898</v>
      </c>
    </row>
    <row r="86" spans="1:8" s="17" customFormat="1" ht="33" customHeight="1" x14ac:dyDescent="0.2">
      <c r="A86" s="15" t="s">
        <v>152</v>
      </c>
      <c r="B86" s="16" t="s">
        <v>153</v>
      </c>
      <c r="C86" s="40">
        <v>510092.9</v>
      </c>
      <c r="D86" s="40">
        <v>608083.6</v>
      </c>
      <c r="E86" s="40">
        <v>403224.8</v>
      </c>
      <c r="F86" s="42">
        <f t="shared" si="6"/>
        <v>66.310750692832372</v>
      </c>
      <c r="G86" s="43">
        <v>235590.8</v>
      </c>
      <c r="H86" s="44" t="s">
        <v>252</v>
      </c>
    </row>
    <row r="87" spans="1:8" s="17" customFormat="1" ht="30.75" customHeight="1" x14ac:dyDescent="0.2">
      <c r="A87" s="15" t="s">
        <v>154</v>
      </c>
      <c r="B87" s="16" t="s">
        <v>155</v>
      </c>
      <c r="C87" s="40">
        <v>14933860.6</v>
      </c>
      <c r="D87" s="40">
        <v>14446873</v>
      </c>
      <c r="E87" s="40">
        <v>9542330.8000000007</v>
      </c>
      <c r="F87" s="42">
        <f t="shared" si="6"/>
        <v>66.051184917317414</v>
      </c>
      <c r="G87" s="43">
        <v>8251486.7000000002</v>
      </c>
      <c r="H87" s="44">
        <f t="shared" si="13"/>
        <v>115.64377604826051</v>
      </c>
    </row>
    <row r="88" spans="1:8" s="17" customFormat="1" ht="25.5" customHeight="1" x14ac:dyDescent="0.2">
      <c r="A88" s="15" t="s">
        <v>156</v>
      </c>
      <c r="B88" s="16" t="s">
        <v>157</v>
      </c>
      <c r="C88" s="40">
        <v>247887.7</v>
      </c>
      <c r="D88" s="40">
        <v>247887.7</v>
      </c>
      <c r="E88" s="40">
        <v>142540.5</v>
      </c>
      <c r="F88" s="42">
        <f t="shared" si="6"/>
        <v>57.502046289509323</v>
      </c>
      <c r="G88" s="43">
        <v>142010.9</v>
      </c>
      <c r="H88" s="44">
        <f t="shared" si="13"/>
        <v>100.3729291202295</v>
      </c>
    </row>
    <row r="89" spans="1:8" s="17" customFormat="1" ht="21" customHeight="1" x14ac:dyDescent="0.2">
      <c r="A89" s="15" t="s">
        <v>158</v>
      </c>
      <c r="B89" s="16" t="s">
        <v>159</v>
      </c>
      <c r="C89" s="40">
        <v>165262.9</v>
      </c>
      <c r="D89" s="40">
        <v>165262.9</v>
      </c>
      <c r="E89" s="40">
        <v>74416.100000000006</v>
      </c>
      <c r="F89" s="42">
        <f t="shared" ref="F89:F97" si="17">E89/D89*100</f>
        <v>45.028920586532131</v>
      </c>
      <c r="G89" s="43">
        <v>43770.8</v>
      </c>
      <c r="H89" s="44" t="s">
        <v>252</v>
      </c>
    </row>
    <row r="90" spans="1:8" s="14" customFormat="1" ht="33" customHeight="1" x14ac:dyDescent="0.2">
      <c r="A90" s="12" t="s">
        <v>160</v>
      </c>
      <c r="B90" s="21" t="s">
        <v>161</v>
      </c>
      <c r="C90" s="37">
        <f>SUM(C91:C92)</f>
        <v>89043.6</v>
      </c>
      <c r="D90" s="37">
        <f t="shared" ref="D90:E90" si="18">SUM(D91:D92)</f>
        <v>89587.199999999997</v>
      </c>
      <c r="E90" s="37">
        <f t="shared" si="18"/>
        <v>29393.500000000004</v>
      </c>
      <c r="F90" s="39">
        <f>E90/D90*100</f>
        <v>32.809932668952712</v>
      </c>
      <c r="G90" s="37">
        <f>SUM(G91:G92)</f>
        <v>6544.2000000000007</v>
      </c>
      <c r="H90" s="39" t="s">
        <v>260</v>
      </c>
    </row>
    <row r="91" spans="1:8" s="17" customFormat="1" ht="29.25" customHeight="1" x14ac:dyDescent="0.2">
      <c r="A91" s="15" t="s">
        <v>162</v>
      </c>
      <c r="B91" s="16" t="s">
        <v>163</v>
      </c>
      <c r="C91" s="40">
        <v>32946.1</v>
      </c>
      <c r="D91" s="40">
        <v>32946.1</v>
      </c>
      <c r="E91" s="40">
        <v>4638.3</v>
      </c>
      <c r="F91" s="42">
        <f t="shared" si="17"/>
        <v>14.078449346053102</v>
      </c>
      <c r="G91" s="43"/>
      <c r="H91" s="44"/>
    </row>
    <row r="92" spans="1:8" s="17" customFormat="1" ht="50.25" customHeight="1" x14ac:dyDescent="0.2">
      <c r="A92" s="15" t="s">
        <v>164</v>
      </c>
      <c r="B92" s="16" t="s">
        <v>165</v>
      </c>
      <c r="C92" s="40">
        <v>56097.500000000007</v>
      </c>
      <c r="D92" s="40">
        <v>56641.1</v>
      </c>
      <c r="E92" s="40">
        <v>24755.200000000004</v>
      </c>
      <c r="F92" s="42">
        <f t="shared" si="17"/>
        <v>43.705365891552255</v>
      </c>
      <c r="G92" s="43">
        <v>6544.2000000000007</v>
      </c>
      <c r="H92" s="44" t="s">
        <v>261</v>
      </c>
    </row>
    <row r="93" spans="1:8" s="14" customFormat="1" ht="56.25" customHeight="1" x14ac:dyDescent="0.2">
      <c r="A93" s="12" t="s">
        <v>166</v>
      </c>
      <c r="B93" s="13" t="s">
        <v>167</v>
      </c>
      <c r="C93" s="37">
        <f>SUM(C94:C97)</f>
        <v>590896.70000000007</v>
      </c>
      <c r="D93" s="37">
        <f t="shared" ref="D93:E93" si="19">SUM(D94:D97)</f>
        <v>622887.6</v>
      </c>
      <c r="E93" s="37">
        <f t="shared" si="19"/>
        <v>421754.20000000007</v>
      </c>
      <c r="F93" s="39">
        <f>E93/D93*100</f>
        <v>67.709519341852371</v>
      </c>
      <c r="G93" s="37">
        <f>SUM(G94:G97)</f>
        <v>661131.4</v>
      </c>
      <c r="H93" s="39">
        <f>E93/G93*100</f>
        <v>63.792795199259942</v>
      </c>
    </row>
    <row r="94" spans="1:8" s="17" customFormat="1" ht="37.5" customHeight="1" x14ac:dyDescent="0.2">
      <c r="A94" s="15" t="s">
        <v>168</v>
      </c>
      <c r="B94" s="22" t="s">
        <v>169</v>
      </c>
      <c r="C94" s="40">
        <v>52103.1</v>
      </c>
      <c r="D94" s="40">
        <v>52594.1</v>
      </c>
      <c r="E94" s="40">
        <v>15663.6</v>
      </c>
      <c r="F94" s="42">
        <f t="shared" si="17"/>
        <v>29.782047796235702</v>
      </c>
      <c r="G94" s="43">
        <v>49483.5</v>
      </c>
      <c r="H94" s="44">
        <f t="shared" ref="H94:H96" si="20">E94/G94*100</f>
        <v>31.654187759556219</v>
      </c>
    </row>
    <row r="95" spans="1:8" s="17" customFormat="1" ht="26.25" customHeight="1" x14ac:dyDescent="0.2">
      <c r="A95" s="15" t="s">
        <v>170</v>
      </c>
      <c r="B95" s="22" t="s">
        <v>171</v>
      </c>
      <c r="C95" s="40">
        <v>259212.4</v>
      </c>
      <c r="D95" s="40">
        <v>291626.7</v>
      </c>
      <c r="E95" s="40">
        <v>194559.7</v>
      </c>
      <c r="F95" s="42">
        <f t="shared" si="17"/>
        <v>66.715324762787503</v>
      </c>
      <c r="G95" s="43">
        <v>354113.7</v>
      </c>
      <c r="H95" s="44">
        <f t="shared" si="20"/>
        <v>54.942720374840057</v>
      </c>
    </row>
    <row r="96" spans="1:8" s="17" customFormat="1" ht="27.75" customHeight="1" x14ac:dyDescent="0.2">
      <c r="A96" s="15" t="s">
        <v>172</v>
      </c>
      <c r="B96" s="22" t="s">
        <v>173</v>
      </c>
      <c r="C96" s="40">
        <v>273260.79999999999</v>
      </c>
      <c r="D96" s="40">
        <v>273260.79999999999</v>
      </c>
      <c r="E96" s="40">
        <v>211231</v>
      </c>
      <c r="F96" s="42">
        <f t="shared" si="17"/>
        <v>77.300146965828986</v>
      </c>
      <c r="G96" s="43">
        <v>257534.2</v>
      </c>
      <c r="H96" s="44">
        <f t="shared" si="20"/>
        <v>82.020562705846444</v>
      </c>
    </row>
    <row r="97" spans="1:8" s="17" customFormat="1" ht="39.75" customHeight="1" x14ac:dyDescent="0.2">
      <c r="A97" s="15" t="s">
        <v>174</v>
      </c>
      <c r="B97" s="22" t="s">
        <v>175</v>
      </c>
      <c r="C97" s="40">
        <v>6320.4</v>
      </c>
      <c r="D97" s="40">
        <v>5406</v>
      </c>
      <c r="E97" s="40">
        <v>299.89999999999998</v>
      </c>
      <c r="F97" s="42">
        <f t="shared" si="17"/>
        <v>5.5475397706252307</v>
      </c>
      <c r="G97" s="43"/>
      <c r="H97" s="44"/>
    </row>
    <row r="98" spans="1:8" s="14" customFormat="1" ht="45.75" customHeight="1" x14ac:dyDescent="0.2">
      <c r="A98" s="12" t="s">
        <v>176</v>
      </c>
      <c r="B98" s="20" t="s">
        <v>177</v>
      </c>
      <c r="C98" s="37">
        <f>C100+C99</f>
        <v>144400</v>
      </c>
      <c r="D98" s="37">
        <f t="shared" ref="D98:E98" si="21">D100+D99</f>
        <v>151400</v>
      </c>
      <c r="E98" s="37">
        <f t="shared" si="21"/>
        <v>104089.3</v>
      </c>
      <c r="F98" s="39">
        <f>E98/D98*100</f>
        <v>68.751188903566714</v>
      </c>
      <c r="G98" s="37">
        <f>SUM(G99:G100)</f>
        <v>70551.3</v>
      </c>
      <c r="H98" s="39">
        <f>E98/G98*100</f>
        <v>147.53704042306802</v>
      </c>
    </row>
    <row r="99" spans="1:8" s="17" customFormat="1" ht="26.25" customHeight="1" x14ac:dyDescent="0.2">
      <c r="A99" s="15" t="s">
        <v>178</v>
      </c>
      <c r="B99" s="16" t="s">
        <v>179</v>
      </c>
      <c r="C99" s="40">
        <v>1500</v>
      </c>
      <c r="D99" s="40">
        <v>1500</v>
      </c>
      <c r="E99" s="40"/>
      <c r="F99" s="42">
        <f t="shared" ref="F99:F130" si="22">E99/D99*100</f>
        <v>0</v>
      </c>
      <c r="G99" s="43"/>
      <c r="H99" s="46"/>
    </row>
    <row r="100" spans="1:8" s="17" customFormat="1" ht="39" customHeight="1" x14ac:dyDescent="0.2">
      <c r="A100" s="15" t="s">
        <v>180</v>
      </c>
      <c r="B100" s="16" t="s">
        <v>181</v>
      </c>
      <c r="C100" s="40">
        <v>142900</v>
      </c>
      <c r="D100" s="40">
        <v>149900</v>
      </c>
      <c r="E100" s="40">
        <v>104089.3</v>
      </c>
      <c r="F100" s="42">
        <f t="shared" si="22"/>
        <v>69.439159439626422</v>
      </c>
      <c r="G100" s="43">
        <v>70551.3</v>
      </c>
      <c r="H100" s="44">
        <f t="shared" ref="H100:H130" si="23">E100/G100*100</f>
        <v>147.53704042306802</v>
      </c>
    </row>
    <row r="101" spans="1:8" s="14" customFormat="1" ht="47.25" customHeight="1" x14ac:dyDescent="0.2">
      <c r="A101" s="12" t="s">
        <v>182</v>
      </c>
      <c r="B101" s="13" t="s">
        <v>183</v>
      </c>
      <c r="C101" s="37">
        <f>SUM(C102:C104)</f>
        <v>795338.1</v>
      </c>
      <c r="D101" s="37">
        <f t="shared" ref="D101:E101" si="24">SUM(D102:D104)</f>
        <v>820980.5</v>
      </c>
      <c r="E101" s="37">
        <f t="shared" si="24"/>
        <v>586515.50000000012</v>
      </c>
      <c r="F101" s="39">
        <f>E101/D101*100</f>
        <v>71.440856390620738</v>
      </c>
      <c r="G101" s="37">
        <f>SUM(G102:G104)</f>
        <v>527745.6</v>
      </c>
      <c r="H101" s="39">
        <f>E101/G101*100</f>
        <v>111.13602841975379</v>
      </c>
    </row>
    <row r="102" spans="1:8" s="17" customFormat="1" ht="34.5" customHeight="1" x14ac:dyDescent="0.2">
      <c r="A102" s="15" t="s">
        <v>184</v>
      </c>
      <c r="B102" s="16" t="s">
        <v>185</v>
      </c>
      <c r="C102" s="40">
        <v>532523.29999999993</v>
      </c>
      <c r="D102" s="40">
        <v>561968.30000000005</v>
      </c>
      <c r="E102" s="40">
        <v>423083.60000000003</v>
      </c>
      <c r="F102" s="42">
        <f t="shared" si="22"/>
        <v>75.286025919967372</v>
      </c>
      <c r="G102" s="43">
        <v>392843.6</v>
      </c>
      <c r="H102" s="44">
        <f t="shared" si="23"/>
        <v>107.69771990685354</v>
      </c>
    </row>
    <row r="103" spans="1:8" s="17" customFormat="1" ht="25.5" customHeight="1" x14ac:dyDescent="0.2">
      <c r="A103" s="15" t="s">
        <v>186</v>
      </c>
      <c r="B103" s="16" t="s">
        <v>187</v>
      </c>
      <c r="C103" s="40">
        <v>230822.30000000002</v>
      </c>
      <c r="D103" s="40">
        <v>227019.7</v>
      </c>
      <c r="E103" s="40">
        <v>150524.6</v>
      </c>
      <c r="F103" s="42">
        <f t="shared" si="22"/>
        <v>66.30464228434802</v>
      </c>
      <c r="G103" s="43">
        <v>130113.59999999999</v>
      </c>
      <c r="H103" s="44">
        <f t="shared" si="23"/>
        <v>115.68706115271578</v>
      </c>
    </row>
    <row r="104" spans="1:8" s="17" customFormat="1" ht="40.5" customHeight="1" x14ac:dyDescent="0.2">
      <c r="A104" s="15" t="s">
        <v>188</v>
      </c>
      <c r="B104" s="16" t="s">
        <v>189</v>
      </c>
      <c r="C104" s="40">
        <v>31992.5</v>
      </c>
      <c r="D104" s="40">
        <v>31992.5</v>
      </c>
      <c r="E104" s="40">
        <v>12907.3</v>
      </c>
      <c r="F104" s="42">
        <f t="shared" si="22"/>
        <v>40.344768305071497</v>
      </c>
      <c r="G104" s="43">
        <v>4788.3999999999996</v>
      </c>
      <c r="H104" s="44" t="s">
        <v>262</v>
      </c>
    </row>
    <row r="105" spans="1:8" s="14" customFormat="1" ht="48" customHeight="1" x14ac:dyDescent="0.2">
      <c r="A105" s="12" t="s">
        <v>190</v>
      </c>
      <c r="B105" s="13" t="s">
        <v>191</v>
      </c>
      <c r="C105" s="37">
        <f>SUM(C106:C109)</f>
        <v>166759</v>
      </c>
      <c r="D105" s="37">
        <f t="shared" ref="D105:E105" si="25">SUM(D106:D109)</f>
        <v>166857.79999999999</v>
      </c>
      <c r="E105" s="37">
        <f t="shared" si="25"/>
        <v>55245</v>
      </c>
      <c r="F105" s="39">
        <f>E105/D105*100</f>
        <v>33.109030563749492</v>
      </c>
      <c r="G105" s="37">
        <f>SUM(G106:G109)</f>
        <v>162002.69999999998</v>
      </c>
      <c r="H105" s="39">
        <f>E105/G105*100</f>
        <v>34.101283497126907</v>
      </c>
    </row>
    <row r="106" spans="1:8" s="17" customFormat="1" ht="45" customHeight="1" x14ac:dyDescent="0.2">
      <c r="A106" s="15" t="s">
        <v>192</v>
      </c>
      <c r="B106" s="16" t="s">
        <v>193</v>
      </c>
      <c r="C106" s="40">
        <v>49380.700000000004</v>
      </c>
      <c r="D106" s="40">
        <v>49380.700000000004</v>
      </c>
      <c r="E106" s="40">
        <v>31720.3</v>
      </c>
      <c r="F106" s="42">
        <f t="shared" si="22"/>
        <v>64.236229944087469</v>
      </c>
      <c r="G106" s="43">
        <v>28578.3</v>
      </c>
      <c r="H106" s="44">
        <f t="shared" si="23"/>
        <v>110.99435585741628</v>
      </c>
    </row>
    <row r="107" spans="1:8" s="17" customFormat="1" ht="33" customHeight="1" x14ac:dyDescent="0.2">
      <c r="A107" s="15" t="s">
        <v>194</v>
      </c>
      <c r="B107" s="16" t="s">
        <v>195</v>
      </c>
      <c r="C107" s="40">
        <v>116847</v>
      </c>
      <c r="D107" s="40">
        <v>116945.8</v>
      </c>
      <c r="E107" s="40">
        <v>23397.7</v>
      </c>
      <c r="F107" s="42">
        <f t="shared" si="22"/>
        <v>20.007302528179721</v>
      </c>
      <c r="G107" s="43">
        <v>133389.4</v>
      </c>
      <c r="H107" s="44">
        <f t="shared" si="23"/>
        <v>17.540899051948657</v>
      </c>
    </row>
    <row r="108" spans="1:8" s="17" customFormat="1" ht="40.5" customHeight="1" x14ac:dyDescent="0.2">
      <c r="A108" s="15" t="s">
        <v>196</v>
      </c>
      <c r="B108" s="22" t="s">
        <v>197</v>
      </c>
      <c r="C108" s="40">
        <v>301.3</v>
      </c>
      <c r="D108" s="40">
        <v>301.3</v>
      </c>
      <c r="E108" s="40">
        <v>127</v>
      </c>
      <c r="F108" s="42">
        <f t="shared" si="22"/>
        <v>42.150680384998338</v>
      </c>
      <c r="G108" s="43">
        <v>35</v>
      </c>
      <c r="H108" s="44" t="s">
        <v>256</v>
      </c>
    </row>
    <row r="109" spans="1:8" s="17" customFormat="1" ht="26.25" customHeight="1" x14ac:dyDescent="0.2">
      <c r="A109" s="15" t="s">
        <v>198</v>
      </c>
      <c r="B109" s="16" t="s">
        <v>199</v>
      </c>
      <c r="C109" s="40">
        <v>230</v>
      </c>
      <c r="D109" s="40">
        <v>230</v>
      </c>
      <c r="E109" s="40">
        <v>0</v>
      </c>
      <c r="F109" s="42">
        <f t="shared" si="22"/>
        <v>0</v>
      </c>
      <c r="G109" s="43"/>
      <c r="H109" s="44"/>
    </row>
    <row r="110" spans="1:8" s="14" customFormat="1" ht="40.5" customHeight="1" x14ac:dyDescent="0.2">
      <c r="A110" s="12" t="s">
        <v>200</v>
      </c>
      <c r="B110" s="20" t="s">
        <v>201</v>
      </c>
      <c r="C110" s="37">
        <f>SUM(C111:C115)</f>
        <v>9378575.8000000007</v>
      </c>
      <c r="D110" s="37">
        <f t="shared" ref="D110:E110" si="26">SUM(D111:D115)</f>
        <v>9479653.7999999989</v>
      </c>
      <c r="E110" s="37">
        <f t="shared" si="26"/>
        <v>6200168.3999999994</v>
      </c>
      <c r="F110" s="39">
        <f>E110/D110*100</f>
        <v>65.405008777852203</v>
      </c>
      <c r="G110" s="37">
        <f>SUM(G111:G115)</f>
        <v>6619555.8000000007</v>
      </c>
      <c r="H110" s="39">
        <f>E110/G110*100</f>
        <v>93.66441778464953</v>
      </c>
    </row>
    <row r="111" spans="1:8" s="17" customFormat="1" ht="27.75" customHeight="1" x14ac:dyDescent="0.2">
      <c r="A111" s="15" t="s">
        <v>202</v>
      </c>
      <c r="B111" s="16" t="s">
        <v>203</v>
      </c>
      <c r="C111" s="40">
        <v>99826.2</v>
      </c>
      <c r="D111" s="40">
        <v>99826.2</v>
      </c>
      <c r="E111" s="40">
        <v>46512.6</v>
      </c>
      <c r="F111" s="42">
        <f t="shared" si="22"/>
        <v>46.593579641416781</v>
      </c>
      <c r="G111" s="43">
        <v>4178.7</v>
      </c>
      <c r="H111" s="44" t="s">
        <v>263</v>
      </c>
    </row>
    <row r="112" spans="1:8" s="17" customFormat="1" ht="42.75" customHeight="1" x14ac:dyDescent="0.2">
      <c r="A112" s="15" t="s">
        <v>204</v>
      </c>
      <c r="B112" s="16" t="s">
        <v>205</v>
      </c>
      <c r="C112" s="40">
        <v>378711.7</v>
      </c>
      <c r="D112" s="40">
        <v>380141.4</v>
      </c>
      <c r="E112" s="40">
        <v>235059.5</v>
      </c>
      <c r="F112" s="42">
        <f t="shared" si="22"/>
        <v>61.834754120440437</v>
      </c>
      <c r="G112" s="43">
        <v>207854.1</v>
      </c>
      <c r="H112" s="44">
        <f t="shared" si="23"/>
        <v>113.08870019884138</v>
      </c>
    </row>
    <row r="113" spans="1:8" s="17" customFormat="1" ht="39" customHeight="1" x14ac:dyDescent="0.2">
      <c r="A113" s="15" t="s">
        <v>206</v>
      </c>
      <c r="B113" s="16" t="s">
        <v>207</v>
      </c>
      <c r="C113" s="40">
        <v>230.4</v>
      </c>
      <c r="D113" s="40">
        <v>230.4</v>
      </c>
      <c r="E113" s="40">
        <v>0</v>
      </c>
      <c r="F113" s="42">
        <f t="shared" si="22"/>
        <v>0</v>
      </c>
      <c r="G113" s="43">
        <v>0</v>
      </c>
      <c r="H113" s="44"/>
    </row>
    <row r="114" spans="1:8" s="17" customFormat="1" ht="30" customHeight="1" x14ac:dyDescent="0.2">
      <c r="A114" s="15" t="s">
        <v>208</v>
      </c>
      <c r="B114" s="16" t="s">
        <v>209</v>
      </c>
      <c r="C114" s="40">
        <v>8798449.4000000004</v>
      </c>
      <c r="D114" s="40">
        <v>8898097.6999999993</v>
      </c>
      <c r="E114" s="40">
        <v>5843368.7999999998</v>
      </c>
      <c r="F114" s="42">
        <f t="shared" si="22"/>
        <v>65.669865593856088</v>
      </c>
      <c r="G114" s="43">
        <v>6347367.6000000006</v>
      </c>
      <c r="H114" s="44">
        <f t="shared" si="23"/>
        <v>92.059719370908965</v>
      </c>
    </row>
    <row r="115" spans="1:8" s="17" customFormat="1" ht="36.75" customHeight="1" x14ac:dyDescent="0.2">
      <c r="A115" s="15" t="s">
        <v>210</v>
      </c>
      <c r="B115" s="16" t="s">
        <v>211</v>
      </c>
      <c r="C115" s="40">
        <v>101358.1</v>
      </c>
      <c r="D115" s="40">
        <v>101358.1</v>
      </c>
      <c r="E115" s="40">
        <v>75227.5</v>
      </c>
      <c r="F115" s="42">
        <f t="shared" si="22"/>
        <v>74.219524635919569</v>
      </c>
      <c r="G115" s="43">
        <v>60155.4</v>
      </c>
      <c r="H115" s="44">
        <f t="shared" si="23"/>
        <v>125.05527350828021</v>
      </c>
    </row>
    <row r="116" spans="1:8" s="14" customFormat="1" ht="41.25" customHeight="1" x14ac:dyDescent="0.2">
      <c r="A116" s="12" t="s">
        <v>212</v>
      </c>
      <c r="B116" s="20" t="s">
        <v>213</v>
      </c>
      <c r="C116" s="51">
        <f>C117</f>
        <v>52417.399999999994</v>
      </c>
      <c r="D116" s="51">
        <f t="shared" ref="D116:E116" si="27">D117</f>
        <v>52417.399999999994</v>
      </c>
      <c r="E116" s="51">
        <f t="shared" si="27"/>
        <v>28939.1</v>
      </c>
      <c r="F116" s="39">
        <f>E116/D116*100</f>
        <v>55.208957330962626</v>
      </c>
      <c r="G116" s="51">
        <f>G117</f>
        <v>1563.8</v>
      </c>
      <c r="H116" s="39" t="s">
        <v>264</v>
      </c>
    </row>
    <row r="117" spans="1:8" s="17" customFormat="1" ht="35.25" customHeight="1" x14ac:dyDescent="0.2">
      <c r="A117" s="15" t="s">
        <v>214</v>
      </c>
      <c r="B117" s="16" t="s">
        <v>215</v>
      </c>
      <c r="C117" s="40">
        <v>52417.399999999994</v>
      </c>
      <c r="D117" s="40">
        <v>52417.399999999994</v>
      </c>
      <c r="E117" s="40">
        <v>28939.1</v>
      </c>
      <c r="F117" s="42">
        <f t="shared" si="22"/>
        <v>55.208957330962626</v>
      </c>
      <c r="G117" s="43">
        <v>1563.8</v>
      </c>
      <c r="H117" s="44" t="s">
        <v>264</v>
      </c>
    </row>
    <row r="118" spans="1:8" s="14" customFormat="1" ht="34.5" customHeight="1" x14ac:dyDescent="0.2">
      <c r="A118" s="12" t="s">
        <v>216</v>
      </c>
      <c r="B118" s="20" t="s">
        <v>217</v>
      </c>
      <c r="C118" s="37">
        <f>SUM(C119:C120)</f>
        <v>1140</v>
      </c>
      <c r="D118" s="37">
        <f t="shared" ref="D118:E118" si="28">SUM(D119:D120)</f>
        <v>1140</v>
      </c>
      <c r="E118" s="37">
        <f t="shared" si="28"/>
        <v>653.70000000000005</v>
      </c>
      <c r="F118" s="39">
        <f>E118/D118*100</f>
        <v>57.342105263157897</v>
      </c>
      <c r="G118" s="37">
        <f>SUM(G119:G120)</f>
        <v>277</v>
      </c>
      <c r="H118" s="39" t="s">
        <v>265</v>
      </c>
    </row>
    <row r="119" spans="1:8" s="17" customFormat="1" ht="35.25" customHeight="1" x14ac:dyDescent="0.2">
      <c r="A119" s="15" t="s">
        <v>218</v>
      </c>
      <c r="B119" s="16" t="s">
        <v>219</v>
      </c>
      <c r="C119" s="40">
        <v>380</v>
      </c>
      <c r="D119" s="40">
        <v>380</v>
      </c>
      <c r="E119" s="40">
        <v>85</v>
      </c>
      <c r="F119" s="42">
        <f t="shared" si="22"/>
        <v>22.368421052631579</v>
      </c>
      <c r="G119" s="43">
        <v>76.5</v>
      </c>
      <c r="H119" s="44">
        <f t="shared" si="23"/>
        <v>111.11111111111111</v>
      </c>
    </row>
    <row r="120" spans="1:8" s="17" customFormat="1" ht="30.75" customHeight="1" x14ac:dyDescent="0.2">
      <c r="A120" s="15" t="s">
        <v>220</v>
      </c>
      <c r="B120" s="16" t="s">
        <v>221</v>
      </c>
      <c r="C120" s="40">
        <v>760</v>
      </c>
      <c r="D120" s="40">
        <v>760</v>
      </c>
      <c r="E120" s="40">
        <v>568.70000000000005</v>
      </c>
      <c r="F120" s="42">
        <f t="shared" si="22"/>
        <v>74.828947368421055</v>
      </c>
      <c r="G120" s="43">
        <v>200.5</v>
      </c>
      <c r="H120" s="44" t="s">
        <v>268</v>
      </c>
    </row>
    <row r="121" spans="1:8" s="14" customFormat="1" ht="36" customHeight="1" x14ac:dyDescent="0.2">
      <c r="A121" s="12" t="s">
        <v>222</v>
      </c>
      <c r="B121" s="13" t="s">
        <v>223</v>
      </c>
      <c r="C121" s="37">
        <f>SUM(C122:C123)</f>
        <v>1503058.8</v>
      </c>
      <c r="D121" s="37">
        <f t="shared" ref="D121:E121" si="29">SUM(D122:D123)</f>
        <v>2104932.6</v>
      </c>
      <c r="E121" s="37">
        <f t="shared" si="29"/>
        <v>1156741.3</v>
      </c>
      <c r="F121" s="39">
        <f>E121/D121*100</f>
        <v>54.953840327238979</v>
      </c>
      <c r="G121" s="37">
        <f>SUM(G122:G123)</f>
        <v>760321.3</v>
      </c>
      <c r="H121" s="39">
        <f>E121/G121*100</f>
        <v>152.1384840856096</v>
      </c>
    </row>
    <row r="122" spans="1:8" s="17" customFormat="1" ht="20.25" customHeight="1" x14ac:dyDescent="0.2">
      <c r="A122" s="15" t="s">
        <v>224</v>
      </c>
      <c r="B122" s="16" t="s">
        <v>225</v>
      </c>
      <c r="C122" s="40">
        <v>726694.40000000002</v>
      </c>
      <c r="D122" s="40">
        <v>726694.40000000002</v>
      </c>
      <c r="E122" s="40">
        <v>491647.2</v>
      </c>
      <c r="F122" s="42">
        <f t="shared" si="22"/>
        <v>67.655289486199422</v>
      </c>
      <c r="G122" s="43">
        <v>607932.5</v>
      </c>
      <c r="H122" s="44">
        <f t="shared" si="23"/>
        <v>80.87200470446966</v>
      </c>
    </row>
    <row r="123" spans="1:8" s="17" customFormat="1" ht="20.25" customHeight="1" x14ac:dyDescent="0.2">
      <c r="A123" s="15" t="s">
        <v>226</v>
      </c>
      <c r="B123" s="16" t="s">
        <v>227</v>
      </c>
      <c r="C123" s="55">
        <v>776364.4</v>
      </c>
      <c r="D123" s="40">
        <v>1378238.2</v>
      </c>
      <c r="E123" s="40">
        <v>665094.1</v>
      </c>
      <c r="F123" s="42">
        <f t="shared" si="22"/>
        <v>48.256832527207564</v>
      </c>
      <c r="G123" s="43">
        <v>152388.79999999999</v>
      </c>
      <c r="H123" s="44" t="s">
        <v>266</v>
      </c>
    </row>
    <row r="124" spans="1:8" s="14" customFormat="1" ht="33" customHeight="1" x14ac:dyDescent="0.2">
      <c r="A124" s="12" t="s">
        <v>228</v>
      </c>
      <c r="B124" s="20" t="s">
        <v>229</v>
      </c>
      <c r="C124" s="51">
        <f>SUM(C125:C127)</f>
        <v>226975.4</v>
      </c>
      <c r="D124" s="51">
        <f t="shared" ref="D124:E124" si="30">SUM(D125:D127)</f>
        <v>345401.10000000003</v>
      </c>
      <c r="E124" s="51">
        <f t="shared" si="30"/>
        <v>123196.4</v>
      </c>
      <c r="F124" s="39">
        <f>E124/D124*100</f>
        <v>35.667633947894196</v>
      </c>
      <c r="G124" s="51">
        <f>SUM(G125:G127)</f>
        <v>123291.9</v>
      </c>
      <c r="H124" s="39">
        <f>E124/G124*100</f>
        <v>99.922541545713869</v>
      </c>
    </row>
    <row r="125" spans="1:8" s="17" customFormat="1" ht="27.75" customHeight="1" x14ac:dyDescent="0.2">
      <c r="A125" s="15" t="s">
        <v>230</v>
      </c>
      <c r="B125" s="16" t="s">
        <v>231</v>
      </c>
      <c r="C125" s="55">
        <v>69048.3</v>
      </c>
      <c r="D125" s="40">
        <v>69048.399999999994</v>
      </c>
      <c r="E125" s="40">
        <v>25093.3</v>
      </c>
      <c r="F125" s="42">
        <f t="shared" si="22"/>
        <v>36.341609653518404</v>
      </c>
      <c r="G125" s="43">
        <v>41476.9</v>
      </c>
      <c r="H125" s="44">
        <f t="shared" si="23"/>
        <v>60.499458734862053</v>
      </c>
    </row>
    <row r="126" spans="1:8" s="17" customFormat="1" ht="24.75" customHeight="1" x14ac:dyDescent="0.2">
      <c r="A126" s="15" t="s">
        <v>232</v>
      </c>
      <c r="B126" s="16" t="s">
        <v>233</v>
      </c>
      <c r="C126" s="55">
        <v>4780.8</v>
      </c>
      <c r="D126" s="40">
        <v>4780.8</v>
      </c>
      <c r="E126" s="40">
        <v>671.3</v>
      </c>
      <c r="F126" s="42">
        <f t="shared" si="22"/>
        <v>14.041582998661312</v>
      </c>
      <c r="G126" s="43">
        <v>0</v>
      </c>
      <c r="H126" s="44"/>
    </row>
    <row r="127" spans="1:8" s="17" customFormat="1" ht="24.75" customHeight="1" x14ac:dyDescent="0.2">
      <c r="A127" s="15" t="s">
        <v>234</v>
      </c>
      <c r="B127" s="16" t="s">
        <v>235</v>
      </c>
      <c r="C127" s="55">
        <v>153146.29999999999</v>
      </c>
      <c r="D127" s="40">
        <v>271571.90000000002</v>
      </c>
      <c r="E127" s="40">
        <v>97431.8</v>
      </c>
      <c r="F127" s="42">
        <f t="shared" si="22"/>
        <v>35.876981381357936</v>
      </c>
      <c r="G127" s="43">
        <v>81815</v>
      </c>
      <c r="H127" s="44">
        <f t="shared" si="23"/>
        <v>119.08794230886757</v>
      </c>
    </row>
    <row r="128" spans="1:8" s="25" customFormat="1" ht="18.75" customHeight="1" x14ac:dyDescent="0.2">
      <c r="A128" s="23"/>
      <c r="B128" s="24" t="s">
        <v>236</v>
      </c>
      <c r="C128" s="36">
        <f>C6+C15+C24+C38+C43+C48+C57+C65+C70+C74+C85+C90+C93+C98+C101+C105+C110+C116+C118+C121+C124</f>
        <v>133208008.3</v>
      </c>
      <c r="D128" s="36">
        <f t="shared" ref="D128:G128" si="31">D6+D15+D24+D38+D43+D48+D57+D65+D70+D74+D85+D90+D93+D98+D101+D105+D110+D116+D118+D121+D124</f>
        <v>135903887.90000001</v>
      </c>
      <c r="E128" s="36">
        <f t="shared" si="31"/>
        <v>90996227.200000018</v>
      </c>
      <c r="F128" s="56">
        <f t="shared" si="22"/>
        <v>66.956309054937648</v>
      </c>
      <c r="G128" s="36">
        <f t="shared" si="31"/>
        <v>85174512.199999988</v>
      </c>
      <c r="H128" s="57">
        <f t="shared" si="23"/>
        <v>106.83504354721745</v>
      </c>
    </row>
    <row r="129" spans="1:8" s="25" customFormat="1" ht="20.25" customHeight="1" x14ac:dyDescent="0.2">
      <c r="A129" s="26"/>
      <c r="B129" s="27" t="s">
        <v>237</v>
      </c>
      <c r="C129" s="35" t="s">
        <v>250</v>
      </c>
      <c r="D129" s="36">
        <f>D130-D128</f>
        <v>4631419.6999999881</v>
      </c>
      <c r="E129" s="36">
        <f>E130-E128</f>
        <v>2479801.6999999881</v>
      </c>
      <c r="F129" s="56">
        <f t="shared" si="22"/>
        <v>53.543014035199498</v>
      </c>
      <c r="G129" s="36">
        <f>G130-G128</f>
        <v>3723105.1000000089</v>
      </c>
      <c r="H129" s="57">
        <f t="shared" si="23"/>
        <v>66.605739923914115</v>
      </c>
    </row>
    <row r="130" spans="1:8" s="25" customFormat="1" x14ac:dyDescent="0.2">
      <c r="A130" s="26"/>
      <c r="B130" s="24" t="s">
        <v>238</v>
      </c>
      <c r="C130" s="36" t="s">
        <v>250</v>
      </c>
      <c r="D130" s="36">
        <v>140535307.59999999</v>
      </c>
      <c r="E130" s="36">
        <v>93476028.900000006</v>
      </c>
      <c r="F130" s="56">
        <f t="shared" si="22"/>
        <v>66.514266412008766</v>
      </c>
      <c r="G130" s="36">
        <v>88897617.299999997</v>
      </c>
      <c r="H130" s="57">
        <f t="shared" si="23"/>
        <v>105.15020732732283</v>
      </c>
    </row>
    <row r="132" spans="1:8" s="17" customFormat="1" ht="36.75" customHeight="1" x14ac:dyDescent="0.2">
      <c r="A132" s="66" t="s">
        <v>267</v>
      </c>
      <c r="B132" s="66"/>
      <c r="C132" s="66"/>
      <c r="D132" s="66"/>
      <c r="E132" s="66"/>
      <c r="F132" s="66"/>
      <c r="G132" s="66"/>
      <c r="H132" s="66"/>
    </row>
    <row r="141" spans="1:8" ht="21" customHeight="1" x14ac:dyDescent="0.2">
      <c r="A141" s="58"/>
      <c r="B141" s="58"/>
      <c r="C141" s="58"/>
      <c r="D141" s="58"/>
      <c r="E141" s="58"/>
      <c r="F141" s="58"/>
      <c r="G141" s="58"/>
      <c r="H141" s="58"/>
    </row>
    <row r="142" spans="1:8" ht="21" customHeight="1" x14ac:dyDescent="0.2">
      <c r="A142" s="59"/>
      <c r="B142" s="59"/>
      <c r="C142" s="59"/>
      <c r="D142" s="59"/>
      <c r="E142" s="59"/>
      <c r="F142" s="59"/>
      <c r="G142" s="59"/>
      <c r="H142" s="59"/>
    </row>
    <row r="145" spans="1:7" x14ac:dyDescent="0.25">
      <c r="D145" s="29"/>
      <c r="E145" s="29"/>
      <c r="G145" s="29"/>
    </row>
    <row r="146" spans="1:7" x14ac:dyDescent="0.25">
      <c r="D146" s="29"/>
      <c r="E146" s="29"/>
    </row>
    <row r="147" spans="1:7" x14ac:dyDescent="0.25">
      <c r="D147" s="29"/>
      <c r="E147" s="29"/>
      <c r="G147" s="31"/>
    </row>
    <row r="151" spans="1:7" x14ac:dyDescent="0.25">
      <c r="D151" s="32"/>
      <c r="E151" s="32"/>
    </row>
    <row r="153" spans="1:7" x14ac:dyDescent="0.25">
      <c r="A153" s="33"/>
    </row>
  </sheetData>
  <mergeCells count="8">
    <mergeCell ref="A141:H141"/>
    <mergeCell ref="A142:H142"/>
    <mergeCell ref="A1:H1"/>
    <mergeCell ref="A3:A4"/>
    <mergeCell ref="B3:B4"/>
    <mergeCell ref="C3:F3"/>
    <mergeCell ref="H3:H4"/>
    <mergeCell ref="A132:H132"/>
  </mergeCells>
  <printOptions horizontalCentered="1"/>
  <pageMargins left="0.19685039370078741" right="0.19685039370078741" top="0.35433070866141736" bottom="0.55118110236220474" header="0" footer="0"/>
  <pageSetup paperSize="9" scale="65" fitToHeight="0" orientation="landscape" r:id="rId1"/>
  <headerFooter alignWithMargins="0">
    <oddFooter>&amp;C&amp;P</oddFooter>
  </headerFooter>
  <rowBreaks count="3" manualBreakCount="3">
    <brk id="19" max="7" man="1"/>
    <brk id="45" max="7" man="1"/>
    <brk id="10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9 месяцев 2021 года</vt:lpstr>
      <vt:lpstr>'9 месяцев 2021 года'!Заголовки_для_печати</vt:lpstr>
      <vt:lpstr>'9 месяцев 2021 года'!Область_печати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2021-10-29T12:44:22Z</cp:lastPrinted>
  <dcterms:created xsi:type="dcterms:W3CDTF">2021-01-29T07:43:13Z</dcterms:created>
  <dcterms:modified xsi:type="dcterms:W3CDTF">2021-10-29T12:47:49Z</dcterms:modified>
</cp:coreProperties>
</file>