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0" yWindow="-210" windowWidth="13260" windowHeight="129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  <definedName name="_xlnm.Print_Area" localSheetId="0">Лист1!$A$1:$I$491</definedName>
  </definedNames>
  <calcPr calcId="145621"/>
</workbook>
</file>

<file path=xl/calcChain.xml><?xml version="1.0" encoding="utf-8"?>
<calcChain xmlns="http://schemas.openxmlformats.org/spreadsheetml/2006/main">
  <c r="F491" i="1" l="1"/>
  <c r="G491" i="1"/>
  <c r="E491" i="1"/>
  <c r="F191" i="1" l="1"/>
  <c r="G191" i="1"/>
  <c r="E191" i="1"/>
  <c r="F335" i="1" l="1"/>
  <c r="G335" i="1"/>
  <c r="E335" i="1"/>
  <c r="I327" i="1"/>
  <c r="I328" i="1"/>
  <c r="H327" i="1"/>
  <c r="H328" i="1"/>
  <c r="I34" i="1" l="1"/>
  <c r="I35" i="1"/>
  <c r="H34" i="1"/>
  <c r="H35" i="1"/>
  <c r="F36" i="1"/>
  <c r="G36" i="1"/>
  <c r="E36" i="1"/>
  <c r="F61" i="1" l="1"/>
  <c r="G61" i="1"/>
  <c r="E61" i="1"/>
  <c r="I60" i="1"/>
  <c r="H60" i="1"/>
  <c r="F490" i="1"/>
  <c r="G490" i="1"/>
  <c r="E490" i="1"/>
  <c r="I488" i="1"/>
  <c r="I489" i="1"/>
  <c r="H488" i="1"/>
  <c r="H489" i="1"/>
  <c r="H486" i="1"/>
  <c r="H487" i="1"/>
  <c r="I379" i="1" l="1"/>
  <c r="H371" i="1"/>
  <c r="I351" i="1"/>
  <c r="H351" i="1"/>
  <c r="F289" i="1" l="1"/>
  <c r="G289" i="1"/>
  <c r="E289" i="1"/>
  <c r="I265" i="1"/>
  <c r="I266" i="1"/>
  <c r="H265" i="1"/>
  <c r="H266" i="1"/>
  <c r="H205" i="1"/>
  <c r="I205" i="1"/>
  <c r="H206" i="1"/>
  <c r="I206" i="1"/>
  <c r="H207" i="1"/>
  <c r="I207" i="1"/>
  <c r="H208" i="1"/>
  <c r="I208" i="1"/>
  <c r="H107" i="1" l="1"/>
  <c r="H108" i="1"/>
  <c r="I166" i="1" l="1"/>
  <c r="I167" i="1"/>
  <c r="I168" i="1"/>
  <c r="H166" i="1"/>
  <c r="H167" i="1"/>
  <c r="I185" i="1"/>
  <c r="I186" i="1"/>
  <c r="I187" i="1"/>
  <c r="I188" i="1"/>
  <c r="H187" i="1"/>
  <c r="H188" i="1"/>
  <c r="H156" i="1"/>
  <c r="H157" i="1"/>
  <c r="H146" i="1"/>
  <c r="H147" i="1"/>
  <c r="H122" i="1"/>
  <c r="H123" i="1"/>
  <c r="H401" i="1" l="1"/>
  <c r="H402" i="1"/>
  <c r="H403" i="1"/>
  <c r="H404" i="1"/>
  <c r="F349" i="1" l="1"/>
  <c r="G349" i="1"/>
  <c r="E349" i="1"/>
  <c r="H349" i="1" l="1"/>
  <c r="I349" i="1"/>
  <c r="H345" i="1"/>
  <c r="H346" i="1"/>
  <c r="E40" i="1" l="1"/>
  <c r="E454" i="1"/>
  <c r="H409" i="1"/>
  <c r="I409" i="1"/>
  <c r="H410" i="1"/>
  <c r="I410" i="1"/>
  <c r="H411" i="1"/>
  <c r="I411" i="1"/>
  <c r="H412" i="1"/>
  <c r="I412" i="1"/>
  <c r="H413" i="1"/>
  <c r="I413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H425" i="1"/>
  <c r="I425" i="1"/>
  <c r="H426" i="1"/>
  <c r="I426" i="1"/>
  <c r="H427" i="1"/>
  <c r="I427" i="1"/>
  <c r="H428" i="1"/>
  <c r="I428" i="1"/>
  <c r="H429" i="1"/>
  <c r="I429" i="1"/>
  <c r="H430" i="1"/>
  <c r="I430" i="1"/>
  <c r="H431" i="1"/>
  <c r="I431" i="1"/>
  <c r="H432" i="1"/>
  <c r="I432" i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I408" i="1"/>
  <c r="H408" i="1"/>
  <c r="H457" i="1" l="1"/>
  <c r="I457" i="1"/>
  <c r="H458" i="1"/>
  <c r="I458" i="1"/>
  <c r="H459" i="1"/>
  <c r="I459" i="1"/>
  <c r="H460" i="1"/>
  <c r="I460" i="1"/>
  <c r="H461" i="1"/>
  <c r="I461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2" i="1"/>
  <c r="I472" i="1"/>
  <c r="H473" i="1"/>
  <c r="I473" i="1"/>
  <c r="H474" i="1"/>
  <c r="I474" i="1"/>
  <c r="H475" i="1"/>
  <c r="I475" i="1"/>
  <c r="H476" i="1"/>
  <c r="I476" i="1"/>
  <c r="H477" i="1"/>
  <c r="I477" i="1"/>
  <c r="H478" i="1"/>
  <c r="I478" i="1"/>
  <c r="H479" i="1"/>
  <c r="I479" i="1"/>
  <c r="H480" i="1"/>
  <c r="I480" i="1"/>
  <c r="H481" i="1"/>
  <c r="I481" i="1"/>
  <c r="H482" i="1"/>
  <c r="I482" i="1"/>
  <c r="H483" i="1"/>
  <c r="I483" i="1"/>
  <c r="H484" i="1"/>
  <c r="I484" i="1"/>
  <c r="H485" i="1"/>
  <c r="I485" i="1"/>
  <c r="I486" i="1"/>
  <c r="I487" i="1"/>
  <c r="I456" i="1"/>
  <c r="H456" i="1"/>
  <c r="E385" i="1" l="1"/>
  <c r="H352" i="1"/>
  <c r="I352" i="1"/>
  <c r="H353" i="1"/>
  <c r="I353" i="1"/>
  <c r="H354" i="1"/>
  <c r="I354" i="1"/>
  <c r="H355" i="1"/>
  <c r="I355" i="1"/>
  <c r="H356" i="1"/>
  <c r="I356" i="1"/>
  <c r="H357" i="1"/>
  <c r="I357" i="1"/>
  <c r="H358" i="1"/>
  <c r="I358" i="1"/>
  <c r="H359" i="1"/>
  <c r="I359" i="1"/>
  <c r="H360" i="1"/>
  <c r="I360" i="1"/>
  <c r="H361" i="1"/>
  <c r="I361" i="1"/>
  <c r="H362" i="1"/>
  <c r="I362" i="1"/>
  <c r="H363" i="1"/>
  <c r="I363" i="1"/>
  <c r="H364" i="1"/>
  <c r="I364" i="1"/>
  <c r="H365" i="1"/>
  <c r="I365" i="1"/>
  <c r="H366" i="1"/>
  <c r="I366" i="1"/>
  <c r="H367" i="1"/>
  <c r="I367" i="1"/>
  <c r="H368" i="1"/>
  <c r="I368" i="1"/>
  <c r="I371" i="1"/>
  <c r="H372" i="1"/>
  <c r="I372" i="1"/>
  <c r="H373" i="1"/>
  <c r="I373" i="1"/>
  <c r="H374" i="1"/>
  <c r="I374" i="1"/>
  <c r="H375" i="1"/>
  <c r="I375" i="1"/>
  <c r="H376" i="1"/>
  <c r="I376" i="1"/>
  <c r="H377" i="1"/>
  <c r="I377" i="1"/>
  <c r="H378" i="1"/>
  <c r="I378" i="1"/>
  <c r="H380" i="1"/>
  <c r="I380" i="1"/>
  <c r="H381" i="1"/>
  <c r="I381" i="1"/>
  <c r="H382" i="1"/>
  <c r="I382" i="1"/>
  <c r="H384" i="1"/>
  <c r="H7" i="1" l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I6" i="1"/>
  <c r="H6" i="1"/>
  <c r="H36" i="1" l="1"/>
  <c r="I36" i="1"/>
  <c r="H292" i="1"/>
  <c r="I292" i="1"/>
  <c r="H293" i="1"/>
  <c r="I293" i="1"/>
  <c r="H294" i="1"/>
  <c r="I294" i="1"/>
  <c r="H295" i="1"/>
  <c r="I295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H304" i="1"/>
  <c r="I304" i="1"/>
  <c r="H305" i="1"/>
  <c r="I305" i="1"/>
  <c r="H306" i="1"/>
  <c r="I306" i="1"/>
  <c r="H307" i="1"/>
  <c r="I307" i="1"/>
  <c r="H308" i="1"/>
  <c r="I308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I320" i="1"/>
  <c r="H321" i="1"/>
  <c r="I321" i="1"/>
  <c r="H322" i="1"/>
  <c r="I322" i="1"/>
  <c r="H323" i="1"/>
  <c r="I323" i="1"/>
  <c r="H324" i="1"/>
  <c r="I324" i="1"/>
  <c r="H325" i="1"/>
  <c r="I325" i="1"/>
  <c r="H326" i="1"/>
  <c r="I326" i="1"/>
  <c r="H329" i="1"/>
  <c r="I329" i="1"/>
  <c r="H330" i="1"/>
  <c r="I330" i="1"/>
  <c r="H331" i="1"/>
  <c r="I331" i="1"/>
  <c r="H332" i="1"/>
  <c r="I332" i="1"/>
  <c r="H333" i="1"/>
  <c r="I333" i="1"/>
  <c r="H334" i="1"/>
  <c r="I334" i="1"/>
  <c r="I291" i="1"/>
  <c r="H291" i="1"/>
  <c r="I202" i="1" l="1"/>
  <c r="H202" i="1"/>
  <c r="I201" i="1"/>
  <c r="H201" i="1"/>
  <c r="H284" i="1"/>
  <c r="H283" i="1"/>
  <c r="H282" i="1"/>
  <c r="I281" i="1"/>
  <c r="H280" i="1"/>
  <c r="H279" i="1"/>
  <c r="H278" i="1"/>
  <c r="H277" i="1"/>
  <c r="I288" i="1"/>
  <c r="H288" i="1"/>
  <c r="I287" i="1"/>
  <c r="H287" i="1"/>
  <c r="I286" i="1"/>
  <c r="H286" i="1"/>
  <c r="I285" i="1"/>
  <c r="H285" i="1"/>
  <c r="I264" i="1"/>
  <c r="H264" i="1"/>
  <c r="I263" i="1"/>
  <c r="H263" i="1"/>
  <c r="H194" i="1"/>
  <c r="I194" i="1"/>
  <c r="H195" i="1"/>
  <c r="I195" i="1"/>
  <c r="H196" i="1"/>
  <c r="I196" i="1"/>
  <c r="H197" i="1"/>
  <c r="I197" i="1"/>
  <c r="H198" i="1"/>
  <c r="I198" i="1"/>
  <c r="H199" i="1"/>
  <c r="I199" i="1"/>
  <c r="H200" i="1"/>
  <c r="I200" i="1"/>
  <c r="H203" i="1"/>
  <c r="I203" i="1"/>
  <c r="H204" i="1"/>
  <c r="I204" i="1"/>
  <c r="H209" i="1"/>
  <c r="I209" i="1"/>
  <c r="H210" i="1"/>
  <c r="I210" i="1"/>
  <c r="H211" i="1"/>
  <c r="I211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7" i="1"/>
  <c r="I267" i="1"/>
  <c r="H268" i="1"/>
  <c r="I268" i="1"/>
  <c r="H269" i="1"/>
  <c r="I269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I193" i="1"/>
  <c r="H193" i="1"/>
  <c r="I283" i="1" l="1"/>
  <c r="I282" i="1"/>
  <c r="I284" i="1"/>
  <c r="I280" i="1"/>
  <c r="H281" i="1"/>
  <c r="I277" i="1"/>
  <c r="I279" i="1"/>
  <c r="I278" i="1"/>
  <c r="E44" i="1"/>
  <c r="H43" i="1"/>
  <c r="I43" i="1"/>
  <c r="I42" i="1"/>
  <c r="H42" i="1"/>
  <c r="G91" i="1" l="1"/>
  <c r="E91" i="1"/>
  <c r="F91" i="1"/>
  <c r="I66" i="1"/>
  <c r="H66" i="1"/>
  <c r="I65" i="1"/>
  <c r="H65" i="1"/>
  <c r="H64" i="1"/>
  <c r="I64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I63" i="1"/>
  <c r="H63" i="1"/>
  <c r="I91" i="1" l="1"/>
  <c r="H91" i="1"/>
  <c r="E406" i="1"/>
  <c r="H388" i="1"/>
  <c r="I388" i="1"/>
  <c r="H389" i="1"/>
  <c r="I389" i="1"/>
  <c r="H390" i="1"/>
  <c r="I390" i="1"/>
  <c r="H391" i="1"/>
  <c r="I391" i="1"/>
  <c r="H392" i="1"/>
  <c r="I392" i="1"/>
  <c r="H393" i="1"/>
  <c r="I393" i="1"/>
  <c r="H394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I401" i="1"/>
  <c r="I402" i="1"/>
  <c r="I403" i="1"/>
  <c r="I404" i="1"/>
  <c r="H405" i="1"/>
  <c r="I405" i="1"/>
  <c r="I387" i="1"/>
  <c r="H387" i="1"/>
  <c r="I122" i="1" l="1"/>
  <c r="I123" i="1"/>
  <c r="H124" i="1"/>
  <c r="I124" i="1"/>
  <c r="H125" i="1"/>
  <c r="I125" i="1"/>
  <c r="H126" i="1"/>
  <c r="I126" i="1"/>
  <c r="I127" i="1"/>
  <c r="H130" i="1"/>
  <c r="I130" i="1"/>
  <c r="H131" i="1"/>
  <c r="I131" i="1"/>
  <c r="H132" i="1"/>
  <c r="I132" i="1"/>
  <c r="H133" i="1"/>
  <c r="I133" i="1"/>
  <c r="H134" i="1"/>
  <c r="I134" i="1"/>
  <c r="H135" i="1"/>
  <c r="I135" i="1"/>
  <c r="H136" i="1"/>
  <c r="I136" i="1"/>
  <c r="H137" i="1"/>
  <c r="I137" i="1"/>
  <c r="H138" i="1"/>
  <c r="I138" i="1"/>
  <c r="H139" i="1"/>
  <c r="I139" i="1"/>
  <c r="H140" i="1"/>
  <c r="I140" i="1"/>
  <c r="H141" i="1"/>
  <c r="I141" i="1"/>
  <c r="H142" i="1"/>
  <c r="I142" i="1"/>
  <c r="H143" i="1"/>
  <c r="I143" i="1"/>
  <c r="H144" i="1"/>
  <c r="I144" i="1"/>
  <c r="H145" i="1"/>
  <c r="I145" i="1"/>
  <c r="I146" i="1"/>
  <c r="I147" i="1"/>
  <c r="H148" i="1"/>
  <c r="I148" i="1"/>
  <c r="H149" i="1"/>
  <c r="I149" i="1"/>
  <c r="H150" i="1"/>
  <c r="I150" i="1"/>
  <c r="H151" i="1"/>
  <c r="I151" i="1"/>
  <c r="H152" i="1"/>
  <c r="I152" i="1"/>
  <c r="H153" i="1"/>
  <c r="I153" i="1"/>
  <c r="H154" i="1"/>
  <c r="I154" i="1"/>
  <c r="H155" i="1"/>
  <c r="I155" i="1"/>
  <c r="I156" i="1"/>
  <c r="I157" i="1"/>
  <c r="H158" i="1"/>
  <c r="I158" i="1"/>
  <c r="H159" i="1"/>
  <c r="I159" i="1"/>
  <c r="H160" i="1"/>
  <c r="I160" i="1"/>
  <c r="H161" i="1"/>
  <c r="I161" i="1"/>
  <c r="H162" i="1"/>
  <c r="I162" i="1"/>
  <c r="H163" i="1"/>
  <c r="I163" i="1"/>
  <c r="H164" i="1"/>
  <c r="I164" i="1"/>
  <c r="H165" i="1"/>
  <c r="I165" i="1"/>
  <c r="H168" i="1"/>
  <c r="H169" i="1"/>
  <c r="I169" i="1"/>
  <c r="H170" i="1"/>
  <c r="I170" i="1"/>
  <c r="H171" i="1"/>
  <c r="I171" i="1"/>
  <c r="H172" i="1"/>
  <c r="I172" i="1"/>
  <c r="H173" i="1"/>
  <c r="I173" i="1"/>
  <c r="H176" i="1"/>
  <c r="I176" i="1"/>
  <c r="H177" i="1"/>
  <c r="I177" i="1"/>
  <c r="H178" i="1"/>
  <c r="I178" i="1"/>
  <c r="I179" i="1"/>
  <c r="I180" i="1"/>
  <c r="H181" i="1"/>
  <c r="I181" i="1"/>
  <c r="H182" i="1"/>
  <c r="I182" i="1"/>
  <c r="H183" i="1"/>
  <c r="I183" i="1"/>
  <c r="H184" i="1"/>
  <c r="I184" i="1"/>
  <c r="H189" i="1"/>
  <c r="I189" i="1"/>
  <c r="H190" i="1"/>
  <c r="I190" i="1"/>
  <c r="H47" i="1" l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H58" i="1"/>
  <c r="I58" i="1"/>
  <c r="H59" i="1"/>
  <c r="I59" i="1"/>
  <c r="I46" i="1"/>
  <c r="H46" i="1"/>
  <c r="E120" i="1" l="1"/>
  <c r="H94" i="1"/>
  <c r="I94" i="1"/>
  <c r="H95" i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2" i="1"/>
  <c r="I102" i="1"/>
  <c r="H103" i="1"/>
  <c r="I103" i="1"/>
  <c r="H104" i="1"/>
  <c r="I104" i="1"/>
  <c r="H105" i="1"/>
  <c r="I105" i="1"/>
  <c r="H106" i="1"/>
  <c r="I106" i="1"/>
  <c r="I107" i="1"/>
  <c r="I108" i="1"/>
  <c r="H109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6" i="1"/>
  <c r="I116" i="1"/>
  <c r="H117" i="1"/>
  <c r="I117" i="1"/>
  <c r="H118" i="1"/>
  <c r="I118" i="1"/>
  <c r="H119" i="1"/>
  <c r="I119" i="1"/>
  <c r="I93" i="1"/>
  <c r="H93" i="1"/>
  <c r="H338" i="1" l="1"/>
  <c r="I338" i="1"/>
  <c r="H339" i="1"/>
  <c r="I339" i="1"/>
  <c r="H340" i="1"/>
  <c r="I340" i="1"/>
  <c r="H341" i="1"/>
  <c r="I341" i="1"/>
  <c r="H342" i="1"/>
  <c r="I342" i="1"/>
  <c r="H343" i="1"/>
  <c r="I343" i="1"/>
  <c r="H344" i="1"/>
  <c r="I344" i="1"/>
  <c r="I345" i="1"/>
  <c r="I346" i="1"/>
  <c r="H347" i="1"/>
  <c r="I347" i="1"/>
  <c r="H348" i="1"/>
  <c r="I348" i="1"/>
  <c r="I337" i="1"/>
  <c r="H337" i="1"/>
  <c r="I39" i="1" l="1"/>
  <c r="I38" i="1"/>
  <c r="H39" i="1"/>
  <c r="H38" i="1"/>
  <c r="H490" i="1" l="1"/>
  <c r="I490" i="1"/>
  <c r="I61" i="1"/>
  <c r="H61" i="1"/>
  <c r="H191" i="1" l="1"/>
  <c r="I191" i="1"/>
  <c r="I335" i="1" l="1"/>
  <c r="H335" i="1"/>
  <c r="F120" i="1" l="1"/>
  <c r="G120" i="1" l="1"/>
  <c r="G406" i="1"/>
  <c r="F406" i="1"/>
  <c r="I406" i="1" l="1"/>
  <c r="H406" i="1"/>
  <c r="I120" i="1"/>
  <c r="H120" i="1"/>
  <c r="G454" i="1"/>
  <c r="G385" i="1"/>
  <c r="G44" i="1"/>
  <c r="G40" i="1"/>
  <c r="H40" i="1"/>
  <c r="I40" i="1"/>
  <c r="H491" i="1" l="1"/>
  <c r="H454" i="1"/>
  <c r="H385" i="1"/>
  <c r="H44" i="1"/>
  <c r="H289" i="1"/>
  <c r="F454" i="1"/>
  <c r="I454" i="1" s="1"/>
  <c r="F385" i="1" l="1"/>
  <c r="I385" i="1" s="1"/>
  <c r="I289" i="1" l="1"/>
  <c r="F44" i="1" l="1"/>
  <c r="I44" i="1" s="1"/>
  <c r="F40" i="1" l="1"/>
  <c r="I491" i="1" s="1"/>
</calcChain>
</file>

<file path=xl/sharedStrings.xml><?xml version="1.0" encoding="utf-8"?>
<sst xmlns="http://schemas.openxmlformats.org/spreadsheetml/2006/main" count="1475" uniqueCount="596">
  <si>
    <t>№ п/п</t>
  </si>
  <si>
    <t>Наименование государственной услуги (работы)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</si>
  <si>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</si>
  <si>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</si>
  <si>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</si>
  <si>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</si>
  <si>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</si>
  <si>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</si>
  <si>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</si>
  <si>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</si>
  <si>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</si>
  <si>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</si>
  <si>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</si>
  <si>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</si>
  <si>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</si>
  <si>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</si>
  <si>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</si>
  <si>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</si>
  <si>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</si>
  <si>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</si>
  <si>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</si>
  <si>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</si>
  <si>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</si>
  <si>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</si>
  <si>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</si>
  <si>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</si>
  <si>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</si>
  <si>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</si>
  <si>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</si>
  <si>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</si>
  <si>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</si>
  <si>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Министерство информации и печати Саратовской области</t>
  </si>
  <si>
    <t>8.1.</t>
  </si>
  <si>
    <t>8.2.</t>
  </si>
  <si>
    <t xml:space="preserve">9. 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</si>
  <si>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</si>
  <si>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</si>
  <si>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</si>
  <si>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</si>
  <si>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</si>
  <si>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</si>
  <si>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</si>
  <si>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</si>
  <si>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</si>
  <si>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</si>
  <si>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</si>
  <si>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</si>
  <si>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</si>
  <si>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>Управление по охране объектов культурного наследия Правительства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</si>
  <si>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</si>
  <si>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</si>
  <si>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</si>
  <si>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</si>
  <si>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</si>
  <si>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</si>
  <si>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</si>
  <si>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</si>
  <si>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</si>
  <si>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</si>
  <si>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</si>
  <si>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</si>
  <si>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</si>
  <si>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</si>
  <si>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</si>
  <si>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</si>
  <si>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</si>
  <si>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</si>
  <si>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</si>
  <si>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</si>
  <si>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</si>
  <si>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</si>
  <si>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</si>
  <si>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</si>
  <si>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</si>
  <si>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</si>
  <si>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Присмотр и уход</t>
  </si>
  <si>
    <t>Реализация основных общеобразовательных программ среднего общего образования</t>
  </si>
  <si>
    <t>Присмотр и уход (ГПД)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</si>
  <si>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</si>
  <si>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</si>
  <si>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</si>
  <si>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Содержание детей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</si>
  <si>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</si>
  <si>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</si>
  <si>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</si>
  <si>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</si>
  <si>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</si>
  <si>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</si>
  <si>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</si>
  <si>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</si>
  <si>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</si>
  <si>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</si>
  <si>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</si>
  <si>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</si>
  <si>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</si>
  <si>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</si>
  <si>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</si>
  <si>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</si>
  <si>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</si>
  <si>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</si>
  <si>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</si>
  <si>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</si>
  <si>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</si>
  <si>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</si>
  <si>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</si>
  <si>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</si>
  <si>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</si>
  <si>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</si>
  <si>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</si>
  <si>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</si>
  <si>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</si>
  <si>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</si>
  <si>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</si>
  <si>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Реализация дополнительных профессиональных программ повышения квалификации (Очная)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</si>
  <si>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</si>
  <si>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</si>
  <si>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</si>
  <si>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</si>
  <si>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</si>
  <si>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</si>
  <si>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Оценка качества образования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</si>
  <si>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</si>
  <si>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</si>
  <si>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</si>
  <si>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</si>
  <si>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</si>
  <si>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</si>
  <si>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</si>
  <si>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</si>
  <si>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</si>
  <si>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</si>
  <si>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</si>
  <si>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</si>
  <si>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</si>
  <si>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</si>
  <si>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</si>
  <si>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</si>
  <si>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Комплектование архивными документами</t>
  </si>
  <si>
    <t>человек</t>
  </si>
  <si>
    <t>штука</t>
  </si>
  <si>
    <t>1.3.</t>
  </si>
  <si>
    <t>1.4.</t>
  </si>
  <si>
    <t>1.5.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</si>
  <si>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</si>
  <si>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</si>
  <si>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1.7.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</si>
  <si>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</si>
  <si>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</si>
  <si>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</si>
  <si>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</si>
  <si>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</si>
  <si>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>10.3.</t>
  </si>
  <si>
    <t>10.4.</t>
  </si>
  <si>
    <t>10.5.</t>
  </si>
  <si>
    <t>10.6.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</si>
  <si>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</si>
  <si>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</si>
  <si>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</si>
  <si>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</si>
  <si>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</si>
  <si>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</si>
  <si>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</si>
  <si>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</si>
  <si>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</si>
  <si>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</si>
  <si>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</si>
  <si>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</si>
  <si>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</si>
  <si>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</si>
  <si>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</si>
  <si>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</si>
  <si>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км</t>
  </si>
  <si>
    <t>Устройство противопожарных минерализованных полос</t>
  </si>
  <si>
    <t>Прочистка и обновление противопожарных минерализованных полос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</si>
  <si>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</si>
  <si>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</si>
  <si>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7.19.</t>
  </si>
  <si>
    <t>7.20.</t>
  </si>
  <si>
    <t>7.21.</t>
  </si>
  <si>
    <t>7.22.</t>
  </si>
  <si>
    <t>Искусственное лесовосстановление</t>
  </si>
  <si>
    <t>Дополнение лесных культур</t>
  </si>
  <si>
    <t>Подготовка почвы под лесные культуры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</si>
  <si>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</si>
  <si>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</si>
  <si>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</si>
  <si>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</si>
  <si>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</si>
  <si>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</si>
  <si>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</si>
  <si>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Хранение семян лесных растений</t>
  </si>
  <si>
    <t>кг</t>
  </si>
  <si>
    <t>Тушение пожаров в лесах</t>
  </si>
  <si>
    <t>Отвод лесосек</t>
  </si>
  <si>
    <t>Содержание (эксплуатация) имущества, находящегося в государственной собственности</t>
  </si>
  <si>
    <t>9.3.</t>
  </si>
  <si>
    <t>9.4.</t>
  </si>
  <si>
    <t>9.5.</t>
  </si>
  <si>
    <t>9.6.</t>
  </si>
  <si>
    <t>9.7.</t>
  </si>
  <si>
    <t>9.9.</t>
  </si>
  <si>
    <t>9.8.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</si>
  <si>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</si>
  <si>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</si>
  <si>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</si>
  <si>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</si>
  <si>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</si>
  <si>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</si>
  <si>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</si>
  <si>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</si>
  <si>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</si>
  <si>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</si>
  <si>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</si>
  <si>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</si>
  <si>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Показ (организация показа) спектаклей (театральных постановок)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</si>
  <si>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</si>
  <si>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</si>
  <si>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</si>
  <si>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</si>
  <si>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</si>
  <si>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</si>
  <si>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</si>
  <si>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</si>
  <si>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</si>
  <si>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</si>
  <si>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</si>
  <si>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Реализация дополнительных профессиональных программ повышения квалификации</t>
  </si>
  <si>
    <t>Реализация дополнительных предпрофессиональных программ в области искусств</t>
  </si>
  <si>
    <t>Реализация образовательных программ среднего профессионального образования - программ подготовки специалистов среднего звена
услуги (работы)</t>
  </si>
  <si>
    <t xml:space="preserve">единица 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</si>
  <si>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</si>
  <si>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</si>
  <si>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</si>
  <si>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</si>
  <si>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</si>
  <si>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</si>
  <si>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</si>
  <si>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</si>
  <si>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</si>
  <si>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</si>
  <si>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</si>
  <si>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</si>
  <si>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</si>
  <si>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</si>
  <si>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</si>
  <si>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</si>
  <si>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</si>
  <si>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</si>
  <si>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</si>
  <si>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</si>
  <si>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13.23.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</si>
  <si>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</si>
  <si>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</si>
  <si>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</si>
  <si>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</si>
  <si>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</si>
  <si>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</si>
  <si>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</si>
  <si>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</si>
  <si>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условная единица продукта, переработки (в перерасчете на 1 литр цельной крови)</t>
  </si>
  <si>
    <t>колиграмм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</si>
  <si>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</si>
  <si>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</si>
  <si>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</si>
  <si>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</si>
  <si>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</si>
  <si>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</si>
  <si>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</si>
  <si>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</si>
  <si>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</si>
  <si>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</si>
  <si>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</si>
  <si>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</si>
  <si>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</si>
  <si>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</si>
  <si>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</si>
  <si>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</si>
  <si>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</si>
  <si>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</si>
  <si>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</si>
  <si>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</si>
  <si>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</si>
  <si>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тыс. рублей</t>
  </si>
  <si>
    <t>Срочные социальные услуги</t>
  </si>
  <si>
    <t>Организация ритуальных услуг и содержание мест захоронения</t>
  </si>
  <si>
    <t>Санаторно-курортное лечение</t>
  </si>
  <si>
    <t>Образовательные услуги</t>
  </si>
  <si>
    <t>Услуги спорта</t>
  </si>
  <si>
    <t>Обеспечение участия в официальных физкультурных  мероприятий</t>
  </si>
  <si>
    <t>тыс. рублей.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</si>
  <si>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</si>
  <si>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</si>
  <si>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</si>
  <si>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</si>
  <si>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</si>
  <si>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</si>
  <si>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</si>
  <si>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</si>
  <si>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</si>
  <si>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</si>
  <si>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</si>
  <si>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</si>
  <si>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</si>
  <si>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</si>
  <si>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</si>
  <si>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</si>
  <si>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</si>
  <si>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</si>
  <si>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</si>
  <si>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Спортивная подготовка по спорту слепых</t>
  </si>
  <si>
    <t>Пропаганда физической культуры, спорта и здорового образа жизни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</si>
  <si>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</si>
  <si>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</si>
  <si>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</si>
  <si>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</si>
  <si>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</si>
  <si>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12.2.</t>
  </si>
  <si>
    <t>12.3.</t>
  </si>
  <si>
    <t>12.4.</t>
  </si>
  <si>
    <t>12.5.</t>
  </si>
  <si>
    <t>12.6.</t>
  </si>
  <si>
    <t>12.7.</t>
  </si>
  <si>
    <t>Определение границ территории объекта археологического наследия</t>
  </si>
  <si>
    <t>Проведение анализа историко-библиографических материалов о земельном участке, подлежащем хозяйственному освоению</t>
  </si>
  <si>
    <t>Разработка проекта границ территорий объектов культурного наследия</t>
  </si>
  <si>
    <t>Разработка проекта предмета охраны объекта культурного наследия</t>
  </si>
  <si>
    <t>Выполнение историко-культурных и библиографических изысканий в проектной документации для регистрации в едином государственном реестре историко-архитектурных объектов культурного наследия</t>
  </si>
  <si>
    <t>Обследования и составления акта технического состояния объекта культурного наследия</t>
  </si>
  <si>
    <t>Разработка проектов зон охраны объектов культурного наследия (единичные памятники, ансамбли)</t>
  </si>
  <si>
    <t>Затраты на уплату налогов</t>
  </si>
  <si>
    <t>4.3.</t>
  </si>
  <si>
    <t>4.4.</t>
  </si>
  <si>
    <t>4.5.</t>
  </si>
  <si>
    <t>4.6.</t>
  </si>
  <si>
    <t>4.7.</t>
  </si>
  <si>
    <t>Проведение диагностических мероприятий на особо опасные заболевания животных (птиц) в части отбора проб, их транспортировку</t>
  </si>
  <si>
    <t>Проведение диагностических мероприятий на особо опасные заболевания животных (птиц) в части лабораторных исследований</t>
  </si>
  <si>
    <t xml:space="preserve">Проведение вакцинаций (профилактических, вынужденных) животных (птиц) против особо опасных болезней животных (птиц) </t>
  </si>
  <si>
    <t xml:space="preserve">Ликвидация очагов заболеваний животных (птиц) и оздоровление неблагополучных пунктов </t>
  </si>
  <si>
    <t xml:space="preserve">Учет и ответственное хранение лекарственных средств и препаратов для ветеринарного применения </t>
  </si>
  <si>
    <t>Оформление ветеринарных сопроводительных документов (сертификатов)</t>
  </si>
  <si>
    <t>условные единицы</t>
  </si>
  <si>
    <t>Число обучающихся</t>
  </si>
  <si>
    <t>Число детей</t>
  </si>
  <si>
    <t xml:space="preserve"> 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</si>
  <si>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</t>
  </si>
  <si>
    <t xml:space="preserve">Содействие устройству детей на воспитание в семью </t>
  </si>
  <si>
    <t>Количество детей, переданных на воспитание в семью</t>
  </si>
  <si>
    <t xml:space="preserve"> Психолого-педагогическое консультирование обучающихся, их родителей (законных представителей) и педагогических работников </t>
  </si>
  <si>
    <t xml:space="preserve"> Подготовка граждан, выразивших желание принять детей-сирот и детей, оставшихся без попечения родителей, на семейные формы устройства </t>
  </si>
  <si>
    <t>Оказание консультативной, психологической, педагогической, юридической, социальной и иной помощи лицам усыновившим (удочерившим) или принявшим под опеку (попечительство) ребенка</t>
  </si>
  <si>
    <t>Численность семей, получивших социальные услуги</t>
  </si>
  <si>
    <t>Оказание консультативной, психологической педагогической, юридической, социальной и иной помощи лицам из числа детей, завершивших  пребывание в организации для детей-сирот</t>
  </si>
  <si>
    <t xml:space="preserve">Коррекционно-развивающая, компенсирующая и логопедическая помощь обучающимся       </t>
  </si>
  <si>
    <t>Количество человеко-часов</t>
  </si>
  <si>
    <t>Реализация дополнительных общеразвивающих программ (ОВЗ)</t>
  </si>
  <si>
    <t>Число человеко-дней пребывания</t>
  </si>
  <si>
    <t>Человеко-день</t>
  </si>
  <si>
    <t>Количество мероприятий</t>
  </si>
  <si>
    <t>Ведение информационных ресурсов и баз данных в сфере образования</t>
  </si>
  <si>
    <t>Количество информационных ресурсов и баз данных</t>
  </si>
  <si>
    <t>Экспертиза научных, научно-технических программ и проектов, инновационных проектов в сфере образования</t>
  </si>
  <si>
    <t>Количество экспертных заключений</t>
  </si>
  <si>
    <t>Численность обучающихся</t>
  </si>
  <si>
    <t>человеко-час</t>
  </si>
  <si>
    <t xml:space="preserve">Количество мероприятий; количество разработанных документов;                                             количество разработанных отчетов </t>
  </si>
  <si>
    <t xml:space="preserve">Комитет по управлению имуществом Саратовской области </t>
  </si>
  <si>
    <t>6.3.</t>
  </si>
  <si>
    <t>6.4.</t>
  </si>
  <si>
    <t>Представление информации, имеющейся в распоряжении учреждения, по вопросам государственной кадастровой оценки (ежеквартальное представление в соответствующий федеральный орган исполнительной власти информации о данных рынка недвижимости)</t>
  </si>
  <si>
    <t xml:space="preserve">Сбор, обработка, систематизация, накопление и хранение информации при определении кадастровой стоимости (сбор,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проведения) </t>
  </si>
  <si>
    <t xml:space="preserve">Определение кадастровой стоимости объектов недвижимости в соответствии со статьей 14 Федерального закона от 3 июля 2016 года № 237-ФЗ «О государственной кадастровой оценке» (определение кадастровой стоимости объектов недвижимости в рамках государственной кадастровой оценки) </t>
  </si>
  <si>
    <t>Предоставление архивных справок 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и международными обязательствами Российской Федерации</t>
  </si>
  <si>
    <t>Информационное обеспечение на основе документов Архивного фонда Российской Федерации и других архивных документов</t>
  </si>
  <si>
    <t>Обеспечение сохранности архивных документов</t>
  </si>
  <si>
    <t>Количество дел, прошедших проверку наличия, выявленных особо ценных и уникальных дел, и дел,выданных из архивохранилища</t>
  </si>
  <si>
    <t>Учет архивных документов</t>
  </si>
  <si>
    <t>Количество фондов, по которым выверены учетные документы</t>
  </si>
  <si>
    <t>Улучшение физического состояния документов</t>
  </si>
  <si>
    <t>Количество дел</t>
  </si>
  <si>
    <t>Количество дел (документов), принятых на хранение</t>
  </si>
  <si>
    <t>Взаимодействие с организациями - источниками комплектования архива</t>
  </si>
  <si>
    <t xml:space="preserve">Количество организаций - источников комплектования архива по видам методической помощи суммарно </t>
  </si>
  <si>
    <t>Описание архивных документов, создание справочно-поисковых средств к ним</t>
  </si>
  <si>
    <t>Количество единиц хранения, внесенных в информационно-поисковые системы архива</t>
  </si>
  <si>
    <t xml:space="preserve">Количество дел (документов), подготовленных к рассекречиванию </t>
  </si>
  <si>
    <t>Реализация информационных мероприятий, публикаторских и выставочных проектов на основе архивных документов</t>
  </si>
  <si>
    <t>Количество проведенных мероприятий</t>
  </si>
  <si>
    <t>1.11.</t>
  </si>
  <si>
    <t>1.12.</t>
  </si>
  <si>
    <t>1.13.</t>
  </si>
  <si>
    <t>1.14.</t>
  </si>
  <si>
    <t>Первичная медико-санитарная помощь, не включенная в базовую программу обязательного медицинского страхования. Первичная медико-санитарная помощь, в части диагностики и лечения (Психотерапия)</t>
  </si>
  <si>
    <t>тыс.кв.м</t>
  </si>
  <si>
    <t>Содержание и обслуживание прилегающих территорий к зданиям (сооружениям), лесных участков</t>
  </si>
  <si>
    <t>Ведение информационных ресурсов и баз данных в рамках государственной аграрной политики</t>
  </si>
  <si>
    <t>Количество договоров на редоставление торговых мест</t>
  </si>
  <si>
    <t>Оказание услуги сельхозтоваропроизводителям и иным производителям продуктов питания в реализации производимой продукции на сельскохозяйственном рынке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</si>
  <si>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(сетевое издание «Новости Саратовской губернии»)</t>
  </si>
  <si>
    <t>Количество  страниц PDF-формата</t>
  </si>
  <si>
    <t>единица, штука (стр.PDF)</t>
  </si>
  <si>
    <t>Квадратный сантиметр</t>
  </si>
  <si>
    <t>единица (кв.см.)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</si>
  <si>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(сборник «Собрание законодательства Саратовской области»)</t>
  </si>
  <si>
    <t>единица (усл. печат. лист)</t>
  </si>
  <si>
    <t>Размещение официальной информации в средствах массовой информации (сетевые издания «Новости Саратовской губернии» и «Регион 64»)</t>
  </si>
  <si>
    <t>Количество публикаций</t>
  </si>
  <si>
    <t>Размещение официальной информации в средствах массовой информации (газета «Саратовская областная газета «Регион 64»)</t>
  </si>
  <si>
    <t>Длительность телевизионного вещания</t>
  </si>
  <si>
    <t>минуты</t>
  </si>
  <si>
    <t xml:space="preserve">Выпуск литературно-художественного журнала «Волга – XXI век» 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</si>
  <si>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</si>
  <si>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Выполнение мер пожарной безопасности в лесах и тушение лесных пожаров</t>
  </si>
  <si>
    <t>Осуществление функций специализированной диспетчерской службы лесного хозяйства</t>
  </si>
  <si>
    <t xml:space="preserve">Осуществление функций специализированной региональной диспетчерской службы </t>
  </si>
  <si>
    <t>Эксплуатация пожарных водоемов и подъездов к источникам  водоснабжения</t>
  </si>
  <si>
    <t>Установка и размещение стендов и других знаков и указателей, содержащих информацию о мерах пожарной безопасности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</si>
  <si>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безопасностив</t>
  </si>
  <si>
    <t>Эксплуатация лесных дорог, предназначенных для охраны лесов от пожаров</t>
  </si>
  <si>
    <t>Прочистка просек</t>
  </si>
  <si>
    <t xml:space="preserve">Организация санитарно-оздоровительных мероприятий и лесопатологических обследований в лесах </t>
  </si>
  <si>
    <t xml:space="preserve">Лесопатологическое обследование визуальным способом </t>
  </si>
  <si>
    <t>Лесопатологическое обследование инструментальным способом</t>
  </si>
  <si>
    <t xml:space="preserve">Осуществление лесовосстановления и лесоразведения </t>
  </si>
  <si>
    <t>Содействие естесственному возобновлению</t>
  </si>
  <si>
    <t>Комбинированное лесовосстановление</t>
  </si>
  <si>
    <t>Проектирование лесохозяйственных мероприятий и организация использования лесов</t>
  </si>
  <si>
    <t xml:space="preserve">Организация выращивания посадочного материала древесно-кустарниковых пород для целей лесовосстановления </t>
  </si>
  <si>
    <t>Уход за объектами лесного семеноводства</t>
  </si>
  <si>
    <t>7.29.</t>
  </si>
  <si>
    <t>7.30.</t>
  </si>
  <si>
    <t>7.31.</t>
  </si>
  <si>
    <t>7.32.</t>
  </si>
  <si>
    <t>7.33.</t>
  </si>
  <si>
    <t>7.34.</t>
  </si>
  <si>
    <t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</t>
  </si>
  <si>
    <t>Проведение ухода за лесами</t>
  </si>
  <si>
    <t>Министерство молодежной политики и спорта Саратовской области</t>
  </si>
  <si>
    <t>Организация и проведение официальных физкультурных (физкультурно-оздоровительных) мероприятий</t>
  </si>
  <si>
    <t xml:space="preserve">Обеспечение представления объектов спорта для занятий отдельный категорий граждан </t>
  </si>
  <si>
    <t>11.16.</t>
  </si>
  <si>
    <t>11.17.</t>
  </si>
  <si>
    <t xml:space="preserve">Организация мероприятий в сфере молодежной политики, направленных на гражданское и патриотическое воспитание молодежи
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</si>
  <si>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(ГТО)»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</si>
  <si>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</si>
  <si>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</si>
  <si>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 xml:space="preserve">Паллиативная медицинская помощь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</si>
  <si>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</si>
  <si>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</si>
  <si>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 xml:space="preserve">Санаторно-курортное лечение </t>
  </si>
  <si>
    <t xml:space="preserve">Организация круглосуточного приема, содержания, выхаживания и воспитания детей 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</si>
  <si>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</si>
  <si>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</si>
  <si>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 xml:space="preserve">Обеспечение мероприятий, направленных на охрану и укрепление здоровья </t>
  </si>
  <si>
    <t>Заготовка, хранение, транспортировка и обеспечение безопасности донорской крови и ее компонентов условная единица продукта, переработки (в перерасчете на 1 литр цельной крови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</si>
  <si>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</si>
  <si>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количество отчетов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</si>
  <si>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</si>
  <si>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</si>
  <si>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 xml:space="preserve">Медицинское освидетельствование на состояние опьянения (алкогольного, наркотического или иного токсического) </t>
  </si>
  <si>
    <t xml:space="preserve">Судебно-медицинская экспертиза </t>
  </si>
  <si>
    <t xml:space="preserve">Судебно-психиатрическая экспертиза </t>
  </si>
  <si>
    <t xml:space="preserve"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 </t>
  </si>
  <si>
    <t>12.9.</t>
  </si>
  <si>
    <t>12.8.</t>
  </si>
  <si>
    <t>Содержание (эксплуатация) имущества,находящегося в государственной собственности</t>
  </si>
  <si>
    <t xml:space="preserve">Работа по установлению границ защитных зон (определение точек координат) </t>
  </si>
  <si>
    <t xml:space="preserve"> Рассмотрение обращений, представление (предоставление) разъяснений, копий хранящихся отчетов, документов и материалов (предоставление разъяснений, связанных с определением кадастровой стоимости)</t>
  </si>
  <si>
    <t>Рассмотрение обращений, представление (предоставление) разъяснений, копий хранящихся отчетов, документов и материалов (представление копий хранящихся отчетов, документов и материалов)</t>
  </si>
  <si>
    <t>Сбор, обработка, систематизация, накопление и хранение информации при определении кадастровой стоимости (хранение копий отчетов, документов и материалов</t>
  </si>
  <si>
    <t>6.5.</t>
  </si>
  <si>
    <t>6.6.</t>
  </si>
  <si>
    <t>6.7.</t>
  </si>
  <si>
    <t>6.8.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</si>
  <si>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16 Федерального закона от 3 июля 2016 года N 237-ФЗ «О государственной кадастровой оценке» )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</si>
  <si>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 частью 9 статьи 24 Федерального закона от 3 июля 2016 года N 237-ФЗ «О государственной кадастровой оценке» )</t>
  </si>
  <si>
    <t>6.9.</t>
  </si>
  <si>
    <t>Предоставление разъяснений результатов определения кадастровой стоимости (предоставление разъяснений, связанных с определением кадастровой стоимости)</t>
  </si>
  <si>
    <t>6.10.</t>
  </si>
  <si>
    <t>6.11.</t>
  </si>
  <si>
    <t xml:space="preserve"> Рассмотрение обращений, связанных с наличием ошибок, допущенных при определении кадастровой стоимости (рассмотрение обращений об исправлении ошибок, допущенных при определении кадастровой стоимости)</t>
  </si>
  <si>
    <t>Рассмотрение замечаний, связанных с определением кадастровой стоимости, информация о котором содержится в промежуточных отчетных документах (рассмотрение замечаний к промежуточным отчетным документам после их размещения в фонде данных государственной кадастровой оценки)</t>
  </si>
  <si>
    <t>6.12.</t>
  </si>
  <si>
    <t>6.13.</t>
  </si>
  <si>
    <t>Предоставление консультационной помощи и иных методических услуг в рамках государственной аграрной политики</t>
  </si>
  <si>
    <t>Количество проведенных консультаций</t>
  </si>
  <si>
    <t>Количество номеров  (газета Аграрные вести)</t>
  </si>
  <si>
    <t>Количество отчетов составленных по результатам услуги (подготовка информационных материалов (брошюры, буклеты, листовки и т.д)</t>
  </si>
  <si>
    <t>Количество отчетов составленных по результатам услуги (подготовка материала и создание презентаций в печатном и электронном виде)</t>
  </si>
  <si>
    <t>Организация и проведение выставочных мероприятий и семинаров в сфере агропромышленного комплекса</t>
  </si>
  <si>
    <t>Количество юридических лиц, обратившихся за услугой</t>
  </si>
  <si>
    <t>Количество субъектов среднего предпринимательства, обратившихся за услугой</t>
  </si>
  <si>
    <t>Сбор и обработка оперативной информации о результатах деятельности сельскохозяйственных товаропроизводителей</t>
  </si>
  <si>
    <t>Размещение информации на сайте  ГБУ СО «Информационно-консультациооная служба агпромышленного комплекса Саратовской  области»  по результатм мониторинга цен на основные виды сельскохозяйственного сырья и продовольствия Саратовской области и регионах Поволжского Федерального округа</t>
  </si>
  <si>
    <t>Эксплуатируемая площадь</t>
  </si>
  <si>
    <t>5.11.</t>
  </si>
  <si>
    <t>5.12.</t>
  </si>
  <si>
    <t>5.13.</t>
  </si>
  <si>
    <t>Прокладка просек</t>
  </si>
  <si>
    <t>Благоустройство зон отдыха граждан, пребывающих в лесах</t>
  </si>
  <si>
    <t>Сплошная санитарная рубка</t>
  </si>
  <si>
    <t>Рубки ухода за молодняками (осветления, прочистки)</t>
  </si>
  <si>
    <t>Организация, содержание и оснащение мобилизационных групп по тушению лесных пожаров</t>
  </si>
  <si>
    <t>Обеспечение готовности к действиям сил и средств, предназначенных для предупреждения и ликвидации чрезвычайных ситуаций в лесах, возникших вследствие лесных пожаров</t>
  </si>
  <si>
    <t>Организация содержания и оснащения групп пожаротушения</t>
  </si>
  <si>
    <t>9.22.</t>
  </si>
  <si>
    <t>Организация выращивания посадочного материала древесно-кустарниковых пород для целей лесовосстановления</t>
  </si>
  <si>
    <t>Выращивание (производство) посадочного материала лесных растений (саженцев, сеянцев)</t>
  </si>
  <si>
    <t>Организация и проведение работ по благоустройству мест отдыха на территории особо охраняемых природных территорий</t>
  </si>
  <si>
    <t>Обеспечение эксплутационно-технического обслуживания объектов и помещений, а также содержание указанных объектов и помещений, оборудования в надлежащем состоянии</t>
  </si>
  <si>
    <t>Содержание и обслуживание (эксплуатация) имущества, прилегающей территории к зданиям (сооружениям) и лесных участков, находящихся в государственной  собственности</t>
  </si>
  <si>
    <t>Обеспечение доступа к архивным документам и справочно-поисковым средствам к ним в читальном зале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</si>
  <si>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</si>
  <si>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Количество прикладных научно-исследовательских работ</t>
  </si>
  <si>
    <t>Исполнено</t>
  </si>
  <si>
    <t>% исполнения</t>
  </si>
  <si>
    <t xml:space="preserve">к первона-чальному бюджету              </t>
  </si>
  <si>
    <t>к уточненному бюджету</t>
  </si>
  <si>
    <t>Проведение прикладных научных исследований  (Обследование имущественного комплекса учреждений здравоохранения области на основе прикладных научных исследований.
Комплексная разработка методических рекомендаций по внедрению современных технологий при эксплуатации объектов, находящихся в государственной собственности Саратовской области, на основе прикладных научных исследований с целью рационального использования объектов имущественного комплекса учреждений здравоохранения области)</t>
  </si>
  <si>
    <t>Количество обследованных учреждений здравоохранения Саратовской области</t>
  </si>
  <si>
    <t>Объем хранящейся информации</t>
  </si>
  <si>
    <t>Количество объектов недвижимости, для которых определена кадастровая стоимость</t>
  </si>
  <si>
    <t>Объем собранной информации</t>
  </si>
  <si>
    <t>Количество поступивших обращений, запросов</t>
  </si>
  <si>
    <t>Количество поступивших обращений о рассмотрении замечаний</t>
  </si>
  <si>
    <t xml:space="preserve">Рассмотрение обращений об исправлении ошибок, допущенных при определении кадастровой стоимости (рассмотрение обращений об исправлении технических и (или) методологических ошибок, допущенных при определении кадастровой стоимости) </t>
  </si>
  <si>
    <t>Патрулирование лесов наземными средствами</t>
  </si>
  <si>
    <t>Очистка лесных насаждений от захламленности, загрязнения и иного негативного воздействия</t>
  </si>
  <si>
    <t>тыс. кв.м</t>
  </si>
  <si>
    <t>Количество отчетов, составленных по результатам услуги (подготовка документов на право получения субсидий)</t>
  </si>
  <si>
    <t>Сопровождение сайта ГБУ СО «Информационно-консультациооная служба агпромышленного комплекса Саратовской  области» www.saratovagro.ru</t>
  </si>
  <si>
    <t>Обслуживаемая площадь прилегающей территории к зданиям (сооружениям), и лесных участков</t>
  </si>
  <si>
    <t>5.14.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</si>
  <si>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</si>
  <si>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(очно-заочная)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</si>
  <si>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(заочная)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</si>
  <si>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</si>
  <si>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(без ОВЗ)</t>
  </si>
  <si>
    <t>Реализация основных профессиональных образовательных программ профессионального обучения - программам переподготовки рабочих и служащих</t>
  </si>
  <si>
    <t>Реализация дополнительных профессиональных программ программ профессиональной переподготовки</t>
  </si>
  <si>
    <t>8.44.</t>
  </si>
  <si>
    <t>8.45.</t>
  </si>
  <si>
    <t>8.46.</t>
  </si>
  <si>
    <t>8.47.</t>
  </si>
  <si>
    <t>8.48.</t>
  </si>
  <si>
    <t xml:space="preserve"> 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</si>
  <si>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Создание экспозиций (выставок) музеев, организация выездных выставок
услуги (работы)</t>
  </si>
  <si>
    <t>Организация и проведение культурно-массовых мероприятий</t>
  </si>
  <si>
    <t xml:space="preserve">Работы по профилактике неинфекционных заболеваний, формированию здорового образа жизни и санитарно-гигиеническому просвещению населения </t>
  </si>
  <si>
    <t>Площадь обработанных очагов</t>
  </si>
  <si>
    <t xml:space="preserve">Сведения о выполнении государственными учреждениями Саратовской области государственных заданий на оказание государственных услуг (выполнение работ) и об объемах средств на их финансовое обеспечение за 2020 год </t>
  </si>
  <si>
    <t xml:space="preserve">Закон Саратовской области           «Об областном бюджете на 2020 год и на плановый период 2021 и 2022 годов» </t>
  </si>
  <si>
    <t xml:space="preserve">первоначальный бюджет              (ред. 130-ЗСО        от 26.11.2019) </t>
  </si>
  <si>
    <t>уточненный бюджет           (ред. 177-ЗСО от 23.12.2020)</t>
  </si>
  <si>
    <t>Объем средств на финансовое обеспечение оказания соответствующей государственной услуги (выполнения работы)</t>
  </si>
  <si>
    <t>Проведение прикладных научных исследований в сфере государственных 
и муниципальных финансов</t>
  </si>
  <si>
    <t>Условных печатных листов</t>
  </si>
  <si>
    <t>Размещение официальной информации в средствах массовой информации  (на телевизионных каналах, вещающих на территории Саратова и Саратовской области)</t>
  </si>
  <si>
    <t>Изготовление парковой мебели</t>
  </si>
  <si>
    <t>Ремонт беседок и парковой мебели</t>
  </si>
  <si>
    <t>Очистка стоянок от снега и мусора</t>
  </si>
  <si>
    <t xml:space="preserve">Лесоразведение </t>
  </si>
  <si>
    <t>тыс. руб.</t>
  </si>
  <si>
    <t>Реализация основных общеобразовательных программ дошкольного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</si>
  <si>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(очно-заочная)</t>
  </si>
  <si>
    <t>828.</t>
  </si>
  <si>
    <t>Реализация основных общеобразовательных программ среднего общего образования ( с ОВЗ)</t>
  </si>
  <si>
    <t>Реализация дополнительных общеразвивающих программ (Очная с применением дистанционных образовательных технологий)</t>
  </si>
  <si>
    <t>Человек</t>
  </si>
  <si>
    <t>часов</t>
  </si>
  <si>
    <t>Министерство труда и социальной защиты Саратовской области</t>
  </si>
  <si>
    <t>Социально - бытовые услуги</t>
  </si>
  <si>
    <t>Социально-медицинские услуги</t>
  </si>
  <si>
    <t>Социально – психологические услуги</t>
  </si>
  <si>
    <t>Социально – педагогические услуги</t>
  </si>
  <si>
    <t>Социально – правовые услуги</t>
  </si>
  <si>
    <t>Социально – трудовые  услуги</t>
  </si>
  <si>
    <t>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</si>
  <si>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 xml:space="preserve">Организация и проведение официальных физкультурных (физкультурно-оздоровительных) мероприятий   региональные и   муниципальные    </t>
  </si>
  <si>
    <t>14.17.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</si>
  <si>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</si>
  <si>
    <t>Показатель характеризующий объем государственной услуги ( работы)</t>
  </si>
  <si>
    <t xml:space="preserve">Объем субсидии на финансовое обеспечение оказания соответствующей государственной услуги </t>
  </si>
  <si>
    <t>Проведение мероприятий по клинической диагностике животных без владельцев</t>
  </si>
  <si>
    <t>Обслуживание и сопровождение информационной базы (единая федеральная информационная система земель сельхозназначения агропромышленнго комплекса Саратовской области «Агроуправление», центр развития кооперации)</t>
  </si>
  <si>
    <t xml:space="preserve">Число обращений </t>
  </si>
  <si>
    <t>Машино-часы работы автомобилей</t>
  </si>
  <si>
    <t>Условная единица</t>
  </si>
  <si>
    <t>Организация питания при проведении официальных мероприятий</t>
  </si>
  <si>
    <t>1.15.</t>
  </si>
  <si>
    <t>Количество участников мероприятий</t>
  </si>
  <si>
    <t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 
услуги (работы)</t>
  </si>
  <si>
    <t>Реализация основных профессиональных общеобразовательных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</t>
  </si>
  <si>
    <t xml:space="preserve">Реализация дополнительных общеразвивающих программ </t>
  </si>
  <si>
    <t>Проведение мероприятий, направленных на развитие детей и молодежи, в том числе одаренных</t>
  </si>
  <si>
    <t>количество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</si>
</sst>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/>
    <xf numFmtId="0" fontId="0" fillId="5" borderId="0" xfId="0" applyFill="1"/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/>
    <xf numFmtId="3" fontId="3" fillId="0" borderId="4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5" fillId="0" borderId="0" xfId="0" applyNumberFormat="1" applyFont="1"/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3" fontId="3" fillId="5" borderId="4" xfId="0" applyNumberFormat="1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5" borderId="0" xfId="0" applyFont="1" applyFill="1"/>
    <xf numFmtId="0" fontId="3" fillId="5" borderId="1" xfId="0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166" fontId="3" fillId="5" borderId="1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top" wrapText="1"/>
    </xf>
    <xf numFmtId="0" fontId="3" fillId="5" borderId="0" xfId="0" applyFont="1" applyFill="1" applyAlignment="1">
      <alignment vertical="center" wrapText="1"/>
    </xf>
    <xf numFmtId="0" fontId="3" fillId="5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3" fontId="5" fillId="5" borderId="0" xfId="0" applyNumberFormat="1" applyFont="1" applyFill="1"/>
    <xf numFmtId="164" fontId="7" fillId="5" borderId="0" xfId="0" applyNumberFormat="1" applyFont="1" applyFill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3" fontId="3" fillId="5" borderId="3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3" fontId="8" fillId="0" borderId="0" xfId="0" applyNumberFormat="1" applyFont="1"/>
    <xf numFmtId="164" fontId="8" fillId="0" borderId="0" xfId="0" applyNumberFormat="1" applyFont="1"/>
    <xf numFmtId="0" fontId="1" fillId="0" borderId="1" xfId="0" applyFont="1" applyFill="1" applyBorder="1" applyAlignment="1">
      <alignment horizontal="left" vertical="center" wrapText="1"/>
    </xf>
    <xf numFmtId="164" fontId="3" fillId="5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6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" fontId="3" fillId="0" borderId="3" xfId="0" applyNumberFormat="1" applyFont="1" applyBorder="1" applyAlignment="1">
      <alignment horizontal="center" vertical="center" wrapText="1"/>
    </xf>
    <xf numFmtId="16" fontId="3" fillId="0" borderId="4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" fontId="3" fillId="0" borderId="3" xfId="0" applyNumberFormat="1" applyFont="1" applyFill="1" applyBorder="1" applyAlignment="1">
      <alignment horizontal="center" vertical="center" wrapText="1"/>
    </xf>
    <xf numFmtId="16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left" vertical="center" wrapText="1"/>
    </xf>
    <xf numFmtId="16" fontId="3" fillId="0" borderId="1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5" borderId="7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1"/>
  <sheetViews>
    <sheetView tabSelected="1" view="pageBreakPreview" zoomScale="55" zoomScaleNormal="100" zoomScaleSheetLayoutView="55" workbookViewId="0">
      <pane ySplit="4" topLeftCell="A5" activePane="bottomLeft" state="frozen"/>
      <selection pane="bottomLeft" activeCell="P484" sqref="P484"/>
    </sheetView>
  </sheetViews>
  <sheetFormatPr defaultRowHeight="15.75" x14ac:dyDescent="0.25"/>
  <cols>
    <col min="1" max="1" width="8.5703125" style="73" customWidth="1"/>
    <col min="2" max="2" width="55.7109375" style="74" customWidth="1"/>
    <col min="3" max="3" width="42.28515625" style="74" customWidth="1"/>
    <col min="4" max="4" width="23.85546875" style="74" customWidth="1"/>
    <col min="5" max="5" width="20.5703125" style="74" customWidth="1"/>
    <col min="6" max="6" width="16.5703125" style="75" customWidth="1"/>
    <col min="7" max="7" width="15" style="75" customWidth="1"/>
    <col min="8" max="9" width="15.85546875" style="76" customWidth="1"/>
    <col min="12" max="16" width="12.28515625" bestFit="1" customWidth="1"/>
    <col min="17" max="18" width="9.5703125" bestFit="1" customWidth="1"/>
    <col min="19" max="23" width="12.28515625" bestFit="1" customWidth="1"/>
    <col min="24" max="24" width="9.5703125" bestFit="1" customWidth="1"/>
  </cols>
  <sheetData>
    <row r="1" spans="1:9" ht="82.5" customHeight="1" x14ac:dyDescent="0.25">
      <c r="A1" s="117" t="s">
        <v>550</v>
      </c>
      <c r="B1" s="117"/>
      <c r="C1" s="117"/>
      <c r="D1" s="117"/>
      <c r="E1" s="117"/>
      <c r="F1" s="117"/>
      <c r="G1" s="117"/>
      <c r="H1" s="117"/>
      <c r="I1" s="117"/>
    </row>
    <row r="2" spans="1:9" ht="19.5" customHeight="1" x14ac:dyDescent="0.25">
      <c r="A2" s="118"/>
      <c r="B2" s="118"/>
      <c r="C2" s="118"/>
      <c r="D2" s="118"/>
      <c r="E2" s="118"/>
      <c r="F2" s="118"/>
      <c r="G2" s="118"/>
      <c r="H2" s="118"/>
      <c r="I2" s="118"/>
    </row>
    <row r="3" spans="1:9" ht="69" customHeight="1" x14ac:dyDescent="0.25">
      <c r="A3" s="124" t="s">
        <v>0</v>
      </c>
      <c r="B3" s="124" t="s">
        <v>1</v>
      </c>
      <c r="C3" s="124" t="s">
        <v>6</v>
      </c>
      <c r="D3" s="124" t="s">
        <v>8</v>
      </c>
      <c r="E3" s="126" t="s">
        <v>551</v>
      </c>
      <c r="F3" s="127"/>
      <c r="G3" s="128" t="s">
        <v>514</v>
      </c>
      <c r="H3" s="130" t="s">
        <v>515</v>
      </c>
      <c r="I3" s="131"/>
    </row>
    <row r="4" spans="1:9" s="1" customFormat="1" ht="69.75" customHeight="1" x14ac:dyDescent="0.25">
      <c r="A4" s="125"/>
      <c r="B4" s="125"/>
      <c r="C4" s="125"/>
      <c r="D4" s="125"/>
      <c r="E4" s="69" t="s">
        <v>552</v>
      </c>
      <c r="F4" s="69" t="s">
        <v>553</v>
      </c>
      <c r="G4" s="129"/>
      <c r="H4" s="69" t="s">
        <v>516</v>
      </c>
      <c r="I4" s="69" t="s">
        <v>517</v>
      </c>
    </row>
    <row r="5" spans="1:9" s="10" customFormat="1" ht="28.5" customHeight="1" x14ac:dyDescent="0.25">
      <c r="A5" s="8" t="s">
        <v>2</v>
      </c>
      <c r="B5" s="112" t="s">
        <v>3</v>
      </c>
      <c r="C5" s="113"/>
      <c r="D5" s="113"/>
      <c r="E5" s="113"/>
      <c r="F5" s="113"/>
      <c r="G5" s="113"/>
      <c r="H5" s="113"/>
      <c r="I5" s="113"/>
    </row>
    <row r="6" spans="1:9" s="10" customFormat="1" x14ac:dyDescent="0.25">
      <c r="A6" s="119" t="s">
        <v>4</v>
      </c>
      <c r="B6" s="107" t="s">
        <v>372</v>
      </c>
      <c r="C6" s="70" t="s">
        <v>150</v>
      </c>
      <c r="D6" s="82" t="s">
        <v>83</v>
      </c>
      <c r="E6" s="5">
        <v>2965</v>
      </c>
      <c r="F6" s="5">
        <v>2033</v>
      </c>
      <c r="G6" s="5">
        <v>2085</v>
      </c>
      <c r="H6" s="6">
        <f>G6/E6*100</f>
        <v>70.320404721753789</v>
      </c>
      <c r="I6" s="6">
        <f>G6/F6*100</f>
        <v>102.55779636005902</v>
      </c>
    </row>
    <row r="7" spans="1:9" s="10" customFormat="1" ht="99.75" customHeight="1" x14ac:dyDescent="0.25">
      <c r="A7" s="120"/>
      <c r="B7" s="108"/>
      <c r="C7" s="71" t="s">
        <v>554</v>
      </c>
      <c r="D7" s="83" t="s">
        <v>282</v>
      </c>
      <c r="E7" s="6">
        <v>6738.9000000000005</v>
      </c>
      <c r="F7" s="6">
        <v>5034.5999999999995</v>
      </c>
      <c r="G7" s="6">
        <v>4840.8</v>
      </c>
      <c r="H7" s="6">
        <f t="shared" ref="H7:H35" si="0">G7/E7*100</f>
        <v>71.833682054934783</v>
      </c>
      <c r="I7" s="6">
        <f t="shared" ref="I7:I35" si="1">G7/F7*100</f>
        <v>96.150637587891808</v>
      </c>
    </row>
    <row r="8" spans="1:9" s="1" customFormat="1" ht="24" customHeight="1" x14ac:dyDescent="0.25">
      <c r="A8" s="122" t="s">
        <v>5</v>
      </c>
      <c r="B8" s="107" t="s">
        <v>511</v>
      </c>
      <c r="C8" s="84" t="s">
        <v>150</v>
      </c>
      <c r="D8" s="82" t="s">
        <v>83</v>
      </c>
      <c r="E8" s="5">
        <v>6400</v>
      </c>
      <c r="F8" s="24">
        <v>2357</v>
      </c>
      <c r="G8" s="5">
        <v>2385</v>
      </c>
      <c r="H8" s="6">
        <f t="shared" si="0"/>
        <v>37.265625</v>
      </c>
      <c r="I8" s="6">
        <f t="shared" si="1"/>
        <v>101.18795078489606</v>
      </c>
    </row>
    <row r="9" spans="1:9" s="1" customFormat="1" ht="63" x14ac:dyDescent="0.25">
      <c r="A9" s="123"/>
      <c r="B9" s="108"/>
      <c r="C9" s="71" t="s">
        <v>554</v>
      </c>
      <c r="D9" s="83" t="s">
        <v>282</v>
      </c>
      <c r="E9" s="3">
        <v>3235.9</v>
      </c>
      <c r="F9" s="3">
        <v>1625.3000000000002</v>
      </c>
      <c r="G9" s="6">
        <v>1566.6</v>
      </c>
      <c r="H9" s="6">
        <f t="shared" si="0"/>
        <v>48.413115362032201</v>
      </c>
      <c r="I9" s="6">
        <f t="shared" si="1"/>
        <v>96.388359072171269</v>
      </c>
    </row>
    <row r="10" spans="1:9" s="10" customFormat="1" x14ac:dyDescent="0.25">
      <c r="A10" s="122" t="s">
        <v>140</v>
      </c>
      <c r="B10" s="107" t="s">
        <v>373</v>
      </c>
      <c r="C10" s="70" t="s">
        <v>150</v>
      </c>
      <c r="D10" s="82" t="s">
        <v>83</v>
      </c>
      <c r="E10" s="5">
        <v>8740</v>
      </c>
      <c r="F10" s="5">
        <v>10200</v>
      </c>
      <c r="G10" s="5">
        <v>10550</v>
      </c>
      <c r="H10" s="6">
        <f t="shared" si="0"/>
        <v>120.70938215102976</v>
      </c>
      <c r="I10" s="6">
        <f t="shared" si="1"/>
        <v>103.43137254901961</v>
      </c>
    </row>
    <row r="11" spans="1:9" s="10" customFormat="1" ht="67.5" customHeight="1" x14ac:dyDescent="0.25">
      <c r="A11" s="123"/>
      <c r="B11" s="108"/>
      <c r="C11" s="71" t="s">
        <v>554</v>
      </c>
      <c r="D11" s="83" t="s">
        <v>282</v>
      </c>
      <c r="E11" s="6">
        <v>13472.9</v>
      </c>
      <c r="F11" s="6">
        <v>15901</v>
      </c>
      <c r="G11" s="6">
        <v>15526.3</v>
      </c>
      <c r="H11" s="6">
        <f t="shared" si="0"/>
        <v>115.24096519680246</v>
      </c>
      <c r="I11" s="6">
        <f t="shared" si="1"/>
        <v>97.643544431167854</v>
      </c>
    </row>
    <row r="12" spans="1:9" s="10" customFormat="1" ht="63" x14ac:dyDescent="0.25">
      <c r="A12" s="122" t="s">
        <v>141</v>
      </c>
      <c r="B12" s="107" t="s">
        <v>374</v>
      </c>
      <c r="C12" s="70" t="s">
        <v>375</v>
      </c>
      <c r="D12" s="82" t="s">
        <v>83</v>
      </c>
      <c r="E12" s="5">
        <v>146595</v>
      </c>
      <c r="F12" s="5">
        <v>146237</v>
      </c>
      <c r="G12" s="5">
        <v>146919</v>
      </c>
      <c r="H12" s="6">
        <f t="shared" si="0"/>
        <v>100.22101708789522</v>
      </c>
      <c r="I12" s="6">
        <f t="shared" si="1"/>
        <v>100.46636624110177</v>
      </c>
    </row>
    <row r="13" spans="1:9" s="10" customFormat="1" ht="67.5" customHeight="1" x14ac:dyDescent="0.25">
      <c r="A13" s="123"/>
      <c r="B13" s="108"/>
      <c r="C13" s="71" t="s">
        <v>554</v>
      </c>
      <c r="D13" s="83" t="s">
        <v>282</v>
      </c>
      <c r="E13" s="6">
        <v>14955.399999999998</v>
      </c>
      <c r="F13" s="6">
        <v>15213.2</v>
      </c>
      <c r="G13" s="6">
        <v>14438.1</v>
      </c>
      <c r="H13" s="6">
        <f t="shared" si="0"/>
        <v>96.541048718188762</v>
      </c>
      <c r="I13" s="6">
        <f t="shared" si="1"/>
        <v>94.905082428417415</v>
      </c>
    </row>
    <row r="14" spans="1:9" s="10" customFormat="1" ht="31.5" x14ac:dyDescent="0.25">
      <c r="A14" s="122" t="s">
        <v>142</v>
      </c>
      <c r="B14" s="107" t="s">
        <v>376</v>
      </c>
      <c r="C14" s="70" t="s">
        <v>377</v>
      </c>
      <c r="D14" s="83" t="s">
        <v>83</v>
      </c>
      <c r="E14" s="83">
        <v>391</v>
      </c>
      <c r="F14" s="5">
        <v>374</v>
      </c>
      <c r="G14" s="5">
        <v>371</v>
      </c>
      <c r="H14" s="6">
        <f t="shared" si="0"/>
        <v>94.884910485933503</v>
      </c>
      <c r="I14" s="6">
        <f t="shared" si="1"/>
        <v>99.197860962566835</v>
      </c>
    </row>
    <row r="15" spans="1:9" s="10" customFormat="1" ht="67.5" customHeight="1" x14ac:dyDescent="0.25">
      <c r="A15" s="123"/>
      <c r="B15" s="108"/>
      <c r="C15" s="71" t="s">
        <v>554</v>
      </c>
      <c r="D15" s="83" t="s">
        <v>282</v>
      </c>
      <c r="E15" s="6">
        <v>1896.7</v>
      </c>
      <c r="F15" s="6">
        <v>2045.4</v>
      </c>
      <c r="G15" s="6">
        <v>1964.1</v>
      </c>
      <c r="H15" s="6">
        <f t="shared" si="0"/>
        <v>103.55354035957187</v>
      </c>
      <c r="I15" s="6">
        <f t="shared" si="1"/>
        <v>96.025227339395713</v>
      </c>
    </row>
    <row r="16" spans="1:9" s="10" customFormat="1" x14ac:dyDescent="0.25">
      <c r="A16" s="122" t="s">
        <v>143</v>
      </c>
      <c r="B16" s="107" t="s">
        <v>378</v>
      </c>
      <c r="C16" s="70" t="s">
        <v>379</v>
      </c>
      <c r="D16" s="83" t="s">
        <v>83</v>
      </c>
      <c r="E16" s="5">
        <v>1788</v>
      </c>
      <c r="F16" s="5">
        <v>1755</v>
      </c>
      <c r="G16" s="5">
        <v>1836</v>
      </c>
      <c r="H16" s="6">
        <f t="shared" si="0"/>
        <v>102.68456375838926</v>
      </c>
      <c r="I16" s="6">
        <f t="shared" si="1"/>
        <v>104.61538461538463</v>
      </c>
    </row>
    <row r="17" spans="1:9" s="10" customFormat="1" ht="66" customHeight="1" x14ac:dyDescent="0.25">
      <c r="A17" s="123"/>
      <c r="B17" s="108"/>
      <c r="C17" s="71" t="s">
        <v>554</v>
      </c>
      <c r="D17" s="83" t="s">
        <v>282</v>
      </c>
      <c r="E17" s="6">
        <v>6476.4</v>
      </c>
      <c r="F17" s="6">
        <v>6521.5</v>
      </c>
      <c r="G17" s="6">
        <v>6244.0999999999995</v>
      </c>
      <c r="H17" s="6">
        <f t="shared" si="0"/>
        <v>96.413130751652147</v>
      </c>
      <c r="I17" s="6">
        <f t="shared" si="1"/>
        <v>95.746377367170126</v>
      </c>
    </row>
    <row r="18" spans="1:9" s="10" customFormat="1" ht="31.5" x14ac:dyDescent="0.25">
      <c r="A18" s="122" t="s">
        <v>145</v>
      </c>
      <c r="B18" s="107" t="s">
        <v>137</v>
      </c>
      <c r="C18" s="70" t="s">
        <v>380</v>
      </c>
      <c r="D18" s="83" t="s">
        <v>83</v>
      </c>
      <c r="E18" s="5">
        <v>35179</v>
      </c>
      <c r="F18" s="5">
        <v>35179</v>
      </c>
      <c r="G18" s="5">
        <v>34861</v>
      </c>
      <c r="H18" s="6">
        <f t="shared" si="0"/>
        <v>99.096051621706124</v>
      </c>
      <c r="I18" s="6">
        <f t="shared" si="1"/>
        <v>99.096051621706124</v>
      </c>
    </row>
    <row r="19" spans="1:9" s="10" customFormat="1" ht="66" customHeight="1" x14ac:dyDescent="0.25">
      <c r="A19" s="123"/>
      <c r="B19" s="108"/>
      <c r="C19" s="71" t="s">
        <v>554</v>
      </c>
      <c r="D19" s="83" t="s">
        <v>282</v>
      </c>
      <c r="E19" s="6">
        <v>2050.1999999999998</v>
      </c>
      <c r="F19" s="6">
        <v>2079.5</v>
      </c>
      <c r="G19" s="6">
        <v>2017.8</v>
      </c>
      <c r="H19" s="6">
        <f t="shared" si="0"/>
        <v>98.419666374012294</v>
      </c>
      <c r="I19" s="6">
        <f t="shared" si="1"/>
        <v>97.032940610723728</v>
      </c>
    </row>
    <row r="20" spans="1:9" s="10" customFormat="1" ht="47.25" x14ac:dyDescent="0.25">
      <c r="A20" s="122" t="s">
        <v>146</v>
      </c>
      <c r="B20" s="107" t="s">
        <v>381</v>
      </c>
      <c r="C20" s="70" t="s">
        <v>382</v>
      </c>
      <c r="D20" s="83" t="s">
        <v>83</v>
      </c>
      <c r="E20" s="83">
        <v>347</v>
      </c>
      <c r="F20" s="5">
        <v>347</v>
      </c>
      <c r="G20" s="5">
        <v>341</v>
      </c>
      <c r="H20" s="6">
        <f t="shared" si="0"/>
        <v>98.270893371757921</v>
      </c>
      <c r="I20" s="6">
        <f t="shared" si="1"/>
        <v>98.270893371757921</v>
      </c>
    </row>
    <row r="21" spans="1:9" s="10" customFormat="1" ht="66" customHeight="1" x14ac:dyDescent="0.25">
      <c r="A21" s="123"/>
      <c r="B21" s="108"/>
      <c r="C21" s="71" t="s">
        <v>554</v>
      </c>
      <c r="D21" s="83" t="s">
        <v>282</v>
      </c>
      <c r="E21" s="6">
        <v>9228.9</v>
      </c>
      <c r="F21" s="6">
        <v>9521.9</v>
      </c>
      <c r="G21" s="6">
        <v>9057.6</v>
      </c>
      <c r="H21" s="6">
        <f t="shared" si="0"/>
        <v>98.143874134512245</v>
      </c>
      <c r="I21" s="6">
        <f t="shared" si="1"/>
        <v>95.123872336403466</v>
      </c>
    </row>
    <row r="22" spans="1:9" s="10" customFormat="1" ht="47.25" x14ac:dyDescent="0.25">
      <c r="A22" s="122" t="s">
        <v>147</v>
      </c>
      <c r="B22" s="107" t="s">
        <v>383</v>
      </c>
      <c r="C22" s="70" t="s">
        <v>384</v>
      </c>
      <c r="D22" s="83" t="s">
        <v>83</v>
      </c>
      <c r="E22" s="5">
        <v>407858</v>
      </c>
      <c r="F22" s="5">
        <v>434439</v>
      </c>
      <c r="G22" s="5">
        <v>435212</v>
      </c>
      <c r="H22" s="6">
        <f t="shared" si="0"/>
        <v>106.70674597531493</v>
      </c>
      <c r="I22" s="6">
        <f t="shared" si="1"/>
        <v>100.17793061856786</v>
      </c>
    </row>
    <row r="23" spans="1:9" s="10" customFormat="1" ht="66" customHeight="1" x14ac:dyDescent="0.25">
      <c r="A23" s="123"/>
      <c r="B23" s="108"/>
      <c r="C23" s="71" t="s">
        <v>554</v>
      </c>
      <c r="D23" s="83" t="s">
        <v>282</v>
      </c>
      <c r="E23" s="6">
        <v>8520.8000000000011</v>
      </c>
      <c r="F23" s="6">
        <v>9209.3000000000011</v>
      </c>
      <c r="G23" s="6">
        <v>8873.2000000000007</v>
      </c>
      <c r="H23" s="6">
        <f t="shared" si="0"/>
        <v>104.13576190029106</v>
      </c>
      <c r="I23" s="6">
        <f t="shared" si="1"/>
        <v>96.350428371320291</v>
      </c>
    </row>
    <row r="24" spans="1:9" s="10" customFormat="1" ht="31.5" x14ac:dyDescent="0.25">
      <c r="A24" s="122" t="s">
        <v>149</v>
      </c>
      <c r="B24" s="107" t="s">
        <v>144</v>
      </c>
      <c r="C24" s="70" t="s">
        <v>385</v>
      </c>
      <c r="D24" s="83" t="s">
        <v>83</v>
      </c>
      <c r="E24" s="83">
        <v>783</v>
      </c>
      <c r="F24" s="5">
        <v>822</v>
      </c>
      <c r="G24" s="5">
        <v>821</v>
      </c>
      <c r="H24" s="6">
        <f t="shared" si="0"/>
        <v>104.85312899106003</v>
      </c>
      <c r="I24" s="6">
        <f t="shared" si="1"/>
        <v>99.878345498783446</v>
      </c>
    </row>
    <row r="25" spans="1:9" s="10" customFormat="1" ht="66" customHeight="1" x14ac:dyDescent="0.25">
      <c r="A25" s="123"/>
      <c r="B25" s="108"/>
      <c r="C25" s="71" t="s">
        <v>554</v>
      </c>
      <c r="D25" s="83" t="s">
        <v>282</v>
      </c>
      <c r="E25" s="6">
        <v>1557.4</v>
      </c>
      <c r="F25" s="6">
        <v>1652.5</v>
      </c>
      <c r="G25" s="6">
        <v>1573.6</v>
      </c>
      <c r="H25" s="6">
        <f t="shared" si="0"/>
        <v>101.0401951971234</v>
      </c>
      <c r="I25" s="6">
        <f t="shared" si="1"/>
        <v>95.225416036308616</v>
      </c>
    </row>
    <row r="26" spans="1:9" s="10" customFormat="1" x14ac:dyDescent="0.25">
      <c r="A26" s="122" t="s">
        <v>388</v>
      </c>
      <c r="B26" s="107" t="s">
        <v>386</v>
      </c>
      <c r="C26" s="70" t="s">
        <v>387</v>
      </c>
      <c r="D26" s="83" t="s">
        <v>83</v>
      </c>
      <c r="E26" s="83">
        <v>93</v>
      </c>
      <c r="F26" s="5">
        <v>94</v>
      </c>
      <c r="G26" s="5">
        <v>97</v>
      </c>
      <c r="H26" s="6">
        <f t="shared" si="0"/>
        <v>104.3010752688172</v>
      </c>
      <c r="I26" s="6">
        <f t="shared" si="1"/>
        <v>103.19148936170212</v>
      </c>
    </row>
    <row r="27" spans="1:9" s="10" customFormat="1" ht="63" x14ac:dyDescent="0.25">
      <c r="A27" s="123"/>
      <c r="B27" s="108"/>
      <c r="C27" s="71" t="s">
        <v>554</v>
      </c>
      <c r="D27" s="83" t="s">
        <v>282</v>
      </c>
      <c r="E27" s="6">
        <v>4329.8999999999996</v>
      </c>
      <c r="F27" s="6">
        <v>4577.6000000000004</v>
      </c>
      <c r="G27" s="6">
        <v>4371.7</v>
      </c>
      <c r="H27" s="6">
        <f t="shared" si="0"/>
        <v>100.96538026282363</v>
      </c>
      <c r="I27" s="6">
        <f t="shared" si="1"/>
        <v>95.502009786787823</v>
      </c>
    </row>
    <row r="28" spans="1:9" s="10" customFormat="1" x14ac:dyDescent="0.25">
      <c r="A28" s="122" t="s">
        <v>389</v>
      </c>
      <c r="B28" s="107" t="s">
        <v>112</v>
      </c>
      <c r="C28" s="70" t="s">
        <v>586</v>
      </c>
      <c r="D28" s="83" t="s">
        <v>83</v>
      </c>
      <c r="E28" s="5">
        <v>270152</v>
      </c>
      <c r="F28" s="5">
        <v>270152</v>
      </c>
      <c r="G28" s="5">
        <v>266623</v>
      </c>
      <c r="H28" s="6">
        <f t="shared" si="0"/>
        <v>98.693698362403396</v>
      </c>
      <c r="I28" s="6">
        <f t="shared" si="1"/>
        <v>98.693698362403396</v>
      </c>
    </row>
    <row r="29" spans="1:9" s="10" customFormat="1" ht="63" x14ac:dyDescent="0.25">
      <c r="A29" s="123"/>
      <c r="B29" s="108"/>
      <c r="C29" s="71" t="s">
        <v>554</v>
      </c>
      <c r="D29" s="83" t="s">
        <v>282</v>
      </c>
      <c r="E29" s="6">
        <v>203296</v>
      </c>
      <c r="F29" s="85">
        <v>203296</v>
      </c>
      <c r="G29" s="85">
        <v>198852</v>
      </c>
      <c r="H29" s="6">
        <f t="shared" si="0"/>
        <v>97.814024870140088</v>
      </c>
      <c r="I29" s="6">
        <f t="shared" si="1"/>
        <v>97.814024870140088</v>
      </c>
    </row>
    <row r="30" spans="1:9" s="10" customFormat="1" x14ac:dyDescent="0.25">
      <c r="A30" s="122" t="s">
        <v>390</v>
      </c>
      <c r="B30" s="107" t="s">
        <v>392</v>
      </c>
      <c r="C30" s="70" t="s">
        <v>585</v>
      </c>
      <c r="D30" s="83" t="s">
        <v>587</v>
      </c>
      <c r="E30" s="5">
        <v>1221</v>
      </c>
      <c r="F30" s="5">
        <v>1204</v>
      </c>
      <c r="G30" s="5">
        <v>1217</v>
      </c>
      <c r="H30" s="6">
        <f t="shared" si="0"/>
        <v>99.672399672399663</v>
      </c>
      <c r="I30" s="6">
        <f t="shared" si="1"/>
        <v>101.0797342192691</v>
      </c>
    </row>
    <row r="31" spans="1:9" s="10" customFormat="1" ht="63" x14ac:dyDescent="0.25">
      <c r="A31" s="123"/>
      <c r="B31" s="108"/>
      <c r="C31" s="71" t="s">
        <v>554</v>
      </c>
      <c r="D31" s="83" t="s">
        <v>282</v>
      </c>
      <c r="E31" s="6">
        <v>2619.5</v>
      </c>
      <c r="F31" s="6">
        <v>2547.1999999999998</v>
      </c>
      <c r="G31" s="6">
        <v>2024.8</v>
      </c>
      <c r="H31" s="6">
        <f t="shared" si="0"/>
        <v>77.297194121015451</v>
      </c>
      <c r="I31" s="6">
        <f t="shared" si="1"/>
        <v>79.491206030150764</v>
      </c>
    </row>
    <row r="32" spans="1:9" s="10" customFormat="1" ht="78.75" x14ac:dyDescent="0.25">
      <c r="A32" s="122" t="s">
        <v>391</v>
      </c>
      <c r="B32" s="107" t="s">
        <v>510</v>
      </c>
      <c r="C32" s="70" t="s">
        <v>509</v>
      </c>
      <c r="D32" s="83" t="s">
        <v>393</v>
      </c>
      <c r="E32" s="83">
        <v>373.5</v>
      </c>
      <c r="F32" s="24">
        <v>373.5</v>
      </c>
      <c r="G32" s="85">
        <v>373.5</v>
      </c>
      <c r="H32" s="6">
        <f t="shared" si="0"/>
        <v>100</v>
      </c>
      <c r="I32" s="6">
        <f t="shared" si="1"/>
        <v>100</v>
      </c>
    </row>
    <row r="33" spans="1:10" s="10" customFormat="1" ht="63" x14ac:dyDescent="0.25">
      <c r="A33" s="123"/>
      <c r="B33" s="108"/>
      <c r="C33" s="71" t="s">
        <v>554</v>
      </c>
      <c r="D33" s="83" t="s">
        <v>282</v>
      </c>
      <c r="E33" s="3">
        <v>46505.4</v>
      </c>
      <c r="F33" s="3">
        <v>53111.6</v>
      </c>
      <c r="G33" s="85">
        <v>50206.1</v>
      </c>
      <c r="H33" s="6">
        <f t="shared" si="0"/>
        <v>107.95757051869244</v>
      </c>
      <c r="I33" s="6">
        <f t="shared" si="1"/>
        <v>94.529443662024875</v>
      </c>
    </row>
    <row r="34" spans="1:10" s="10" customFormat="1" ht="31.5" customHeight="1" x14ac:dyDescent="0.25">
      <c r="A34" s="122" t="s">
        <v>589</v>
      </c>
      <c r="B34" s="121" t="s">
        <v>588</v>
      </c>
      <c r="C34" s="71" t="s">
        <v>590</v>
      </c>
      <c r="D34" s="83" t="s">
        <v>83</v>
      </c>
      <c r="E34" s="5">
        <v>480</v>
      </c>
      <c r="F34" s="5">
        <v>570</v>
      </c>
      <c r="G34" s="5">
        <v>570</v>
      </c>
      <c r="H34" s="6">
        <f t="shared" si="0"/>
        <v>118.75</v>
      </c>
      <c r="I34" s="6">
        <f t="shared" si="1"/>
        <v>100</v>
      </c>
    </row>
    <row r="35" spans="1:10" s="10" customFormat="1" ht="63" x14ac:dyDescent="0.25">
      <c r="A35" s="123"/>
      <c r="B35" s="121"/>
      <c r="C35" s="71" t="s">
        <v>554</v>
      </c>
      <c r="D35" s="83" t="s">
        <v>282</v>
      </c>
      <c r="E35" s="3">
        <v>3000</v>
      </c>
      <c r="F35" s="3">
        <v>7435.6</v>
      </c>
      <c r="G35" s="85">
        <v>7068.1</v>
      </c>
      <c r="H35" s="6">
        <f t="shared" si="0"/>
        <v>235.60333333333335</v>
      </c>
      <c r="I35" s="6">
        <f t="shared" si="1"/>
        <v>95.057560923126587</v>
      </c>
    </row>
    <row r="36" spans="1:10" s="10" customFormat="1" x14ac:dyDescent="0.25">
      <c r="A36" s="9"/>
      <c r="B36" s="110" t="s">
        <v>9</v>
      </c>
      <c r="C36" s="111"/>
      <c r="D36" s="72" t="s">
        <v>282</v>
      </c>
      <c r="E36" s="4">
        <f>E7+E9+E11+E13+E15+E17+E19+E21+E23+E25+E27+E29+E31+E33+E35</f>
        <v>327884.3</v>
      </c>
      <c r="F36" s="4">
        <f t="shared" ref="F36:G36" si="2">F7+F9+F11+F13+F15+F17+F19+F21+F23+F25+F27+F29+F31+F33+F35</f>
        <v>339772.2</v>
      </c>
      <c r="G36" s="4">
        <f t="shared" si="2"/>
        <v>328624.89999999997</v>
      </c>
      <c r="H36" s="4">
        <f t="shared" ref="H36" si="3">G36/E36*100</f>
        <v>100.22587235802385</v>
      </c>
      <c r="I36" s="4">
        <f t="shared" ref="I36" si="4">G36/F36*100</f>
        <v>96.719184206359415</v>
      </c>
    </row>
    <row r="37" spans="1:10" s="1" customFormat="1" ht="30" customHeight="1" x14ac:dyDescent="0.25">
      <c r="A37" s="8" t="s">
        <v>11</v>
      </c>
      <c r="B37" s="112" t="s">
        <v>51</v>
      </c>
      <c r="C37" s="113"/>
      <c r="D37" s="113"/>
      <c r="E37" s="113"/>
      <c r="F37" s="113"/>
      <c r="G37" s="113"/>
      <c r="H37" s="113"/>
      <c r="I37" s="113"/>
      <c r="J37" s="10"/>
    </row>
    <row r="38" spans="1:10" s="1" customFormat="1" ht="31.5" x14ac:dyDescent="0.25">
      <c r="A38" s="102" t="s">
        <v>12</v>
      </c>
      <c r="B38" s="103" t="s">
        <v>555</v>
      </c>
      <c r="C38" s="65" t="s">
        <v>513</v>
      </c>
      <c r="D38" s="63" t="s">
        <v>229</v>
      </c>
      <c r="E38" s="63">
        <v>9</v>
      </c>
      <c r="F38" s="5">
        <v>7</v>
      </c>
      <c r="G38" s="5">
        <v>7</v>
      </c>
      <c r="H38" s="6">
        <f>G38/E38*100</f>
        <v>77.777777777777786</v>
      </c>
      <c r="I38" s="3">
        <f>G38/F38*100</f>
        <v>100</v>
      </c>
    </row>
    <row r="39" spans="1:10" s="1" customFormat="1" ht="63" x14ac:dyDescent="0.25">
      <c r="A39" s="102"/>
      <c r="B39" s="103"/>
      <c r="C39" s="61" t="s">
        <v>554</v>
      </c>
      <c r="D39" s="63" t="s">
        <v>282</v>
      </c>
      <c r="E39" s="7">
        <v>10864</v>
      </c>
      <c r="F39" s="6">
        <v>8080.8</v>
      </c>
      <c r="G39" s="6">
        <v>8080.8</v>
      </c>
      <c r="H39" s="6">
        <f>G39/E39*100</f>
        <v>74.381443298969074</v>
      </c>
      <c r="I39" s="3">
        <f>G39/F39*100</f>
        <v>100</v>
      </c>
    </row>
    <row r="40" spans="1:10" s="1" customFormat="1" x14ac:dyDescent="0.25">
      <c r="A40" s="9"/>
      <c r="B40" s="110" t="s">
        <v>9</v>
      </c>
      <c r="C40" s="111"/>
      <c r="D40" s="68" t="s">
        <v>282</v>
      </c>
      <c r="E40" s="4">
        <f>E39</f>
        <v>10864</v>
      </c>
      <c r="F40" s="4">
        <f>F39</f>
        <v>8080.8</v>
      </c>
      <c r="G40" s="4">
        <f t="shared" ref="G40:I40" si="5">G39</f>
        <v>8080.8</v>
      </c>
      <c r="H40" s="4">
        <f t="shared" si="5"/>
        <v>74.381443298969074</v>
      </c>
      <c r="I40" s="4">
        <f t="shared" si="5"/>
        <v>100</v>
      </c>
    </row>
    <row r="41" spans="1:10" s="25" customFormat="1" ht="31.5" customHeight="1" x14ac:dyDescent="0.25">
      <c r="A41" s="8" t="s">
        <v>14</v>
      </c>
      <c r="B41" s="112" t="s">
        <v>46</v>
      </c>
      <c r="C41" s="113"/>
      <c r="D41" s="113"/>
      <c r="E41" s="113"/>
      <c r="F41" s="113"/>
      <c r="G41" s="113"/>
      <c r="H41" s="113"/>
      <c r="I41" s="113"/>
    </row>
    <row r="42" spans="1:10" s="25" customFormat="1" x14ac:dyDescent="0.25">
      <c r="A42" s="102" t="s">
        <v>15</v>
      </c>
      <c r="B42" s="100" t="s">
        <v>411</v>
      </c>
      <c r="C42" s="65" t="s">
        <v>290</v>
      </c>
      <c r="D42" s="63" t="s">
        <v>83</v>
      </c>
      <c r="E42" s="53">
        <v>1189347</v>
      </c>
      <c r="F42" s="53">
        <v>1189347</v>
      </c>
      <c r="G42" s="53">
        <v>1028570</v>
      </c>
      <c r="H42" s="56">
        <f>G42/E42*100</f>
        <v>86.481909821103514</v>
      </c>
      <c r="I42" s="56">
        <f>G42/F42*100</f>
        <v>86.481909821103514</v>
      </c>
    </row>
    <row r="43" spans="1:10" s="25" customFormat="1" ht="63" x14ac:dyDescent="0.25">
      <c r="A43" s="102"/>
      <c r="B43" s="101"/>
      <c r="C43" s="61" t="s">
        <v>79</v>
      </c>
      <c r="D43" s="63" t="s">
        <v>282</v>
      </c>
      <c r="E43" s="7">
        <v>453241.1</v>
      </c>
      <c r="F43" s="7">
        <v>468305</v>
      </c>
      <c r="G43" s="7">
        <v>468305</v>
      </c>
      <c r="H43" s="56">
        <f t="shared" ref="H43:H44" si="6">G43/E43*100</f>
        <v>103.32359532266602</v>
      </c>
      <c r="I43" s="56">
        <f t="shared" ref="I43:I44" si="7">G43/F43*100</f>
        <v>100</v>
      </c>
    </row>
    <row r="44" spans="1:10" s="25" customFormat="1" x14ac:dyDescent="0.25">
      <c r="A44" s="9"/>
      <c r="B44" s="110" t="s">
        <v>9</v>
      </c>
      <c r="C44" s="111"/>
      <c r="D44" s="68" t="s">
        <v>282</v>
      </c>
      <c r="E44" s="31">
        <f>E43</f>
        <v>453241.1</v>
      </c>
      <c r="F44" s="31">
        <f>F43</f>
        <v>468305</v>
      </c>
      <c r="G44" s="31">
        <f t="shared" ref="G44" si="8">G43</f>
        <v>468305</v>
      </c>
      <c r="H44" s="31">
        <f t="shared" si="6"/>
        <v>103.32359532266602</v>
      </c>
      <c r="I44" s="31">
        <f t="shared" si="7"/>
        <v>100</v>
      </c>
    </row>
    <row r="45" spans="1:10" s="25" customFormat="1" ht="33" customHeight="1" x14ac:dyDescent="0.25">
      <c r="A45" s="8" t="s">
        <v>16</v>
      </c>
      <c r="B45" s="112" t="s">
        <v>10</v>
      </c>
      <c r="C45" s="113"/>
      <c r="D45" s="113"/>
      <c r="E45" s="113"/>
      <c r="F45" s="113"/>
      <c r="G45" s="113"/>
      <c r="H45" s="113"/>
      <c r="I45" s="113"/>
    </row>
    <row r="46" spans="1:10" s="2" customFormat="1" ht="31.5" x14ac:dyDescent="0.25">
      <c r="A46" s="102" t="s">
        <v>17</v>
      </c>
      <c r="B46" s="100" t="s">
        <v>335</v>
      </c>
      <c r="C46" s="65" t="s">
        <v>7</v>
      </c>
      <c r="D46" s="63" t="s">
        <v>139</v>
      </c>
      <c r="E46" s="24">
        <v>13187</v>
      </c>
      <c r="F46" s="24">
        <v>15602</v>
      </c>
      <c r="G46" s="24">
        <v>18869</v>
      </c>
      <c r="H46" s="7">
        <f>G46/E46*100</f>
        <v>143.08788958823084</v>
      </c>
      <c r="I46" s="7">
        <f>G46/F46*100</f>
        <v>120.93962312524036</v>
      </c>
    </row>
    <row r="47" spans="1:10" s="2" customFormat="1" ht="63" x14ac:dyDescent="0.25">
      <c r="A47" s="102"/>
      <c r="B47" s="101"/>
      <c r="C47" s="61" t="s">
        <v>554</v>
      </c>
      <c r="D47" s="63" t="s">
        <v>282</v>
      </c>
      <c r="E47" s="3">
        <v>4343.2</v>
      </c>
      <c r="F47" s="3">
        <v>7152.8</v>
      </c>
      <c r="G47" s="3">
        <v>7152.8</v>
      </c>
      <c r="H47" s="7">
        <f t="shared" ref="H47:H61" si="9">G47/E47*100</f>
        <v>164.68962976607111</v>
      </c>
      <c r="I47" s="7">
        <f t="shared" ref="I47:I61" si="10">G47/F47*100</f>
        <v>100</v>
      </c>
    </row>
    <row r="48" spans="1:10" s="2" customFormat="1" ht="31.5" x14ac:dyDescent="0.25">
      <c r="A48" s="99" t="s">
        <v>18</v>
      </c>
      <c r="B48" s="103" t="s">
        <v>336</v>
      </c>
      <c r="C48" s="65" t="s">
        <v>7</v>
      </c>
      <c r="D48" s="63" t="s">
        <v>83</v>
      </c>
      <c r="E48" s="24">
        <v>17558</v>
      </c>
      <c r="F48" s="24">
        <v>17781</v>
      </c>
      <c r="G48" s="24">
        <v>20064</v>
      </c>
      <c r="H48" s="7">
        <f t="shared" si="9"/>
        <v>114.27269620685728</v>
      </c>
      <c r="I48" s="7">
        <f t="shared" si="10"/>
        <v>112.83954783195547</v>
      </c>
    </row>
    <row r="49" spans="1:9" s="2" customFormat="1" ht="63" x14ac:dyDescent="0.25">
      <c r="A49" s="99"/>
      <c r="B49" s="103"/>
      <c r="C49" s="61" t="s">
        <v>554</v>
      </c>
      <c r="D49" s="63" t="s">
        <v>282</v>
      </c>
      <c r="E49" s="3">
        <v>4128.3999999999996</v>
      </c>
      <c r="F49" s="3">
        <v>7281.7</v>
      </c>
      <c r="G49" s="3">
        <v>7281.7</v>
      </c>
      <c r="H49" s="7">
        <f t="shared" si="9"/>
        <v>176.38068016665054</v>
      </c>
      <c r="I49" s="7">
        <f t="shared" si="10"/>
        <v>100</v>
      </c>
    </row>
    <row r="50" spans="1:9" s="2" customFormat="1" ht="31.5" x14ac:dyDescent="0.25">
      <c r="A50" s="99" t="s">
        <v>330</v>
      </c>
      <c r="B50" s="103" t="s">
        <v>337</v>
      </c>
      <c r="C50" s="65" t="s">
        <v>7</v>
      </c>
      <c r="D50" s="63" t="s">
        <v>83</v>
      </c>
      <c r="E50" s="24">
        <v>2933843</v>
      </c>
      <c r="F50" s="24">
        <v>2857309</v>
      </c>
      <c r="G50" s="24">
        <v>2968527</v>
      </c>
      <c r="H50" s="7">
        <f t="shared" si="9"/>
        <v>101.18220368301915</v>
      </c>
      <c r="I50" s="7">
        <f t="shared" si="10"/>
        <v>103.89240365672737</v>
      </c>
    </row>
    <row r="51" spans="1:9" s="2" customFormat="1" ht="63" x14ac:dyDescent="0.25">
      <c r="A51" s="99"/>
      <c r="B51" s="103"/>
      <c r="C51" s="61" t="s">
        <v>554</v>
      </c>
      <c r="D51" s="63" t="s">
        <v>282</v>
      </c>
      <c r="E51" s="3">
        <v>270323.40000000002</v>
      </c>
      <c r="F51" s="3">
        <v>308175.5</v>
      </c>
      <c r="G51" s="3">
        <v>308175.5</v>
      </c>
      <c r="H51" s="7">
        <f t="shared" si="9"/>
        <v>114.00252438375662</v>
      </c>
      <c r="I51" s="7">
        <f t="shared" si="10"/>
        <v>100</v>
      </c>
    </row>
    <row r="52" spans="1:9" s="2" customFormat="1" ht="31.5" x14ac:dyDescent="0.25">
      <c r="A52" s="99" t="s">
        <v>331</v>
      </c>
      <c r="B52" s="103" t="s">
        <v>583</v>
      </c>
      <c r="C52" s="65" t="s">
        <v>7</v>
      </c>
      <c r="D52" s="63" t="s">
        <v>139</v>
      </c>
      <c r="E52" s="24">
        <v>2911</v>
      </c>
      <c r="F52" s="24">
        <v>908</v>
      </c>
      <c r="G52" s="24">
        <v>961</v>
      </c>
      <c r="H52" s="7">
        <f t="shared" si="9"/>
        <v>33.012710408794227</v>
      </c>
      <c r="I52" s="7">
        <f t="shared" si="10"/>
        <v>105.83700440528634</v>
      </c>
    </row>
    <row r="53" spans="1:9" s="2" customFormat="1" ht="63" x14ac:dyDescent="0.25">
      <c r="A53" s="99"/>
      <c r="B53" s="103"/>
      <c r="C53" s="61" t="s">
        <v>554</v>
      </c>
      <c r="D53" s="63" t="s">
        <v>282</v>
      </c>
      <c r="E53" s="63">
        <v>84.8</v>
      </c>
      <c r="F53" s="3">
        <v>40.9</v>
      </c>
      <c r="G53" s="3">
        <v>40.9</v>
      </c>
      <c r="H53" s="7">
        <f t="shared" si="9"/>
        <v>48.231132075471699</v>
      </c>
      <c r="I53" s="7">
        <f t="shared" si="10"/>
        <v>100</v>
      </c>
    </row>
    <row r="54" spans="1:9" s="2" customFormat="1" ht="31.5" x14ac:dyDescent="0.25">
      <c r="A54" s="99" t="s">
        <v>332</v>
      </c>
      <c r="B54" s="103" t="s">
        <v>338</v>
      </c>
      <c r="C54" s="65" t="s">
        <v>7</v>
      </c>
      <c r="D54" s="63" t="s">
        <v>139</v>
      </c>
      <c r="E54" s="63">
        <v>11</v>
      </c>
      <c r="F54" s="24">
        <v>100</v>
      </c>
      <c r="G54" s="24">
        <v>144</v>
      </c>
      <c r="H54" s="7">
        <f t="shared" si="9"/>
        <v>1309.0909090909092</v>
      </c>
      <c r="I54" s="7">
        <f t="shared" si="10"/>
        <v>144</v>
      </c>
    </row>
    <row r="55" spans="1:9" s="2" customFormat="1" ht="63" x14ac:dyDescent="0.25">
      <c r="A55" s="99"/>
      <c r="B55" s="103"/>
      <c r="C55" s="61" t="s">
        <v>554</v>
      </c>
      <c r="D55" s="63" t="s">
        <v>282</v>
      </c>
      <c r="E55" s="3">
        <v>11.3</v>
      </c>
      <c r="F55" s="3">
        <v>136</v>
      </c>
      <c r="G55" s="3">
        <v>136</v>
      </c>
      <c r="H55" s="7">
        <f t="shared" si="9"/>
        <v>1203.5398230088495</v>
      </c>
      <c r="I55" s="7">
        <f t="shared" si="10"/>
        <v>100</v>
      </c>
    </row>
    <row r="56" spans="1:9" s="2" customFormat="1" ht="31.5" x14ac:dyDescent="0.25">
      <c r="A56" s="99" t="s">
        <v>333</v>
      </c>
      <c r="B56" s="103" t="s">
        <v>340</v>
      </c>
      <c r="C56" s="65" t="s">
        <v>7</v>
      </c>
      <c r="D56" s="63" t="s">
        <v>139</v>
      </c>
      <c r="E56" s="24">
        <v>6074688</v>
      </c>
      <c r="F56" s="24">
        <v>3169199</v>
      </c>
      <c r="G56" s="24">
        <v>3282112</v>
      </c>
      <c r="H56" s="7">
        <f t="shared" si="9"/>
        <v>54.029309818051566</v>
      </c>
      <c r="I56" s="7">
        <f t="shared" si="10"/>
        <v>103.56282454967327</v>
      </c>
    </row>
    <row r="57" spans="1:9" s="2" customFormat="1" ht="63" x14ac:dyDescent="0.25">
      <c r="A57" s="99"/>
      <c r="B57" s="103"/>
      <c r="C57" s="61" t="s">
        <v>554</v>
      </c>
      <c r="D57" s="63" t="s">
        <v>282</v>
      </c>
      <c r="E57" s="3">
        <v>51307.7</v>
      </c>
      <c r="F57" s="3">
        <v>26997.200000000001</v>
      </c>
      <c r="G57" s="3">
        <v>26997.200000000001</v>
      </c>
      <c r="H57" s="7">
        <f t="shared" si="9"/>
        <v>52.618222995768669</v>
      </c>
      <c r="I57" s="7">
        <f t="shared" si="10"/>
        <v>100</v>
      </c>
    </row>
    <row r="58" spans="1:9" s="2" customFormat="1" ht="31.5" x14ac:dyDescent="0.25">
      <c r="A58" s="99" t="s">
        <v>334</v>
      </c>
      <c r="B58" s="103" t="s">
        <v>339</v>
      </c>
      <c r="C58" s="65" t="s">
        <v>7</v>
      </c>
      <c r="D58" s="63" t="s">
        <v>341</v>
      </c>
      <c r="E58" s="24">
        <v>36336612</v>
      </c>
      <c r="F58" s="24">
        <v>14058494</v>
      </c>
      <c r="G58" s="24">
        <v>18155232</v>
      </c>
      <c r="H58" s="7">
        <f t="shared" si="9"/>
        <v>49.964019760565456</v>
      </c>
      <c r="I58" s="7">
        <f t="shared" si="10"/>
        <v>129.14066044343014</v>
      </c>
    </row>
    <row r="59" spans="1:9" s="2" customFormat="1" ht="63" x14ac:dyDescent="0.25">
      <c r="A59" s="99"/>
      <c r="B59" s="103"/>
      <c r="C59" s="61" t="s">
        <v>554</v>
      </c>
      <c r="D59" s="63" t="s">
        <v>282</v>
      </c>
      <c r="E59" s="3">
        <v>19945.8</v>
      </c>
      <c r="F59" s="3">
        <v>360.5</v>
      </c>
      <c r="G59" s="3">
        <v>360.5</v>
      </c>
      <c r="H59" s="7">
        <f t="shared" si="9"/>
        <v>1.8073980487120098</v>
      </c>
      <c r="I59" s="7">
        <f t="shared" si="10"/>
        <v>100</v>
      </c>
    </row>
    <row r="60" spans="1:9" s="2" customFormat="1" x14ac:dyDescent="0.25">
      <c r="A60" s="63"/>
      <c r="B60" s="97" t="s">
        <v>329</v>
      </c>
      <c r="C60" s="98"/>
      <c r="D60" s="63" t="s">
        <v>282</v>
      </c>
      <c r="E60" s="3">
        <v>2274.9</v>
      </c>
      <c r="F60" s="3">
        <v>2274.9</v>
      </c>
      <c r="G60" s="3">
        <v>2274.9</v>
      </c>
      <c r="H60" s="7">
        <f t="shared" si="9"/>
        <v>100</v>
      </c>
      <c r="I60" s="7">
        <f t="shared" si="10"/>
        <v>100</v>
      </c>
    </row>
    <row r="61" spans="1:9" s="25" customFormat="1" x14ac:dyDescent="0.25">
      <c r="A61" s="9"/>
      <c r="B61" s="110" t="s">
        <v>9</v>
      </c>
      <c r="C61" s="111"/>
      <c r="D61" s="68" t="s">
        <v>282</v>
      </c>
      <c r="E61" s="31">
        <f>E47+E49+E51+E53+E55+E57+E59+E60</f>
        <v>352419.5</v>
      </c>
      <c r="F61" s="31">
        <f t="shared" ref="F61:G61" si="11">F47+F49+F51+F53+F55+F57+F59+F60</f>
        <v>352419.50000000006</v>
      </c>
      <c r="G61" s="31">
        <f t="shared" si="11"/>
        <v>352419.50000000006</v>
      </c>
      <c r="H61" s="31">
        <f t="shared" si="9"/>
        <v>100.00000000000003</v>
      </c>
      <c r="I61" s="31">
        <f t="shared" si="10"/>
        <v>100</v>
      </c>
    </row>
    <row r="62" spans="1:9" s="25" customFormat="1" ht="26.25" customHeight="1" x14ac:dyDescent="0.25">
      <c r="A62" s="8" t="s">
        <v>20</v>
      </c>
      <c r="B62" s="112" t="s">
        <v>13</v>
      </c>
      <c r="C62" s="113"/>
      <c r="D62" s="113"/>
      <c r="E62" s="113"/>
      <c r="F62" s="113"/>
      <c r="G62" s="113"/>
      <c r="H62" s="113"/>
      <c r="I62" s="113"/>
    </row>
    <row r="63" spans="1:9" s="25" customFormat="1" ht="15.75" customHeight="1" x14ac:dyDescent="0.25">
      <c r="A63" s="102" t="s">
        <v>22</v>
      </c>
      <c r="B63" s="100" t="s">
        <v>194</v>
      </c>
      <c r="C63" s="65" t="s">
        <v>494</v>
      </c>
      <c r="D63" s="42" t="s">
        <v>528</v>
      </c>
      <c r="E63" s="43">
        <v>2.5259999999999998</v>
      </c>
      <c r="F63" s="43">
        <v>2.8039999999999998</v>
      </c>
      <c r="G63" s="42">
        <v>2.8039999999999998</v>
      </c>
      <c r="H63" s="6">
        <f>G63/E63*100</f>
        <v>111.0055423594616</v>
      </c>
      <c r="I63" s="6">
        <f>G63/F63*100</f>
        <v>100</v>
      </c>
    </row>
    <row r="64" spans="1:9" s="25" customFormat="1" ht="63" x14ac:dyDescent="0.25">
      <c r="A64" s="102"/>
      <c r="B64" s="101"/>
      <c r="C64" s="61" t="s">
        <v>554</v>
      </c>
      <c r="D64" s="44" t="s">
        <v>282</v>
      </c>
      <c r="E64" s="7">
        <v>13047.8</v>
      </c>
      <c r="F64" s="7">
        <v>14335</v>
      </c>
      <c r="G64" s="45">
        <v>14335</v>
      </c>
      <c r="H64" s="6">
        <f t="shared" ref="H64:H91" si="12">G64/E64*100</f>
        <v>109.86526464231518</v>
      </c>
      <c r="I64" s="6">
        <f t="shared" ref="I64:I91" si="13">G64/F64*100</f>
        <v>100</v>
      </c>
    </row>
    <row r="65" spans="1:9" s="25" customFormat="1" ht="54" customHeight="1" x14ac:dyDescent="0.25">
      <c r="A65" s="114" t="s">
        <v>23</v>
      </c>
      <c r="B65" s="100" t="s">
        <v>394</v>
      </c>
      <c r="C65" s="65" t="s">
        <v>531</v>
      </c>
      <c r="D65" s="49" t="s">
        <v>528</v>
      </c>
      <c r="E65" s="50">
        <v>2.5</v>
      </c>
      <c r="F65" s="50">
        <v>2.5</v>
      </c>
      <c r="G65" s="49">
        <v>2.5</v>
      </c>
      <c r="H65" s="6">
        <f>G65/E65*100</f>
        <v>100</v>
      </c>
      <c r="I65" s="6">
        <f>G65/F65*100</f>
        <v>100</v>
      </c>
    </row>
    <row r="66" spans="1:9" s="25" customFormat="1" ht="63" x14ac:dyDescent="0.25">
      <c r="A66" s="115"/>
      <c r="B66" s="101"/>
      <c r="C66" s="61" t="s">
        <v>554</v>
      </c>
      <c r="D66" s="44" t="s">
        <v>282</v>
      </c>
      <c r="E66" s="7">
        <v>832.8</v>
      </c>
      <c r="F66" s="7">
        <v>915</v>
      </c>
      <c r="G66" s="45">
        <v>915</v>
      </c>
      <c r="H66" s="6">
        <f t="shared" ref="H66" si="14">G66/E66*100</f>
        <v>109.87031700288186</v>
      </c>
      <c r="I66" s="6">
        <f t="shared" ref="I66" si="15">G66/F66*100</f>
        <v>100</v>
      </c>
    </row>
    <row r="67" spans="1:9" s="25" customFormat="1" ht="39.75" customHeight="1" x14ac:dyDescent="0.25">
      <c r="A67" s="114" t="s">
        <v>129</v>
      </c>
      <c r="B67" s="103" t="s">
        <v>484</v>
      </c>
      <c r="C67" s="65" t="s">
        <v>485</v>
      </c>
      <c r="D67" s="46" t="s">
        <v>139</v>
      </c>
      <c r="E67" s="46">
        <v>810</v>
      </c>
      <c r="F67" s="24">
        <v>810</v>
      </c>
      <c r="G67" s="24">
        <v>815</v>
      </c>
      <c r="H67" s="6">
        <f t="shared" si="12"/>
        <v>100.61728395061729</v>
      </c>
      <c r="I67" s="6">
        <f t="shared" si="13"/>
        <v>100.61728395061729</v>
      </c>
    </row>
    <row r="68" spans="1:9" s="25" customFormat="1" ht="63" x14ac:dyDescent="0.25">
      <c r="A68" s="115"/>
      <c r="B68" s="103"/>
      <c r="C68" s="61" t="s">
        <v>554</v>
      </c>
      <c r="D68" s="63" t="s">
        <v>282</v>
      </c>
      <c r="E68" s="7">
        <v>237.65</v>
      </c>
      <c r="F68" s="7">
        <v>237.64</v>
      </c>
      <c r="G68" s="7">
        <v>237.64</v>
      </c>
      <c r="H68" s="6">
        <f t="shared" si="12"/>
        <v>99.995792131285498</v>
      </c>
      <c r="I68" s="6">
        <f t="shared" si="13"/>
        <v>100</v>
      </c>
    </row>
    <row r="69" spans="1:9" s="25" customFormat="1" ht="31.5" x14ac:dyDescent="0.25">
      <c r="A69" s="102" t="s">
        <v>130</v>
      </c>
      <c r="B69" s="103" t="s">
        <v>484</v>
      </c>
      <c r="C69" s="65" t="s">
        <v>486</v>
      </c>
      <c r="D69" s="46" t="s">
        <v>139</v>
      </c>
      <c r="E69" s="46">
        <v>11</v>
      </c>
      <c r="F69" s="24">
        <v>11</v>
      </c>
      <c r="G69" s="24">
        <v>11</v>
      </c>
      <c r="H69" s="6">
        <f t="shared" si="12"/>
        <v>100</v>
      </c>
      <c r="I69" s="6">
        <f t="shared" si="13"/>
        <v>100</v>
      </c>
    </row>
    <row r="70" spans="1:9" s="25" customFormat="1" ht="63" x14ac:dyDescent="0.25">
      <c r="A70" s="102"/>
      <c r="B70" s="103"/>
      <c r="C70" s="61" t="s">
        <v>554</v>
      </c>
      <c r="D70" s="63" t="s">
        <v>282</v>
      </c>
      <c r="E70" s="7">
        <v>154.49</v>
      </c>
      <c r="F70" s="7">
        <v>154.49</v>
      </c>
      <c r="G70" s="7">
        <v>154.49</v>
      </c>
      <c r="H70" s="6">
        <f t="shared" si="12"/>
        <v>100</v>
      </c>
      <c r="I70" s="6">
        <f t="shared" si="13"/>
        <v>100</v>
      </c>
    </row>
    <row r="71" spans="1:9" s="25" customFormat="1" ht="63" x14ac:dyDescent="0.25">
      <c r="A71" s="102" t="s">
        <v>131</v>
      </c>
      <c r="B71" s="103" t="s">
        <v>484</v>
      </c>
      <c r="C71" s="65" t="s">
        <v>487</v>
      </c>
      <c r="D71" s="46" t="s">
        <v>139</v>
      </c>
      <c r="E71" s="46">
        <v>30</v>
      </c>
      <c r="F71" s="24">
        <v>30</v>
      </c>
      <c r="G71" s="24">
        <v>30</v>
      </c>
      <c r="H71" s="6">
        <f t="shared" si="12"/>
        <v>100</v>
      </c>
      <c r="I71" s="6">
        <f t="shared" si="13"/>
        <v>100</v>
      </c>
    </row>
    <row r="72" spans="1:9" s="25" customFormat="1" ht="63" x14ac:dyDescent="0.25">
      <c r="A72" s="102"/>
      <c r="B72" s="103"/>
      <c r="C72" s="61" t="s">
        <v>554</v>
      </c>
      <c r="D72" s="63" t="s">
        <v>282</v>
      </c>
      <c r="E72" s="7">
        <v>331.93</v>
      </c>
      <c r="F72" s="7">
        <v>331.92</v>
      </c>
      <c r="G72" s="7">
        <v>331.92</v>
      </c>
      <c r="H72" s="6">
        <f t="shared" si="12"/>
        <v>99.996987316602898</v>
      </c>
      <c r="I72" s="6">
        <f t="shared" si="13"/>
        <v>100</v>
      </c>
    </row>
    <row r="73" spans="1:9" s="25" customFormat="1" ht="63" x14ac:dyDescent="0.25">
      <c r="A73" s="102" t="s">
        <v>132</v>
      </c>
      <c r="B73" s="103" t="s">
        <v>484</v>
      </c>
      <c r="C73" s="65" t="s">
        <v>488</v>
      </c>
      <c r="D73" s="46" t="s">
        <v>139</v>
      </c>
      <c r="E73" s="46">
        <v>35</v>
      </c>
      <c r="F73" s="24">
        <v>35</v>
      </c>
      <c r="G73" s="24">
        <v>35</v>
      </c>
      <c r="H73" s="6">
        <f t="shared" si="12"/>
        <v>100</v>
      </c>
      <c r="I73" s="6">
        <f t="shared" si="13"/>
        <v>100</v>
      </c>
    </row>
    <row r="74" spans="1:9" s="25" customFormat="1" ht="63" x14ac:dyDescent="0.25">
      <c r="A74" s="102"/>
      <c r="B74" s="103"/>
      <c r="C74" s="61" t="s">
        <v>554</v>
      </c>
      <c r="D74" s="63" t="s">
        <v>282</v>
      </c>
      <c r="E74" s="7">
        <v>177.18</v>
      </c>
      <c r="F74" s="7">
        <v>177.18</v>
      </c>
      <c r="G74" s="7">
        <v>177.18</v>
      </c>
      <c r="H74" s="6">
        <f t="shared" si="12"/>
        <v>100</v>
      </c>
      <c r="I74" s="6">
        <f t="shared" si="13"/>
        <v>100</v>
      </c>
    </row>
    <row r="75" spans="1:9" s="25" customFormat="1" ht="63" x14ac:dyDescent="0.25">
      <c r="A75" s="102" t="s">
        <v>133</v>
      </c>
      <c r="B75" s="103" t="s">
        <v>484</v>
      </c>
      <c r="C75" s="65" t="s">
        <v>529</v>
      </c>
      <c r="D75" s="46" t="s">
        <v>139</v>
      </c>
      <c r="E75" s="24">
        <v>2000</v>
      </c>
      <c r="F75" s="24">
        <v>2000</v>
      </c>
      <c r="G75" s="24">
        <v>2000</v>
      </c>
      <c r="H75" s="6">
        <f t="shared" si="12"/>
        <v>100</v>
      </c>
      <c r="I75" s="6">
        <f t="shared" si="13"/>
        <v>100</v>
      </c>
    </row>
    <row r="76" spans="1:9" s="25" customFormat="1" ht="63" x14ac:dyDescent="0.25">
      <c r="A76" s="102"/>
      <c r="B76" s="103"/>
      <c r="C76" s="61" t="s">
        <v>554</v>
      </c>
      <c r="D76" s="63" t="s">
        <v>282</v>
      </c>
      <c r="E76" s="7">
        <v>2997.16</v>
      </c>
      <c r="F76" s="7">
        <v>2997.15</v>
      </c>
      <c r="G76" s="7">
        <v>2997.15</v>
      </c>
      <c r="H76" s="6">
        <f t="shared" si="12"/>
        <v>99.999666350812106</v>
      </c>
      <c r="I76" s="6">
        <f t="shared" si="13"/>
        <v>100</v>
      </c>
    </row>
    <row r="77" spans="1:9" s="2" customFormat="1" ht="32.25" customHeight="1" x14ac:dyDescent="0.25">
      <c r="A77" s="102" t="s">
        <v>134</v>
      </c>
      <c r="B77" s="103" t="s">
        <v>489</v>
      </c>
      <c r="C77" s="65" t="s">
        <v>490</v>
      </c>
      <c r="D77" s="63" t="s">
        <v>83</v>
      </c>
      <c r="E77" s="63">
        <v>30</v>
      </c>
      <c r="F77" s="24">
        <v>30</v>
      </c>
      <c r="G77" s="24">
        <v>40</v>
      </c>
      <c r="H77" s="6">
        <f t="shared" si="12"/>
        <v>133.33333333333331</v>
      </c>
      <c r="I77" s="6">
        <f t="shared" si="13"/>
        <v>133.33333333333331</v>
      </c>
    </row>
    <row r="78" spans="1:9" s="2" customFormat="1" ht="63" x14ac:dyDescent="0.25">
      <c r="A78" s="102"/>
      <c r="B78" s="103"/>
      <c r="C78" s="61" t="s">
        <v>554</v>
      </c>
      <c r="D78" s="63" t="s">
        <v>282</v>
      </c>
      <c r="E78" s="7">
        <v>374.32</v>
      </c>
      <c r="F78" s="7">
        <v>374.31</v>
      </c>
      <c r="G78" s="7">
        <v>374.31</v>
      </c>
      <c r="H78" s="6">
        <f t="shared" si="12"/>
        <v>99.997328488993375</v>
      </c>
      <c r="I78" s="6">
        <f t="shared" si="13"/>
        <v>100</v>
      </c>
    </row>
    <row r="79" spans="1:9" s="2" customFormat="1" ht="49.5" customHeight="1" x14ac:dyDescent="0.25">
      <c r="A79" s="102" t="s">
        <v>135</v>
      </c>
      <c r="B79" s="103" t="s">
        <v>489</v>
      </c>
      <c r="C79" s="65" t="s">
        <v>491</v>
      </c>
      <c r="D79" s="63" t="s">
        <v>83</v>
      </c>
      <c r="E79" s="63">
        <v>250</v>
      </c>
      <c r="F79" s="24">
        <v>250</v>
      </c>
      <c r="G79" s="24">
        <v>250</v>
      </c>
      <c r="H79" s="6">
        <f t="shared" si="12"/>
        <v>100</v>
      </c>
      <c r="I79" s="6">
        <f t="shared" si="13"/>
        <v>100</v>
      </c>
    </row>
    <row r="80" spans="1:9" s="2" customFormat="1" ht="63" x14ac:dyDescent="0.25">
      <c r="A80" s="102"/>
      <c r="B80" s="103"/>
      <c r="C80" s="61" t="s">
        <v>554</v>
      </c>
      <c r="D80" s="63" t="s">
        <v>282</v>
      </c>
      <c r="E80" s="7">
        <v>340.74</v>
      </c>
      <c r="F80" s="7">
        <v>340.73</v>
      </c>
      <c r="G80" s="7">
        <v>340.73</v>
      </c>
      <c r="H80" s="6">
        <f t="shared" si="12"/>
        <v>99.997065211011332</v>
      </c>
      <c r="I80" s="6">
        <f t="shared" si="13"/>
        <v>100</v>
      </c>
    </row>
    <row r="81" spans="1:24" s="25" customFormat="1" ht="63" x14ac:dyDescent="0.25">
      <c r="A81" s="102" t="s">
        <v>136</v>
      </c>
      <c r="B81" s="103" t="s">
        <v>395</v>
      </c>
      <c r="C81" s="65" t="s">
        <v>492</v>
      </c>
      <c r="D81" s="63" t="s">
        <v>83</v>
      </c>
      <c r="E81" s="24">
        <v>1100</v>
      </c>
      <c r="F81" s="24">
        <v>1100</v>
      </c>
      <c r="G81" s="24">
        <v>1546</v>
      </c>
      <c r="H81" s="6">
        <f t="shared" si="12"/>
        <v>140.54545454545456</v>
      </c>
      <c r="I81" s="6">
        <f t="shared" si="13"/>
        <v>140.54545454545456</v>
      </c>
    </row>
    <row r="82" spans="1:24" s="25" customFormat="1" ht="63" x14ac:dyDescent="0.25">
      <c r="A82" s="102"/>
      <c r="B82" s="103"/>
      <c r="C82" s="61" t="s">
        <v>554</v>
      </c>
      <c r="D82" s="63" t="s">
        <v>282</v>
      </c>
      <c r="E82" s="7">
        <v>945.77</v>
      </c>
      <c r="F82" s="7">
        <v>945.77</v>
      </c>
      <c r="G82" s="7">
        <v>945.77</v>
      </c>
      <c r="H82" s="6">
        <f t="shared" si="12"/>
        <v>100</v>
      </c>
      <c r="I82" s="6">
        <f t="shared" si="13"/>
        <v>100</v>
      </c>
    </row>
    <row r="83" spans="1:24" s="25" customFormat="1" ht="128.25" customHeight="1" x14ac:dyDescent="0.25">
      <c r="A83" s="102" t="s">
        <v>495</v>
      </c>
      <c r="B83" s="103" t="s">
        <v>395</v>
      </c>
      <c r="C83" s="65" t="s">
        <v>584</v>
      </c>
      <c r="D83" s="63" t="s">
        <v>83</v>
      </c>
      <c r="E83" s="63">
        <v>3</v>
      </c>
      <c r="F83" s="24">
        <v>3</v>
      </c>
      <c r="G83" s="24">
        <v>5</v>
      </c>
      <c r="H83" s="6">
        <f t="shared" si="12"/>
        <v>166.66666666666669</v>
      </c>
      <c r="I83" s="6">
        <f t="shared" si="13"/>
        <v>166.66666666666669</v>
      </c>
    </row>
    <row r="84" spans="1:24" s="25" customFormat="1" ht="63" x14ac:dyDescent="0.25">
      <c r="A84" s="102"/>
      <c r="B84" s="103"/>
      <c r="C84" s="61" t="s">
        <v>554</v>
      </c>
      <c r="D84" s="63" t="s">
        <v>282</v>
      </c>
      <c r="E84" s="7">
        <v>1350.02</v>
      </c>
      <c r="F84" s="7">
        <v>1350.01</v>
      </c>
      <c r="G84" s="7">
        <v>1350.01</v>
      </c>
      <c r="H84" s="6">
        <f t="shared" si="12"/>
        <v>99.999259270233026</v>
      </c>
      <c r="I84" s="6">
        <f t="shared" si="13"/>
        <v>100</v>
      </c>
    </row>
    <row r="85" spans="1:24" s="25" customFormat="1" ht="167.25" customHeight="1" x14ac:dyDescent="0.25">
      <c r="A85" s="102" t="s">
        <v>496</v>
      </c>
      <c r="B85" s="103" t="s">
        <v>395</v>
      </c>
      <c r="C85" s="65" t="s">
        <v>493</v>
      </c>
      <c r="D85" s="24" t="s">
        <v>83</v>
      </c>
      <c r="E85" s="24">
        <v>96</v>
      </c>
      <c r="F85" s="24">
        <v>96</v>
      </c>
      <c r="G85" s="24">
        <v>98</v>
      </c>
      <c r="H85" s="6">
        <f t="shared" si="12"/>
        <v>102.08333333333333</v>
      </c>
      <c r="I85" s="6">
        <f t="shared" si="13"/>
        <v>102.08333333333333</v>
      </c>
    </row>
    <row r="86" spans="1:24" s="25" customFormat="1" ht="63" x14ac:dyDescent="0.25">
      <c r="A86" s="102"/>
      <c r="B86" s="103"/>
      <c r="C86" s="61" t="s">
        <v>554</v>
      </c>
      <c r="D86" s="63" t="s">
        <v>282</v>
      </c>
      <c r="E86" s="7">
        <v>584.39</v>
      </c>
      <c r="F86" s="7">
        <v>584.38</v>
      </c>
      <c r="G86" s="7">
        <v>584.38</v>
      </c>
      <c r="H86" s="6">
        <f t="shared" si="12"/>
        <v>99.99828881397697</v>
      </c>
      <c r="I86" s="6">
        <f t="shared" si="13"/>
        <v>100</v>
      </c>
    </row>
    <row r="87" spans="1:24" s="25" customFormat="1" ht="90.75" customHeight="1" x14ac:dyDescent="0.25">
      <c r="A87" s="114" t="s">
        <v>497</v>
      </c>
      <c r="B87" s="103" t="s">
        <v>395</v>
      </c>
      <c r="C87" s="65" t="s">
        <v>530</v>
      </c>
      <c r="D87" s="63" t="s">
        <v>83</v>
      </c>
      <c r="E87" s="63">
        <v>210</v>
      </c>
      <c r="F87" s="24">
        <v>210</v>
      </c>
      <c r="G87" s="24">
        <v>210</v>
      </c>
      <c r="H87" s="6">
        <f t="shared" si="12"/>
        <v>100</v>
      </c>
      <c r="I87" s="6">
        <f t="shared" si="13"/>
        <v>100</v>
      </c>
      <c r="L87" s="47"/>
    </row>
    <row r="88" spans="1:24" s="25" customFormat="1" ht="74.25" customHeight="1" x14ac:dyDescent="0.35">
      <c r="A88" s="115"/>
      <c r="B88" s="103"/>
      <c r="C88" s="61" t="s">
        <v>554</v>
      </c>
      <c r="D88" s="63" t="s">
        <v>282</v>
      </c>
      <c r="E88" s="7">
        <v>100.45</v>
      </c>
      <c r="F88" s="7">
        <v>100.45</v>
      </c>
      <c r="G88" s="7">
        <v>100.45</v>
      </c>
      <c r="H88" s="6">
        <f t="shared" si="12"/>
        <v>100</v>
      </c>
      <c r="I88" s="6">
        <f t="shared" si="13"/>
        <v>100</v>
      </c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</row>
    <row r="89" spans="1:24" s="25" customFormat="1" ht="39.75" customHeight="1" x14ac:dyDescent="0.25">
      <c r="A89" s="114" t="s">
        <v>532</v>
      </c>
      <c r="B89" s="103" t="s">
        <v>397</v>
      </c>
      <c r="C89" s="61" t="s">
        <v>396</v>
      </c>
      <c r="D89" s="63" t="s">
        <v>83</v>
      </c>
      <c r="E89" s="63">
        <v>550</v>
      </c>
      <c r="F89" s="24">
        <v>569</v>
      </c>
      <c r="G89" s="24">
        <v>908</v>
      </c>
      <c r="H89" s="6">
        <f t="shared" si="12"/>
        <v>165.09090909090909</v>
      </c>
      <c r="I89" s="6">
        <f t="shared" si="13"/>
        <v>159.57820738137082</v>
      </c>
    </row>
    <row r="90" spans="1:24" s="25" customFormat="1" ht="63" x14ac:dyDescent="0.25">
      <c r="A90" s="115"/>
      <c r="B90" s="103"/>
      <c r="C90" s="61" t="s">
        <v>554</v>
      </c>
      <c r="D90" s="63" t="s">
        <v>282</v>
      </c>
      <c r="E90" s="7">
        <v>24240.39</v>
      </c>
      <c r="F90" s="7">
        <v>25065.9</v>
      </c>
      <c r="G90" s="7">
        <v>25065.9</v>
      </c>
      <c r="H90" s="6">
        <f t="shared" si="12"/>
        <v>103.40551451523676</v>
      </c>
      <c r="I90" s="6">
        <f t="shared" si="13"/>
        <v>100</v>
      </c>
    </row>
    <row r="91" spans="1:24" s="25" customFormat="1" x14ac:dyDescent="0.25">
      <c r="A91" s="9"/>
      <c r="B91" s="110" t="s">
        <v>9</v>
      </c>
      <c r="C91" s="111"/>
      <c r="D91" s="68" t="s">
        <v>282</v>
      </c>
      <c r="E91" s="4">
        <f>E64+E66+E68+E70+E72+E74+E76+E78+E80+E82+E84+E86+E88+E90</f>
        <v>45715.09</v>
      </c>
      <c r="F91" s="4">
        <f>F64+F66+F68+F70+F72+F74+F76+F78+F80+F82+F84+F86+F88+F90</f>
        <v>47909.930000000008</v>
      </c>
      <c r="G91" s="4">
        <f>G64+G66+G68+G70+G72+G74+G76+G78+G80+G82+G84+G86+G88+G90</f>
        <v>47909.930000000008</v>
      </c>
      <c r="H91" s="4">
        <f t="shared" si="12"/>
        <v>104.80112803015373</v>
      </c>
      <c r="I91" s="4">
        <f t="shared" si="13"/>
        <v>100</v>
      </c>
    </row>
    <row r="92" spans="1:24" s="2" customFormat="1" ht="30" customHeight="1" x14ac:dyDescent="0.25">
      <c r="A92" s="8" t="s">
        <v>24</v>
      </c>
      <c r="B92" s="112" t="s">
        <v>366</v>
      </c>
      <c r="C92" s="113"/>
      <c r="D92" s="113"/>
      <c r="E92" s="113"/>
      <c r="F92" s="113"/>
      <c r="G92" s="113"/>
      <c r="H92" s="113"/>
      <c r="I92" s="113"/>
    </row>
    <row r="93" spans="1:24" s="25" customFormat="1" ht="30" customHeight="1" x14ac:dyDescent="0.25">
      <c r="A93" s="102" t="s">
        <v>25</v>
      </c>
      <c r="B93" s="100" t="s">
        <v>369</v>
      </c>
      <c r="C93" s="65" t="s">
        <v>7</v>
      </c>
      <c r="D93" s="63" t="s">
        <v>229</v>
      </c>
      <c r="E93" s="63">
        <v>4</v>
      </c>
      <c r="F93" s="24">
        <v>2</v>
      </c>
      <c r="G93" s="24">
        <v>2</v>
      </c>
      <c r="H93" s="7">
        <f>G93/E93*100</f>
        <v>50</v>
      </c>
      <c r="I93" s="7">
        <f>G93/F93*100</f>
        <v>100</v>
      </c>
    </row>
    <row r="94" spans="1:24" s="25" customFormat="1" ht="69" customHeight="1" x14ac:dyDescent="0.25">
      <c r="A94" s="102"/>
      <c r="B94" s="101"/>
      <c r="C94" s="61" t="s">
        <v>554</v>
      </c>
      <c r="D94" s="63" t="s">
        <v>282</v>
      </c>
      <c r="E94" s="7">
        <v>1693</v>
      </c>
      <c r="F94" s="3">
        <v>1186.5999999999999</v>
      </c>
      <c r="G94" s="3">
        <v>1186.5999999999999</v>
      </c>
      <c r="H94" s="7">
        <f t="shared" ref="H94:H120" si="16">G94/E94*100</f>
        <v>70.088600118133485</v>
      </c>
      <c r="I94" s="7">
        <f t="shared" ref="I94:I120" si="17">G94/F94*100</f>
        <v>100</v>
      </c>
    </row>
    <row r="95" spans="1:24" s="25" customFormat="1" ht="54" customHeight="1" x14ac:dyDescent="0.25">
      <c r="A95" s="99" t="s">
        <v>26</v>
      </c>
      <c r="B95" s="100" t="s">
        <v>467</v>
      </c>
      <c r="C95" s="65" t="s">
        <v>7</v>
      </c>
      <c r="D95" s="26" t="s">
        <v>139</v>
      </c>
      <c r="E95" s="26">
        <v>100</v>
      </c>
      <c r="F95" s="24">
        <v>43</v>
      </c>
      <c r="G95" s="24">
        <v>43</v>
      </c>
      <c r="H95" s="7">
        <f t="shared" si="16"/>
        <v>43</v>
      </c>
      <c r="I95" s="7">
        <f t="shared" si="17"/>
        <v>100</v>
      </c>
    </row>
    <row r="96" spans="1:24" s="25" customFormat="1" ht="69" customHeight="1" x14ac:dyDescent="0.25">
      <c r="A96" s="99"/>
      <c r="B96" s="101"/>
      <c r="C96" s="61" t="s">
        <v>554</v>
      </c>
      <c r="D96" s="63" t="s">
        <v>282</v>
      </c>
      <c r="E96" s="7">
        <v>1054.2</v>
      </c>
      <c r="F96" s="3">
        <v>793.9</v>
      </c>
      <c r="G96" s="3">
        <v>793.9</v>
      </c>
      <c r="H96" s="7">
        <f t="shared" si="16"/>
        <v>75.308290646936058</v>
      </c>
      <c r="I96" s="7">
        <f t="shared" si="17"/>
        <v>100</v>
      </c>
    </row>
    <row r="97" spans="1:9" s="25" customFormat="1" ht="50.25" customHeight="1" x14ac:dyDescent="0.25">
      <c r="A97" s="99" t="s">
        <v>367</v>
      </c>
      <c r="B97" s="100" t="s">
        <v>468</v>
      </c>
      <c r="C97" s="65" t="s">
        <v>523</v>
      </c>
      <c r="D97" s="26" t="s">
        <v>139</v>
      </c>
      <c r="E97" s="26">
        <v>10</v>
      </c>
      <c r="F97" s="24">
        <v>3</v>
      </c>
      <c r="G97" s="24">
        <v>3</v>
      </c>
      <c r="H97" s="7">
        <f t="shared" si="16"/>
        <v>30</v>
      </c>
      <c r="I97" s="7">
        <f t="shared" si="17"/>
        <v>100</v>
      </c>
    </row>
    <row r="98" spans="1:9" s="25" customFormat="1" ht="69" customHeight="1" x14ac:dyDescent="0.25">
      <c r="A98" s="99"/>
      <c r="B98" s="101"/>
      <c r="C98" s="61" t="s">
        <v>554</v>
      </c>
      <c r="D98" s="63" t="s">
        <v>282</v>
      </c>
      <c r="E98" s="3">
        <v>1055.3</v>
      </c>
      <c r="F98" s="3">
        <v>795</v>
      </c>
      <c r="G98" s="3">
        <v>795</v>
      </c>
      <c r="H98" s="7">
        <f t="shared" si="16"/>
        <v>75.334028238415613</v>
      </c>
      <c r="I98" s="7">
        <f t="shared" si="17"/>
        <v>100</v>
      </c>
    </row>
    <row r="99" spans="1:9" s="25" customFormat="1" ht="30" customHeight="1" x14ac:dyDescent="0.25">
      <c r="A99" s="99" t="s">
        <v>368</v>
      </c>
      <c r="B99" s="100" t="s">
        <v>370</v>
      </c>
      <c r="C99" s="61" t="s">
        <v>522</v>
      </c>
      <c r="D99" s="63" t="s">
        <v>229</v>
      </c>
      <c r="E99" s="24">
        <v>3059304</v>
      </c>
      <c r="F99" s="24">
        <v>2933755</v>
      </c>
      <c r="G99" s="24">
        <v>2933755</v>
      </c>
      <c r="H99" s="7">
        <f t="shared" si="16"/>
        <v>95.896158080399985</v>
      </c>
      <c r="I99" s="7">
        <f t="shared" si="17"/>
        <v>100</v>
      </c>
    </row>
    <row r="100" spans="1:9" s="25" customFormat="1" ht="141" customHeight="1" x14ac:dyDescent="0.25">
      <c r="A100" s="99"/>
      <c r="B100" s="101"/>
      <c r="C100" s="61" t="s">
        <v>554</v>
      </c>
      <c r="D100" s="63" t="s">
        <v>282</v>
      </c>
      <c r="E100" s="3">
        <v>10589.6</v>
      </c>
      <c r="F100" s="3">
        <v>10866</v>
      </c>
      <c r="G100" s="3">
        <v>10866</v>
      </c>
      <c r="H100" s="7">
        <f t="shared" si="16"/>
        <v>102.61010803052051</v>
      </c>
      <c r="I100" s="7">
        <f t="shared" si="17"/>
        <v>100</v>
      </c>
    </row>
    <row r="101" spans="1:9" s="25" customFormat="1" ht="25.5" customHeight="1" x14ac:dyDescent="0.25">
      <c r="A101" s="99" t="s">
        <v>470</v>
      </c>
      <c r="B101" s="100" t="s">
        <v>469</v>
      </c>
      <c r="C101" s="61" t="s">
        <v>520</v>
      </c>
      <c r="D101" s="63" t="s">
        <v>229</v>
      </c>
      <c r="E101" s="63">
        <v>3</v>
      </c>
      <c r="F101" s="24">
        <v>3</v>
      </c>
      <c r="G101" s="24">
        <v>3</v>
      </c>
      <c r="H101" s="7">
        <f t="shared" si="16"/>
        <v>100</v>
      </c>
      <c r="I101" s="7">
        <f t="shared" si="17"/>
        <v>100</v>
      </c>
    </row>
    <row r="102" spans="1:9" s="25" customFormat="1" ht="63" x14ac:dyDescent="0.25">
      <c r="A102" s="99"/>
      <c r="B102" s="101"/>
      <c r="C102" s="61" t="s">
        <v>554</v>
      </c>
      <c r="D102" s="63" t="s">
        <v>282</v>
      </c>
      <c r="E102" s="3">
        <v>1660.3</v>
      </c>
      <c r="F102" s="3">
        <v>1801.6</v>
      </c>
      <c r="G102" s="3">
        <v>1801.6</v>
      </c>
      <c r="H102" s="7">
        <f t="shared" si="16"/>
        <v>108.51051014876829</v>
      </c>
      <c r="I102" s="7">
        <f t="shared" si="17"/>
        <v>100</v>
      </c>
    </row>
    <row r="103" spans="1:9" s="25" customFormat="1" ht="49.5" customHeight="1" x14ac:dyDescent="0.25">
      <c r="A103" s="102" t="s">
        <v>471</v>
      </c>
      <c r="B103" s="100" t="s">
        <v>371</v>
      </c>
      <c r="C103" s="65" t="s">
        <v>521</v>
      </c>
      <c r="D103" s="24" t="s">
        <v>229</v>
      </c>
      <c r="E103" s="24">
        <v>2050000</v>
      </c>
      <c r="F103" s="24">
        <v>1927813</v>
      </c>
      <c r="G103" s="24">
        <v>1927813</v>
      </c>
      <c r="H103" s="7">
        <f t="shared" si="16"/>
        <v>94.039658536585364</v>
      </c>
      <c r="I103" s="7">
        <f t="shared" si="17"/>
        <v>100</v>
      </c>
    </row>
    <row r="104" spans="1:9" s="25" customFormat="1" ht="84" customHeight="1" x14ac:dyDescent="0.25">
      <c r="A104" s="102"/>
      <c r="B104" s="101"/>
      <c r="C104" s="61" t="s">
        <v>554</v>
      </c>
      <c r="D104" s="63" t="s">
        <v>282</v>
      </c>
      <c r="E104" s="3">
        <v>6186.5</v>
      </c>
      <c r="F104" s="3">
        <v>6194.2</v>
      </c>
      <c r="G104" s="3">
        <v>6194.2</v>
      </c>
      <c r="H104" s="7">
        <f t="shared" si="16"/>
        <v>100.12446455992887</v>
      </c>
      <c r="I104" s="7">
        <f t="shared" si="17"/>
        <v>100</v>
      </c>
    </row>
    <row r="105" spans="1:9" s="2" customFormat="1" ht="58.5" customHeight="1" x14ac:dyDescent="0.25">
      <c r="A105" s="102" t="s">
        <v>472</v>
      </c>
      <c r="B105" s="100" t="s">
        <v>474</v>
      </c>
      <c r="C105" s="65" t="s">
        <v>521</v>
      </c>
      <c r="D105" s="24" t="s">
        <v>229</v>
      </c>
      <c r="E105" s="24">
        <v>267000</v>
      </c>
      <c r="F105" s="24">
        <v>198948</v>
      </c>
      <c r="G105" s="24">
        <v>198952</v>
      </c>
      <c r="H105" s="7">
        <f t="shared" si="16"/>
        <v>74.513857677902621</v>
      </c>
      <c r="I105" s="7">
        <f t="shared" si="17"/>
        <v>100.00201057562781</v>
      </c>
    </row>
    <row r="106" spans="1:9" s="2" customFormat="1" ht="78.75" customHeight="1" x14ac:dyDescent="0.25">
      <c r="A106" s="102"/>
      <c r="B106" s="101"/>
      <c r="C106" s="61" t="s">
        <v>554</v>
      </c>
      <c r="D106" s="63" t="s">
        <v>282</v>
      </c>
      <c r="E106" s="63">
        <v>1642.8</v>
      </c>
      <c r="F106" s="3">
        <v>1567.9</v>
      </c>
      <c r="G106" s="3">
        <v>1567.9</v>
      </c>
      <c r="H106" s="7">
        <f t="shared" si="16"/>
        <v>95.440710981251527</v>
      </c>
      <c r="I106" s="7">
        <f t="shared" si="17"/>
        <v>100</v>
      </c>
    </row>
    <row r="107" spans="1:9" s="2" customFormat="1" ht="60.75" customHeight="1" x14ac:dyDescent="0.25">
      <c r="A107" s="102" t="s">
        <v>473</v>
      </c>
      <c r="B107" s="100" t="s">
        <v>475</v>
      </c>
      <c r="C107" s="65" t="s">
        <v>521</v>
      </c>
      <c r="D107" s="24" t="s">
        <v>229</v>
      </c>
      <c r="E107" s="24">
        <v>11296</v>
      </c>
      <c r="F107" s="24">
        <v>90846</v>
      </c>
      <c r="G107" s="24">
        <v>90846</v>
      </c>
      <c r="H107" s="7">
        <f t="shared" si="16"/>
        <v>804.23158640226632</v>
      </c>
      <c r="I107" s="7">
        <f t="shared" si="17"/>
        <v>100</v>
      </c>
    </row>
    <row r="108" spans="1:9" s="2" customFormat="1" ht="78.75" customHeight="1" x14ac:dyDescent="0.25">
      <c r="A108" s="102"/>
      <c r="B108" s="101"/>
      <c r="C108" s="61" t="s">
        <v>554</v>
      </c>
      <c r="D108" s="63" t="s">
        <v>282</v>
      </c>
      <c r="E108" s="63">
        <v>991.4</v>
      </c>
      <c r="F108" s="3">
        <v>904.7</v>
      </c>
      <c r="G108" s="3">
        <v>904.7</v>
      </c>
      <c r="H108" s="7">
        <f t="shared" si="16"/>
        <v>91.254791204357474</v>
      </c>
      <c r="I108" s="7">
        <f t="shared" si="17"/>
        <v>100</v>
      </c>
    </row>
    <row r="109" spans="1:9" s="25" customFormat="1" ht="54" customHeight="1" x14ac:dyDescent="0.25">
      <c r="A109" s="99" t="s">
        <v>476</v>
      </c>
      <c r="B109" s="100" t="s">
        <v>477</v>
      </c>
      <c r="C109" s="61" t="s">
        <v>523</v>
      </c>
      <c r="D109" s="63" t="s">
        <v>139</v>
      </c>
      <c r="E109" s="63">
        <v>80</v>
      </c>
      <c r="F109" s="24">
        <v>41</v>
      </c>
      <c r="G109" s="24">
        <v>41</v>
      </c>
      <c r="H109" s="7">
        <f t="shared" si="16"/>
        <v>51.249999999999993</v>
      </c>
      <c r="I109" s="7">
        <f t="shared" si="17"/>
        <v>100</v>
      </c>
    </row>
    <row r="110" spans="1:9" s="25" customFormat="1" ht="78.75" customHeight="1" x14ac:dyDescent="0.25">
      <c r="A110" s="99"/>
      <c r="B110" s="101"/>
      <c r="C110" s="61" t="s">
        <v>554</v>
      </c>
      <c r="D110" s="63" t="s">
        <v>282</v>
      </c>
      <c r="E110" s="63">
        <v>1118.3</v>
      </c>
      <c r="F110" s="3">
        <v>1036</v>
      </c>
      <c r="G110" s="3">
        <v>1036</v>
      </c>
      <c r="H110" s="7">
        <f t="shared" si="16"/>
        <v>92.64061521952965</v>
      </c>
      <c r="I110" s="7">
        <f t="shared" si="17"/>
        <v>100</v>
      </c>
    </row>
    <row r="111" spans="1:9" s="25" customFormat="1" ht="54" customHeight="1" x14ac:dyDescent="0.25">
      <c r="A111" s="99" t="s">
        <v>478</v>
      </c>
      <c r="B111" s="100" t="s">
        <v>480</v>
      </c>
      <c r="C111" s="61" t="s">
        <v>523</v>
      </c>
      <c r="D111" s="63" t="s">
        <v>139</v>
      </c>
      <c r="E111" s="63">
        <v>30</v>
      </c>
      <c r="F111" s="24">
        <v>13</v>
      </c>
      <c r="G111" s="24">
        <v>13</v>
      </c>
      <c r="H111" s="7">
        <f t="shared" si="16"/>
        <v>43.333333333333336</v>
      </c>
      <c r="I111" s="7">
        <f t="shared" si="17"/>
        <v>100</v>
      </c>
    </row>
    <row r="112" spans="1:9" s="25" customFormat="1" ht="78.75" customHeight="1" x14ac:dyDescent="0.25">
      <c r="A112" s="99"/>
      <c r="B112" s="101"/>
      <c r="C112" s="61" t="s">
        <v>554</v>
      </c>
      <c r="D112" s="63" t="s">
        <v>282</v>
      </c>
      <c r="E112" s="63">
        <v>1120.0999999999999</v>
      </c>
      <c r="F112" s="63">
        <v>1036.5999999999999</v>
      </c>
      <c r="G112" s="63">
        <v>1036.5999999999999</v>
      </c>
      <c r="H112" s="7">
        <f t="shared" si="16"/>
        <v>92.545308454602264</v>
      </c>
      <c r="I112" s="7">
        <f t="shared" si="17"/>
        <v>100</v>
      </c>
    </row>
    <row r="113" spans="1:9" s="25" customFormat="1" ht="55.5" customHeight="1" x14ac:dyDescent="0.25">
      <c r="A113" s="99" t="s">
        <v>479</v>
      </c>
      <c r="B113" s="100" t="s">
        <v>481</v>
      </c>
      <c r="C113" s="61" t="s">
        <v>524</v>
      </c>
      <c r="D113" s="24" t="s">
        <v>229</v>
      </c>
      <c r="E113" s="24">
        <v>192</v>
      </c>
      <c r="F113" s="24">
        <v>168</v>
      </c>
      <c r="G113" s="24">
        <v>168</v>
      </c>
      <c r="H113" s="7">
        <f t="shared" si="16"/>
        <v>87.5</v>
      </c>
      <c r="I113" s="7">
        <f t="shared" si="17"/>
        <v>100</v>
      </c>
    </row>
    <row r="114" spans="1:9" s="25" customFormat="1" ht="78.75" customHeight="1" x14ac:dyDescent="0.25">
      <c r="A114" s="99"/>
      <c r="B114" s="101"/>
      <c r="C114" s="61" t="s">
        <v>554</v>
      </c>
      <c r="D114" s="63" t="s">
        <v>282</v>
      </c>
      <c r="E114" s="63">
        <v>1118.0999999999999</v>
      </c>
      <c r="F114" s="3">
        <v>1036.0999999999999</v>
      </c>
      <c r="G114" s="3">
        <v>1036.0999999999999</v>
      </c>
      <c r="H114" s="7">
        <f t="shared" si="16"/>
        <v>92.666130042035604</v>
      </c>
      <c r="I114" s="7">
        <f t="shared" si="17"/>
        <v>100</v>
      </c>
    </row>
    <row r="115" spans="1:9" s="25" customFormat="1" ht="45" customHeight="1" x14ac:dyDescent="0.25">
      <c r="A115" s="99" t="s">
        <v>482</v>
      </c>
      <c r="B115" s="100" t="s">
        <v>525</v>
      </c>
      <c r="C115" s="61" t="s">
        <v>523</v>
      </c>
      <c r="D115" s="63" t="s">
        <v>139</v>
      </c>
      <c r="E115" s="27">
        <v>10</v>
      </c>
      <c r="F115" s="27">
        <v>119</v>
      </c>
      <c r="G115" s="28">
        <v>120</v>
      </c>
      <c r="H115" s="7">
        <f t="shared" si="16"/>
        <v>1200</v>
      </c>
      <c r="I115" s="7">
        <f t="shared" si="17"/>
        <v>100.84033613445378</v>
      </c>
    </row>
    <row r="116" spans="1:9" s="25" customFormat="1" ht="78.75" customHeight="1" x14ac:dyDescent="0.25">
      <c r="A116" s="99"/>
      <c r="B116" s="101"/>
      <c r="C116" s="61" t="s">
        <v>554</v>
      </c>
      <c r="D116" s="63" t="s">
        <v>282</v>
      </c>
      <c r="E116" s="29">
        <v>1120.9000000000001</v>
      </c>
      <c r="F116" s="29">
        <v>1097</v>
      </c>
      <c r="G116" s="30">
        <v>1037.3</v>
      </c>
      <c r="H116" s="7">
        <f t="shared" si="16"/>
        <v>92.541707556427852</v>
      </c>
      <c r="I116" s="7">
        <f t="shared" si="17"/>
        <v>94.557885141294435</v>
      </c>
    </row>
    <row r="117" spans="1:9" s="2" customFormat="1" ht="31.5" x14ac:dyDescent="0.25">
      <c r="A117" s="99" t="s">
        <v>483</v>
      </c>
      <c r="B117" s="100" t="s">
        <v>518</v>
      </c>
      <c r="C117" s="61" t="s">
        <v>519</v>
      </c>
      <c r="D117" s="63" t="s">
        <v>139</v>
      </c>
      <c r="E117" s="63">
        <v>10</v>
      </c>
      <c r="F117" s="24">
        <v>10</v>
      </c>
      <c r="G117" s="24">
        <v>10</v>
      </c>
      <c r="H117" s="7">
        <f t="shared" si="16"/>
        <v>100</v>
      </c>
      <c r="I117" s="7">
        <f t="shared" si="17"/>
        <v>100</v>
      </c>
    </row>
    <row r="118" spans="1:9" s="2" customFormat="1" ht="98.25" customHeight="1" x14ac:dyDescent="0.25">
      <c r="A118" s="99"/>
      <c r="B118" s="101"/>
      <c r="C118" s="61" t="s">
        <v>554</v>
      </c>
      <c r="D118" s="63" t="s">
        <v>282</v>
      </c>
      <c r="E118" s="63">
        <v>197.3</v>
      </c>
      <c r="F118" s="3">
        <v>197.3</v>
      </c>
      <c r="G118" s="3">
        <v>197.3</v>
      </c>
      <c r="H118" s="7">
        <f t="shared" si="16"/>
        <v>100</v>
      </c>
      <c r="I118" s="7">
        <f t="shared" si="17"/>
        <v>100</v>
      </c>
    </row>
    <row r="119" spans="1:9" s="25" customFormat="1" ht="25.5" customHeight="1" x14ac:dyDescent="0.25">
      <c r="A119" s="63"/>
      <c r="B119" s="97" t="s">
        <v>329</v>
      </c>
      <c r="C119" s="98"/>
      <c r="D119" s="63" t="s">
        <v>282</v>
      </c>
      <c r="E119" s="63">
        <v>50.4</v>
      </c>
      <c r="F119" s="3">
        <v>50.7</v>
      </c>
      <c r="G119" s="3">
        <v>50.7</v>
      </c>
      <c r="H119" s="7">
        <f t="shared" si="16"/>
        <v>100.59523809523809</v>
      </c>
      <c r="I119" s="7">
        <f t="shared" si="17"/>
        <v>100</v>
      </c>
    </row>
    <row r="120" spans="1:9" s="25" customFormat="1" x14ac:dyDescent="0.25">
      <c r="A120" s="9"/>
      <c r="B120" s="110" t="s">
        <v>9</v>
      </c>
      <c r="C120" s="111"/>
      <c r="D120" s="68" t="s">
        <v>282</v>
      </c>
      <c r="E120" s="31">
        <f>E94+E96+E98+E100+E102+E104+E106+E108+E110+E112+E114+E116+E118+E119</f>
        <v>29598.2</v>
      </c>
      <c r="F120" s="31">
        <f>F94+F96+F98+F100+F102+F104+F106+F108+F110+F112+F114+F116+F118+F119</f>
        <v>28563.599999999999</v>
      </c>
      <c r="G120" s="31">
        <f t="shared" ref="G120" si="18">G94+G96+G98+G100+G102+G104+G106+G108+G110+G112+G114+G116+G118+G119</f>
        <v>28503.899999999998</v>
      </c>
      <c r="H120" s="31">
        <f t="shared" si="16"/>
        <v>96.302815711766243</v>
      </c>
      <c r="I120" s="31">
        <f t="shared" si="17"/>
        <v>99.790992732008561</v>
      </c>
    </row>
    <row r="121" spans="1:9" s="25" customFormat="1" ht="30.75" customHeight="1" x14ac:dyDescent="0.25">
      <c r="A121" s="8" t="s">
        <v>27</v>
      </c>
      <c r="B121" s="112" t="s">
        <v>19</v>
      </c>
      <c r="C121" s="113"/>
      <c r="D121" s="113"/>
      <c r="E121" s="113"/>
      <c r="F121" s="113"/>
      <c r="G121" s="113"/>
      <c r="H121" s="113"/>
      <c r="I121" s="113"/>
    </row>
    <row r="122" spans="1:9" s="25" customFormat="1" ht="31.5" x14ac:dyDescent="0.25">
      <c r="A122" s="114" t="s">
        <v>28</v>
      </c>
      <c r="B122" s="109" t="s">
        <v>412</v>
      </c>
      <c r="C122" s="33" t="s">
        <v>526</v>
      </c>
      <c r="D122" s="19" t="s">
        <v>175</v>
      </c>
      <c r="E122" s="27">
        <v>671314</v>
      </c>
      <c r="F122" s="27">
        <v>671229</v>
      </c>
      <c r="G122" s="27">
        <v>671229</v>
      </c>
      <c r="H122" s="32">
        <f t="shared" ref="H122:H173" si="19">G122/E122*100</f>
        <v>99.987338264955</v>
      </c>
      <c r="I122" s="32">
        <f t="shared" ref="I122:I173" si="20">G122/F122*100</f>
        <v>100</v>
      </c>
    </row>
    <row r="123" spans="1:9" s="25" customFormat="1" ht="63" x14ac:dyDescent="0.25">
      <c r="A123" s="115"/>
      <c r="B123" s="109"/>
      <c r="C123" s="89" t="s">
        <v>554</v>
      </c>
      <c r="D123" s="19" t="s">
        <v>282</v>
      </c>
      <c r="E123" s="30">
        <v>4322.71</v>
      </c>
      <c r="F123" s="30">
        <v>4322.71</v>
      </c>
      <c r="G123" s="30">
        <v>4322.71</v>
      </c>
      <c r="H123" s="32">
        <f t="shared" si="19"/>
        <v>100</v>
      </c>
      <c r="I123" s="32">
        <f t="shared" si="20"/>
        <v>100</v>
      </c>
    </row>
    <row r="124" spans="1:9" s="25" customFormat="1" ht="85.5" customHeight="1" x14ac:dyDescent="0.25">
      <c r="A124" s="114" t="s">
        <v>29</v>
      </c>
      <c r="B124" s="109" t="s">
        <v>412</v>
      </c>
      <c r="C124" s="87" t="s">
        <v>174</v>
      </c>
      <c r="D124" s="90" t="s">
        <v>175</v>
      </c>
      <c r="E124" s="91">
        <v>151333</v>
      </c>
      <c r="F124" s="91">
        <v>151333</v>
      </c>
      <c r="G124" s="91">
        <v>151333</v>
      </c>
      <c r="H124" s="32">
        <f t="shared" si="19"/>
        <v>100</v>
      </c>
      <c r="I124" s="32">
        <f t="shared" si="20"/>
        <v>100</v>
      </c>
    </row>
    <row r="125" spans="1:9" s="25" customFormat="1" ht="63" x14ac:dyDescent="0.25">
      <c r="A125" s="115"/>
      <c r="B125" s="109"/>
      <c r="C125" s="89" t="s">
        <v>554</v>
      </c>
      <c r="D125" s="90" t="s">
        <v>282</v>
      </c>
      <c r="E125" s="3">
        <v>360</v>
      </c>
      <c r="F125" s="3">
        <v>360</v>
      </c>
      <c r="G125" s="3">
        <v>360</v>
      </c>
      <c r="H125" s="32">
        <f t="shared" si="19"/>
        <v>100</v>
      </c>
      <c r="I125" s="32">
        <f t="shared" si="20"/>
        <v>100</v>
      </c>
    </row>
    <row r="126" spans="1:9" s="25" customFormat="1" ht="47.25" x14ac:dyDescent="0.25">
      <c r="A126" s="114" t="s">
        <v>155</v>
      </c>
      <c r="B126" s="109" t="s">
        <v>412</v>
      </c>
      <c r="C126" s="33" t="s">
        <v>413</v>
      </c>
      <c r="D126" s="26" t="s">
        <v>175</v>
      </c>
      <c r="E126" s="30">
        <v>648006</v>
      </c>
      <c r="F126" s="30">
        <v>648006</v>
      </c>
      <c r="G126" s="30">
        <v>648006</v>
      </c>
      <c r="H126" s="32">
        <f t="shared" si="19"/>
        <v>100</v>
      </c>
      <c r="I126" s="32">
        <f t="shared" si="20"/>
        <v>100</v>
      </c>
    </row>
    <row r="127" spans="1:9" s="25" customFormat="1" ht="63" x14ac:dyDescent="0.25">
      <c r="A127" s="115"/>
      <c r="B127" s="109"/>
      <c r="C127" s="89" t="s">
        <v>554</v>
      </c>
      <c r="D127" s="19" t="s">
        <v>282</v>
      </c>
      <c r="E127" s="30">
        <v>0</v>
      </c>
      <c r="F127" s="30">
        <v>2703.7139999999999</v>
      </c>
      <c r="G127" s="30">
        <v>2703.7139999999999</v>
      </c>
      <c r="H127" s="32" t="s">
        <v>311</v>
      </c>
      <c r="I127" s="32">
        <f t="shared" si="20"/>
        <v>100</v>
      </c>
    </row>
    <row r="128" spans="1:9" s="25" customFormat="1" ht="58.5" customHeight="1" x14ac:dyDescent="0.25">
      <c r="A128" s="119" t="s">
        <v>156</v>
      </c>
      <c r="B128" s="121" t="s">
        <v>412</v>
      </c>
      <c r="C128" s="84" t="s">
        <v>414</v>
      </c>
      <c r="D128" s="83" t="s">
        <v>175</v>
      </c>
      <c r="E128" s="91" t="s">
        <v>311</v>
      </c>
      <c r="F128" s="91" t="s">
        <v>311</v>
      </c>
      <c r="G128" s="91" t="s">
        <v>311</v>
      </c>
      <c r="H128" s="92" t="s">
        <v>311</v>
      </c>
      <c r="I128" s="92" t="s">
        <v>311</v>
      </c>
    </row>
    <row r="129" spans="1:9" s="25" customFormat="1" ht="63" x14ac:dyDescent="0.25">
      <c r="A129" s="120"/>
      <c r="B129" s="121"/>
      <c r="C129" s="86" t="s">
        <v>554</v>
      </c>
      <c r="D129" s="83" t="s">
        <v>282</v>
      </c>
      <c r="E129" s="91">
        <v>0</v>
      </c>
      <c r="F129" s="91">
        <v>0</v>
      </c>
      <c r="G129" s="91">
        <v>0</v>
      </c>
      <c r="H129" s="92" t="s">
        <v>311</v>
      </c>
      <c r="I129" s="92" t="s">
        <v>311</v>
      </c>
    </row>
    <row r="130" spans="1:9" s="2" customFormat="1" ht="31.5" x14ac:dyDescent="0.25">
      <c r="A130" s="114" t="s">
        <v>157</v>
      </c>
      <c r="B130" s="109" t="s">
        <v>412</v>
      </c>
      <c r="C130" s="33" t="s">
        <v>172</v>
      </c>
      <c r="D130" s="19" t="s">
        <v>171</v>
      </c>
      <c r="E130" s="30">
        <v>2849.8</v>
      </c>
      <c r="F130" s="30">
        <v>2850.8</v>
      </c>
      <c r="G130" s="30">
        <v>2850.8</v>
      </c>
      <c r="H130" s="32">
        <f t="shared" si="19"/>
        <v>100.03509018176715</v>
      </c>
      <c r="I130" s="32">
        <f t="shared" si="20"/>
        <v>100</v>
      </c>
    </row>
    <row r="131" spans="1:9" s="2" customFormat="1" ht="63" x14ac:dyDescent="0.25">
      <c r="A131" s="115"/>
      <c r="B131" s="109"/>
      <c r="C131" s="89" t="s">
        <v>554</v>
      </c>
      <c r="D131" s="19" t="s">
        <v>282</v>
      </c>
      <c r="E131" s="30">
        <v>2251.3000000000002</v>
      </c>
      <c r="F131" s="30">
        <v>2255.1999999999998</v>
      </c>
      <c r="G131" s="30">
        <v>2255.1999999999998</v>
      </c>
      <c r="H131" s="32">
        <f t="shared" si="19"/>
        <v>100.17323324301512</v>
      </c>
      <c r="I131" s="32">
        <f t="shared" si="20"/>
        <v>100</v>
      </c>
    </row>
    <row r="132" spans="1:9" s="25" customFormat="1" ht="47.25" x14ac:dyDescent="0.25">
      <c r="A132" s="102" t="s">
        <v>158</v>
      </c>
      <c r="B132" s="109" t="s">
        <v>412</v>
      </c>
      <c r="C132" s="33" t="s">
        <v>173</v>
      </c>
      <c r="D132" s="19" t="s">
        <v>171</v>
      </c>
      <c r="E132" s="30">
        <v>19476.599999999999</v>
      </c>
      <c r="F132" s="30">
        <v>19626.599999999999</v>
      </c>
      <c r="G132" s="30">
        <v>19626.599999999999</v>
      </c>
      <c r="H132" s="32">
        <f t="shared" si="19"/>
        <v>100.77015495517698</v>
      </c>
      <c r="I132" s="32">
        <f t="shared" si="20"/>
        <v>100</v>
      </c>
    </row>
    <row r="133" spans="1:9" s="25" customFormat="1" ht="63" x14ac:dyDescent="0.25">
      <c r="A133" s="102"/>
      <c r="B133" s="109"/>
      <c r="C133" s="89" t="s">
        <v>554</v>
      </c>
      <c r="D133" s="19" t="s">
        <v>282</v>
      </c>
      <c r="E133" s="30">
        <v>9738.2999999999993</v>
      </c>
      <c r="F133" s="30">
        <v>10342.36</v>
      </c>
      <c r="G133" s="30">
        <v>10342.36</v>
      </c>
      <c r="H133" s="32">
        <f t="shared" si="19"/>
        <v>106.20293069632278</v>
      </c>
      <c r="I133" s="32">
        <f t="shared" si="20"/>
        <v>100</v>
      </c>
    </row>
    <row r="134" spans="1:9" s="25" customFormat="1" ht="31.5" x14ac:dyDescent="0.25">
      <c r="A134" s="102" t="s">
        <v>159</v>
      </c>
      <c r="B134" s="109" t="s">
        <v>412</v>
      </c>
      <c r="C134" s="33" t="s">
        <v>415</v>
      </c>
      <c r="D134" s="19" t="s">
        <v>139</v>
      </c>
      <c r="E134" s="35">
        <v>71</v>
      </c>
      <c r="F134" s="35">
        <v>71</v>
      </c>
      <c r="G134" s="35">
        <v>71</v>
      </c>
      <c r="H134" s="32">
        <f t="shared" si="19"/>
        <v>100</v>
      </c>
      <c r="I134" s="32">
        <f t="shared" si="20"/>
        <v>100</v>
      </c>
    </row>
    <row r="135" spans="1:9" s="25" customFormat="1" ht="63" x14ac:dyDescent="0.25">
      <c r="A135" s="102"/>
      <c r="B135" s="109"/>
      <c r="C135" s="89" t="s">
        <v>554</v>
      </c>
      <c r="D135" s="19" t="s">
        <v>282</v>
      </c>
      <c r="E135" s="19">
        <v>397.6</v>
      </c>
      <c r="F135" s="34">
        <v>397.6</v>
      </c>
      <c r="G135" s="34">
        <v>397.6</v>
      </c>
      <c r="H135" s="32">
        <f t="shared" si="19"/>
        <v>100</v>
      </c>
      <c r="I135" s="32">
        <f t="shared" si="20"/>
        <v>100</v>
      </c>
    </row>
    <row r="136" spans="1:9" s="2" customFormat="1" ht="63" x14ac:dyDescent="0.25">
      <c r="A136" s="102" t="s">
        <v>160</v>
      </c>
      <c r="B136" s="109" t="s">
        <v>412</v>
      </c>
      <c r="C136" s="33" t="s">
        <v>416</v>
      </c>
      <c r="D136" s="19" t="s">
        <v>139</v>
      </c>
      <c r="E136" s="35">
        <v>218</v>
      </c>
      <c r="F136" s="35">
        <v>268</v>
      </c>
      <c r="G136" s="35">
        <v>268</v>
      </c>
      <c r="H136" s="32">
        <f t="shared" si="19"/>
        <v>122.93577981651376</v>
      </c>
      <c r="I136" s="32">
        <f t="shared" si="20"/>
        <v>100</v>
      </c>
    </row>
    <row r="137" spans="1:9" s="2" customFormat="1" ht="63" x14ac:dyDescent="0.25">
      <c r="A137" s="102"/>
      <c r="B137" s="109"/>
      <c r="C137" s="89" t="s">
        <v>554</v>
      </c>
      <c r="D137" s="19" t="s">
        <v>282</v>
      </c>
      <c r="E137" s="29">
        <v>588.6</v>
      </c>
      <c r="F137" s="36">
        <v>1090.4000000000001</v>
      </c>
      <c r="G137" s="36">
        <v>1090.4000000000001</v>
      </c>
      <c r="H137" s="32">
        <f t="shared" si="19"/>
        <v>185.2531430513082</v>
      </c>
      <c r="I137" s="32">
        <f t="shared" si="20"/>
        <v>100</v>
      </c>
    </row>
    <row r="138" spans="1:9" s="25" customFormat="1" ht="31.5" x14ac:dyDescent="0.25">
      <c r="A138" s="102" t="s">
        <v>161</v>
      </c>
      <c r="B138" s="109" t="s">
        <v>412</v>
      </c>
      <c r="C138" s="33" t="s">
        <v>499</v>
      </c>
      <c r="D138" s="19" t="s">
        <v>139</v>
      </c>
      <c r="E138" s="19">
        <v>135</v>
      </c>
      <c r="F138" s="28">
        <v>135</v>
      </c>
      <c r="G138" s="27">
        <v>135</v>
      </c>
      <c r="H138" s="32">
        <f t="shared" si="19"/>
        <v>100</v>
      </c>
      <c r="I138" s="32">
        <f t="shared" si="20"/>
        <v>100</v>
      </c>
    </row>
    <row r="139" spans="1:9" s="25" customFormat="1" ht="63" x14ac:dyDescent="0.25">
      <c r="A139" s="102"/>
      <c r="B139" s="109"/>
      <c r="C139" s="89" t="s">
        <v>554</v>
      </c>
      <c r="D139" s="19" t="s">
        <v>282</v>
      </c>
      <c r="E139" s="30">
        <v>985.5</v>
      </c>
      <c r="F139" s="30">
        <v>985.5</v>
      </c>
      <c r="G139" s="34">
        <v>985.5</v>
      </c>
      <c r="H139" s="32">
        <f t="shared" si="19"/>
        <v>100</v>
      </c>
      <c r="I139" s="32">
        <f t="shared" si="20"/>
        <v>100</v>
      </c>
    </row>
    <row r="140" spans="1:9" s="25" customFormat="1" ht="63" x14ac:dyDescent="0.25">
      <c r="A140" s="102" t="s">
        <v>162</v>
      </c>
      <c r="B140" s="109" t="s">
        <v>412</v>
      </c>
      <c r="C140" s="33" t="s">
        <v>417</v>
      </c>
      <c r="D140" s="19" t="s">
        <v>139</v>
      </c>
      <c r="E140" s="19">
        <v>121</v>
      </c>
      <c r="F140" s="27">
        <v>131</v>
      </c>
      <c r="G140" s="27">
        <v>131</v>
      </c>
      <c r="H140" s="32">
        <f t="shared" si="19"/>
        <v>108.26446280991735</v>
      </c>
      <c r="I140" s="32">
        <f t="shared" si="20"/>
        <v>100</v>
      </c>
    </row>
    <row r="141" spans="1:9" s="25" customFormat="1" ht="63" x14ac:dyDescent="0.25">
      <c r="A141" s="102"/>
      <c r="B141" s="109"/>
      <c r="C141" s="89" t="s">
        <v>554</v>
      </c>
      <c r="D141" s="19" t="s">
        <v>282</v>
      </c>
      <c r="E141" s="34">
        <v>278.3</v>
      </c>
      <c r="F141" s="34">
        <v>378.8</v>
      </c>
      <c r="G141" s="34">
        <v>378.8</v>
      </c>
      <c r="H141" s="32">
        <f t="shared" si="19"/>
        <v>136.11210923463887</v>
      </c>
      <c r="I141" s="32">
        <f t="shared" si="20"/>
        <v>100</v>
      </c>
    </row>
    <row r="142" spans="1:9" s="25" customFormat="1" ht="47.25" x14ac:dyDescent="0.25">
      <c r="A142" s="102" t="s">
        <v>163</v>
      </c>
      <c r="B142" s="109" t="s">
        <v>412</v>
      </c>
      <c r="C142" s="89" t="s">
        <v>418</v>
      </c>
      <c r="D142" s="19" t="s">
        <v>171</v>
      </c>
      <c r="E142" s="19">
        <v>279.5</v>
      </c>
      <c r="F142" s="30">
        <v>279.5</v>
      </c>
      <c r="G142" s="30">
        <v>279.5</v>
      </c>
      <c r="H142" s="32">
        <f t="shared" si="19"/>
        <v>100</v>
      </c>
      <c r="I142" s="32">
        <f t="shared" si="20"/>
        <v>100</v>
      </c>
    </row>
    <row r="143" spans="1:9" s="25" customFormat="1" ht="63" x14ac:dyDescent="0.25">
      <c r="A143" s="102"/>
      <c r="B143" s="109"/>
      <c r="C143" s="89" t="s">
        <v>554</v>
      </c>
      <c r="D143" s="19" t="s">
        <v>289</v>
      </c>
      <c r="E143" s="30">
        <v>1397.5</v>
      </c>
      <c r="F143" s="30">
        <v>1397.5</v>
      </c>
      <c r="G143" s="30">
        <v>1397.5</v>
      </c>
      <c r="H143" s="32">
        <f t="shared" si="19"/>
        <v>100</v>
      </c>
      <c r="I143" s="32">
        <f t="shared" si="20"/>
        <v>100</v>
      </c>
    </row>
    <row r="144" spans="1:9" s="25" customFormat="1" x14ac:dyDescent="0.25">
      <c r="A144" s="102" t="s">
        <v>164</v>
      </c>
      <c r="B144" s="109" t="s">
        <v>412</v>
      </c>
      <c r="C144" s="89" t="s">
        <v>498</v>
      </c>
      <c r="D144" s="19" t="s">
        <v>171</v>
      </c>
      <c r="E144" s="19">
        <v>58</v>
      </c>
      <c r="F144" s="28">
        <v>58</v>
      </c>
      <c r="G144" s="30">
        <v>58</v>
      </c>
      <c r="H144" s="32">
        <f t="shared" si="19"/>
        <v>100</v>
      </c>
      <c r="I144" s="32">
        <f t="shared" si="20"/>
        <v>100</v>
      </c>
    </row>
    <row r="145" spans="1:9" s="25" customFormat="1" ht="63" x14ac:dyDescent="0.25">
      <c r="A145" s="102"/>
      <c r="B145" s="109"/>
      <c r="C145" s="89" t="s">
        <v>554</v>
      </c>
      <c r="D145" s="19" t="s">
        <v>289</v>
      </c>
      <c r="E145" s="30">
        <v>2267.8000000000002</v>
      </c>
      <c r="F145" s="30">
        <v>2267.8000000000002</v>
      </c>
      <c r="G145" s="30">
        <v>2267.8000000000002</v>
      </c>
      <c r="H145" s="32">
        <f t="shared" si="19"/>
        <v>100</v>
      </c>
      <c r="I145" s="32">
        <f t="shared" si="20"/>
        <v>100</v>
      </c>
    </row>
    <row r="146" spans="1:9" s="25" customFormat="1" ht="15.75" customHeight="1" x14ac:dyDescent="0.25">
      <c r="A146" s="114" t="s">
        <v>165</v>
      </c>
      <c r="B146" s="109" t="s">
        <v>412</v>
      </c>
      <c r="C146" s="37" t="s">
        <v>192</v>
      </c>
      <c r="D146" s="19" t="s">
        <v>175</v>
      </c>
      <c r="E146" s="30">
        <v>671265</v>
      </c>
      <c r="F146" s="30">
        <v>5328.75</v>
      </c>
      <c r="G146" s="30">
        <v>5328.75</v>
      </c>
      <c r="H146" s="32">
        <f t="shared" si="19"/>
        <v>0.79383700922884404</v>
      </c>
      <c r="I146" s="32">
        <f t="shared" si="20"/>
        <v>100</v>
      </c>
    </row>
    <row r="147" spans="1:9" s="25" customFormat="1" ht="63" x14ac:dyDescent="0.25">
      <c r="A147" s="115"/>
      <c r="B147" s="109"/>
      <c r="C147" s="89" t="s">
        <v>554</v>
      </c>
      <c r="D147" s="19" t="s">
        <v>282</v>
      </c>
      <c r="E147" s="30">
        <v>798</v>
      </c>
      <c r="F147" s="30">
        <v>4533.04</v>
      </c>
      <c r="G147" s="30">
        <v>4533.04</v>
      </c>
      <c r="H147" s="32">
        <f t="shared" si="19"/>
        <v>568.05012531328316</v>
      </c>
      <c r="I147" s="32">
        <f t="shared" si="20"/>
        <v>100</v>
      </c>
    </row>
    <row r="148" spans="1:9" s="25" customFormat="1" x14ac:dyDescent="0.25">
      <c r="A148" s="114" t="s">
        <v>166</v>
      </c>
      <c r="B148" s="109" t="s">
        <v>412</v>
      </c>
      <c r="C148" s="38" t="s">
        <v>419</v>
      </c>
      <c r="D148" s="19" t="s">
        <v>171</v>
      </c>
      <c r="E148" s="19">
        <v>106.9</v>
      </c>
      <c r="F148" s="34">
        <v>106.9</v>
      </c>
      <c r="G148" s="34">
        <v>106.9</v>
      </c>
      <c r="H148" s="32">
        <f t="shared" si="19"/>
        <v>100</v>
      </c>
      <c r="I148" s="32">
        <f t="shared" si="20"/>
        <v>100</v>
      </c>
    </row>
    <row r="149" spans="1:9" s="25" customFormat="1" ht="63" x14ac:dyDescent="0.25">
      <c r="A149" s="115"/>
      <c r="B149" s="109"/>
      <c r="C149" s="89" t="s">
        <v>554</v>
      </c>
      <c r="D149" s="19" t="s">
        <v>289</v>
      </c>
      <c r="E149" s="30">
        <v>2116.62</v>
      </c>
      <c r="F149" s="30">
        <v>2116.62</v>
      </c>
      <c r="G149" s="30">
        <v>2116.62</v>
      </c>
      <c r="H149" s="32">
        <f t="shared" si="19"/>
        <v>100</v>
      </c>
      <c r="I149" s="32">
        <f t="shared" si="20"/>
        <v>100</v>
      </c>
    </row>
    <row r="150" spans="1:9" s="25" customFormat="1" ht="31.5" x14ac:dyDescent="0.25">
      <c r="A150" s="114" t="s">
        <v>167</v>
      </c>
      <c r="B150" s="109" t="s">
        <v>420</v>
      </c>
      <c r="C150" s="37" t="s">
        <v>421</v>
      </c>
      <c r="D150" s="19" t="s">
        <v>175</v>
      </c>
      <c r="E150" s="30">
        <v>1000</v>
      </c>
      <c r="F150" s="30">
        <v>1000</v>
      </c>
      <c r="G150" s="30">
        <v>1000</v>
      </c>
      <c r="H150" s="32">
        <f t="shared" si="19"/>
        <v>100</v>
      </c>
      <c r="I150" s="32">
        <f t="shared" si="20"/>
        <v>100</v>
      </c>
    </row>
    <row r="151" spans="1:9" s="25" customFormat="1" ht="63" x14ac:dyDescent="0.25">
      <c r="A151" s="115"/>
      <c r="B151" s="109"/>
      <c r="C151" s="89" t="s">
        <v>554</v>
      </c>
      <c r="D151" s="19" t="s">
        <v>282</v>
      </c>
      <c r="E151" s="30">
        <v>90</v>
      </c>
      <c r="F151" s="30">
        <v>90</v>
      </c>
      <c r="G151" s="30">
        <v>90</v>
      </c>
      <c r="H151" s="32">
        <f t="shared" si="19"/>
        <v>100</v>
      </c>
      <c r="I151" s="32">
        <f t="shared" si="20"/>
        <v>100</v>
      </c>
    </row>
    <row r="152" spans="1:9" s="25" customFormat="1" ht="31.5" x14ac:dyDescent="0.25">
      <c r="A152" s="114" t="s">
        <v>168</v>
      </c>
      <c r="B152" s="109" t="s">
        <v>420</v>
      </c>
      <c r="C152" s="37" t="s">
        <v>422</v>
      </c>
      <c r="D152" s="19" t="s">
        <v>175</v>
      </c>
      <c r="E152" s="30">
        <v>1000</v>
      </c>
      <c r="F152" s="30">
        <v>1000</v>
      </c>
      <c r="G152" s="30">
        <v>1000</v>
      </c>
      <c r="H152" s="32">
        <f t="shared" si="19"/>
        <v>100</v>
      </c>
      <c r="I152" s="32">
        <f t="shared" si="20"/>
        <v>100</v>
      </c>
    </row>
    <row r="153" spans="1:9" s="25" customFormat="1" ht="63" x14ac:dyDescent="0.25">
      <c r="A153" s="115"/>
      <c r="B153" s="109"/>
      <c r="C153" s="89" t="s">
        <v>554</v>
      </c>
      <c r="D153" s="19" t="s">
        <v>282</v>
      </c>
      <c r="E153" s="30">
        <v>2350</v>
      </c>
      <c r="F153" s="30">
        <v>2350</v>
      </c>
      <c r="G153" s="30">
        <v>2350</v>
      </c>
      <c r="H153" s="32">
        <f t="shared" si="19"/>
        <v>100</v>
      </c>
      <c r="I153" s="32">
        <f t="shared" si="20"/>
        <v>100</v>
      </c>
    </row>
    <row r="154" spans="1:9" s="25" customFormat="1" ht="47.25" x14ac:dyDescent="0.25">
      <c r="A154" s="102" t="s">
        <v>169</v>
      </c>
      <c r="B154" s="109" t="s">
        <v>420</v>
      </c>
      <c r="C154" s="37" t="s">
        <v>527</v>
      </c>
      <c r="D154" s="19" t="s">
        <v>175</v>
      </c>
      <c r="E154" s="29">
        <v>492</v>
      </c>
      <c r="F154" s="30">
        <v>2030</v>
      </c>
      <c r="G154" s="30">
        <v>2030</v>
      </c>
      <c r="H154" s="32">
        <f t="shared" si="19"/>
        <v>412.60162601626018</v>
      </c>
      <c r="I154" s="32">
        <f t="shared" si="20"/>
        <v>100</v>
      </c>
    </row>
    <row r="155" spans="1:9" s="25" customFormat="1" ht="63" x14ac:dyDescent="0.25">
      <c r="A155" s="102"/>
      <c r="B155" s="109"/>
      <c r="C155" s="89" t="s">
        <v>554</v>
      </c>
      <c r="D155" s="19" t="s">
        <v>282</v>
      </c>
      <c r="E155" s="29">
        <v>379.62700000000001</v>
      </c>
      <c r="F155" s="30">
        <v>1277.799</v>
      </c>
      <c r="G155" s="30">
        <v>1277.799</v>
      </c>
      <c r="H155" s="32">
        <f t="shared" si="19"/>
        <v>336.59328762179717</v>
      </c>
      <c r="I155" s="32">
        <f t="shared" si="20"/>
        <v>100</v>
      </c>
    </row>
    <row r="156" spans="1:9" s="25" customFormat="1" x14ac:dyDescent="0.25">
      <c r="A156" s="102" t="s">
        <v>170</v>
      </c>
      <c r="B156" s="109" t="s">
        <v>420</v>
      </c>
      <c r="C156" s="37" t="s">
        <v>500</v>
      </c>
      <c r="D156" s="19" t="s">
        <v>175</v>
      </c>
      <c r="E156" s="30">
        <v>17</v>
      </c>
      <c r="F156" s="30">
        <v>17</v>
      </c>
      <c r="G156" s="30">
        <v>17</v>
      </c>
      <c r="H156" s="32">
        <f t="shared" si="19"/>
        <v>100</v>
      </c>
      <c r="I156" s="32">
        <f t="shared" si="20"/>
        <v>100</v>
      </c>
    </row>
    <row r="157" spans="1:9" s="25" customFormat="1" ht="63" x14ac:dyDescent="0.25">
      <c r="A157" s="102"/>
      <c r="B157" s="109"/>
      <c r="C157" s="89" t="s">
        <v>554</v>
      </c>
      <c r="D157" s="19" t="s">
        <v>282</v>
      </c>
      <c r="E157" s="19">
        <v>566.1</v>
      </c>
      <c r="F157" s="30">
        <v>566.1</v>
      </c>
      <c r="G157" s="30">
        <v>566.1</v>
      </c>
      <c r="H157" s="32">
        <f t="shared" si="19"/>
        <v>100</v>
      </c>
      <c r="I157" s="32">
        <f t="shared" si="20"/>
        <v>100</v>
      </c>
    </row>
    <row r="158" spans="1:9" s="25" customFormat="1" x14ac:dyDescent="0.25">
      <c r="A158" s="102" t="s">
        <v>176</v>
      </c>
      <c r="B158" s="109" t="s">
        <v>423</v>
      </c>
      <c r="C158" s="37" t="s">
        <v>180</v>
      </c>
      <c r="D158" s="26" t="s">
        <v>175</v>
      </c>
      <c r="E158" s="30">
        <v>706.8</v>
      </c>
      <c r="F158" s="30">
        <v>708.8</v>
      </c>
      <c r="G158" s="30">
        <v>708.8</v>
      </c>
      <c r="H158" s="32">
        <f t="shared" si="19"/>
        <v>100.28296547821165</v>
      </c>
      <c r="I158" s="32">
        <f t="shared" si="20"/>
        <v>100</v>
      </c>
    </row>
    <row r="159" spans="1:9" s="25" customFormat="1" ht="63" x14ac:dyDescent="0.25">
      <c r="A159" s="102"/>
      <c r="B159" s="109"/>
      <c r="C159" s="89" t="s">
        <v>554</v>
      </c>
      <c r="D159" s="19" t="s">
        <v>282</v>
      </c>
      <c r="E159" s="30">
        <v>11790.696</v>
      </c>
      <c r="F159" s="30">
        <v>11992.3</v>
      </c>
      <c r="G159" s="30">
        <v>11992.3</v>
      </c>
      <c r="H159" s="32">
        <f t="shared" si="19"/>
        <v>101.70985665307629</v>
      </c>
      <c r="I159" s="32">
        <f t="shared" si="20"/>
        <v>100</v>
      </c>
    </row>
    <row r="160" spans="1:9" s="25" customFormat="1" ht="31.5" customHeight="1" x14ac:dyDescent="0.25">
      <c r="A160" s="102" t="s">
        <v>177</v>
      </c>
      <c r="B160" s="109" t="s">
        <v>423</v>
      </c>
      <c r="C160" s="37" t="s">
        <v>424</v>
      </c>
      <c r="D160" s="26" t="s">
        <v>175</v>
      </c>
      <c r="E160" s="30">
        <v>300</v>
      </c>
      <c r="F160" s="30">
        <v>300</v>
      </c>
      <c r="G160" s="30">
        <v>300</v>
      </c>
      <c r="H160" s="32">
        <f t="shared" si="19"/>
        <v>100</v>
      </c>
      <c r="I160" s="32">
        <f t="shared" si="20"/>
        <v>100</v>
      </c>
    </row>
    <row r="161" spans="1:9" s="25" customFormat="1" ht="63" x14ac:dyDescent="0.25">
      <c r="A161" s="102"/>
      <c r="B161" s="109"/>
      <c r="C161" s="89" t="s">
        <v>554</v>
      </c>
      <c r="D161" s="19" t="s">
        <v>282</v>
      </c>
      <c r="E161" s="30">
        <v>1197.5039999999999</v>
      </c>
      <c r="F161" s="30">
        <v>1197.5039999999999</v>
      </c>
      <c r="G161" s="30">
        <v>1197.5039999999999</v>
      </c>
      <c r="H161" s="32">
        <f t="shared" si="19"/>
        <v>100</v>
      </c>
      <c r="I161" s="32">
        <f t="shared" si="20"/>
        <v>100</v>
      </c>
    </row>
    <row r="162" spans="1:9" s="25" customFormat="1" x14ac:dyDescent="0.25">
      <c r="A162" s="102" t="s">
        <v>178</v>
      </c>
      <c r="B162" s="109" t="s">
        <v>423</v>
      </c>
      <c r="C162" s="33" t="s">
        <v>425</v>
      </c>
      <c r="D162" s="19" t="s">
        <v>175</v>
      </c>
      <c r="E162" s="30">
        <v>60</v>
      </c>
      <c r="F162" s="30">
        <v>60</v>
      </c>
      <c r="G162" s="30">
        <v>60</v>
      </c>
      <c r="H162" s="32">
        <f t="shared" si="19"/>
        <v>100</v>
      </c>
      <c r="I162" s="32">
        <f t="shared" si="20"/>
        <v>100</v>
      </c>
    </row>
    <row r="163" spans="1:9" s="25" customFormat="1" ht="63" x14ac:dyDescent="0.25">
      <c r="A163" s="102"/>
      <c r="B163" s="109"/>
      <c r="C163" s="89" t="s">
        <v>554</v>
      </c>
      <c r="D163" s="19" t="s">
        <v>282</v>
      </c>
      <c r="E163" s="19">
        <v>664</v>
      </c>
      <c r="F163" s="30">
        <v>664</v>
      </c>
      <c r="G163" s="30">
        <v>664</v>
      </c>
      <c r="H163" s="32">
        <f t="shared" si="19"/>
        <v>100</v>
      </c>
      <c r="I163" s="32">
        <f t="shared" si="20"/>
        <v>100</v>
      </c>
    </row>
    <row r="164" spans="1:9" s="25" customFormat="1" x14ac:dyDescent="0.25">
      <c r="A164" s="102" t="s">
        <v>179</v>
      </c>
      <c r="B164" s="109" t="s">
        <v>423</v>
      </c>
      <c r="C164" s="33" t="s">
        <v>181</v>
      </c>
      <c r="D164" s="19" t="s">
        <v>191</v>
      </c>
      <c r="E164" s="19">
        <v>403.7</v>
      </c>
      <c r="F164" s="30">
        <v>411.7</v>
      </c>
      <c r="G164" s="30">
        <v>411.7</v>
      </c>
      <c r="H164" s="32">
        <f t="shared" si="19"/>
        <v>101.98166955660145</v>
      </c>
      <c r="I164" s="32">
        <f t="shared" si="20"/>
        <v>100</v>
      </c>
    </row>
    <row r="165" spans="1:9" s="25" customFormat="1" ht="63" x14ac:dyDescent="0.25">
      <c r="A165" s="102"/>
      <c r="B165" s="109"/>
      <c r="C165" s="89" t="s">
        <v>554</v>
      </c>
      <c r="D165" s="19" t="s">
        <v>282</v>
      </c>
      <c r="E165" s="30">
        <v>3971.06</v>
      </c>
      <c r="F165" s="30">
        <v>4777.7</v>
      </c>
      <c r="G165" s="30">
        <v>4777.7</v>
      </c>
      <c r="H165" s="32">
        <f t="shared" si="19"/>
        <v>120.31296429668652</v>
      </c>
      <c r="I165" s="32">
        <f t="shared" si="20"/>
        <v>100</v>
      </c>
    </row>
    <row r="166" spans="1:9" s="25" customFormat="1" ht="29.25" customHeight="1" x14ac:dyDescent="0.25">
      <c r="A166" s="102" t="s">
        <v>184</v>
      </c>
      <c r="B166" s="109" t="s">
        <v>423</v>
      </c>
      <c r="C166" s="89" t="s">
        <v>561</v>
      </c>
      <c r="D166" s="19" t="s">
        <v>175</v>
      </c>
      <c r="E166" s="30">
        <v>33.200000000000003</v>
      </c>
      <c r="F166" s="30">
        <v>33.200000000000003</v>
      </c>
      <c r="G166" s="30">
        <v>33.200000000000003</v>
      </c>
      <c r="H166" s="32">
        <f t="shared" si="19"/>
        <v>100</v>
      </c>
      <c r="I166" s="32">
        <f t="shared" si="20"/>
        <v>100</v>
      </c>
    </row>
    <row r="167" spans="1:9" s="25" customFormat="1" ht="27.75" customHeight="1" x14ac:dyDescent="0.25">
      <c r="A167" s="102"/>
      <c r="B167" s="109"/>
      <c r="C167" s="89" t="s">
        <v>554</v>
      </c>
      <c r="D167" s="19" t="s">
        <v>562</v>
      </c>
      <c r="E167" s="30">
        <v>546.14</v>
      </c>
      <c r="F167" s="30">
        <v>546.14</v>
      </c>
      <c r="G167" s="30">
        <v>546.14</v>
      </c>
      <c r="H167" s="32">
        <f t="shared" si="19"/>
        <v>100</v>
      </c>
      <c r="I167" s="32">
        <f t="shared" si="20"/>
        <v>100</v>
      </c>
    </row>
    <row r="168" spans="1:9" s="25" customFormat="1" ht="35.25" customHeight="1" x14ac:dyDescent="0.25">
      <c r="A168" s="102" t="s">
        <v>185</v>
      </c>
      <c r="B168" s="109" t="s">
        <v>423</v>
      </c>
      <c r="C168" s="33" t="s">
        <v>182</v>
      </c>
      <c r="D168" s="19" t="s">
        <v>175</v>
      </c>
      <c r="E168" s="30">
        <v>740</v>
      </c>
      <c r="F168" s="30">
        <v>742</v>
      </c>
      <c r="G168" s="30">
        <v>742</v>
      </c>
      <c r="H168" s="32">
        <f t="shared" si="19"/>
        <v>100.27027027027027</v>
      </c>
      <c r="I168" s="32">
        <f t="shared" si="20"/>
        <v>100</v>
      </c>
    </row>
    <row r="169" spans="1:9" s="25" customFormat="1" ht="63" x14ac:dyDescent="0.25">
      <c r="A169" s="102"/>
      <c r="B169" s="109"/>
      <c r="C169" s="89" t="s">
        <v>554</v>
      </c>
      <c r="D169" s="19" t="s">
        <v>282</v>
      </c>
      <c r="E169" s="30">
        <v>1531.799</v>
      </c>
      <c r="F169" s="30">
        <v>1734.9</v>
      </c>
      <c r="G169" s="30">
        <v>1734.9</v>
      </c>
      <c r="H169" s="32">
        <f t="shared" si="19"/>
        <v>113.25898502349199</v>
      </c>
      <c r="I169" s="32">
        <f t="shared" si="20"/>
        <v>100</v>
      </c>
    </row>
    <row r="170" spans="1:9" s="25" customFormat="1" x14ac:dyDescent="0.25">
      <c r="A170" s="102" t="s">
        <v>186</v>
      </c>
      <c r="B170" s="104" t="s">
        <v>426</v>
      </c>
      <c r="C170" s="39" t="s">
        <v>193</v>
      </c>
      <c r="D170" s="26" t="s">
        <v>175</v>
      </c>
      <c r="E170" s="26">
        <v>1440.3</v>
      </c>
      <c r="F170" s="30">
        <v>1440.3</v>
      </c>
      <c r="G170" s="30">
        <v>1440.3</v>
      </c>
      <c r="H170" s="32">
        <f t="shared" si="19"/>
        <v>100</v>
      </c>
      <c r="I170" s="32">
        <f t="shared" si="20"/>
        <v>100</v>
      </c>
    </row>
    <row r="171" spans="1:9" s="25" customFormat="1" ht="63" x14ac:dyDescent="0.25">
      <c r="A171" s="102"/>
      <c r="B171" s="105"/>
      <c r="C171" s="89" t="s">
        <v>554</v>
      </c>
      <c r="D171" s="19" t="s">
        <v>282</v>
      </c>
      <c r="E171" s="30">
        <v>2448.5</v>
      </c>
      <c r="F171" s="30">
        <v>2448.5</v>
      </c>
      <c r="G171" s="30">
        <v>2448.5</v>
      </c>
      <c r="H171" s="32">
        <f t="shared" si="19"/>
        <v>100</v>
      </c>
      <c r="I171" s="32">
        <f t="shared" si="20"/>
        <v>100</v>
      </c>
    </row>
    <row r="172" spans="1:9" s="25" customFormat="1" x14ac:dyDescent="0.25">
      <c r="A172" s="102" t="s">
        <v>187</v>
      </c>
      <c r="B172" s="104" t="s">
        <v>427</v>
      </c>
      <c r="C172" s="37" t="s">
        <v>190</v>
      </c>
      <c r="D172" s="19" t="s">
        <v>175</v>
      </c>
      <c r="E172" s="19">
        <v>37.4</v>
      </c>
      <c r="F172" s="30">
        <v>37.4</v>
      </c>
      <c r="G172" s="30">
        <v>37.4</v>
      </c>
      <c r="H172" s="32">
        <f t="shared" si="19"/>
        <v>100</v>
      </c>
      <c r="I172" s="32">
        <f t="shared" si="20"/>
        <v>100</v>
      </c>
    </row>
    <row r="173" spans="1:9" s="25" customFormat="1" ht="63" x14ac:dyDescent="0.25">
      <c r="A173" s="102"/>
      <c r="B173" s="105"/>
      <c r="C173" s="89" t="s">
        <v>554</v>
      </c>
      <c r="D173" s="19" t="s">
        <v>282</v>
      </c>
      <c r="E173" s="19">
        <v>77.2</v>
      </c>
      <c r="F173" s="30">
        <v>77.2</v>
      </c>
      <c r="G173" s="30">
        <v>77.2</v>
      </c>
      <c r="H173" s="32">
        <f t="shared" si="19"/>
        <v>100</v>
      </c>
      <c r="I173" s="32">
        <f t="shared" si="20"/>
        <v>100</v>
      </c>
    </row>
    <row r="174" spans="1:9" s="25" customFormat="1" ht="31.5" x14ac:dyDescent="0.25">
      <c r="A174" s="106" t="s">
        <v>188</v>
      </c>
      <c r="B174" s="107" t="s">
        <v>427</v>
      </c>
      <c r="C174" s="86" t="s">
        <v>428</v>
      </c>
      <c r="D174" s="83" t="s">
        <v>175</v>
      </c>
      <c r="E174" s="91" t="s">
        <v>311</v>
      </c>
      <c r="F174" s="91" t="s">
        <v>311</v>
      </c>
      <c r="G174" s="91" t="s">
        <v>311</v>
      </c>
      <c r="H174" s="92" t="s">
        <v>311</v>
      </c>
      <c r="I174" s="92" t="s">
        <v>311</v>
      </c>
    </row>
    <row r="175" spans="1:9" s="25" customFormat="1" ht="63" x14ac:dyDescent="0.25">
      <c r="A175" s="106"/>
      <c r="B175" s="108"/>
      <c r="C175" s="86" t="s">
        <v>554</v>
      </c>
      <c r="D175" s="83" t="s">
        <v>282</v>
      </c>
      <c r="E175" s="83">
        <v>0</v>
      </c>
      <c r="F175" s="91">
        <v>0</v>
      </c>
      <c r="G175" s="91">
        <v>0</v>
      </c>
      <c r="H175" s="92" t="s">
        <v>311</v>
      </c>
      <c r="I175" s="92" t="s">
        <v>311</v>
      </c>
    </row>
    <row r="176" spans="1:9" s="25" customFormat="1" ht="78.75" x14ac:dyDescent="0.25">
      <c r="A176" s="114" t="s">
        <v>189</v>
      </c>
      <c r="B176" s="104" t="s">
        <v>502</v>
      </c>
      <c r="C176" s="89" t="s">
        <v>503</v>
      </c>
      <c r="D176" s="19" t="s">
        <v>83</v>
      </c>
      <c r="E176" s="19">
        <v>23</v>
      </c>
      <c r="F176" s="35">
        <v>23</v>
      </c>
      <c r="G176" s="35">
        <v>23</v>
      </c>
      <c r="H176" s="32">
        <f t="shared" ref="H176:H191" si="21">G176/E176*100</f>
        <v>100</v>
      </c>
      <c r="I176" s="32">
        <f t="shared" ref="I176:I191" si="22">G176/F176*100</f>
        <v>100</v>
      </c>
    </row>
    <row r="177" spans="1:9" s="25" customFormat="1" ht="31.5" x14ac:dyDescent="0.25">
      <c r="A177" s="133"/>
      <c r="B177" s="132"/>
      <c r="C177" s="89" t="s">
        <v>504</v>
      </c>
      <c r="D177" s="19" t="s">
        <v>83</v>
      </c>
      <c r="E177" s="19">
        <v>1</v>
      </c>
      <c r="F177" s="35">
        <v>3</v>
      </c>
      <c r="G177" s="35">
        <v>3</v>
      </c>
      <c r="H177" s="32">
        <f t="shared" si="21"/>
        <v>300</v>
      </c>
      <c r="I177" s="32">
        <f t="shared" si="22"/>
        <v>100</v>
      </c>
    </row>
    <row r="178" spans="1:9" s="25" customFormat="1" ht="63" x14ac:dyDescent="0.25">
      <c r="A178" s="115"/>
      <c r="B178" s="105"/>
      <c r="C178" s="89" t="s">
        <v>554</v>
      </c>
      <c r="D178" s="19" t="s">
        <v>282</v>
      </c>
      <c r="E178" s="30">
        <v>54244.5</v>
      </c>
      <c r="F178" s="30">
        <v>54244.5</v>
      </c>
      <c r="G178" s="30">
        <v>54244.5</v>
      </c>
      <c r="H178" s="32">
        <f t="shared" si="21"/>
        <v>100</v>
      </c>
      <c r="I178" s="32">
        <f t="shared" si="22"/>
        <v>100</v>
      </c>
    </row>
    <row r="179" spans="1:9" s="25" customFormat="1" ht="47.25" x14ac:dyDescent="0.25">
      <c r="A179" s="102" t="s">
        <v>429</v>
      </c>
      <c r="B179" s="104" t="s">
        <v>506</v>
      </c>
      <c r="C179" s="89" t="s">
        <v>507</v>
      </c>
      <c r="D179" s="19" t="s">
        <v>175</v>
      </c>
      <c r="E179" s="19" t="s">
        <v>311</v>
      </c>
      <c r="F179" s="30">
        <v>0.1</v>
      </c>
      <c r="G179" s="30">
        <v>0.1</v>
      </c>
      <c r="H179" s="32" t="s">
        <v>311</v>
      </c>
      <c r="I179" s="32">
        <f t="shared" si="22"/>
        <v>100</v>
      </c>
    </row>
    <row r="180" spans="1:9" s="25" customFormat="1" ht="63" x14ac:dyDescent="0.25">
      <c r="A180" s="102"/>
      <c r="B180" s="105"/>
      <c r="C180" s="89" t="s">
        <v>554</v>
      </c>
      <c r="D180" s="19" t="s">
        <v>282</v>
      </c>
      <c r="E180" s="19">
        <v>0</v>
      </c>
      <c r="F180" s="30">
        <v>1308.54</v>
      </c>
      <c r="G180" s="30">
        <v>1308.54</v>
      </c>
      <c r="H180" s="32" t="s">
        <v>311</v>
      </c>
      <c r="I180" s="32">
        <f t="shared" si="22"/>
        <v>100</v>
      </c>
    </row>
    <row r="181" spans="1:9" s="25" customFormat="1" ht="31.5" x14ac:dyDescent="0.25">
      <c r="A181" s="102" t="s">
        <v>430</v>
      </c>
      <c r="B181" s="104" t="s">
        <v>436</v>
      </c>
      <c r="C181" s="89" t="s">
        <v>501</v>
      </c>
      <c r="D181" s="19" t="s">
        <v>175</v>
      </c>
      <c r="E181" s="30">
        <v>109.5</v>
      </c>
      <c r="F181" s="30">
        <v>114.5</v>
      </c>
      <c r="G181" s="30">
        <v>114.5</v>
      </c>
      <c r="H181" s="32">
        <f t="shared" si="21"/>
        <v>104.56621004566212</v>
      </c>
      <c r="I181" s="32">
        <f t="shared" si="22"/>
        <v>100</v>
      </c>
    </row>
    <row r="182" spans="1:9" s="25" customFormat="1" ht="63" x14ac:dyDescent="0.25">
      <c r="A182" s="102"/>
      <c r="B182" s="105"/>
      <c r="C182" s="89" t="s">
        <v>554</v>
      </c>
      <c r="D182" s="19" t="s">
        <v>282</v>
      </c>
      <c r="E182" s="30">
        <v>700.8</v>
      </c>
      <c r="F182" s="30">
        <v>1965.4</v>
      </c>
      <c r="G182" s="30">
        <v>1965.4</v>
      </c>
      <c r="H182" s="32">
        <f t="shared" si="21"/>
        <v>280.45091324200916</v>
      </c>
      <c r="I182" s="32">
        <f t="shared" si="22"/>
        <v>100</v>
      </c>
    </row>
    <row r="183" spans="1:9" s="25" customFormat="1" ht="67.5" customHeight="1" x14ac:dyDescent="0.25">
      <c r="A183" s="102" t="s">
        <v>431</v>
      </c>
      <c r="B183" s="104" t="s">
        <v>508</v>
      </c>
      <c r="C183" s="86" t="s">
        <v>558</v>
      </c>
      <c r="D183" s="19" t="s">
        <v>83</v>
      </c>
      <c r="E183" s="19">
        <v>5</v>
      </c>
      <c r="F183" s="35">
        <v>5</v>
      </c>
      <c r="G183" s="35">
        <v>5</v>
      </c>
      <c r="H183" s="32">
        <f t="shared" si="21"/>
        <v>100</v>
      </c>
      <c r="I183" s="32">
        <f t="shared" si="22"/>
        <v>100</v>
      </c>
    </row>
    <row r="184" spans="1:9" s="25" customFormat="1" ht="71.25" customHeight="1" x14ac:dyDescent="0.25">
      <c r="A184" s="102"/>
      <c r="B184" s="105"/>
      <c r="C184" s="89" t="s">
        <v>554</v>
      </c>
      <c r="D184" s="19" t="s">
        <v>282</v>
      </c>
      <c r="E184" s="30">
        <v>1041</v>
      </c>
      <c r="F184" s="30">
        <v>847.4</v>
      </c>
      <c r="G184" s="30">
        <v>847.4</v>
      </c>
      <c r="H184" s="32">
        <f t="shared" si="21"/>
        <v>81.402497598463015</v>
      </c>
      <c r="I184" s="32">
        <f t="shared" si="22"/>
        <v>100</v>
      </c>
    </row>
    <row r="185" spans="1:9" s="25" customFormat="1" ht="59.25" customHeight="1" x14ac:dyDescent="0.25">
      <c r="A185" s="102" t="s">
        <v>432</v>
      </c>
      <c r="B185" s="104" t="s">
        <v>508</v>
      </c>
      <c r="C185" s="89" t="s">
        <v>559</v>
      </c>
      <c r="D185" s="19" t="s">
        <v>139</v>
      </c>
      <c r="E185" s="30" t="s">
        <v>311</v>
      </c>
      <c r="F185" s="30">
        <v>20</v>
      </c>
      <c r="G185" s="30">
        <v>20</v>
      </c>
      <c r="H185" s="32" t="s">
        <v>311</v>
      </c>
      <c r="I185" s="32">
        <f t="shared" si="22"/>
        <v>100</v>
      </c>
    </row>
    <row r="186" spans="1:9" s="25" customFormat="1" ht="67.5" customHeight="1" x14ac:dyDescent="0.25">
      <c r="A186" s="102"/>
      <c r="B186" s="105"/>
      <c r="C186" s="89" t="s">
        <v>554</v>
      </c>
      <c r="D186" s="19" t="s">
        <v>282</v>
      </c>
      <c r="E186" s="30">
        <v>0</v>
      </c>
      <c r="F186" s="30">
        <v>374.43</v>
      </c>
      <c r="G186" s="30">
        <v>374.43</v>
      </c>
      <c r="H186" s="32" t="s">
        <v>311</v>
      </c>
      <c r="I186" s="32">
        <f t="shared" si="22"/>
        <v>100</v>
      </c>
    </row>
    <row r="187" spans="1:9" s="25" customFormat="1" ht="59.25" customHeight="1" x14ac:dyDescent="0.25">
      <c r="A187" s="102" t="s">
        <v>433</v>
      </c>
      <c r="B187" s="104" t="s">
        <v>508</v>
      </c>
      <c r="C187" s="89" t="s">
        <v>560</v>
      </c>
      <c r="D187" s="19" t="s">
        <v>83</v>
      </c>
      <c r="E187" s="30">
        <v>16</v>
      </c>
      <c r="F187" s="30">
        <v>34</v>
      </c>
      <c r="G187" s="30">
        <v>34</v>
      </c>
      <c r="H187" s="32">
        <f t="shared" si="21"/>
        <v>212.5</v>
      </c>
      <c r="I187" s="32">
        <f t="shared" si="22"/>
        <v>100</v>
      </c>
    </row>
    <row r="188" spans="1:9" s="25" customFormat="1" ht="59.25" customHeight="1" x14ac:dyDescent="0.25">
      <c r="A188" s="102"/>
      <c r="B188" s="105"/>
      <c r="C188" s="89" t="s">
        <v>554</v>
      </c>
      <c r="D188" s="19" t="s">
        <v>282</v>
      </c>
      <c r="E188" s="30">
        <v>859.23699999999997</v>
      </c>
      <c r="F188" s="30">
        <v>1266.83</v>
      </c>
      <c r="G188" s="30">
        <v>1266.83</v>
      </c>
      <c r="H188" s="32">
        <f t="shared" si="21"/>
        <v>147.43662109522751</v>
      </c>
      <c r="I188" s="32">
        <f t="shared" si="22"/>
        <v>100</v>
      </c>
    </row>
    <row r="189" spans="1:9" s="25" customFormat="1" ht="31.5" x14ac:dyDescent="0.25">
      <c r="A189" s="106" t="s">
        <v>434</v>
      </c>
      <c r="B189" s="107" t="s">
        <v>435</v>
      </c>
      <c r="C189" s="86" t="s">
        <v>183</v>
      </c>
      <c r="D189" s="83" t="s">
        <v>175</v>
      </c>
      <c r="E189" s="91">
        <v>4519.3999999999996</v>
      </c>
      <c r="F189" s="91">
        <v>4519.3999999999996</v>
      </c>
      <c r="G189" s="91">
        <v>4519.3999999999996</v>
      </c>
      <c r="H189" s="92">
        <f t="shared" si="21"/>
        <v>100</v>
      </c>
      <c r="I189" s="92">
        <f t="shared" si="22"/>
        <v>100</v>
      </c>
    </row>
    <row r="190" spans="1:9" s="25" customFormat="1" ht="63" x14ac:dyDescent="0.25">
      <c r="A190" s="106"/>
      <c r="B190" s="108"/>
      <c r="C190" s="86" t="s">
        <v>554</v>
      </c>
      <c r="D190" s="83" t="s">
        <v>282</v>
      </c>
      <c r="E190" s="91">
        <v>328.33100000000002</v>
      </c>
      <c r="F190" s="91">
        <v>1389.3</v>
      </c>
      <c r="G190" s="91">
        <v>1389.3</v>
      </c>
      <c r="H190" s="92">
        <f t="shared" si="21"/>
        <v>423.14006292430503</v>
      </c>
      <c r="I190" s="92">
        <f t="shared" si="22"/>
        <v>100</v>
      </c>
    </row>
    <row r="191" spans="1:9" s="25" customFormat="1" x14ac:dyDescent="0.25">
      <c r="A191" s="9"/>
      <c r="B191" s="110" t="s">
        <v>9</v>
      </c>
      <c r="C191" s="111"/>
      <c r="D191" s="88" t="s">
        <v>282</v>
      </c>
      <c r="E191" s="4">
        <f>E123+E125+E127+E129+E131+E133+E135+E137+E139+E141+E143+E145+E147+E149+E151+E153+E155+E157+E159+E161+E163+E165+E167+E169+E171+E173+E175+E178+E180+E182+E184+E186+E188+E190</f>
        <v>108288.72399999999</v>
      </c>
      <c r="F191" s="4">
        <f t="shared" ref="F191:G191" si="23">F123+F125+F127+F129+F131+F133+F135+F137+F139+F141+F143+F145+F147+F149+F151+F153+F155+F157+F159+F161+F163+F165+F167+F169+F171+F173+F175+F178+F180+F182+F184+F186+F188+F190</f>
        <v>122269.78699999997</v>
      </c>
      <c r="G191" s="4">
        <f t="shared" si="23"/>
        <v>122269.78699999997</v>
      </c>
      <c r="H191" s="4">
        <f t="shared" si="21"/>
        <v>112.91091305129792</v>
      </c>
      <c r="I191" s="4">
        <f t="shared" si="22"/>
        <v>100</v>
      </c>
    </row>
    <row r="192" spans="1:9" s="2" customFormat="1" ht="28.5" customHeight="1" x14ac:dyDescent="0.25">
      <c r="A192" s="8" t="s">
        <v>30</v>
      </c>
      <c r="B192" s="112" t="s">
        <v>21</v>
      </c>
      <c r="C192" s="113"/>
      <c r="D192" s="113"/>
      <c r="E192" s="113"/>
      <c r="F192" s="113"/>
      <c r="G192" s="113"/>
      <c r="H192" s="113"/>
      <c r="I192" s="113"/>
    </row>
    <row r="193" spans="1:9" s="25" customFormat="1" x14ac:dyDescent="0.25">
      <c r="A193" s="102" t="s">
        <v>32</v>
      </c>
      <c r="B193" s="103" t="s">
        <v>563</v>
      </c>
      <c r="C193" s="51" t="s">
        <v>342</v>
      </c>
      <c r="D193" s="63" t="s">
        <v>138</v>
      </c>
      <c r="E193" s="63">
        <v>241</v>
      </c>
      <c r="F193" s="35">
        <v>243</v>
      </c>
      <c r="G193" s="35">
        <v>243</v>
      </c>
      <c r="H193" s="36">
        <f>G193/E193*100</f>
        <v>100.8298755186722</v>
      </c>
      <c r="I193" s="36">
        <f>G193/F193*100</f>
        <v>100</v>
      </c>
    </row>
    <row r="194" spans="1:9" s="25" customFormat="1" ht="63" x14ac:dyDescent="0.25">
      <c r="A194" s="102"/>
      <c r="B194" s="103"/>
      <c r="C194" s="64" t="s">
        <v>554</v>
      </c>
      <c r="D194" s="63" t="s">
        <v>282</v>
      </c>
      <c r="E194" s="36">
        <v>33024</v>
      </c>
      <c r="F194" s="36">
        <v>43651.5</v>
      </c>
      <c r="G194" s="36">
        <v>43651.5</v>
      </c>
      <c r="H194" s="36">
        <f t="shared" ref="H194:H255" si="24">G194/E194*100</f>
        <v>132.18114098837211</v>
      </c>
      <c r="I194" s="36">
        <f t="shared" ref="I194:I255" si="25">G194/F194*100</f>
        <v>100</v>
      </c>
    </row>
    <row r="195" spans="1:9" s="25" customFormat="1" x14ac:dyDescent="0.25">
      <c r="A195" s="102" t="s">
        <v>33</v>
      </c>
      <c r="B195" s="109" t="s">
        <v>75</v>
      </c>
      <c r="C195" s="61" t="s">
        <v>343</v>
      </c>
      <c r="D195" s="63" t="s">
        <v>138</v>
      </c>
      <c r="E195" s="63">
        <v>241</v>
      </c>
      <c r="F195" s="35">
        <v>245</v>
      </c>
      <c r="G195" s="35">
        <v>245</v>
      </c>
      <c r="H195" s="36">
        <f t="shared" si="24"/>
        <v>101.65975103734439</v>
      </c>
      <c r="I195" s="36">
        <f t="shared" si="25"/>
        <v>100</v>
      </c>
    </row>
    <row r="196" spans="1:9" s="25" customFormat="1" ht="63" x14ac:dyDescent="0.25">
      <c r="A196" s="102"/>
      <c r="B196" s="109"/>
      <c r="C196" s="64" t="s">
        <v>554</v>
      </c>
      <c r="D196" s="63" t="s">
        <v>282</v>
      </c>
      <c r="E196" s="36">
        <v>10853.6</v>
      </c>
      <c r="F196" s="36">
        <v>20195.599999999999</v>
      </c>
      <c r="G196" s="36">
        <v>20195.599999999999</v>
      </c>
      <c r="H196" s="36">
        <f t="shared" si="24"/>
        <v>186.07282376354388</v>
      </c>
      <c r="I196" s="36">
        <f t="shared" si="25"/>
        <v>100</v>
      </c>
    </row>
    <row r="197" spans="1:9" s="25" customFormat="1" x14ac:dyDescent="0.25">
      <c r="A197" s="102" t="s">
        <v>57</v>
      </c>
      <c r="B197" s="109" t="s">
        <v>77</v>
      </c>
      <c r="C197" s="61" t="s">
        <v>343</v>
      </c>
      <c r="D197" s="63" t="s">
        <v>138</v>
      </c>
      <c r="E197" s="35">
        <v>1294</v>
      </c>
      <c r="F197" s="35">
        <v>1296</v>
      </c>
      <c r="G197" s="35">
        <v>1296</v>
      </c>
      <c r="H197" s="36">
        <f t="shared" si="24"/>
        <v>100.15455950540959</v>
      </c>
      <c r="I197" s="36">
        <f t="shared" si="25"/>
        <v>100</v>
      </c>
    </row>
    <row r="198" spans="1:9" s="25" customFormat="1" ht="63" x14ac:dyDescent="0.25">
      <c r="A198" s="102"/>
      <c r="B198" s="109"/>
      <c r="C198" s="64" t="s">
        <v>554</v>
      </c>
      <c r="D198" s="63" t="s">
        <v>282</v>
      </c>
      <c r="E198" s="36">
        <v>35156</v>
      </c>
      <c r="F198" s="36">
        <v>58634.7</v>
      </c>
      <c r="G198" s="36">
        <v>58634.7</v>
      </c>
      <c r="H198" s="36">
        <f t="shared" si="24"/>
        <v>166.78433268858799</v>
      </c>
      <c r="I198" s="36">
        <f t="shared" si="25"/>
        <v>100</v>
      </c>
    </row>
    <row r="199" spans="1:9" s="25" customFormat="1" ht="31.5" x14ac:dyDescent="0.25">
      <c r="A199" s="102" t="s">
        <v>58</v>
      </c>
      <c r="B199" s="103" t="s">
        <v>344</v>
      </c>
      <c r="C199" s="61" t="s">
        <v>345</v>
      </c>
      <c r="D199" s="63" t="s">
        <v>138</v>
      </c>
      <c r="E199" s="63">
        <v>345</v>
      </c>
      <c r="F199" s="35">
        <v>348</v>
      </c>
      <c r="G199" s="35">
        <v>348</v>
      </c>
      <c r="H199" s="36">
        <f t="shared" si="24"/>
        <v>100.8695652173913</v>
      </c>
      <c r="I199" s="36">
        <f t="shared" si="25"/>
        <v>100</v>
      </c>
    </row>
    <row r="200" spans="1:9" s="25" customFormat="1" ht="63" x14ac:dyDescent="0.25">
      <c r="A200" s="102"/>
      <c r="B200" s="103"/>
      <c r="C200" s="64" t="s">
        <v>554</v>
      </c>
      <c r="D200" s="63" t="s">
        <v>282</v>
      </c>
      <c r="E200" s="36">
        <v>46498</v>
      </c>
      <c r="F200" s="36">
        <v>63148.3</v>
      </c>
      <c r="G200" s="36">
        <v>63148.3</v>
      </c>
      <c r="H200" s="36">
        <f t="shared" si="24"/>
        <v>135.80863693062068</v>
      </c>
      <c r="I200" s="36">
        <f t="shared" si="25"/>
        <v>100</v>
      </c>
    </row>
    <row r="201" spans="1:9" s="25" customFormat="1" ht="31.5" customHeight="1" x14ac:dyDescent="0.25">
      <c r="A201" s="102" t="s">
        <v>59</v>
      </c>
      <c r="B201" s="107" t="s">
        <v>545</v>
      </c>
      <c r="C201" s="61" t="s">
        <v>345</v>
      </c>
      <c r="D201" s="63" t="s">
        <v>138</v>
      </c>
      <c r="E201" s="63">
        <v>22</v>
      </c>
      <c r="F201" s="35">
        <v>23</v>
      </c>
      <c r="G201" s="35">
        <v>23</v>
      </c>
      <c r="H201" s="36">
        <f t="shared" ref="H201:H202" si="26">G201/E201*100</f>
        <v>104.54545454545455</v>
      </c>
      <c r="I201" s="36">
        <f t="shared" ref="I201:I202" si="27">G201/F201*100</f>
        <v>100</v>
      </c>
    </row>
    <row r="202" spans="1:9" s="25" customFormat="1" ht="63" x14ac:dyDescent="0.25">
      <c r="A202" s="102"/>
      <c r="B202" s="108"/>
      <c r="C202" s="64" t="s">
        <v>554</v>
      </c>
      <c r="D202" s="63" t="s">
        <v>282</v>
      </c>
      <c r="E202" s="36">
        <v>1683.5</v>
      </c>
      <c r="F202" s="36">
        <v>1786.6</v>
      </c>
      <c r="G202" s="36">
        <v>1786.6</v>
      </c>
      <c r="H202" s="36">
        <f t="shared" si="26"/>
        <v>106.12414612414611</v>
      </c>
      <c r="I202" s="36">
        <f t="shared" si="27"/>
        <v>100</v>
      </c>
    </row>
    <row r="203" spans="1:9" s="25" customFormat="1" ht="31.5" x14ac:dyDescent="0.25">
      <c r="A203" s="102" t="s">
        <v>60</v>
      </c>
      <c r="B203" s="103" t="s">
        <v>346</v>
      </c>
      <c r="C203" s="61" t="s">
        <v>347</v>
      </c>
      <c r="D203" s="63" t="s">
        <v>138</v>
      </c>
      <c r="E203" s="63">
        <v>31</v>
      </c>
      <c r="F203" s="35">
        <v>33</v>
      </c>
      <c r="G203" s="35">
        <v>33</v>
      </c>
      <c r="H203" s="36">
        <f t="shared" si="24"/>
        <v>106.45161290322579</v>
      </c>
      <c r="I203" s="36">
        <f t="shared" si="25"/>
        <v>100</v>
      </c>
    </row>
    <row r="204" spans="1:9" s="25" customFormat="1" ht="63" x14ac:dyDescent="0.25">
      <c r="A204" s="102"/>
      <c r="B204" s="103"/>
      <c r="C204" s="64" t="s">
        <v>554</v>
      </c>
      <c r="D204" s="63" t="s">
        <v>282</v>
      </c>
      <c r="E204" s="63">
        <v>171.2</v>
      </c>
      <c r="F204" s="36">
        <v>194.7</v>
      </c>
      <c r="G204" s="36">
        <v>194.7</v>
      </c>
      <c r="H204" s="36">
        <f t="shared" si="24"/>
        <v>113.7266355140187</v>
      </c>
      <c r="I204" s="36">
        <f t="shared" si="25"/>
        <v>100</v>
      </c>
    </row>
    <row r="205" spans="1:9" s="25" customFormat="1" x14ac:dyDescent="0.25">
      <c r="A205" s="102" t="s">
        <v>61</v>
      </c>
      <c r="B205" s="103" t="s">
        <v>85</v>
      </c>
      <c r="C205" s="61" t="s">
        <v>342</v>
      </c>
      <c r="D205" s="63" t="s">
        <v>138</v>
      </c>
      <c r="E205" s="35">
        <v>7314</v>
      </c>
      <c r="F205" s="35">
        <v>6814</v>
      </c>
      <c r="G205" s="35">
        <v>6814</v>
      </c>
      <c r="H205" s="36">
        <f t="shared" si="24"/>
        <v>93.163795460760184</v>
      </c>
      <c r="I205" s="36">
        <f t="shared" si="25"/>
        <v>100</v>
      </c>
    </row>
    <row r="206" spans="1:9" s="25" customFormat="1" ht="63" x14ac:dyDescent="0.25">
      <c r="A206" s="102"/>
      <c r="B206" s="103"/>
      <c r="C206" s="64" t="s">
        <v>554</v>
      </c>
      <c r="D206" s="63" t="s">
        <v>282</v>
      </c>
      <c r="E206" s="36">
        <v>27209.599999999999</v>
      </c>
      <c r="F206" s="36">
        <v>26894.1</v>
      </c>
      <c r="G206" s="36">
        <v>26894.1</v>
      </c>
      <c r="H206" s="36">
        <f t="shared" si="24"/>
        <v>98.840482770786792</v>
      </c>
      <c r="I206" s="36">
        <f t="shared" si="25"/>
        <v>100</v>
      </c>
    </row>
    <row r="207" spans="1:9" s="25" customFormat="1" x14ac:dyDescent="0.25">
      <c r="A207" s="102" t="s">
        <v>62</v>
      </c>
      <c r="B207" s="103" t="s">
        <v>348</v>
      </c>
      <c r="C207" s="61" t="s">
        <v>342</v>
      </c>
      <c r="D207" s="63" t="s">
        <v>138</v>
      </c>
      <c r="E207" s="63">
        <v>8507</v>
      </c>
      <c r="F207" s="35">
        <v>10007</v>
      </c>
      <c r="G207" s="35">
        <v>10007</v>
      </c>
      <c r="H207" s="36">
        <f t="shared" si="24"/>
        <v>117.63253790995651</v>
      </c>
      <c r="I207" s="36">
        <f t="shared" si="25"/>
        <v>100</v>
      </c>
    </row>
    <row r="208" spans="1:9" s="25" customFormat="1" ht="63" x14ac:dyDescent="0.25">
      <c r="A208" s="102"/>
      <c r="B208" s="103"/>
      <c r="C208" s="64" t="s">
        <v>554</v>
      </c>
      <c r="D208" s="63" t="s">
        <v>282</v>
      </c>
      <c r="E208" s="36">
        <v>28898.2</v>
      </c>
      <c r="F208" s="36">
        <v>58671.4</v>
      </c>
      <c r="G208" s="36">
        <v>58671.4</v>
      </c>
      <c r="H208" s="36">
        <f t="shared" si="24"/>
        <v>203.02787024797394</v>
      </c>
      <c r="I208" s="36">
        <f t="shared" si="25"/>
        <v>100</v>
      </c>
    </row>
    <row r="209" spans="1:9" s="25" customFormat="1" ht="31.5" x14ac:dyDescent="0.25">
      <c r="A209" s="102" t="s">
        <v>63</v>
      </c>
      <c r="B209" s="103" t="s">
        <v>349</v>
      </c>
      <c r="C209" s="61" t="s">
        <v>345</v>
      </c>
      <c r="D209" s="63" t="s">
        <v>138</v>
      </c>
      <c r="E209" s="63">
        <v>520</v>
      </c>
      <c r="F209" s="35">
        <v>590</v>
      </c>
      <c r="G209" s="35">
        <v>590</v>
      </c>
      <c r="H209" s="36">
        <f t="shared" si="24"/>
        <v>113.46153846153845</v>
      </c>
      <c r="I209" s="36">
        <f t="shared" si="25"/>
        <v>100</v>
      </c>
    </row>
    <row r="210" spans="1:9" s="25" customFormat="1" ht="63" x14ac:dyDescent="0.25">
      <c r="A210" s="102"/>
      <c r="B210" s="103"/>
      <c r="C210" s="64" t="s">
        <v>554</v>
      </c>
      <c r="D210" s="63" t="s">
        <v>282</v>
      </c>
      <c r="E210" s="36">
        <v>1753</v>
      </c>
      <c r="F210" s="36">
        <v>1972.8</v>
      </c>
      <c r="G210" s="36">
        <v>1972.8</v>
      </c>
      <c r="H210" s="36">
        <f t="shared" si="24"/>
        <v>112.53850541928124</v>
      </c>
      <c r="I210" s="36">
        <f t="shared" si="25"/>
        <v>100</v>
      </c>
    </row>
    <row r="211" spans="1:9" s="25" customFormat="1" ht="31.5" x14ac:dyDescent="0.25">
      <c r="A211" s="102" t="s">
        <v>64</v>
      </c>
      <c r="B211" s="103" t="s">
        <v>350</v>
      </c>
      <c r="C211" s="61" t="s">
        <v>351</v>
      </c>
      <c r="D211" s="63" t="s">
        <v>119</v>
      </c>
      <c r="E211" s="35">
        <v>1456</v>
      </c>
      <c r="F211" s="35">
        <v>1458</v>
      </c>
      <c r="G211" s="35">
        <v>1458</v>
      </c>
      <c r="H211" s="36">
        <f t="shared" si="24"/>
        <v>100.13736263736264</v>
      </c>
      <c r="I211" s="36">
        <f t="shared" si="25"/>
        <v>100</v>
      </c>
    </row>
    <row r="212" spans="1:9" s="25" customFormat="1" ht="63" x14ac:dyDescent="0.25">
      <c r="A212" s="102"/>
      <c r="B212" s="103"/>
      <c r="C212" s="64" t="s">
        <v>554</v>
      </c>
      <c r="D212" s="63" t="s">
        <v>282</v>
      </c>
      <c r="E212" s="36">
        <v>48361</v>
      </c>
      <c r="F212" s="36">
        <v>58841</v>
      </c>
      <c r="G212" s="36">
        <v>58841</v>
      </c>
      <c r="H212" s="36">
        <f t="shared" si="24"/>
        <v>121.67035421103782</v>
      </c>
      <c r="I212" s="36">
        <f t="shared" si="25"/>
        <v>100</v>
      </c>
    </row>
    <row r="213" spans="1:9" s="25" customFormat="1" ht="31.5" x14ac:dyDescent="0.25">
      <c r="A213" s="102" t="s">
        <v>65</v>
      </c>
      <c r="B213" s="103" t="s">
        <v>352</v>
      </c>
      <c r="C213" s="61" t="s">
        <v>345</v>
      </c>
      <c r="D213" s="63" t="s">
        <v>138</v>
      </c>
      <c r="E213" s="63">
        <v>943</v>
      </c>
      <c r="F213" s="35">
        <v>945</v>
      </c>
      <c r="G213" s="35">
        <v>945</v>
      </c>
      <c r="H213" s="36">
        <f t="shared" si="24"/>
        <v>100.2120890774125</v>
      </c>
      <c r="I213" s="36">
        <f t="shared" si="25"/>
        <v>100</v>
      </c>
    </row>
    <row r="214" spans="1:9" s="25" customFormat="1" ht="63" x14ac:dyDescent="0.25">
      <c r="A214" s="102"/>
      <c r="B214" s="103"/>
      <c r="C214" s="64" t="s">
        <v>554</v>
      </c>
      <c r="D214" s="63" t="s">
        <v>282</v>
      </c>
      <c r="E214" s="36">
        <v>3850.6</v>
      </c>
      <c r="F214" s="36">
        <v>4285.6000000000004</v>
      </c>
      <c r="G214" s="36">
        <v>4285.6000000000004</v>
      </c>
      <c r="H214" s="36">
        <f t="shared" si="24"/>
        <v>111.2969407365086</v>
      </c>
      <c r="I214" s="36">
        <f t="shared" si="25"/>
        <v>100</v>
      </c>
    </row>
    <row r="215" spans="1:9" s="25" customFormat="1" x14ac:dyDescent="0.25">
      <c r="A215" s="102" t="s">
        <v>66</v>
      </c>
      <c r="B215" s="103" t="s">
        <v>353</v>
      </c>
      <c r="C215" s="61" t="s">
        <v>342</v>
      </c>
      <c r="D215" s="63" t="s">
        <v>138</v>
      </c>
      <c r="E215" s="35">
        <v>3645</v>
      </c>
      <c r="F215" s="35">
        <v>3647</v>
      </c>
      <c r="G215" s="35">
        <v>3647</v>
      </c>
      <c r="H215" s="36">
        <f t="shared" si="24"/>
        <v>100.05486968449931</v>
      </c>
      <c r="I215" s="36">
        <f t="shared" si="25"/>
        <v>100</v>
      </c>
    </row>
    <row r="216" spans="1:9" s="25" customFormat="1" ht="63" x14ac:dyDescent="0.25">
      <c r="A216" s="102"/>
      <c r="B216" s="103"/>
      <c r="C216" s="64" t="s">
        <v>554</v>
      </c>
      <c r="D216" s="63" t="s">
        <v>282</v>
      </c>
      <c r="E216" s="36">
        <v>80477</v>
      </c>
      <c r="F216" s="36">
        <v>98357.5</v>
      </c>
      <c r="G216" s="36">
        <v>98357.5</v>
      </c>
      <c r="H216" s="36">
        <f t="shared" si="24"/>
        <v>122.21814928488885</v>
      </c>
      <c r="I216" s="36">
        <f t="shared" si="25"/>
        <v>100</v>
      </c>
    </row>
    <row r="217" spans="1:9" s="25" customFormat="1" x14ac:dyDescent="0.25">
      <c r="A217" s="102" t="s">
        <v>67</v>
      </c>
      <c r="B217" s="103" t="s">
        <v>78</v>
      </c>
      <c r="C217" s="61" t="s">
        <v>354</v>
      </c>
      <c r="D217" s="63" t="s">
        <v>364</v>
      </c>
      <c r="E217" s="35">
        <v>928809</v>
      </c>
      <c r="F217" s="35">
        <v>1064781</v>
      </c>
      <c r="G217" s="35">
        <v>1064781</v>
      </c>
      <c r="H217" s="36">
        <f t="shared" si="24"/>
        <v>114.63939302913731</v>
      </c>
      <c r="I217" s="36">
        <f t="shared" si="25"/>
        <v>100</v>
      </c>
    </row>
    <row r="218" spans="1:9" s="25" customFormat="1" ht="63" x14ac:dyDescent="0.25">
      <c r="A218" s="102"/>
      <c r="B218" s="103"/>
      <c r="C218" s="64" t="s">
        <v>554</v>
      </c>
      <c r="D218" s="63" t="s">
        <v>282</v>
      </c>
      <c r="E218" s="36">
        <v>124972.9</v>
      </c>
      <c r="F218" s="36">
        <v>195418.6</v>
      </c>
      <c r="G218" s="36">
        <v>195418.6</v>
      </c>
      <c r="H218" s="36">
        <f t="shared" si="24"/>
        <v>156.36878075166697</v>
      </c>
      <c r="I218" s="36">
        <f t="shared" si="25"/>
        <v>100</v>
      </c>
    </row>
    <row r="219" spans="1:9" s="25" customFormat="1" x14ac:dyDescent="0.25">
      <c r="A219" s="102" t="s">
        <v>68</v>
      </c>
      <c r="B219" s="103" t="s">
        <v>355</v>
      </c>
      <c r="C219" s="61" t="s">
        <v>354</v>
      </c>
      <c r="D219" s="63" t="s">
        <v>364</v>
      </c>
      <c r="E219" s="35">
        <v>256006</v>
      </c>
      <c r="F219" s="35">
        <v>256009</v>
      </c>
      <c r="G219" s="35">
        <v>256009</v>
      </c>
      <c r="H219" s="36">
        <f t="shared" si="24"/>
        <v>100.00117184753483</v>
      </c>
      <c r="I219" s="36">
        <f t="shared" si="25"/>
        <v>100</v>
      </c>
    </row>
    <row r="220" spans="1:9" s="25" customFormat="1" ht="63" x14ac:dyDescent="0.25">
      <c r="A220" s="102"/>
      <c r="B220" s="103"/>
      <c r="C220" s="64" t="s">
        <v>554</v>
      </c>
      <c r="D220" s="63" t="s">
        <v>282</v>
      </c>
      <c r="E220" s="36">
        <v>43183</v>
      </c>
      <c r="F220" s="36">
        <v>54022.6</v>
      </c>
      <c r="G220" s="36">
        <v>54022.6</v>
      </c>
      <c r="H220" s="36">
        <f t="shared" si="24"/>
        <v>125.10154458930597</v>
      </c>
      <c r="I220" s="36">
        <f t="shared" si="25"/>
        <v>100</v>
      </c>
    </row>
    <row r="221" spans="1:9" s="25" customFormat="1" x14ac:dyDescent="0.25">
      <c r="A221" s="102" t="s">
        <v>69</v>
      </c>
      <c r="B221" s="103" t="s">
        <v>86</v>
      </c>
      <c r="C221" s="61" t="s">
        <v>342</v>
      </c>
      <c r="D221" s="63" t="s">
        <v>138</v>
      </c>
      <c r="E221" s="63">
        <v>306</v>
      </c>
      <c r="F221" s="35">
        <v>506</v>
      </c>
      <c r="G221" s="35">
        <v>506</v>
      </c>
      <c r="H221" s="36">
        <f t="shared" si="24"/>
        <v>165.359477124183</v>
      </c>
      <c r="I221" s="36">
        <f t="shared" si="25"/>
        <v>100</v>
      </c>
    </row>
    <row r="222" spans="1:9" s="25" customFormat="1" ht="63" x14ac:dyDescent="0.25">
      <c r="A222" s="102"/>
      <c r="B222" s="103"/>
      <c r="C222" s="64" t="s">
        <v>554</v>
      </c>
      <c r="D222" s="63" t="s">
        <v>282</v>
      </c>
      <c r="E222" s="36">
        <v>29456.400000000001</v>
      </c>
      <c r="F222" s="36">
        <v>95233.8</v>
      </c>
      <c r="G222" s="36">
        <v>95233.8</v>
      </c>
      <c r="H222" s="36">
        <f t="shared" si="24"/>
        <v>323.3042734346356</v>
      </c>
      <c r="I222" s="36">
        <f t="shared" si="25"/>
        <v>100</v>
      </c>
    </row>
    <row r="223" spans="1:9" s="25" customFormat="1" x14ac:dyDescent="0.25">
      <c r="A223" s="102" t="s">
        <v>70</v>
      </c>
      <c r="B223" s="103" t="s">
        <v>87</v>
      </c>
      <c r="C223" s="61" t="s">
        <v>342</v>
      </c>
      <c r="D223" s="63" t="s">
        <v>138</v>
      </c>
      <c r="E223" s="35">
        <v>1290</v>
      </c>
      <c r="F223" s="35">
        <v>1294</v>
      </c>
      <c r="G223" s="35">
        <v>1294</v>
      </c>
      <c r="H223" s="36">
        <f t="shared" si="24"/>
        <v>100.31007751937983</v>
      </c>
      <c r="I223" s="36">
        <f t="shared" si="25"/>
        <v>100</v>
      </c>
    </row>
    <row r="224" spans="1:9" s="25" customFormat="1" ht="63" x14ac:dyDescent="0.25">
      <c r="A224" s="102"/>
      <c r="B224" s="103"/>
      <c r="C224" s="64" t="s">
        <v>554</v>
      </c>
      <c r="D224" s="63" t="s">
        <v>282</v>
      </c>
      <c r="E224" s="36">
        <v>167120.4</v>
      </c>
      <c r="F224" s="36">
        <v>175047.1</v>
      </c>
      <c r="G224" s="36">
        <v>175047.1</v>
      </c>
      <c r="H224" s="36">
        <f t="shared" si="24"/>
        <v>104.74310736451086</v>
      </c>
      <c r="I224" s="36">
        <f t="shared" si="25"/>
        <v>100</v>
      </c>
    </row>
    <row r="225" spans="1:9" s="25" customFormat="1" x14ac:dyDescent="0.25">
      <c r="A225" s="102" t="s">
        <v>71</v>
      </c>
      <c r="B225" s="103" t="s">
        <v>111</v>
      </c>
      <c r="C225" s="61" t="s">
        <v>342</v>
      </c>
      <c r="D225" s="63" t="s">
        <v>138</v>
      </c>
      <c r="E225" s="63">
        <v>408</v>
      </c>
      <c r="F225" s="35">
        <v>808</v>
      </c>
      <c r="G225" s="35">
        <v>808</v>
      </c>
      <c r="H225" s="36">
        <f t="shared" si="24"/>
        <v>198.03921568627453</v>
      </c>
      <c r="I225" s="36">
        <f t="shared" si="25"/>
        <v>100</v>
      </c>
    </row>
    <row r="226" spans="1:9" s="25" customFormat="1" ht="63" x14ac:dyDescent="0.25">
      <c r="A226" s="102"/>
      <c r="B226" s="103"/>
      <c r="C226" s="64" t="s">
        <v>554</v>
      </c>
      <c r="D226" s="63" t="s">
        <v>282</v>
      </c>
      <c r="E226" s="36">
        <v>52376.7</v>
      </c>
      <c r="F226" s="36">
        <v>93782.8</v>
      </c>
      <c r="G226" s="36">
        <v>93782.8</v>
      </c>
      <c r="H226" s="36">
        <f t="shared" si="24"/>
        <v>179.05442687301797</v>
      </c>
      <c r="I226" s="36">
        <f t="shared" si="25"/>
        <v>100</v>
      </c>
    </row>
    <row r="227" spans="1:9" s="25" customFormat="1" x14ac:dyDescent="0.25">
      <c r="A227" s="102" t="s">
        <v>72</v>
      </c>
      <c r="B227" s="103" t="s">
        <v>88</v>
      </c>
      <c r="C227" s="61" t="s">
        <v>342</v>
      </c>
      <c r="D227" s="63" t="s">
        <v>138</v>
      </c>
      <c r="E227" s="35">
        <v>2219</v>
      </c>
      <c r="F227" s="35">
        <v>2322</v>
      </c>
      <c r="G227" s="35">
        <v>2322</v>
      </c>
      <c r="H227" s="36">
        <f t="shared" si="24"/>
        <v>104.6417305092384</v>
      </c>
      <c r="I227" s="36">
        <f t="shared" si="25"/>
        <v>100</v>
      </c>
    </row>
    <row r="228" spans="1:9" s="25" customFormat="1" ht="63" x14ac:dyDescent="0.25">
      <c r="A228" s="102"/>
      <c r="B228" s="103"/>
      <c r="C228" s="64" t="s">
        <v>554</v>
      </c>
      <c r="D228" s="63" t="s">
        <v>282</v>
      </c>
      <c r="E228" s="36">
        <v>297083.59999999998</v>
      </c>
      <c r="F228" s="36">
        <v>329150.59999999998</v>
      </c>
      <c r="G228" s="36">
        <v>329150.59999999998</v>
      </c>
      <c r="H228" s="36">
        <f t="shared" si="24"/>
        <v>110.79393140516676</v>
      </c>
      <c r="I228" s="36">
        <f t="shared" si="25"/>
        <v>100</v>
      </c>
    </row>
    <row r="229" spans="1:9" s="25" customFormat="1" x14ac:dyDescent="0.25">
      <c r="A229" s="102" t="s">
        <v>73</v>
      </c>
      <c r="B229" s="103" t="s">
        <v>81</v>
      </c>
      <c r="C229" s="61" t="s">
        <v>342</v>
      </c>
      <c r="D229" s="63" t="s">
        <v>138</v>
      </c>
      <c r="E229" s="35">
        <v>1378</v>
      </c>
      <c r="F229" s="35">
        <v>1838</v>
      </c>
      <c r="G229" s="35">
        <v>1838</v>
      </c>
      <c r="H229" s="36">
        <f t="shared" si="24"/>
        <v>133.38171262699566</v>
      </c>
      <c r="I229" s="36">
        <f t="shared" si="25"/>
        <v>100</v>
      </c>
    </row>
    <row r="230" spans="1:9" s="25" customFormat="1" ht="63" x14ac:dyDescent="0.25">
      <c r="A230" s="102"/>
      <c r="B230" s="103"/>
      <c r="C230" s="64" t="s">
        <v>554</v>
      </c>
      <c r="D230" s="63" t="s">
        <v>282</v>
      </c>
      <c r="E230" s="36">
        <v>38125</v>
      </c>
      <c r="F230" s="36">
        <v>86181.4</v>
      </c>
      <c r="G230" s="36">
        <v>86181.4</v>
      </c>
      <c r="H230" s="36">
        <f t="shared" si="24"/>
        <v>226.04957377049178</v>
      </c>
      <c r="I230" s="36">
        <f t="shared" si="25"/>
        <v>100</v>
      </c>
    </row>
    <row r="231" spans="1:9" s="25" customFormat="1" x14ac:dyDescent="0.25">
      <c r="A231" s="102" t="s">
        <v>74</v>
      </c>
      <c r="B231" s="103" t="s">
        <v>76</v>
      </c>
      <c r="C231" s="61" t="s">
        <v>342</v>
      </c>
      <c r="D231" s="63" t="s">
        <v>138</v>
      </c>
      <c r="E231" s="63">
        <v>31</v>
      </c>
      <c r="F231" s="35">
        <v>45</v>
      </c>
      <c r="G231" s="35">
        <v>45</v>
      </c>
      <c r="H231" s="36">
        <f t="shared" si="24"/>
        <v>145.16129032258064</v>
      </c>
      <c r="I231" s="36">
        <f t="shared" si="25"/>
        <v>100</v>
      </c>
    </row>
    <row r="232" spans="1:9" s="25" customFormat="1" ht="63" x14ac:dyDescent="0.25">
      <c r="A232" s="102"/>
      <c r="B232" s="103"/>
      <c r="C232" s="64" t="s">
        <v>554</v>
      </c>
      <c r="D232" s="63" t="s">
        <v>282</v>
      </c>
      <c r="E232" s="36">
        <v>7733.2</v>
      </c>
      <c r="F232" s="36">
        <v>10988.6</v>
      </c>
      <c r="G232" s="36">
        <v>10988.6</v>
      </c>
      <c r="H232" s="36">
        <f t="shared" si="24"/>
        <v>142.09641545543889</v>
      </c>
      <c r="I232" s="36">
        <f t="shared" si="25"/>
        <v>100</v>
      </c>
    </row>
    <row r="233" spans="1:9" s="25" customFormat="1" x14ac:dyDescent="0.25">
      <c r="A233" s="102" t="s">
        <v>89</v>
      </c>
      <c r="B233" s="103" t="s">
        <v>84</v>
      </c>
      <c r="C233" s="61" t="s">
        <v>356</v>
      </c>
      <c r="D233" s="63" t="s">
        <v>357</v>
      </c>
      <c r="E233" s="35">
        <v>42000</v>
      </c>
      <c r="F233" s="35">
        <v>42000</v>
      </c>
      <c r="G233" s="35">
        <v>42000</v>
      </c>
      <c r="H233" s="36">
        <f t="shared" si="24"/>
        <v>100</v>
      </c>
      <c r="I233" s="36">
        <f t="shared" si="25"/>
        <v>100</v>
      </c>
    </row>
    <row r="234" spans="1:9" s="25" customFormat="1" ht="63" x14ac:dyDescent="0.25">
      <c r="A234" s="102"/>
      <c r="B234" s="103"/>
      <c r="C234" s="64" t="s">
        <v>554</v>
      </c>
      <c r="D234" s="63" t="s">
        <v>282</v>
      </c>
      <c r="E234" s="36">
        <v>164725.4</v>
      </c>
      <c r="F234" s="36">
        <v>194260.5</v>
      </c>
      <c r="G234" s="36">
        <v>194260.5</v>
      </c>
      <c r="H234" s="36">
        <f t="shared" si="24"/>
        <v>117.92990030681365</v>
      </c>
      <c r="I234" s="36">
        <f t="shared" si="25"/>
        <v>100</v>
      </c>
    </row>
    <row r="235" spans="1:9" s="25" customFormat="1" x14ac:dyDescent="0.25">
      <c r="A235" s="102" t="s">
        <v>90</v>
      </c>
      <c r="B235" s="103" t="s">
        <v>82</v>
      </c>
      <c r="C235" s="61" t="s">
        <v>358</v>
      </c>
      <c r="D235" s="63" t="s">
        <v>83</v>
      </c>
      <c r="E235" s="63">
        <v>80</v>
      </c>
      <c r="F235" s="35">
        <v>80</v>
      </c>
      <c r="G235" s="35">
        <v>80</v>
      </c>
      <c r="H235" s="36">
        <f t="shared" si="24"/>
        <v>100</v>
      </c>
      <c r="I235" s="36">
        <f t="shared" si="25"/>
        <v>100</v>
      </c>
    </row>
    <row r="236" spans="1:9" s="25" customFormat="1" ht="83.25" customHeight="1" x14ac:dyDescent="0.25">
      <c r="A236" s="102"/>
      <c r="B236" s="103"/>
      <c r="C236" s="64" t="s">
        <v>554</v>
      </c>
      <c r="D236" s="63" t="s">
        <v>282</v>
      </c>
      <c r="E236" s="36">
        <v>5139.2</v>
      </c>
      <c r="F236" s="36">
        <v>5139.2</v>
      </c>
      <c r="G236" s="36">
        <v>5139.2</v>
      </c>
      <c r="H236" s="36">
        <f t="shared" si="24"/>
        <v>100</v>
      </c>
      <c r="I236" s="36">
        <f t="shared" si="25"/>
        <v>100</v>
      </c>
    </row>
    <row r="237" spans="1:9" s="25" customFormat="1" x14ac:dyDescent="0.25">
      <c r="A237" s="102" t="s">
        <v>91</v>
      </c>
      <c r="B237" s="103" t="s">
        <v>120</v>
      </c>
      <c r="C237" s="61" t="s">
        <v>358</v>
      </c>
      <c r="D237" s="63" t="s">
        <v>83</v>
      </c>
      <c r="E237" s="63">
        <v>5</v>
      </c>
      <c r="F237" s="35">
        <v>5</v>
      </c>
      <c r="G237" s="35">
        <v>5</v>
      </c>
      <c r="H237" s="36">
        <f t="shared" si="24"/>
        <v>100</v>
      </c>
      <c r="I237" s="36">
        <f t="shared" si="25"/>
        <v>100</v>
      </c>
    </row>
    <row r="238" spans="1:9" s="25" customFormat="1" ht="63" x14ac:dyDescent="0.25">
      <c r="A238" s="102"/>
      <c r="B238" s="103"/>
      <c r="C238" s="64" t="s">
        <v>554</v>
      </c>
      <c r="D238" s="63" t="s">
        <v>282</v>
      </c>
      <c r="E238" s="36">
        <v>8954.7999999999993</v>
      </c>
      <c r="F238" s="36">
        <v>8954.7999999999993</v>
      </c>
      <c r="G238" s="36">
        <v>8954.7999999999993</v>
      </c>
      <c r="H238" s="36">
        <f t="shared" si="24"/>
        <v>100</v>
      </c>
      <c r="I238" s="36">
        <f t="shared" si="25"/>
        <v>100</v>
      </c>
    </row>
    <row r="239" spans="1:9" s="25" customFormat="1" x14ac:dyDescent="0.25">
      <c r="A239" s="102" t="s">
        <v>92</v>
      </c>
      <c r="B239" s="103" t="s">
        <v>121</v>
      </c>
      <c r="C239" s="61" t="s">
        <v>358</v>
      </c>
      <c r="D239" s="63" t="s">
        <v>83</v>
      </c>
      <c r="E239" s="63">
        <v>1</v>
      </c>
      <c r="F239" s="35">
        <v>1</v>
      </c>
      <c r="G239" s="35">
        <v>1</v>
      </c>
      <c r="H239" s="36">
        <f t="shared" si="24"/>
        <v>100</v>
      </c>
      <c r="I239" s="36">
        <f t="shared" si="25"/>
        <v>100</v>
      </c>
    </row>
    <row r="240" spans="1:9" s="25" customFormat="1" ht="63" x14ac:dyDescent="0.25">
      <c r="A240" s="102"/>
      <c r="B240" s="103"/>
      <c r="C240" s="64" t="s">
        <v>554</v>
      </c>
      <c r="D240" s="63" t="s">
        <v>282</v>
      </c>
      <c r="E240" s="36">
        <v>1790.9</v>
      </c>
      <c r="F240" s="36">
        <v>1790.9</v>
      </c>
      <c r="G240" s="36">
        <v>1790.9</v>
      </c>
      <c r="H240" s="36">
        <f t="shared" si="24"/>
        <v>100</v>
      </c>
      <c r="I240" s="36">
        <f t="shared" si="25"/>
        <v>100</v>
      </c>
    </row>
    <row r="241" spans="1:9" s="25" customFormat="1" ht="31.5" x14ac:dyDescent="0.25">
      <c r="A241" s="102" t="s">
        <v>93</v>
      </c>
      <c r="B241" s="103" t="s">
        <v>359</v>
      </c>
      <c r="C241" s="61" t="s">
        <v>360</v>
      </c>
      <c r="D241" s="63" t="s">
        <v>83</v>
      </c>
      <c r="E241" s="63">
        <v>6</v>
      </c>
      <c r="F241" s="35">
        <v>6</v>
      </c>
      <c r="G241" s="35">
        <v>6</v>
      </c>
      <c r="H241" s="36">
        <f t="shared" si="24"/>
        <v>100</v>
      </c>
      <c r="I241" s="36">
        <f t="shared" si="25"/>
        <v>100</v>
      </c>
    </row>
    <row r="242" spans="1:9" s="25" customFormat="1" ht="63" x14ac:dyDescent="0.25">
      <c r="A242" s="102"/>
      <c r="B242" s="103"/>
      <c r="C242" s="64" t="s">
        <v>554</v>
      </c>
      <c r="D242" s="63" t="s">
        <v>282</v>
      </c>
      <c r="E242" s="36">
        <v>10745.8</v>
      </c>
      <c r="F242" s="36">
        <v>10745.8</v>
      </c>
      <c r="G242" s="36">
        <v>10745.8</v>
      </c>
      <c r="H242" s="36">
        <f t="shared" si="24"/>
        <v>100</v>
      </c>
      <c r="I242" s="36">
        <f t="shared" si="25"/>
        <v>100</v>
      </c>
    </row>
    <row r="243" spans="1:9" s="25" customFormat="1" x14ac:dyDescent="0.25">
      <c r="A243" s="102" t="s">
        <v>94</v>
      </c>
      <c r="B243" s="103" t="s">
        <v>113</v>
      </c>
      <c r="C243" s="61" t="s">
        <v>354</v>
      </c>
      <c r="D243" s="63" t="s">
        <v>364</v>
      </c>
      <c r="E243" s="53">
        <v>92598</v>
      </c>
      <c r="F243" s="53">
        <v>92598</v>
      </c>
      <c r="G243" s="53">
        <v>92598</v>
      </c>
      <c r="H243" s="36">
        <f t="shared" si="24"/>
        <v>100</v>
      </c>
      <c r="I243" s="36">
        <f t="shared" si="25"/>
        <v>100</v>
      </c>
    </row>
    <row r="244" spans="1:9" s="25" customFormat="1" ht="63" x14ac:dyDescent="0.25">
      <c r="A244" s="102"/>
      <c r="B244" s="103"/>
      <c r="C244" s="64" t="s">
        <v>554</v>
      </c>
      <c r="D244" s="63" t="s">
        <v>282</v>
      </c>
      <c r="E244" s="36">
        <v>9567</v>
      </c>
      <c r="F244" s="36">
        <v>14103.6</v>
      </c>
      <c r="G244" s="36">
        <v>14103.6</v>
      </c>
      <c r="H244" s="36">
        <f t="shared" si="24"/>
        <v>147.41925368454062</v>
      </c>
      <c r="I244" s="36">
        <f t="shared" si="25"/>
        <v>100</v>
      </c>
    </row>
    <row r="245" spans="1:9" s="25" customFormat="1" x14ac:dyDescent="0.25">
      <c r="A245" s="102" t="s">
        <v>95</v>
      </c>
      <c r="B245" s="103" t="s">
        <v>114</v>
      </c>
      <c r="C245" s="61" t="s">
        <v>354</v>
      </c>
      <c r="D245" s="63" t="s">
        <v>364</v>
      </c>
      <c r="E245" s="53">
        <v>3240</v>
      </c>
      <c r="F245" s="53">
        <v>3240</v>
      </c>
      <c r="G245" s="53">
        <v>3240</v>
      </c>
      <c r="H245" s="36">
        <f t="shared" si="24"/>
        <v>100</v>
      </c>
      <c r="I245" s="36">
        <f t="shared" si="25"/>
        <v>100</v>
      </c>
    </row>
    <row r="246" spans="1:9" s="25" customFormat="1" ht="63" x14ac:dyDescent="0.25">
      <c r="A246" s="102"/>
      <c r="B246" s="103"/>
      <c r="C246" s="64" t="s">
        <v>554</v>
      </c>
      <c r="D246" s="63" t="s">
        <v>282</v>
      </c>
      <c r="E246" s="63">
        <v>168.4</v>
      </c>
      <c r="F246" s="36">
        <v>164.3</v>
      </c>
      <c r="G246" s="36">
        <v>164.3</v>
      </c>
      <c r="H246" s="36">
        <f t="shared" si="24"/>
        <v>97.565320665083149</v>
      </c>
      <c r="I246" s="36">
        <f t="shared" si="25"/>
        <v>100</v>
      </c>
    </row>
    <row r="247" spans="1:9" s="25" customFormat="1" x14ac:dyDescent="0.25">
      <c r="A247" s="102" t="s">
        <v>565</v>
      </c>
      <c r="B247" s="103" t="s">
        <v>115</v>
      </c>
      <c r="C247" s="61" t="s">
        <v>354</v>
      </c>
      <c r="D247" s="63" t="s">
        <v>364</v>
      </c>
      <c r="E247" s="53">
        <v>696796</v>
      </c>
      <c r="F247" s="53">
        <v>696797</v>
      </c>
      <c r="G247" s="53">
        <v>696797</v>
      </c>
      <c r="H247" s="36">
        <f t="shared" si="24"/>
        <v>100.00014351402706</v>
      </c>
      <c r="I247" s="36">
        <f t="shared" si="25"/>
        <v>100</v>
      </c>
    </row>
    <row r="248" spans="1:9" s="25" customFormat="1" ht="63" x14ac:dyDescent="0.25">
      <c r="A248" s="102"/>
      <c r="B248" s="103"/>
      <c r="C248" s="64" t="s">
        <v>554</v>
      </c>
      <c r="D248" s="63" t="s">
        <v>282</v>
      </c>
      <c r="E248" s="36">
        <v>36225.199999999997</v>
      </c>
      <c r="F248" s="36">
        <v>46327.5</v>
      </c>
      <c r="G248" s="36">
        <v>46327.5</v>
      </c>
      <c r="H248" s="36">
        <f t="shared" si="24"/>
        <v>127.88749268465047</v>
      </c>
      <c r="I248" s="36">
        <f t="shared" si="25"/>
        <v>100</v>
      </c>
    </row>
    <row r="249" spans="1:9" s="25" customFormat="1" x14ac:dyDescent="0.25">
      <c r="A249" s="102" t="s">
        <v>96</v>
      </c>
      <c r="B249" s="103" t="s">
        <v>116</v>
      </c>
      <c r="C249" s="61" t="s">
        <v>354</v>
      </c>
      <c r="D249" s="63" t="s">
        <v>364</v>
      </c>
      <c r="E249" s="53">
        <v>23766</v>
      </c>
      <c r="F249" s="53">
        <v>23776</v>
      </c>
      <c r="G249" s="53">
        <v>23776</v>
      </c>
      <c r="H249" s="36">
        <f t="shared" si="24"/>
        <v>100.04207691660356</v>
      </c>
      <c r="I249" s="36">
        <f t="shared" si="25"/>
        <v>100</v>
      </c>
    </row>
    <row r="250" spans="1:9" s="25" customFormat="1" ht="63" x14ac:dyDescent="0.25">
      <c r="A250" s="102"/>
      <c r="B250" s="103"/>
      <c r="C250" s="64" t="s">
        <v>554</v>
      </c>
      <c r="D250" s="63" t="s">
        <v>282</v>
      </c>
      <c r="E250" s="63">
        <v>618</v>
      </c>
      <c r="F250" s="36">
        <v>602.70000000000005</v>
      </c>
      <c r="G250" s="36">
        <v>602.70000000000005</v>
      </c>
      <c r="H250" s="36">
        <f t="shared" si="24"/>
        <v>97.524271844660205</v>
      </c>
      <c r="I250" s="36">
        <f t="shared" si="25"/>
        <v>100</v>
      </c>
    </row>
    <row r="251" spans="1:9" s="25" customFormat="1" x14ac:dyDescent="0.25">
      <c r="A251" s="102" t="s">
        <v>97</v>
      </c>
      <c r="B251" s="103" t="s">
        <v>117</v>
      </c>
      <c r="C251" s="61" t="s">
        <v>354</v>
      </c>
      <c r="D251" s="63" t="s">
        <v>364</v>
      </c>
      <c r="E251" s="53">
        <v>11600</v>
      </c>
      <c r="F251" s="53">
        <v>11601</v>
      </c>
      <c r="G251" s="53">
        <v>11601</v>
      </c>
      <c r="H251" s="36">
        <f t="shared" si="24"/>
        <v>100.00862068965517</v>
      </c>
      <c r="I251" s="36">
        <f t="shared" si="25"/>
        <v>100</v>
      </c>
    </row>
    <row r="252" spans="1:9" s="25" customFormat="1" ht="63" x14ac:dyDescent="0.25">
      <c r="A252" s="102"/>
      <c r="B252" s="103"/>
      <c r="C252" s="64" t="s">
        <v>554</v>
      </c>
      <c r="D252" s="63" t="s">
        <v>282</v>
      </c>
      <c r="E252" s="36">
        <v>1191.3</v>
      </c>
      <c r="F252" s="36">
        <v>1195</v>
      </c>
      <c r="G252" s="36">
        <v>1195</v>
      </c>
      <c r="H252" s="36">
        <f t="shared" si="24"/>
        <v>100.31058507512802</v>
      </c>
      <c r="I252" s="36">
        <f t="shared" si="25"/>
        <v>100</v>
      </c>
    </row>
    <row r="253" spans="1:9" s="25" customFormat="1" x14ac:dyDescent="0.25">
      <c r="A253" s="102" t="s">
        <v>98</v>
      </c>
      <c r="B253" s="103" t="s">
        <v>361</v>
      </c>
      <c r="C253" s="61" t="s">
        <v>362</v>
      </c>
      <c r="D253" s="63" t="s">
        <v>83</v>
      </c>
      <c r="E253" s="63">
        <v>35</v>
      </c>
      <c r="F253" s="54">
        <v>35</v>
      </c>
      <c r="G253" s="54">
        <v>35</v>
      </c>
      <c r="H253" s="36">
        <f t="shared" si="24"/>
        <v>100</v>
      </c>
      <c r="I253" s="36">
        <f t="shared" si="25"/>
        <v>100</v>
      </c>
    </row>
    <row r="254" spans="1:9" s="25" customFormat="1" ht="63" x14ac:dyDescent="0.25">
      <c r="A254" s="102"/>
      <c r="B254" s="103"/>
      <c r="C254" s="64" t="s">
        <v>554</v>
      </c>
      <c r="D254" s="63" t="s">
        <v>282</v>
      </c>
      <c r="E254" s="36">
        <v>1569</v>
      </c>
      <c r="F254" s="36">
        <v>2181.1</v>
      </c>
      <c r="G254" s="36">
        <v>2181.1</v>
      </c>
      <c r="H254" s="36">
        <f t="shared" si="24"/>
        <v>139.01210962396431</v>
      </c>
      <c r="I254" s="36">
        <f t="shared" si="25"/>
        <v>100</v>
      </c>
    </row>
    <row r="255" spans="1:9" s="25" customFormat="1" ht="47.25" x14ac:dyDescent="0.25">
      <c r="A255" s="102" t="s">
        <v>99</v>
      </c>
      <c r="B255" s="103" t="s">
        <v>118</v>
      </c>
      <c r="C255" s="61" t="s">
        <v>365</v>
      </c>
      <c r="D255" s="63" t="s">
        <v>83</v>
      </c>
      <c r="E255" s="63">
        <v>505</v>
      </c>
      <c r="F255" s="50">
        <v>507</v>
      </c>
      <c r="G255" s="50">
        <v>507</v>
      </c>
      <c r="H255" s="36">
        <f t="shared" si="24"/>
        <v>100.39603960396039</v>
      </c>
      <c r="I255" s="36">
        <f t="shared" si="25"/>
        <v>100</v>
      </c>
    </row>
    <row r="256" spans="1:9" s="25" customFormat="1" ht="63" x14ac:dyDescent="0.25">
      <c r="A256" s="102"/>
      <c r="B256" s="103"/>
      <c r="C256" s="64" t="s">
        <v>554</v>
      </c>
      <c r="D256" s="63" t="s">
        <v>282</v>
      </c>
      <c r="E256" s="36">
        <v>43886</v>
      </c>
      <c r="F256" s="36">
        <v>67397.899999999994</v>
      </c>
      <c r="G256" s="36">
        <v>67397.899999999994</v>
      </c>
      <c r="H256" s="36">
        <f t="shared" ref="H256:H289" si="28">G256/E256*100</f>
        <v>153.57494417354053</v>
      </c>
      <c r="I256" s="36">
        <f t="shared" ref="I256:I289" si="29">G256/F256*100</f>
        <v>100</v>
      </c>
    </row>
    <row r="257" spans="1:9" s="25" customFormat="1" ht="15.75" customHeight="1" x14ac:dyDescent="0.25">
      <c r="A257" s="102" t="s">
        <v>100</v>
      </c>
      <c r="B257" s="107" t="s">
        <v>533</v>
      </c>
      <c r="C257" s="62" t="s">
        <v>363</v>
      </c>
      <c r="D257" s="63" t="s">
        <v>138</v>
      </c>
      <c r="E257" s="55">
        <v>9164</v>
      </c>
      <c r="F257" s="55">
        <v>9139</v>
      </c>
      <c r="G257" s="55">
        <v>9139</v>
      </c>
      <c r="H257" s="36">
        <f t="shared" si="28"/>
        <v>99.727193365342643</v>
      </c>
      <c r="I257" s="36">
        <f t="shared" si="29"/>
        <v>100</v>
      </c>
    </row>
    <row r="258" spans="1:9" s="25" customFormat="1" ht="82.5" customHeight="1" x14ac:dyDescent="0.25">
      <c r="A258" s="102"/>
      <c r="B258" s="108"/>
      <c r="C258" s="64" t="s">
        <v>554</v>
      </c>
      <c r="D258" s="63" t="s">
        <v>282</v>
      </c>
      <c r="E258" s="36">
        <v>662768.1</v>
      </c>
      <c r="F258" s="36">
        <v>658368.69449999998</v>
      </c>
      <c r="G258" s="36">
        <v>658368.69449999998</v>
      </c>
      <c r="H258" s="36">
        <f t="shared" si="28"/>
        <v>99.336207415534943</v>
      </c>
      <c r="I258" s="36">
        <f t="shared" si="29"/>
        <v>100</v>
      </c>
    </row>
    <row r="259" spans="1:9" s="25" customFormat="1" ht="15.75" customHeight="1" x14ac:dyDescent="0.25">
      <c r="A259" s="102" t="s">
        <v>101</v>
      </c>
      <c r="B259" s="107" t="s">
        <v>534</v>
      </c>
      <c r="C259" s="61" t="s">
        <v>363</v>
      </c>
      <c r="D259" s="63" t="s">
        <v>138</v>
      </c>
      <c r="E259" s="63">
        <v>19</v>
      </c>
      <c r="F259" s="50">
        <v>19</v>
      </c>
      <c r="G259" s="50">
        <v>19</v>
      </c>
      <c r="H259" s="36">
        <f t="shared" si="28"/>
        <v>100</v>
      </c>
      <c r="I259" s="36">
        <f t="shared" si="29"/>
        <v>100</v>
      </c>
    </row>
    <row r="260" spans="1:9" s="25" customFormat="1" ht="82.5" customHeight="1" x14ac:dyDescent="0.25">
      <c r="A260" s="102"/>
      <c r="B260" s="108"/>
      <c r="C260" s="64" t="s">
        <v>554</v>
      </c>
      <c r="D260" s="63" t="s">
        <v>282</v>
      </c>
      <c r="E260" s="63">
        <v>532.1</v>
      </c>
      <c r="F260" s="36">
        <v>535.1</v>
      </c>
      <c r="G260" s="36">
        <v>535.1</v>
      </c>
      <c r="H260" s="36">
        <f t="shared" si="28"/>
        <v>100.56380379627889</v>
      </c>
      <c r="I260" s="36">
        <f t="shared" si="29"/>
        <v>100</v>
      </c>
    </row>
    <row r="261" spans="1:9" s="25" customFormat="1" ht="15.75" customHeight="1" x14ac:dyDescent="0.25">
      <c r="A261" s="102" t="s">
        <v>102</v>
      </c>
      <c r="B261" s="121" t="s">
        <v>122</v>
      </c>
      <c r="C261" s="61" t="s">
        <v>363</v>
      </c>
      <c r="D261" s="63" t="s">
        <v>138</v>
      </c>
      <c r="E261" s="63">
        <v>388</v>
      </c>
      <c r="F261" s="50">
        <v>388</v>
      </c>
      <c r="G261" s="50">
        <v>388</v>
      </c>
      <c r="H261" s="36">
        <f t="shared" si="28"/>
        <v>100</v>
      </c>
      <c r="I261" s="36">
        <f t="shared" si="29"/>
        <v>100</v>
      </c>
    </row>
    <row r="262" spans="1:9" s="25" customFormat="1" ht="84.75" customHeight="1" x14ac:dyDescent="0.25">
      <c r="A262" s="102"/>
      <c r="B262" s="121"/>
      <c r="C262" s="64" t="s">
        <v>554</v>
      </c>
      <c r="D262" s="63" t="s">
        <v>282</v>
      </c>
      <c r="E262" s="36">
        <v>29622.2</v>
      </c>
      <c r="F262" s="36">
        <v>32695.094499999999</v>
      </c>
      <c r="G262" s="36">
        <v>32695.094499999999</v>
      </c>
      <c r="H262" s="36">
        <f t="shared" si="28"/>
        <v>110.37362012274576</v>
      </c>
      <c r="I262" s="36">
        <f t="shared" si="29"/>
        <v>100</v>
      </c>
    </row>
    <row r="263" spans="1:9" s="25" customFormat="1" ht="15.75" customHeight="1" x14ac:dyDescent="0.25">
      <c r="A263" s="102" t="s">
        <v>103</v>
      </c>
      <c r="B263" s="121" t="s">
        <v>535</v>
      </c>
      <c r="C263" s="61" t="s">
        <v>363</v>
      </c>
      <c r="D263" s="63" t="s">
        <v>138</v>
      </c>
      <c r="E263" s="63">
        <v>129</v>
      </c>
      <c r="F263" s="50">
        <v>75</v>
      </c>
      <c r="G263" s="50">
        <v>75</v>
      </c>
      <c r="H263" s="36">
        <f t="shared" ref="H263:H266" si="30">G263/E263*100</f>
        <v>58.139534883720934</v>
      </c>
      <c r="I263" s="36">
        <f t="shared" ref="I263:I266" si="31">G263/F263*100</f>
        <v>100</v>
      </c>
    </row>
    <row r="264" spans="1:9" s="25" customFormat="1" ht="84.75" customHeight="1" x14ac:dyDescent="0.25">
      <c r="A264" s="102"/>
      <c r="B264" s="121"/>
      <c r="C264" s="64" t="s">
        <v>554</v>
      </c>
      <c r="D264" s="63" t="s">
        <v>282</v>
      </c>
      <c r="E264" s="36">
        <v>2631.3</v>
      </c>
      <c r="F264" s="36">
        <v>1651</v>
      </c>
      <c r="G264" s="36">
        <v>1651</v>
      </c>
      <c r="H264" s="36">
        <f t="shared" si="30"/>
        <v>62.744650932998894</v>
      </c>
      <c r="I264" s="36">
        <f t="shared" si="31"/>
        <v>100</v>
      </c>
    </row>
    <row r="265" spans="1:9" s="25" customFormat="1" ht="48" customHeight="1" x14ac:dyDescent="0.25">
      <c r="A265" s="102" t="s">
        <v>104</v>
      </c>
      <c r="B265" s="107" t="s">
        <v>564</v>
      </c>
      <c r="C265" s="77" t="s">
        <v>363</v>
      </c>
      <c r="D265" s="63" t="s">
        <v>138</v>
      </c>
      <c r="E265" s="78">
        <v>16</v>
      </c>
      <c r="F265" s="78">
        <v>54</v>
      </c>
      <c r="G265" s="78">
        <v>54</v>
      </c>
      <c r="H265" s="36">
        <f t="shared" si="30"/>
        <v>337.5</v>
      </c>
      <c r="I265" s="36">
        <f t="shared" si="31"/>
        <v>100</v>
      </c>
    </row>
    <row r="266" spans="1:9" s="25" customFormat="1" ht="84.75" customHeight="1" x14ac:dyDescent="0.25">
      <c r="A266" s="102"/>
      <c r="B266" s="108"/>
      <c r="C266" s="64" t="s">
        <v>554</v>
      </c>
      <c r="D266" s="63" t="s">
        <v>282</v>
      </c>
      <c r="E266" s="78">
        <v>641.4</v>
      </c>
      <c r="F266" s="78">
        <v>994</v>
      </c>
      <c r="G266" s="78">
        <v>994</v>
      </c>
      <c r="H266" s="36">
        <f t="shared" si="30"/>
        <v>154.97349547864047</v>
      </c>
      <c r="I266" s="36">
        <f t="shared" si="31"/>
        <v>100</v>
      </c>
    </row>
    <row r="267" spans="1:9" s="25" customFormat="1" x14ac:dyDescent="0.25">
      <c r="A267" s="102" t="s">
        <v>105</v>
      </c>
      <c r="B267" s="103" t="s">
        <v>123</v>
      </c>
      <c r="C267" s="61" t="s">
        <v>363</v>
      </c>
      <c r="D267" s="63" t="s">
        <v>138</v>
      </c>
      <c r="E267" s="55">
        <v>14228</v>
      </c>
      <c r="F267" s="55">
        <v>14203</v>
      </c>
      <c r="G267" s="55">
        <v>14203</v>
      </c>
      <c r="H267" s="36">
        <f t="shared" si="28"/>
        <v>99.824290132133825</v>
      </c>
      <c r="I267" s="36">
        <f t="shared" si="29"/>
        <v>100</v>
      </c>
    </row>
    <row r="268" spans="1:9" s="25" customFormat="1" ht="79.5" customHeight="1" x14ac:dyDescent="0.25">
      <c r="A268" s="102"/>
      <c r="B268" s="103"/>
      <c r="C268" s="64" t="s">
        <v>554</v>
      </c>
      <c r="D268" s="63" t="s">
        <v>282</v>
      </c>
      <c r="E268" s="36">
        <v>902729.57</v>
      </c>
      <c r="F268" s="36">
        <v>895869.38899999997</v>
      </c>
      <c r="G268" s="36">
        <v>895869.38899999997</v>
      </c>
      <c r="H268" s="36">
        <f t="shared" si="28"/>
        <v>99.240062447494665</v>
      </c>
      <c r="I268" s="36">
        <f t="shared" si="29"/>
        <v>100</v>
      </c>
    </row>
    <row r="269" spans="1:9" s="25" customFormat="1" x14ac:dyDescent="0.25">
      <c r="A269" s="102" t="s">
        <v>106</v>
      </c>
      <c r="B269" s="103" t="s">
        <v>124</v>
      </c>
      <c r="C269" s="61" t="s">
        <v>363</v>
      </c>
      <c r="D269" s="63" t="s">
        <v>138</v>
      </c>
      <c r="E269" s="63">
        <v>6</v>
      </c>
      <c r="F269" s="50">
        <v>6</v>
      </c>
      <c r="G269" s="50">
        <v>6</v>
      </c>
      <c r="H269" s="36">
        <f t="shared" si="28"/>
        <v>100</v>
      </c>
      <c r="I269" s="36">
        <f t="shared" si="29"/>
        <v>100</v>
      </c>
    </row>
    <row r="270" spans="1:9" s="25" customFormat="1" ht="67.5" customHeight="1" x14ac:dyDescent="0.25">
      <c r="A270" s="102"/>
      <c r="B270" s="103"/>
      <c r="C270" s="64" t="s">
        <v>554</v>
      </c>
      <c r="D270" s="63" t="s">
        <v>282</v>
      </c>
      <c r="E270" s="63">
        <v>85.5</v>
      </c>
      <c r="F270" s="36">
        <v>86.1</v>
      </c>
      <c r="G270" s="36">
        <v>86.1</v>
      </c>
      <c r="H270" s="36">
        <f t="shared" si="28"/>
        <v>100.70175438596492</v>
      </c>
      <c r="I270" s="36">
        <f t="shared" si="29"/>
        <v>100</v>
      </c>
    </row>
    <row r="271" spans="1:9" s="25" customFormat="1" x14ac:dyDescent="0.25">
      <c r="A271" s="102" t="s">
        <v>107</v>
      </c>
      <c r="B271" s="103" t="s">
        <v>125</v>
      </c>
      <c r="C271" s="61" t="s">
        <v>363</v>
      </c>
      <c r="D271" s="63" t="s">
        <v>138</v>
      </c>
      <c r="E271" s="63">
        <v>498</v>
      </c>
      <c r="F271" s="50">
        <v>456</v>
      </c>
      <c r="G271" s="50">
        <v>456</v>
      </c>
      <c r="H271" s="36">
        <f t="shared" si="28"/>
        <v>91.566265060240966</v>
      </c>
      <c r="I271" s="36">
        <f t="shared" si="29"/>
        <v>100</v>
      </c>
    </row>
    <row r="272" spans="1:9" s="25" customFormat="1" ht="63.75" customHeight="1" x14ac:dyDescent="0.25">
      <c r="A272" s="102"/>
      <c r="B272" s="103"/>
      <c r="C272" s="64" t="s">
        <v>554</v>
      </c>
      <c r="D272" s="63" t="s">
        <v>282</v>
      </c>
      <c r="E272" s="36">
        <v>36606.9</v>
      </c>
      <c r="F272" s="36">
        <v>33374.699999999997</v>
      </c>
      <c r="G272" s="36">
        <v>33374.699999999997</v>
      </c>
      <c r="H272" s="36">
        <f t="shared" si="28"/>
        <v>91.170517033673974</v>
      </c>
      <c r="I272" s="36">
        <f t="shared" si="29"/>
        <v>100</v>
      </c>
    </row>
    <row r="273" spans="1:9" s="25" customFormat="1" x14ac:dyDescent="0.25">
      <c r="A273" s="102" t="s">
        <v>108</v>
      </c>
      <c r="B273" s="103" t="s">
        <v>126</v>
      </c>
      <c r="C273" s="61" t="s">
        <v>363</v>
      </c>
      <c r="D273" s="63" t="s">
        <v>138</v>
      </c>
      <c r="E273" s="55">
        <v>2397</v>
      </c>
      <c r="F273" s="55">
        <v>2439</v>
      </c>
      <c r="G273" s="55">
        <v>2439</v>
      </c>
      <c r="H273" s="36">
        <f t="shared" si="28"/>
        <v>101.75219023779725</v>
      </c>
      <c r="I273" s="36">
        <f t="shared" si="29"/>
        <v>100</v>
      </c>
    </row>
    <row r="274" spans="1:9" s="25" customFormat="1" ht="62.25" customHeight="1" x14ac:dyDescent="0.25">
      <c r="A274" s="102"/>
      <c r="B274" s="103"/>
      <c r="C274" s="64" t="s">
        <v>554</v>
      </c>
      <c r="D274" s="63" t="s">
        <v>282</v>
      </c>
      <c r="E274" s="36">
        <v>39382.800000000003</v>
      </c>
      <c r="F274" s="36">
        <v>46543.5</v>
      </c>
      <c r="G274" s="36">
        <v>46543.5</v>
      </c>
      <c r="H274" s="36">
        <f t="shared" si="28"/>
        <v>118.18230293427587</v>
      </c>
      <c r="I274" s="36">
        <f t="shared" si="29"/>
        <v>100</v>
      </c>
    </row>
    <row r="275" spans="1:9" s="25" customFormat="1" x14ac:dyDescent="0.25">
      <c r="A275" s="102" t="s">
        <v>109</v>
      </c>
      <c r="B275" s="103" t="s">
        <v>127</v>
      </c>
      <c r="C275" s="61" t="s">
        <v>363</v>
      </c>
      <c r="D275" s="63" t="s">
        <v>138</v>
      </c>
      <c r="E275" s="63">
        <v>100</v>
      </c>
      <c r="F275" s="50">
        <v>100</v>
      </c>
      <c r="G275" s="50">
        <v>100</v>
      </c>
      <c r="H275" s="36">
        <f t="shared" si="28"/>
        <v>100</v>
      </c>
      <c r="I275" s="36">
        <f t="shared" si="29"/>
        <v>100</v>
      </c>
    </row>
    <row r="276" spans="1:9" s="25" customFormat="1" ht="65.25" customHeight="1" x14ac:dyDescent="0.25">
      <c r="A276" s="102"/>
      <c r="B276" s="103"/>
      <c r="C276" s="64" t="s">
        <v>554</v>
      </c>
      <c r="D276" s="63" t="s">
        <v>282</v>
      </c>
      <c r="E276" s="36">
        <v>3027</v>
      </c>
      <c r="F276" s="36">
        <v>4027.6</v>
      </c>
      <c r="G276" s="36">
        <v>4027.6</v>
      </c>
      <c r="H276" s="36">
        <f t="shared" si="28"/>
        <v>133.05583085563265</v>
      </c>
      <c r="I276" s="36">
        <f t="shared" si="29"/>
        <v>100</v>
      </c>
    </row>
    <row r="277" spans="1:9" s="2" customFormat="1" x14ac:dyDescent="0.25">
      <c r="A277" s="102" t="s">
        <v>110</v>
      </c>
      <c r="B277" s="121" t="s">
        <v>536</v>
      </c>
      <c r="C277" s="61" t="s">
        <v>354</v>
      </c>
      <c r="D277" s="63" t="s">
        <v>364</v>
      </c>
      <c r="E277" s="55">
        <v>716902</v>
      </c>
      <c r="F277" s="55">
        <v>716902</v>
      </c>
      <c r="G277" s="55">
        <v>716902</v>
      </c>
      <c r="H277" s="36">
        <f t="shared" si="28"/>
        <v>100</v>
      </c>
      <c r="I277" s="36">
        <f t="shared" si="29"/>
        <v>100</v>
      </c>
    </row>
    <row r="278" spans="1:9" s="2" customFormat="1" ht="69" customHeight="1" x14ac:dyDescent="0.25">
      <c r="A278" s="102"/>
      <c r="B278" s="121"/>
      <c r="C278" s="64" t="s">
        <v>554</v>
      </c>
      <c r="D278" s="63" t="s">
        <v>282</v>
      </c>
      <c r="E278" s="57">
        <v>72244.3</v>
      </c>
      <c r="F278" s="57">
        <v>76448.100000000006</v>
      </c>
      <c r="G278" s="57">
        <v>76448.100000000006</v>
      </c>
      <c r="H278" s="36">
        <f t="shared" si="28"/>
        <v>105.81886737085139</v>
      </c>
      <c r="I278" s="36">
        <f t="shared" si="29"/>
        <v>100</v>
      </c>
    </row>
    <row r="279" spans="1:9" s="2" customFormat="1" x14ac:dyDescent="0.25">
      <c r="A279" s="102" t="s">
        <v>540</v>
      </c>
      <c r="B279" s="121" t="s">
        <v>537</v>
      </c>
      <c r="C279" s="61" t="s">
        <v>354</v>
      </c>
      <c r="D279" s="63" t="s">
        <v>364</v>
      </c>
      <c r="E279" s="55">
        <v>71928</v>
      </c>
      <c r="F279" s="55">
        <v>218088</v>
      </c>
      <c r="G279" s="55">
        <v>218088</v>
      </c>
      <c r="H279" s="36">
        <f t="shared" si="28"/>
        <v>303.2032032032032</v>
      </c>
      <c r="I279" s="36">
        <f t="shared" si="29"/>
        <v>100</v>
      </c>
    </row>
    <row r="280" spans="1:9" s="2" customFormat="1" ht="60.75" customHeight="1" x14ac:dyDescent="0.25">
      <c r="A280" s="102"/>
      <c r="B280" s="121"/>
      <c r="C280" s="64" t="s">
        <v>554</v>
      </c>
      <c r="D280" s="63" t="s">
        <v>282</v>
      </c>
      <c r="E280" s="57">
        <v>4334.7</v>
      </c>
      <c r="F280" s="58">
        <v>13594.6</v>
      </c>
      <c r="G280" s="58">
        <v>13594.6</v>
      </c>
      <c r="H280" s="36">
        <f t="shared" si="28"/>
        <v>313.62262671003759</v>
      </c>
      <c r="I280" s="36">
        <f t="shared" si="29"/>
        <v>100</v>
      </c>
    </row>
    <row r="281" spans="1:9" s="2" customFormat="1" ht="21.75" customHeight="1" x14ac:dyDescent="0.25">
      <c r="A281" s="102" t="s">
        <v>541</v>
      </c>
      <c r="B281" s="121" t="s">
        <v>538</v>
      </c>
      <c r="C281" s="61" t="s">
        <v>354</v>
      </c>
      <c r="D281" s="63" t="s">
        <v>364</v>
      </c>
      <c r="E281" s="55">
        <v>18688</v>
      </c>
      <c r="F281" s="55">
        <v>18688</v>
      </c>
      <c r="G281" s="55">
        <v>18688</v>
      </c>
      <c r="H281" s="36">
        <f t="shared" ref="H281:H288" si="32">G281/E281*100</f>
        <v>100</v>
      </c>
      <c r="I281" s="36">
        <f t="shared" ref="I281:I288" si="33">G281/F281*100</f>
        <v>100</v>
      </c>
    </row>
    <row r="282" spans="1:9" s="2" customFormat="1" ht="60.75" customHeight="1" x14ac:dyDescent="0.25">
      <c r="A282" s="102"/>
      <c r="B282" s="121"/>
      <c r="C282" s="64" t="s">
        <v>554</v>
      </c>
      <c r="D282" s="63" t="s">
        <v>282</v>
      </c>
      <c r="E282" s="36">
        <v>1170.5999999999999</v>
      </c>
      <c r="F282" s="57">
        <v>4705.3999999999996</v>
      </c>
      <c r="G282" s="57">
        <v>4705.3999999999996</v>
      </c>
      <c r="H282" s="36">
        <f t="shared" si="32"/>
        <v>401.96480437382542</v>
      </c>
      <c r="I282" s="36">
        <f t="shared" si="33"/>
        <v>100</v>
      </c>
    </row>
    <row r="283" spans="1:9" s="2" customFormat="1" ht="15.75" customHeight="1" x14ac:dyDescent="0.25">
      <c r="A283" s="102" t="s">
        <v>542</v>
      </c>
      <c r="B283" s="121" t="s">
        <v>539</v>
      </c>
      <c r="C283" s="61" t="s">
        <v>354</v>
      </c>
      <c r="D283" s="63" t="s">
        <v>364</v>
      </c>
      <c r="E283" s="55">
        <v>19660</v>
      </c>
      <c r="F283" s="55">
        <v>19660</v>
      </c>
      <c r="G283" s="55">
        <v>19660</v>
      </c>
      <c r="H283" s="36">
        <f t="shared" si="32"/>
        <v>100</v>
      </c>
      <c r="I283" s="36">
        <f t="shared" si="33"/>
        <v>100</v>
      </c>
    </row>
    <row r="284" spans="1:9" s="2" customFormat="1" ht="60.75" customHeight="1" x14ac:dyDescent="0.25">
      <c r="A284" s="102"/>
      <c r="B284" s="121"/>
      <c r="C284" s="64" t="s">
        <v>554</v>
      </c>
      <c r="D284" s="63" t="s">
        <v>282</v>
      </c>
      <c r="E284" s="57">
        <v>5017.7</v>
      </c>
      <c r="F284" s="57">
        <v>4950.1000000000004</v>
      </c>
      <c r="G284" s="40">
        <v>4950.1000000000004</v>
      </c>
      <c r="H284" s="36">
        <f t="shared" si="32"/>
        <v>98.652769197042474</v>
      </c>
      <c r="I284" s="36">
        <f t="shared" si="33"/>
        <v>100</v>
      </c>
    </row>
    <row r="285" spans="1:9" s="2" customFormat="1" ht="25.5" customHeight="1" x14ac:dyDescent="0.25">
      <c r="A285" s="102" t="s">
        <v>543</v>
      </c>
      <c r="B285" s="121" t="s">
        <v>566</v>
      </c>
      <c r="C285" s="61" t="s">
        <v>342</v>
      </c>
      <c r="D285" s="63" t="s">
        <v>568</v>
      </c>
      <c r="E285" s="63">
        <v>123</v>
      </c>
      <c r="F285" s="53">
        <v>223</v>
      </c>
      <c r="G285" s="53">
        <v>223</v>
      </c>
      <c r="H285" s="36">
        <f t="shared" si="32"/>
        <v>181.30081300813009</v>
      </c>
      <c r="I285" s="36">
        <f t="shared" si="33"/>
        <v>100</v>
      </c>
    </row>
    <row r="286" spans="1:9" s="2" customFormat="1" ht="69" customHeight="1" x14ac:dyDescent="0.25">
      <c r="A286" s="102"/>
      <c r="B286" s="121"/>
      <c r="C286" s="64" t="s">
        <v>554</v>
      </c>
      <c r="D286" s="63" t="s">
        <v>282</v>
      </c>
      <c r="E286" s="63">
        <v>1350</v>
      </c>
      <c r="F286" s="56">
        <v>9502.7000000000007</v>
      </c>
      <c r="G286" s="56">
        <v>9502.7000000000007</v>
      </c>
      <c r="H286" s="36">
        <f t="shared" si="32"/>
        <v>703.90370370370374</v>
      </c>
      <c r="I286" s="36">
        <f t="shared" si="33"/>
        <v>100</v>
      </c>
    </row>
    <row r="287" spans="1:9" s="2" customFormat="1" ht="25.5" customHeight="1" x14ac:dyDescent="0.25">
      <c r="A287" s="102" t="s">
        <v>544</v>
      </c>
      <c r="B287" s="121" t="s">
        <v>567</v>
      </c>
      <c r="C287" s="61" t="s">
        <v>342</v>
      </c>
      <c r="D287" s="63" t="s">
        <v>568</v>
      </c>
      <c r="E287" s="63">
        <v>6836</v>
      </c>
      <c r="F287" s="53">
        <v>7836</v>
      </c>
      <c r="G287" s="53">
        <v>7836</v>
      </c>
      <c r="H287" s="36">
        <f t="shared" si="32"/>
        <v>114.62843768285546</v>
      </c>
      <c r="I287" s="36">
        <f t="shared" si="33"/>
        <v>100</v>
      </c>
    </row>
    <row r="288" spans="1:9" s="2" customFormat="1" ht="70.5" customHeight="1" x14ac:dyDescent="0.25">
      <c r="A288" s="102"/>
      <c r="B288" s="121"/>
      <c r="C288" s="64" t="s">
        <v>554</v>
      </c>
      <c r="D288" s="63" t="s">
        <v>282</v>
      </c>
      <c r="E288" s="63">
        <v>819.6</v>
      </c>
      <c r="F288" s="56">
        <v>923.3</v>
      </c>
      <c r="G288" s="56">
        <v>923.3</v>
      </c>
      <c r="H288" s="36">
        <f t="shared" si="32"/>
        <v>112.65251342118106</v>
      </c>
      <c r="I288" s="36">
        <f t="shared" si="33"/>
        <v>100</v>
      </c>
    </row>
    <row r="289" spans="1:9" s="25" customFormat="1" x14ac:dyDescent="0.25">
      <c r="A289" s="9"/>
      <c r="B289" s="110" t="s">
        <v>9</v>
      </c>
      <c r="C289" s="111"/>
      <c r="D289" s="68" t="s">
        <v>282</v>
      </c>
      <c r="E289" s="52">
        <f>E194+E196+E198+E200+E202+E204+E206+E208+E210+E212+E214+E216+E218+E220+E222+E224+E226+E228+E230+E232+E234+E236+E238+E240+E242+E244+E246+E248+E250+E252+E254+E256+E258+E260+E262+E264+E266+E268+E270+E272+E274+E276+E278+E280+E282+E284+E286+E288</f>
        <v>3125531.6699999995</v>
      </c>
      <c r="F289" s="52">
        <f t="shared" ref="F289:G289" si="34">F194+F196+F198+F200+F202+F204+F206+F208+F210+F212+F214+F216+F218+F220+F222+F224+F226+F228+F230+F232+F234+F236+F238+F240+F242+F244+F246+F248+F250+F252+F254+F256+F258+F260+F262+F264+F266+F268+F270+F272+F274+F276+F278+F280+F282+F284+F286+F288</f>
        <v>3613591.9780000006</v>
      </c>
      <c r="G289" s="52">
        <f t="shared" si="34"/>
        <v>3613591.9780000006</v>
      </c>
      <c r="H289" s="52">
        <f t="shared" si="28"/>
        <v>115.61527316086998</v>
      </c>
      <c r="I289" s="52">
        <f t="shared" si="29"/>
        <v>100</v>
      </c>
    </row>
    <row r="290" spans="1:9" s="25" customFormat="1" ht="28.5" customHeight="1" x14ac:dyDescent="0.25">
      <c r="A290" s="8" t="s">
        <v>34</v>
      </c>
      <c r="B290" s="112" t="s">
        <v>47</v>
      </c>
      <c r="C290" s="113"/>
      <c r="D290" s="113"/>
      <c r="E290" s="113"/>
      <c r="F290" s="113"/>
      <c r="G290" s="113"/>
      <c r="H290" s="113"/>
      <c r="I290" s="113"/>
    </row>
    <row r="291" spans="1:9" s="25" customFormat="1" ht="31.5" x14ac:dyDescent="0.25">
      <c r="A291" s="102" t="s">
        <v>35</v>
      </c>
      <c r="B291" s="104" t="s">
        <v>214</v>
      </c>
      <c r="C291" s="33" t="s">
        <v>7</v>
      </c>
      <c r="D291" s="19" t="s">
        <v>138</v>
      </c>
      <c r="E291" s="27">
        <v>420025</v>
      </c>
      <c r="F291" s="27">
        <v>392812</v>
      </c>
      <c r="G291" s="27">
        <v>126840</v>
      </c>
      <c r="H291" s="29">
        <f>G291/E291*100</f>
        <v>30.198202487947146</v>
      </c>
      <c r="I291" s="29">
        <f>G291/F291*100</f>
        <v>32.290255898495971</v>
      </c>
    </row>
    <row r="292" spans="1:9" s="25" customFormat="1" ht="63" x14ac:dyDescent="0.25">
      <c r="A292" s="102"/>
      <c r="B292" s="105"/>
      <c r="C292" s="80" t="s">
        <v>554</v>
      </c>
      <c r="D292" s="19" t="s">
        <v>282</v>
      </c>
      <c r="E292" s="29">
        <v>400269.7</v>
      </c>
      <c r="F292" s="29">
        <v>367347.4</v>
      </c>
      <c r="G292" s="29">
        <v>225396.8</v>
      </c>
      <c r="H292" s="29">
        <f t="shared" ref="H292:H335" si="35">G292/E292*100</f>
        <v>56.311232151721704</v>
      </c>
      <c r="I292" s="29">
        <f t="shared" ref="I292:I335" si="36">G292/F292*100</f>
        <v>61.357940739474394</v>
      </c>
    </row>
    <row r="293" spans="1:9" s="25" customFormat="1" ht="31.5" x14ac:dyDescent="0.25">
      <c r="A293" s="102" t="s">
        <v>36</v>
      </c>
      <c r="B293" s="104" t="s">
        <v>215</v>
      </c>
      <c r="C293" s="33" t="s">
        <v>7</v>
      </c>
      <c r="D293" s="19" t="s">
        <v>138</v>
      </c>
      <c r="E293" s="27">
        <v>132600</v>
      </c>
      <c r="F293" s="27">
        <v>107870</v>
      </c>
      <c r="G293" s="27">
        <v>31904</v>
      </c>
      <c r="H293" s="29">
        <f t="shared" si="35"/>
        <v>24.060331825037707</v>
      </c>
      <c r="I293" s="29">
        <f t="shared" si="36"/>
        <v>29.576341893019375</v>
      </c>
    </row>
    <row r="294" spans="1:9" s="25" customFormat="1" ht="63" x14ac:dyDescent="0.25">
      <c r="A294" s="102"/>
      <c r="B294" s="105"/>
      <c r="C294" s="80" t="s">
        <v>554</v>
      </c>
      <c r="D294" s="19" t="s">
        <v>282</v>
      </c>
      <c r="E294" s="29">
        <v>109128.7</v>
      </c>
      <c r="F294" s="29">
        <v>105779</v>
      </c>
      <c r="G294" s="29">
        <v>104992.9</v>
      </c>
      <c r="H294" s="29">
        <f t="shared" si="35"/>
        <v>96.210162862748291</v>
      </c>
      <c r="I294" s="29">
        <f t="shared" si="36"/>
        <v>99.256846822148063</v>
      </c>
    </row>
    <row r="295" spans="1:9" s="25" customFormat="1" ht="31.5" x14ac:dyDescent="0.25">
      <c r="A295" s="102" t="s">
        <v>195</v>
      </c>
      <c r="B295" s="104" t="s">
        <v>216</v>
      </c>
      <c r="C295" s="33" t="s">
        <v>7</v>
      </c>
      <c r="D295" s="19" t="s">
        <v>83</v>
      </c>
      <c r="E295" s="19">
        <v>34</v>
      </c>
      <c r="F295" s="27">
        <v>20</v>
      </c>
      <c r="G295" s="27">
        <v>30</v>
      </c>
      <c r="H295" s="29">
        <f t="shared" si="35"/>
        <v>88.235294117647058</v>
      </c>
      <c r="I295" s="29">
        <f t="shared" si="36"/>
        <v>150</v>
      </c>
    </row>
    <row r="296" spans="1:9" s="25" customFormat="1" ht="63" x14ac:dyDescent="0.25">
      <c r="A296" s="102"/>
      <c r="B296" s="105"/>
      <c r="C296" s="80" t="s">
        <v>554</v>
      </c>
      <c r="D296" s="19" t="s">
        <v>282</v>
      </c>
      <c r="E296" s="29">
        <v>90426.4</v>
      </c>
      <c r="F296" s="29">
        <v>82723.399999999994</v>
      </c>
      <c r="G296" s="29">
        <v>224121.5</v>
      </c>
      <c r="H296" s="29">
        <f t="shared" si="35"/>
        <v>247.84963240823478</v>
      </c>
      <c r="I296" s="29">
        <f t="shared" si="36"/>
        <v>270.92878194078099</v>
      </c>
    </row>
    <row r="297" spans="1:9" s="25" customFormat="1" ht="31.5" x14ac:dyDescent="0.25">
      <c r="A297" s="114" t="s">
        <v>196</v>
      </c>
      <c r="B297" s="104" t="s">
        <v>217</v>
      </c>
      <c r="C297" s="33" t="s">
        <v>7</v>
      </c>
      <c r="D297" s="19" t="s">
        <v>83</v>
      </c>
      <c r="E297" s="19">
        <v>28</v>
      </c>
      <c r="F297" s="27">
        <v>30</v>
      </c>
      <c r="G297" s="27">
        <v>30</v>
      </c>
      <c r="H297" s="29">
        <f t="shared" si="35"/>
        <v>107.14285714285714</v>
      </c>
      <c r="I297" s="29">
        <f t="shared" si="36"/>
        <v>100</v>
      </c>
    </row>
    <row r="298" spans="1:9" s="25" customFormat="1" ht="63" x14ac:dyDescent="0.25">
      <c r="A298" s="115"/>
      <c r="B298" s="105"/>
      <c r="C298" s="80" t="s">
        <v>554</v>
      </c>
      <c r="D298" s="19" t="s">
        <v>282</v>
      </c>
      <c r="E298" s="29">
        <v>19900.8</v>
      </c>
      <c r="F298" s="29">
        <v>19609.599999999999</v>
      </c>
      <c r="G298" s="29">
        <v>19609.599999999999</v>
      </c>
      <c r="H298" s="29">
        <f t="shared" si="35"/>
        <v>98.536742241517928</v>
      </c>
      <c r="I298" s="29">
        <f t="shared" si="36"/>
        <v>100</v>
      </c>
    </row>
    <row r="299" spans="1:9" s="25" customFormat="1" ht="31.5" customHeight="1" x14ac:dyDescent="0.25">
      <c r="A299" s="102" t="s">
        <v>197</v>
      </c>
      <c r="B299" s="104" t="s">
        <v>218</v>
      </c>
      <c r="C299" s="33" t="s">
        <v>7</v>
      </c>
      <c r="D299" s="19" t="s">
        <v>138</v>
      </c>
      <c r="E299" s="27">
        <v>522240</v>
      </c>
      <c r="F299" s="27">
        <v>544740</v>
      </c>
      <c r="G299" s="27">
        <v>576602</v>
      </c>
      <c r="H299" s="29">
        <f t="shared" si="35"/>
        <v>110.40939031862744</v>
      </c>
      <c r="I299" s="29">
        <f t="shared" si="36"/>
        <v>105.84902889451848</v>
      </c>
    </row>
    <row r="300" spans="1:9" s="25" customFormat="1" ht="63" x14ac:dyDescent="0.25">
      <c r="A300" s="102"/>
      <c r="B300" s="105"/>
      <c r="C300" s="80" t="s">
        <v>554</v>
      </c>
      <c r="D300" s="19" t="s">
        <v>282</v>
      </c>
      <c r="E300" s="29">
        <v>52491.199999999997</v>
      </c>
      <c r="F300" s="29">
        <v>51123</v>
      </c>
      <c r="G300" s="29">
        <v>51123</v>
      </c>
      <c r="H300" s="29">
        <f t="shared" si="35"/>
        <v>97.393467857469446</v>
      </c>
      <c r="I300" s="29">
        <f t="shared" si="36"/>
        <v>100</v>
      </c>
    </row>
    <row r="301" spans="1:9" s="25" customFormat="1" ht="31.5" x14ac:dyDescent="0.25">
      <c r="A301" s="102" t="s">
        <v>198</v>
      </c>
      <c r="B301" s="104" t="s">
        <v>219</v>
      </c>
      <c r="C301" s="33" t="s">
        <v>7</v>
      </c>
      <c r="D301" s="19" t="s">
        <v>83</v>
      </c>
      <c r="E301" s="27">
        <v>3602900</v>
      </c>
      <c r="F301" s="27">
        <v>3572000</v>
      </c>
      <c r="G301" s="27">
        <v>3581619</v>
      </c>
      <c r="H301" s="29">
        <f t="shared" si="35"/>
        <v>99.409336923034218</v>
      </c>
      <c r="I301" s="29">
        <f t="shared" si="36"/>
        <v>100.26928891377381</v>
      </c>
    </row>
    <row r="302" spans="1:9" s="25" customFormat="1" ht="63" x14ac:dyDescent="0.25">
      <c r="A302" s="102"/>
      <c r="B302" s="105"/>
      <c r="C302" s="80" t="s">
        <v>554</v>
      </c>
      <c r="D302" s="19" t="s">
        <v>282</v>
      </c>
      <c r="E302" s="29">
        <v>17234.2</v>
      </c>
      <c r="F302" s="29">
        <v>17040.2</v>
      </c>
      <c r="G302" s="29">
        <v>17040.2</v>
      </c>
      <c r="H302" s="29">
        <f t="shared" si="35"/>
        <v>98.874331271541465</v>
      </c>
      <c r="I302" s="29">
        <f t="shared" si="36"/>
        <v>100</v>
      </c>
    </row>
    <row r="303" spans="1:9" s="25" customFormat="1" ht="31.5" x14ac:dyDescent="0.25">
      <c r="A303" s="102" t="s">
        <v>199</v>
      </c>
      <c r="B303" s="104" t="s">
        <v>220</v>
      </c>
      <c r="C303" s="33" t="s">
        <v>7</v>
      </c>
      <c r="D303" s="19" t="s">
        <v>83</v>
      </c>
      <c r="E303" s="27">
        <v>410000</v>
      </c>
      <c r="F303" s="27">
        <v>410200</v>
      </c>
      <c r="G303" s="27">
        <v>413585</v>
      </c>
      <c r="H303" s="29">
        <f t="shared" si="35"/>
        <v>100.87439024390244</v>
      </c>
      <c r="I303" s="29">
        <f t="shared" si="36"/>
        <v>100.82520721599219</v>
      </c>
    </row>
    <row r="304" spans="1:9" s="25" customFormat="1" ht="63" x14ac:dyDescent="0.25">
      <c r="A304" s="102"/>
      <c r="B304" s="105"/>
      <c r="C304" s="80" t="s">
        <v>554</v>
      </c>
      <c r="D304" s="19" t="s">
        <v>282</v>
      </c>
      <c r="E304" s="29">
        <v>7696.2</v>
      </c>
      <c r="F304" s="29">
        <v>7696.9</v>
      </c>
      <c r="G304" s="29">
        <v>7696.9</v>
      </c>
      <c r="H304" s="29">
        <f t="shared" si="35"/>
        <v>100.00909539772876</v>
      </c>
      <c r="I304" s="29">
        <f t="shared" si="36"/>
        <v>100</v>
      </c>
    </row>
    <row r="305" spans="1:9" s="25" customFormat="1" ht="31.5" x14ac:dyDescent="0.25">
      <c r="A305" s="102" t="s">
        <v>201</v>
      </c>
      <c r="B305" s="104" t="s">
        <v>221</v>
      </c>
      <c r="C305" s="33" t="s">
        <v>7</v>
      </c>
      <c r="D305" s="19" t="s">
        <v>138</v>
      </c>
      <c r="E305" s="27">
        <v>576538</v>
      </c>
      <c r="F305" s="27">
        <v>556583</v>
      </c>
      <c r="G305" s="29">
        <v>456007</v>
      </c>
      <c r="H305" s="29">
        <f t="shared" si="35"/>
        <v>79.094005945835306</v>
      </c>
      <c r="I305" s="29">
        <f t="shared" si="36"/>
        <v>81.929739140433682</v>
      </c>
    </row>
    <row r="306" spans="1:9" s="25" customFormat="1" ht="63" x14ac:dyDescent="0.25">
      <c r="A306" s="102"/>
      <c r="B306" s="105"/>
      <c r="C306" s="80" t="s">
        <v>554</v>
      </c>
      <c r="D306" s="19" t="s">
        <v>282</v>
      </c>
      <c r="E306" s="29">
        <v>83091.3</v>
      </c>
      <c r="F306" s="29">
        <v>75198.3</v>
      </c>
      <c r="G306" s="29">
        <v>63199.1</v>
      </c>
      <c r="H306" s="29">
        <f t="shared" si="35"/>
        <v>76.059828164922195</v>
      </c>
      <c r="I306" s="29">
        <f t="shared" si="36"/>
        <v>84.043256297017336</v>
      </c>
    </row>
    <row r="307" spans="1:9" s="25" customFormat="1" ht="31.5" x14ac:dyDescent="0.25">
      <c r="A307" s="102" t="s">
        <v>200</v>
      </c>
      <c r="B307" s="104" t="s">
        <v>222</v>
      </c>
      <c r="C307" s="33" t="s">
        <v>7</v>
      </c>
      <c r="D307" s="19" t="s">
        <v>83</v>
      </c>
      <c r="E307" s="27">
        <v>657500</v>
      </c>
      <c r="F307" s="27">
        <v>658674</v>
      </c>
      <c r="G307" s="27">
        <v>660758</v>
      </c>
      <c r="H307" s="29">
        <f t="shared" si="35"/>
        <v>100.49551330798478</v>
      </c>
      <c r="I307" s="29">
        <f t="shared" si="36"/>
        <v>100.31639323853683</v>
      </c>
    </row>
    <row r="308" spans="1:9" s="25" customFormat="1" ht="63" x14ac:dyDescent="0.25">
      <c r="A308" s="102"/>
      <c r="B308" s="105"/>
      <c r="C308" s="80" t="s">
        <v>554</v>
      </c>
      <c r="D308" s="19" t="s">
        <v>282</v>
      </c>
      <c r="E308" s="29">
        <v>34989.4</v>
      </c>
      <c r="F308" s="29">
        <v>34973.199999999997</v>
      </c>
      <c r="G308" s="29">
        <v>35863.1</v>
      </c>
      <c r="H308" s="29">
        <f t="shared" si="35"/>
        <v>102.49704196127969</v>
      </c>
      <c r="I308" s="29">
        <f t="shared" si="36"/>
        <v>102.54451980373544</v>
      </c>
    </row>
    <row r="309" spans="1:9" s="25" customFormat="1" ht="31.5" x14ac:dyDescent="0.25">
      <c r="A309" s="102" t="s">
        <v>202</v>
      </c>
      <c r="B309" s="104" t="s">
        <v>223</v>
      </c>
      <c r="C309" s="33" t="s">
        <v>7</v>
      </c>
      <c r="D309" s="19" t="s">
        <v>138</v>
      </c>
      <c r="E309" s="27">
        <v>22000</v>
      </c>
      <c r="F309" s="27">
        <v>22500</v>
      </c>
      <c r="G309" s="27">
        <v>3688</v>
      </c>
      <c r="H309" s="29">
        <f t="shared" si="35"/>
        <v>16.763636363636365</v>
      </c>
      <c r="I309" s="29">
        <f t="shared" si="36"/>
        <v>16.391111111111112</v>
      </c>
    </row>
    <row r="310" spans="1:9" s="25" customFormat="1" ht="63" x14ac:dyDescent="0.25">
      <c r="A310" s="102"/>
      <c r="B310" s="105"/>
      <c r="C310" s="80" t="s">
        <v>554</v>
      </c>
      <c r="D310" s="19" t="s">
        <v>282</v>
      </c>
      <c r="E310" s="29">
        <v>8861.7000000000007</v>
      </c>
      <c r="F310" s="29">
        <v>8662.4</v>
      </c>
      <c r="G310" s="29">
        <v>8662.6</v>
      </c>
      <c r="H310" s="29">
        <f t="shared" si="35"/>
        <v>97.753252761885406</v>
      </c>
      <c r="I310" s="29">
        <f t="shared" si="36"/>
        <v>100.00230882896194</v>
      </c>
    </row>
    <row r="311" spans="1:9" s="25" customFormat="1" ht="31.5" x14ac:dyDescent="0.25">
      <c r="A311" s="102" t="s">
        <v>203</v>
      </c>
      <c r="B311" s="104" t="s">
        <v>224</v>
      </c>
      <c r="C311" s="33" t="s">
        <v>7</v>
      </c>
      <c r="D311" s="19" t="s">
        <v>83</v>
      </c>
      <c r="E311" s="27">
        <v>5600</v>
      </c>
      <c r="F311" s="27">
        <v>13125</v>
      </c>
      <c r="G311" s="27">
        <v>7322</v>
      </c>
      <c r="H311" s="29">
        <f t="shared" si="35"/>
        <v>130.75</v>
      </c>
      <c r="I311" s="29">
        <f t="shared" si="36"/>
        <v>55.786666666666662</v>
      </c>
    </row>
    <row r="312" spans="1:9" s="25" customFormat="1" ht="63" x14ac:dyDescent="0.25">
      <c r="A312" s="102"/>
      <c r="B312" s="105"/>
      <c r="C312" s="80" t="s">
        <v>554</v>
      </c>
      <c r="D312" s="19" t="s">
        <v>282</v>
      </c>
      <c r="E312" s="29">
        <v>6812</v>
      </c>
      <c r="F312" s="29">
        <v>6813.4</v>
      </c>
      <c r="G312" s="29">
        <v>6813.6</v>
      </c>
      <c r="H312" s="29">
        <f t="shared" si="35"/>
        <v>100.02348796241927</v>
      </c>
      <c r="I312" s="29">
        <f t="shared" si="36"/>
        <v>100.00293539202161</v>
      </c>
    </row>
    <row r="313" spans="1:9" s="25" customFormat="1" ht="31.5" x14ac:dyDescent="0.25">
      <c r="A313" s="102" t="s">
        <v>204</v>
      </c>
      <c r="B313" s="104" t="s">
        <v>225</v>
      </c>
      <c r="C313" s="33" t="s">
        <v>7</v>
      </c>
      <c r="D313" s="19" t="s">
        <v>83</v>
      </c>
      <c r="E313" s="27">
        <v>204234</v>
      </c>
      <c r="F313" s="27">
        <v>164202</v>
      </c>
      <c r="G313" s="27">
        <v>125187</v>
      </c>
      <c r="H313" s="29">
        <f t="shared" si="35"/>
        <v>61.295866506066567</v>
      </c>
      <c r="I313" s="29">
        <f t="shared" si="36"/>
        <v>76.239631673183027</v>
      </c>
    </row>
    <row r="314" spans="1:9" s="25" customFormat="1" ht="63" x14ac:dyDescent="0.25">
      <c r="A314" s="102"/>
      <c r="B314" s="105"/>
      <c r="C314" s="80" t="s">
        <v>554</v>
      </c>
      <c r="D314" s="19" t="s">
        <v>282</v>
      </c>
      <c r="E314" s="29">
        <v>52869.3</v>
      </c>
      <c r="F314" s="29">
        <v>52938.2</v>
      </c>
      <c r="G314" s="29">
        <v>51653.599999999999</v>
      </c>
      <c r="H314" s="29">
        <f t="shared" si="35"/>
        <v>97.700555899170212</v>
      </c>
      <c r="I314" s="29">
        <f t="shared" si="36"/>
        <v>97.573396904314848</v>
      </c>
    </row>
    <row r="315" spans="1:9" s="25" customFormat="1" ht="31.5" x14ac:dyDescent="0.25">
      <c r="A315" s="102" t="s">
        <v>205</v>
      </c>
      <c r="B315" s="104" t="s">
        <v>546</v>
      </c>
      <c r="C315" s="33" t="s">
        <v>7</v>
      </c>
      <c r="D315" s="19" t="s">
        <v>83</v>
      </c>
      <c r="E315" s="19">
        <v>80</v>
      </c>
      <c r="F315" s="27">
        <v>79</v>
      </c>
      <c r="G315" s="27">
        <v>80</v>
      </c>
      <c r="H315" s="29">
        <f t="shared" si="35"/>
        <v>100</v>
      </c>
      <c r="I315" s="29">
        <f t="shared" si="36"/>
        <v>101.26582278481013</v>
      </c>
    </row>
    <row r="316" spans="1:9" s="25" customFormat="1" ht="63" x14ac:dyDescent="0.25">
      <c r="A316" s="102"/>
      <c r="B316" s="105"/>
      <c r="C316" s="80" t="s">
        <v>554</v>
      </c>
      <c r="D316" s="19" t="s">
        <v>282</v>
      </c>
      <c r="E316" s="29">
        <v>16763.3</v>
      </c>
      <c r="F316" s="29">
        <v>16787.5</v>
      </c>
      <c r="G316" s="29">
        <v>17385.2</v>
      </c>
      <c r="H316" s="29">
        <f t="shared" si="35"/>
        <v>103.70989005744693</v>
      </c>
      <c r="I316" s="29">
        <f t="shared" si="36"/>
        <v>103.56038719285183</v>
      </c>
    </row>
    <row r="317" spans="1:9" s="25" customFormat="1" ht="31.5" x14ac:dyDescent="0.25">
      <c r="A317" s="102" t="s">
        <v>206</v>
      </c>
      <c r="B317" s="104" t="s">
        <v>547</v>
      </c>
      <c r="C317" s="33" t="s">
        <v>7</v>
      </c>
      <c r="D317" s="19" t="s">
        <v>83</v>
      </c>
      <c r="E317" s="27">
        <v>4791</v>
      </c>
      <c r="F317" s="27">
        <v>4920</v>
      </c>
      <c r="G317" s="27">
        <v>4995</v>
      </c>
      <c r="H317" s="29">
        <f t="shared" si="35"/>
        <v>104.25798371947401</v>
      </c>
      <c r="I317" s="29">
        <f t="shared" si="36"/>
        <v>101.52439024390243</v>
      </c>
    </row>
    <row r="318" spans="1:9" s="25" customFormat="1" ht="63" x14ac:dyDescent="0.25">
      <c r="A318" s="102"/>
      <c r="B318" s="105"/>
      <c r="C318" s="80" t="s">
        <v>554</v>
      </c>
      <c r="D318" s="19" t="s">
        <v>282</v>
      </c>
      <c r="E318" s="29">
        <v>127655.5</v>
      </c>
      <c r="F318" s="29">
        <v>121323</v>
      </c>
      <c r="G318" s="29">
        <v>133849.20000000001</v>
      </c>
      <c r="H318" s="29">
        <f t="shared" si="35"/>
        <v>104.85188652271154</v>
      </c>
      <c r="I318" s="29">
        <f t="shared" si="36"/>
        <v>110.32467050765314</v>
      </c>
    </row>
    <row r="319" spans="1:9" s="25" customFormat="1" ht="31.5" x14ac:dyDescent="0.25">
      <c r="A319" s="102" t="s">
        <v>207</v>
      </c>
      <c r="B319" s="104" t="s">
        <v>593</v>
      </c>
      <c r="C319" s="33" t="s">
        <v>7</v>
      </c>
      <c r="D319" s="19" t="s">
        <v>80</v>
      </c>
      <c r="E319" s="27">
        <v>35352.400000000001</v>
      </c>
      <c r="F319" s="27">
        <v>79840.23</v>
      </c>
      <c r="G319" s="27">
        <v>67563.509999999995</v>
      </c>
      <c r="H319" s="29">
        <f t="shared" si="35"/>
        <v>191.11435150088818</v>
      </c>
      <c r="I319" s="29">
        <f t="shared" si="36"/>
        <v>84.623390989730368</v>
      </c>
    </row>
    <row r="320" spans="1:9" s="25" customFormat="1" ht="63" x14ac:dyDescent="0.25">
      <c r="A320" s="102"/>
      <c r="B320" s="105"/>
      <c r="C320" s="80" t="s">
        <v>554</v>
      </c>
      <c r="D320" s="19" t="s">
        <v>282</v>
      </c>
      <c r="E320" s="29">
        <v>21080.400000000001</v>
      </c>
      <c r="F320" s="29">
        <v>21066.9</v>
      </c>
      <c r="G320" s="29">
        <v>18194.8</v>
      </c>
      <c r="H320" s="29">
        <f t="shared" si="35"/>
        <v>86.311455190603581</v>
      </c>
      <c r="I320" s="29">
        <f t="shared" si="36"/>
        <v>86.366764925072033</v>
      </c>
    </row>
    <row r="321" spans="1:9" s="25" customFormat="1" ht="31.5" x14ac:dyDescent="0.25">
      <c r="A321" s="102" t="s">
        <v>208</v>
      </c>
      <c r="B321" s="104" t="s">
        <v>226</v>
      </c>
      <c r="C321" s="33" t="s">
        <v>7</v>
      </c>
      <c r="D321" s="19" t="s">
        <v>80</v>
      </c>
      <c r="E321" s="27">
        <v>24840</v>
      </c>
      <c r="F321" s="27">
        <v>17424</v>
      </c>
      <c r="G321" s="27">
        <v>17640</v>
      </c>
      <c r="H321" s="29">
        <f t="shared" si="35"/>
        <v>71.014492753623188</v>
      </c>
      <c r="I321" s="29">
        <f t="shared" si="36"/>
        <v>101.2396694214876</v>
      </c>
    </row>
    <row r="322" spans="1:9" s="25" customFormat="1" ht="63" x14ac:dyDescent="0.25">
      <c r="A322" s="102"/>
      <c r="B322" s="105"/>
      <c r="C322" s="80" t="s">
        <v>554</v>
      </c>
      <c r="D322" s="19" t="s">
        <v>282</v>
      </c>
      <c r="E322" s="29">
        <v>4555.1000000000004</v>
      </c>
      <c r="F322" s="29">
        <v>4552.2</v>
      </c>
      <c r="G322" s="29">
        <v>4703.6000000000004</v>
      </c>
      <c r="H322" s="29">
        <f t="shared" si="35"/>
        <v>103.26008210577156</v>
      </c>
      <c r="I322" s="29">
        <f t="shared" si="36"/>
        <v>103.32586441720488</v>
      </c>
    </row>
    <row r="323" spans="1:9" s="25" customFormat="1" ht="31.5" x14ac:dyDescent="0.25">
      <c r="A323" s="102" t="s">
        <v>209</v>
      </c>
      <c r="B323" s="104" t="s">
        <v>594</v>
      </c>
      <c r="C323" s="33" t="s">
        <v>7</v>
      </c>
      <c r="D323" s="19" t="s">
        <v>83</v>
      </c>
      <c r="E323" s="19">
        <v>40</v>
      </c>
      <c r="F323" s="19">
        <v>47</v>
      </c>
      <c r="G323" s="19">
        <v>60</v>
      </c>
      <c r="H323" s="29">
        <f t="shared" si="35"/>
        <v>150</v>
      </c>
      <c r="I323" s="29">
        <f t="shared" si="36"/>
        <v>127.65957446808511</v>
      </c>
    </row>
    <row r="324" spans="1:9" s="25" customFormat="1" ht="63" x14ac:dyDescent="0.25">
      <c r="A324" s="102"/>
      <c r="B324" s="105"/>
      <c r="C324" s="80" t="s">
        <v>554</v>
      </c>
      <c r="D324" s="19" t="s">
        <v>282</v>
      </c>
      <c r="E324" s="29">
        <v>5352.3</v>
      </c>
      <c r="F324" s="29">
        <v>5348.9</v>
      </c>
      <c r="G324" s="29">
        <v>6969</v>
      </c>
      <c r="H324" s="29">
        <f t="shared" si="35"/>
        <v>130.2057059581862</v>
      </c>
      <c r="I324" s="29">
        <f t="shared" si="36"/>
        <v>130.28847052665037</v>
      </c>
    </row>
    <row r="325" spans="1:9" s="25" customFormat="1" ht="31.5" x14ac:dyDescent="0.25">
      <c r="A325" s="102" t="s">
        <v>210</v>
      </c>
      <c r="B325" s="104" t="s">
        <v>118</v>
      </c>
      <c r="C325" s="33" t="s">
        <v>7</v>
      </c>
      <c r="D325" s="19" t="s">
        <v>83</v>
      </c>
      <c r="E325" s="19">
        <v>40</v>
      </c>
      <c r="F325" s="19">
        <v>41</v>
      </c>
      <c r="G325" s="19">
        <v>44</v>
      </c>
      <c r="H325" s="29">
        <f t="shared" si="35"/>
        <v>110.00000000000001</v>
      </c>
      <c r="I325" s="29">
        <f t="shared" si="36"/>
        <v>107.31707317073172</v>
      </c>
    </row>
    <row r="326" spans="1:9" s="25" customFormat="1" ht="63" x14ac:dyDescent="0.25">
      <c r="A326" s="102"/>
      <c r="B326" s="105"/>
      <c r="C326" s="80" t="s">
        <v>554</v>
      </c>
      <c r="D326" s="19" t="s">
        <v>282</v>
      </c>
      <c r="E326" s="29">
        <v>919.1</v>
      </c>
      <c r="F326" s="29">
        <v>918.4</v>
      </c>
      <c r="G326" s="29">
        <v>1006</v>
      </c>
      <c r="H326" s="29">
        <f t="shared" si="35"/>
        <v>109.45490153410947</v>
      </c>
      <c r="I326" s="29">
        <f t="shared" si="36"/>
        <v>109.53832752613242</v>
      </c>
    </row>
    <row r="327" spans="1:9" s="25" customFormat="1" ht="66" customHeight="1" x14ac:dyDescent="0.25">
      <c r="A327" s="102" t="s">
        <v>211</v>
      </c>
      <c r="B327" s="104" t="s">
        <v>592</v>
      </c>
      <c r="C327" s="33" t="s">
        <v>7</v>
      </c>
      <c r="D327" s="19" t="s">
        <v>83</v>
      </c>
      <c r="E327" s="83">
        <v>1</v>
      </c>
      <c r="F327" s="83">
        <v>1</v>
      </c>
      <c r="G327" s="83">
        <v>1</v>
      </c>
      <c r="H327" s="29">
        <f t="shared" si="35"/>
        <v>100</v>
      </c>
      <c r="I327" s="29">
        <f t="shared" si="36"/>
        <v>100</v>
      </c>
    </row>
    <row r="328" spans="1:9" s="25" customFormat="1" ht="60" customHeight="1" x14ac:dyDescent="0.25">
      <c r="A328" s="102"/>
      <c r="B328" s="105"/>
      <c r="C328" s="80" t="s">
        <v>554</v>
      </c>
      <c r="D328" s="19" t="s">
        <v>282</v>
      </c>
      <c r="E328" s="6">
        <v>350</v>
      </c>
      <c r="F328" s="6">
        <v>96</v>
      </c>
      <c r="G328" s="6">
        <v>96</v>
      </c>
      <c r="H328" s="29">
        <f t="shared" si="35"/>
        <v>27.428571428571431</v>
      </c>
      <c r="I328" s="29">
        <f t="shared" si="36"/>
        <v>100</v>
      </c>
    </row>
    <row r="329" spans="1:9" s="25" customFormat="1" ht="31.5" x14ac:dyDescent="0.25">
      <c r="A329" s="102" t="s">
        <v>212</v>
      </c>
      <c r="B329" s="104" t="s">
        <v>591</v>
      </c>
      <c r="C329" s="33" t="s">
        <v>7</v>
      </c>
      <c r="D329" s="19" t="s">
        <v>138</v>
      </c>
      <c r="E329" s="83">
        <v>112</v>
      </c>
      <c r="F329" s="5">
        <v>112</v>
      </c>
      <c r="G329" s="5">
        <v>117</v>
      </c>
      <c r="H329" s="29">
        <f t="shared" si="35"/>
        <v>104.46428571428572</v>
      </c>
      <c r="I329" s="29">
        <f t="shared" si="36"/>
        <v>104.46428571428572</v>
      </c>
    </row>
    <row r="330" spans="1:9" s="25" customFormat="1" ht="125.25" customHeight="1" x14ac:dyDescent="0.25">
      <c r="A330" s="102"/>
      <c r="B330" s="105"/>
      <c r="C330" s="80" t="s">
        <v>554</v>
      </c>
      <c r="D330" s="19" t="s">
        <v>282</v>
      </c>
      <c r="E330" s="6">
        <v>16301.5</v>
      </c>
      <c r="F330" s="6">
        <v>16291</v>
      </c>
      <c r="G330" s="6">
        <v>17369</v>
      </c>
      <c r="H330" s="29">
        <f t="shared" si="35"/>
        <v>106.54847713400608</v>
      </c>
      <c r="I330" s="29">
        <f t="shared" si="36"/>
        <v>106.61715057393653</v>
      </c>
    </row>
    <row r="331" spans="1:9" s="25" customFormat="1" ht="31.5" x14ac:dyDescent="0.25">
      <c r="A331" s="102" t="s">
        <v>213</v>
      </c>
      <c r="B331" s="104" t="s">
        <v>227</v>
      </c>
      <c r="C331" s="33" t="s">
        <v>7</v>
      </c>
      <c r="D331" s="19" t="s">
        <v>80</v>
      </c>
      <c r="E331" s="29">
        <v>31861.5</v>
      </c>
      <c r="F331" s="29">
        <v>208342.39999999999</v>
      </c>
      <c r="G331" s="29">
        <v>232213.7</v>
      </c>
      <c r="H331" s="29">
        <f t="shared" si="35"/>
        <v>728.82224628470101</v>
      </c>
      <c r="I331" s="29">
        <f t="shared" si="36"/>
        <v>111.45772535979235</v>
      </c>
    </row>
    <row r="332" spans="1:9" s="25" customFormat="1" ht="63" x14ac:dyDescent="0.25">
      <c r="A332" s="102"/>
      <c r="B332" s="105"/>
      <c r="C332" s="80" t="s">
        <v>554</v>
      </c>
      <c r="D332" s="19" t="s">
        <v>282</v>
      </c>
      <c r="E332" s="29">
        <v>22090.5</v>
      </c>
      <c r="F332" s="29">
        <v>25920</v>
      </c>
      <c r="G332" s="29">
        <v>29485.200000000001</v>
      </c>
      <c r="H332" s="29">
        <f t="shared" si="35"/>
        <v>133.47457051673797</v>
      </c>
      <c r="I332" s="29">
        <f t="shared" si="36"/>
        <v>113.75462962962963</v>
      </c>
    </row>
    <row r="333" spans="1:9" s="25" customFormat="1" ht="31.5" x14ac:dyDescent="0.25">
      <c r="A333" s="102" t="s">
        <v>505</v>
      </c>
      <c r="B333" s="104" t="s">
        <v>228</v>
      </c>
      <c r="C333" s="33" t="s">
        <v>7</v>
      </c>
      <c r="D333" s="19" t="s">
        <v>80</v>
      </c>
      <c r="E333" s="29">
        <v>1347</v>
      </c>
      <c r="F333" s="29">
        <v>1362</v>
      </c>
      <c r="G333" s="29">
        <v>1322</v>
      </c>
      <c r="H333" s="29">
        <f t="shared" si="35"/>
        <v>98.144023756495912</v>
      </c>
      <c r="I333" s="29">
        <f t="shared" si="36"/>
        <v>97.063142437591779</v>
      </c>
    </row>
    <row r="334" spans="1:9" s="25" customFormat="1" ht="63" x14ac:dyDescent="0.25">
      <c r="A334" s="102"/>
      <c r="B334" s="105"/>
      <c r="C334" s="80" t="s">
        <v>554</v>
      </c>
      <c r="D334" s="19" t="s">
        <v>282</v>
      </c>
      <c r="E334" s="29">
        <v>365657.2</v>
      </c>
      <c r="F334" s="29">
        <v>388750.4</v>
      </c>
      <c r="G334" s="29">
        <v>385108.5</v>
      </c>
      <c r="H334" s="29">
        <f t="shared" si="35"/>
        <v>105.31954519150723</v>
      </c>
      <c r="I334" s="29">
        <f t="shared" si="36"/>
        <v>99.063177812807396</v>
      </c>
    </row>
    <row r="335" spans="1:9" s="10" customFormat="1" ht="15" customHeight="1" x14ac:dyDescent="0.25">
      <c r="A335" s="9"/>
      <c r="B335" s="110" t="s">
        <v>9</v>
      </c>
      <c r="C335" s="111"/>
      <c r="D335" s="81" t="s">
        <v>282</v>
      </c>
      <c r="E335" s="4">
        <f>E292+E294+E296+E298+E300+E302+E304+E306+E308+E310+E312+E314+E316+E318+E320+E322+E324+E326+E328+E330+E332+E334</f>
        <v>1464495.8000000003</v>
      </c>
      <c r="F335" s="4">
        <f t="shared" ref="F335:G335" si="37">F292+F294+F296+F298+F300+F302+F304+F306+F308+F310+F312+F314+F316+F318+F320+F322+F324+F326+F328+F330+F332+F334</f>
        <v>1430959.3</v>
      </c>
      <c r="G335" s="4">
        <f t="shared" si="37"/>
        <v>1430339.4</v>
      </c>
      <c r="H335" s="4">
        <f t="shared" si="35"/>
        <v>97.667702427005906</v>
      </c>
      <c r="I335" s="4">
        <f t="shared" si="36"/>
        <v>99.956679410798046</v>
      </c>
    </row>
    <row r="336" spans="1:9" ht="26.25" customHeight="1" x14ac:dyDescent="0.25">
      <c r="A336" s="8" t="s">
        <v>39</v>
      </c>
      <c r="B336" s="112" t="s">
        <v>31</v>
      </c>
      <c r="C336" s="113"/>
      <c r="D336" s="113"/>
      <c r="E336" s="113"/>
      <c r="F336" s="113"/>
      <c r="G336" s="113"/>
      <c r="H336" s="113"/>
      <c r="I336" s="113"/>
    </row>
    <row r="337" spans="1:13" s="10" customFormat="1" ht="34.5" customHeight="1" x14ac:dyDescent="0.25">
      <c r="A337" s="102" t="s">
        <v>37</v>
      </c>
      <c r="B337" s="103" t="s">
        <v>398</v>
      </c>
      <c r="C337" s="65" t="s">
        <v>399</v>
      </c>
      <c r="D337" s="63" t="s">
        <v>400</v>
      </c>
      <c r="E337" s="11">
        <v>21632</v>
      </c>
      <c r="F337" s="12">
        <v>17100</v>
      </c>
      <c r="G337" s="12">
        <v>17100</v>
      </c>
      <c r="H337" s="13">
        <f>G337/E337*100</f>
        <v>79.049556213017752</v>
      </c>
      <c r="I337" s="13">
        <f>G337/F337*100</f>
        <v>100</v>
      </c>
      <c r="K337" s="14"/>
      <c r="L337" s="14"/>
      <c r="M337" s="14"/>
    </row>
    <row r="338" spans="1:13" s="10" customFormat="1" ht="66" customHeight="1" x14ac:dyDescent="0.25">
      <c r="A338" s="102"/>
      <c r="B338" s="103"/>
      <c r="C338" s="61" t="s">
        <v>554</v>
      </c>
      <c r="D338" s="63" t="s">
        <v>282</v>
      </c>
      <c r="E338" s="63">
        <v>4735</v>
      </c>
      <c r="F338" s="15">
        <v>3743</v>
      </c>
      <c r="G338" s="16">
        <v>3743</v>
      </c>
      <c r="H338" s="13">
        <f t="shared" ref="H338:H348" si="38">G338/E338*100</f>
        <v>79.049630411826826</v>
      </c>
      <c r="I338" s="13">
        <f t="shared" ref="I338:I348" si="39">G338/F338*100</f>
        <v>100</v>
      </c>
      <c r="K338" s="14"/>
      <c r="L338" s="14"/>
    </row>
    <row r="339" spans="1:13" s="10" customFormat="1" ht="31.5" x14ac:dyDescent="0.25">
      <c r="A339" s="102" t="s">
        <v>38</v>
      </c>
      <c r="B339" s="103" t="s">
        <v>403</v>
      </c>
      <c r="C339" s="17" t="s">
        <v>556</v>
      </c>
      <c r="D339" s="63" t="s">
        <v>404</v>
      </c>
      <c r="E339" s="11">
        <v>448</v>
      </c>
      <c r="F339" s="12">
        <v>400</v>
      </c>
      <c r="G339" s="12">
        <v>400</v>
      </c>
      <c r="H339" s="13">
        <f t="shared" si="38"/>
        <v>89.285714285714292</v>
      </c>
      <c r="I339" s="13">
        <f t="shared" si="39"/>
        <v>100</v>
      </c>
      <c r="K339" s="14"/>
      <c r="L339" s="14"/>
    </row>
    <row r="340" spans="1:13" s="10" customFormat="1" ht="69.75" customHeight="1" x14ac:dyDescent="0.25">
      <c r="A340" s="102"/>
      <c r="B340" s="103"/>
      <c r="C340" s="61" t="s">
        <v>554</v>
      </c>
      <c r="D340" s="63" t="s">
        <v>282</v>
      </c>
      <c r="E340" s="63">
        <v>2353.5</v>
      </c>
      <c r="F340" s="7">
        <v>2101.4</v>
      </c>
      <c r="G340" s="7">
        <v>2101.4</v>
      </c>
      <c r="H340" s="13">
        <f t="shared" si="38"/>
        <v>89.288294030167833</v>
      </c>
      <c r="I340" s="13">
        <f t="shared" si="39"/>
        <v>100</v>
      </c>
      <c r="K340" s="14"/>
      <c r="L340" s="14"/>
    </row>
    <row r="341" spans="1:13" s="10" customFormat="1" ht="18.75" x14ac:dyDescent="0.25">
      <c r="A341" s="102" t="s">
        <v>151</v>
      </c>
      <c r="B341" s="103" t="s">
        <v>405</v>
      </c>
      <c r="C341" s="65" t="s">
        <v>406</v>
      </c>
      <c r="D341" s="63" t="s">
        <v>139</v>
      </c>
      <c r="E341" s="12">
        <v>2269</v>
      </c>
      <c r="F341" s="12">
        <v>2400</v>
      </c>
      <c r="G341" s="12">
        <v>2400</v>
      </c>
      <c r="H341" s="13">
        <f t="shared" si="38"/>
        <v>105.77346848832086</v>
      </c>
      <c r="I341" s="13">
        <f t="shared" si="39"/>
        <v>100</v>
      </c>
      <c r="K341" s="14"/>
      <c r="L341" s="14"/>
    </row>
    <row r="342" spans="1:13" s="10" customFormat="1" ht="63" x14ac:dyDescent="0.25">
      <c r="A342" s="102"/>
      <c r="B342" s="103"/>
      <c r="C342" s="61" t="s">
        <v>554</v>
      </c>
      <c r="D342" s="63" t="s">
        <v>282</v>
      </c>
      <c r="E342" s="7">
        <v>6048.4</v>
      </c>
      <c r="F342" s="7">
        <v>6394.2</v>
      </c>
      <c r="G342" s="7">
        <v>6394.2</v>
      </c>
      <c r="H342" s="13">
        <f t="shared" si="38"/>
        <v>105.71721446994246</v>
      </c>
      <c r="I342" s="13">
        <f t="shared" si="39"/>
        <v>100</v>
      </c>
      <c r="K342" s="14"/>
      <c r="L342" s="14"/>
    </row>
    <row r="343" spans="1:13" s="10" customFormat="1" ht="18.75" x14ac:dyDescent="0.25">
      <c r="A343" s="114" t="s">
        <v>152</v>
      </c>
      <c r="B343" s="103" t="s">
        <v>407</v>
      </c>
      <c r="C343" s="17" t="s">
        <v>401</v>
      </c>
      <c r="D343" s="63" t="s">
        <v>402</v>
      </c>
      <c r="E343" s="12">
        <v>615182.18999999994</v>
      </c>
      <c r="F343" s="12">
        <v>650000</v>
      </c>
      <c r="G343" s="12">
        <v>650000</v>
      </c>
      <c r="H343" s="13">
        <f t="shared" si="38"/>
        <v>105.65975585216472</v>
      </c>
      <c r="I343" s="13">
        <f t="shared" si="39"/>
        <v>100</v>
      </c>
      <c r="K343" s="14"/>
      <c r="L343" s="14"/>
    </row>
    <row r="344" spans="1:13" s="10" customFormat="1" ht="63" x14ac:dyDescent="0.25">
      <c r="A344" s="115"/>
      <c r="B344" s="103"/>
      <c r="C344" s="61" t="s">
        <v>554</v>
      </c>
      <c r="D344" s="63" t="s">
        <v>282</v>
      </c>
      <c r="E344" s="7">
        <v>15195</v>
      </c>
      <c r="F344" s="7">
        <v>16055</v>
      </c>
      <c r="G344" s="7">
        <v>16055</v>
      </c>
      <c r="H344" s="13">
        <f t="shared" si="38"/>
        <v>105.65975649884831</v>
      </c>
      <c r="I344" s="13">
        <f t="shared" si="39"/>
        <v>100</v>
      </c>
      <c r="K344" s="14"/>
      <c r="L344" s="14"/>
    </row>
    <row r="345" spans="1:13" s="10" customFormat="1" ht="18.75" x14ac:dyDescent="0.25">
      <c r="A345" s="114" t="s">
        <v>153</v>
      </c>
      <c r="B345" s="103" t="s">
        <v>557</v>
      </c>
      <c r="C345" s="65" t="s">
        <v>408</v>
      </c>
      <c r="D345" s="63" t="s">
        <v>409</v>
      </c>
      <c r="E345" s="11">
        <v>500</v>
      </c>
      <c r="F345" s="12">
        <v>500</v>
      </c>
      <c r="G345" s="12">
        <v>500</v>
      </c>
      <c r="H345" s="13">
        <f t="shared" si="38"/>
        <v>100</v>
      </c>
      <c r="I345" s="13">
        <f t="shared" si="39"/>
        <v>100</v>
      </c>
      <c r="K345" s="14"/>
      <c r="L345" s="14"/>
    </row>
    <row r="346" spans="1:13" s="10" customFormat="1" ht="63" x14ac:dyDescent="0.25">
      <c r="A346" s="115"/>
      <c r="B346" s="103"/>
      <c r="C346" s="61" t="s">
        <v>554</v>
      </c>
      <c r="D346" s="63" t="s">
        <v>282</v>
      </c>
      <c r="E346" s="18">
        <v>20000</v>
      </c>
      <c r="F346" s="18">
        <v>20000</v>
      </c>
      <c r="G346" s="16">
        <v>20000</v>
      </c>
      <c r="H346" s="13">
        <f t="shared" si="38"/>
        <v>100</v>
      </c>
      <c r="I346" s="13">
        <f t="shared" si="39"/>
        <v>100</v>
      </c>
      <c r="K346" s="14"/>
      <c r="L346" s="14"/>
    </row>
    <row r="347" spans="1:13" s="10" customFormat="1" ht="31.5" x14ac:dyDescent="0.25">
      <c r="A347" s="114" t="s">
        <v>154</v>
      </c>
      <c r="B347" s="103" t="s">
        <v>410</v>
      </c>
      <c r="C347" s="65" t="s">
        <v>399</v>
      </c>
      <c r="D347" s="19" t="s">
        <v>400</v>
      </c>
      <c r="E347" s="20">
        <v>1069</v>
      </c>
      <c r="F347" s="21">
        <v>1152</v>
      </c>
      <c r="G347" s="21">
        <v>1152</v>
      </c>
      <c r="H347" s="13">
        <f t="shared" si="38"/>
        <v>107.7642656688494</v>
      </c>
      <c r="I347" s="13">
        <f t="shared" si="39"/>
        <v>100</v>
      </c>
      <c r="K347" s="14"/>
      <c r="L347" s="14"/>
    </row>
    <row r="348" spans="1:13" s="10" customFormat="1" ht="63" x14ac:dyDescent="0.25">
      <c r="A348" s="115"/>
      <c r="B348" s="103"/>
      <c r="C348" s="61" t="s">
        <v>554</v>
      </c>
      <c r="D348" s="19" t="s">
        <v>282</v>
      </c>
      <c r="E348" s="19">
        <v>493.8</v>
      </c>
      <c r="F348" s="22">
        <v>532.1</v>
      </c>
      <c r="G348" s="23">
        <v>532.1</v>
      </c>
      <c r="H348" s="13">
        <f t="shared" si="38"/>
        <v>107.75617658971244</v>
      </c>
      <c r="I348" s="13">
        <f t="shared" si="39"/>
        <v>100</v>
      </c>
      <c r="K348" s="14"/>
      <c r="L348" s="14"/>
    </row>
    <row r="349" spans="1:13" s="10" customFormat="1" x14ac:dyDescent="0.25">
      <c r="A349" s="9"/>
      <c r="B349" s="110" t="s">
        <v>9</v>
      </c>
      <c r="C349" s="111"/>
      <c r="D349" s="68" t="s">
        <v>282</v>
      </c>
      <c r="E349" s="4">
        <f>E338+E340+E342+E344+E346+E348</f>
        <v>48825.700000000004</v>
      </c>
      <c r="F349" s="4">
        <f t="shared" ref="F349:G349" si="40">F338+F340+F342+F344+F346+F348</f>
        <v>48825.7</v>
      </c>
      <c r="G349" s="4">
        <f t="shared" si="40"/>
        <v>48825.7</v>
      </c>
      <c r="H349" s="4">
        <f>G349/E349*100</f>
        <v>99.999999999999986</v>
      </c>
      <c r="I349" s="4">
        <f>G349/F349*100</f>
        <v>100</v>
      </c>
      <c r="K349" s="14"/>
      <c r="L349" s="14"/>
    </row>
    <row r="350" spans="1:13" ht="27" customHeight="1" x14ac:dyDescent="0.25">
      <c r="A350" s="8" t="s">
        <v>40</v>
      </c>
      <c r="B350" s="112" t="s">
        <v>437</v>
      </c>
      <c r="C350" s="113"/>
      <c r="D350" s="113"/>
      <c r="E350" s="113"/>
      <c r="F350" s="113"/>
      <c r="G350" s="113"/>
      <c r="H350" s="113"/>
      <c r="I350" s="113"/>
    </row>
    <row r="351" spans="1:13" s="10" customFormat="1" ht="31.5" x14ac:dyDescent="0.25">
      <c r="A351" s="102" t="s">
        <v>41</v>
      </c>
      <c r="B351" s="141" t="s">
        <v>438</v>
      </c>
      <c r="C351" s="65" t="s">
        <v>7</v>
      </c>
      <c r="D351" s="79" t="s">
        <v>313</v>
      </c>
      <c r="E351" s="59">
        <v>7</v>
      </c>
      <c r="F351" s="59">
        <v>7</v>
      </c>
      <c r="G351" s="59">
        <v>7</v>
      </c>
      <c r="H351" s="22">
        <f t="shared" ref="H351:H385" si="41">G351/E351*100</f>
        <v>100</v>
      </c>
      <c r="I351" s="22">
        <f t="shared" ref="I351:I385" si="42">G351/F351*100</f>
        <v>100</v>
      </c>
    </row>
    <row r="352" spans="1:13" s="10" customFormat="1" ht="63" x14ac:dyDescent="0.25">
      <c r="A352" s="102"/>
      <c r="B352" s="142"/>
      <c r="C352" s="61" t="s">
        <v>79</v>
      </c>
      <c r="D352" s="63" t="s">
        <v>282</v>
      </c>
      <c r="E352" s="22">
        <v>2160.5</v>
      </c>
      <c r="F352" s="22">
        <v>2125.8000000000002</v>
      </c>
      <c r="G352" s="22">
        <v>2125.8000000000002</v>
      </c>
      <c r="H352" s="22">
        <f t="shared" si="41"/>
        <v>98.393890303170579</v>
      </c>
      <c r="I352" s="22">
        <f t="shared" si="42"/>
        <v>100</v>
      </c>
    </row>
    <row r="353" spans="1:9" s="10" customFormat="1" ht="31.5" x14ac:dyDescent="0.25">
      <c r="A353" s="102" t="s">
        <v>42</v>
      </c>
      <c r="B353" s="137" t="s">
        <v>304</v>
      </c>
      <c r="C353" s="65" t="s">
        <v>7</v>
      </c>
      <c r="D353" s="63" t="s">
        <v>138</v>
      </c>
      <c r="E353" s="24">
        <v>7781</v>
      </c>
      <c r="F353" s="24">
        <v>7751</v>
      </c>
      <c r="G353" s="24">
        <v>7751</v>
      </c>
      <c r="H353" s="22">
        <f t="shared" si="41"/>
        <v>99.614445444030338</v>
      </c>
      <c r="I353" s="22">
        <f t="shared" si="42"/>
        <v>100</v>
      </c>
    </row>
    <row r="354" spans="1:9" s="10" customFormat="1" ht="63" x14ac:dyDescent="0.25">
      <c r="A354" s="102"/>
      <c r="B354" s="137"/>
      <c r="C354" s="61" t="s">
        <v>79</v>
      </c>
      <c r="D354" s="63" t="s">
        <v>282</v>
      </c>
      <c r="E354" s="22">
        <v>376174.60000000003</v>
      </c>
      <c r="F354" s="22">
        <v>361842.4</v>
      </c>
      <c r="G354" s="22">
        <v>361842.4</v>
      </c>
      <c r="H354" s="22">
        <f t="shared" si="41"/>
        <v>96.190013892485027</v>
      </c>
      <c r="I354" s="22">
        <f t="shared" si="42"/>
        <v>100</v>
      </c>
    </row>
    <row r="355" spans="1:9" s="10" customFormat="1" ht="31.5" x14ac:dyDescent="0.25">
      <c r="A355" s="102" t="s">
        <v>291</v>
      </c>
      <c r="B355" s="137" t="s">
        <v>305</v>
      </c>
      <c r="C355" s="65" t="s">
        <v>7</v>
      </c>
      <c r="D355" s="63" t="s">
        <v>138</v>
      </c>
      <c r="E355" s="24">
        <v>1212</v>
      </c>
      <c r="F355" s="24">
        <v>1163</v>
      </c>
      <c r="G355" s="24">
        <v>1163</v>
      </c>
      <c r="H355" s="22">
        <f t="shared" si="41"/>
        <v>95.957095709570964</v>
      </c>
      <c r="I355" s="22">
        <f t="shared" si="42"/>
        <v>100</v>
      </c>
    </row>
    <row r="356" spans="1:9" s="10" customFormat="1" ht="63" x14ac:dyDescent="0.25">
      <c r="A356" s="102"/>
      <c r="B356" s="137"/>
      <c r="C356" s="61" t="s">
        <v>79</v>
      </c>
      <c r="D356" s="63" t="s">
        <v>282</v>
      </c>
      <c r="E356" s="22">
        <v>54422</v>
      </c>
      <c r="F356" s="22">
        <v>51616.6</v>
      </c>
      <c r="G356" s="22">
        <v>51616.6</v>
      </c>
      <c r="H356" s="22">
        <f t="shared" si="41"/>
        <v>94.845099408327513</v>
      </c>
      <c r="I356" s="22">
        <f t="shared" si="42"/>
        <v>100</v>
      </c>
    </row>
    <row r="357" spans="1:9" s="10" customFormat="1" ht="31.5" x14ac:dyDescent="0.25">
      <c r="A357" s="102" t="s">
        <v>292</v>
      </c>
      <c r="B357" s="100" t="s">
        <v>306</v>
      </c>
      <c r="C357" s="65" t="s">
        <v>7</v>
      </c>
      <c r="D357" s="63" t="s">
        <v>138</v>
      </c>
      <c r="E357" s="63">
        <v>23</v>
      </c>
      <c r="F357" s="50">
        <v>18</v>
      </c>
      <c r="G357" s="50">
        <v>18</v>
      </c>
      <c r="H357" s="22">
        <f t="shared" si="41"/>
        <v>78.260869565217391</v>
      </c>
      <c r="I357" s="22">
        <f t="shared" si="42"/>
        <v>100</v>
      </c>
    </row>
    <row r="358" spans="1:9" s="10" customFormat="1" ht="63" x14ac:dyDescent="0.25">
      <c r="A358" s="102"/>
      <c r="B358" s="101"/>
      <c r="C358" s="61" t="s">
        <v>79</v>
      </c>
      <c r="D358" s="63" t="s">
        <v>282</v>
      </c>
      <c r="E358" s="7">
        <v>4302.6000000000004</v>
      </c>
      <c r="F358" s="22">
        <v>4207</v>
      </c>
      <c r="G358" s="22">
        <v>4207</v>
      </c>
      <c r="H358" s="22">
        <f t="shared" si="41"/>
        <v>97.77808766792171</v>
      </c>
      <c r="I358" s="22">
        <f t="shared" si="42"/>
        <v>100</v>
      </c>
    </row>
    <row r="359" spans="1:9" s="10" customFormat="1" ht="31.5" x14ac:dyDescent="0.25">
      <c r="A359" s="102" t="s">
        <v>293</v>
      </c>
      <c r="B359" s="100" t="s">
        <v>307</v>
      </c>
      <c r="C359" s="65" t="s">
        <v>7</v>
      </c>
      <c r="D359" s="63" t="s">
        <v>138</v>
      </c>
      <c r="E359" s="63">
        <v>5</v>
      </c>
      <c r="F359" s="50">
        <v>5</v>
      </c>
      <c r="G359" s="50">
        <v>5</v>
      </c>
      <c r="H359" s="22">
        <f t="shared" si="41"/>
        <v>100</v>
      </c>
      <c r="I359" s="22">
        <f t="shared" si="42"/>
        <v>100</v>
      </c>
    </row>
    <row r="360" spans="1:9" s="10" customFormat="1" ht="63" x14ac:dyDescent="0.25">
      <c r="A360" s="102"/>
      <c r="B360" s="101"/>
      <c r="C360" s="61" t="s">
        <v>79</v>
      </c>
      <c r="D360" s="63" t="s">
        <v>282</v>
      </c>
      <c r="E360" s="7">
        <v>1034.2</v>
      </c>
      <c r="F360" s="22">
        <v>1027.8</v>
      </c>
      <c r="G360" s="22">
        <v>1027.8</v>
      </c>
      <c r="H360" s="22">
        <f t="shared" si="41"/>
        <v>99.381164184877193</v>
      </c>
      <c r="I360" s="22">
        <f t="shared" si="42"/>
        <v>100</v>
      </c>
    </row>
    <row r="361" spans="1:9" s="10" customFormat="1" ht="31.5" x14ac:dyDescent="0.25">
      <c r="A361" s="102" t="s">
        <v>294</v>
      </c>
      <c r="B361" s="100" t="s">
        <v>308</v>
      </c>
      <c r="C361" s="65" t="s">
        <v>7</v>
      </c>
      <c r="D361" s="63" t="s">
        <v>138</v>
      </c>
      <c r="E361" s="63">
        <v>34</v>
      </c>
      <c r="F361" s="50">
        <v>41</v>
      </c>
      <c r="G361" s="50">
        <v>41</v>
      </c>
      <c r="H361" s="22">
        <f t="shared" si="41"/>
        <v>120.58823529411764</v>
      </c>
      <c r="I361" s="22">
        <f t="shared" si="42"/>
        <v>100</v>
      </c>
    </row>
    <row r="362" spans="1:9" s="10" customFormat="1" ht="63" x14ac:dyDescent="0.25">
      <c r="A362" s="102"/>
      <c r="B362" s="101"/>
      <c r="C362" s="61" t="s">
        <v>79</v>
      </c>
      <c r="D362" s="63" t="s">
        <v>282</v>
      </c>
      <c r="E362" s="7">
        <v>1471.8</v>
      </c>
      <c r="F362" s="7">
        <v>1461.1</v>
      </c>
      <c r="G362" s="7">
        <v>1461.1</v>
      </c>
      <c r="H362" s="22">
        <f t="shared" si="41"/>
        <v>99.272999048783788</v>
      </c>
      <c r="I362" s="22">
        <f t="shared" si="42"/>
        <v>100</v>
      </c>
    </row>
    <row r="363" spans="1:9" s="10" customFormat="1" ht="31.5" x14ac:dyDescent="0.25">
      <c r="A363" s="102" t="s">
        <v>295</v>
      </c>
      <c r="B363" s="103" t="s">
        <v>309</v>
      </c>
      <c r="C363" s="65" t="s">
        <v>7</v>
      </c>
      <c r="D363" s="63" t="s">
        <v>138</v>
      </c>
      <c r="E363" s="63">
        <v>1</v>
      </c>
      <c r="F363" s="50">
        <v>1</v>
      </c>
      <c r="G363" s="50">
        <v>1</v>
      </c>
      <c r="H363" s="22">
        <f t="shared" si="41"/>
        <v>100</v>
      </c>
      <c r="I363" s="22">
        <f t="shared" si="42"/>
        <v>100</v>
      </c>
    </row>
    <row r="364" spans="1:9" s="10" customFormat="1" ht="63" x14ac:dyDescent="0.25">
      <c r="A364" s="102"/>
      <c r="B364" s="103"/>
      <c r="C364" s="61" t="s">
        <v>79</v>
      </c>
      <c r="D364" s="63" t="s">
        <v>282</v>
      </c>
      <c r="E364" s="7">
        <v>498.8</v>
      </c>
      <c r="F364" s="7">
        <v>290.2</v>
      </c>
      <c r="G364" s="7">
        <v>290.2</v>
      </c>
      <c r="H364" s="22">
        <f t="shared" si="41"/>
        <v>58.17963111467521</v>
      </c>
      <c r="I364" s="22">
        <f t="shared" si="42"/>
        <v>100</v>
      </c>
    </row>
    <row r="365" spans="1:9" s="10" customFormat="1" ht="31.5" customHeight="1" x14ac:dyDescent="0.25">
      <c r="A365" s="102" t="s">
        <v>296</v>
      </c>
      <c r="B365" s="103" t="s">
        <v>445</v>
      </c>
      <c r="C365" s="65" t="s">
        <v>7</v>
      </c>
      <c r="D365" s="63" t="s">
        <v>138</v>
      </c>
      <c r="E365" s="63">
        <v>28</v>
      </c>
      <c r="F365" s="24">
        <v>32</v>
      </c>
      <c r="G365" s="50">
        <v>32</v>
      </c>
      <c r="H365" s="22">
        <f t="shared" si="41"/>
        <v>114.28571428571428</v>
      </c>
      <c r="I365" s="22">
        <f t="shared" si="42"/>
        <v>100</v>
      </c>
    </row>
    <row r="366" spans="1:9" s="10" customFormat="1" ht="128.25" customHeight="1" x14ac:dyDescent="0.25">
      <c r="A366" s="102"/>
      <c r="B366" s="103"/>
      <c r="C366" s="61" t="s">
        <v>79</v>
      </c>
      <c r="D366" s="63" t="s">
        <v>282</v>
      </c>
      <c r="E366" s="7">
        <v>2584.5</v>
      </c>
      <c r="F366" s="7">
        <v>2580.5</v>
      </c>
      <c r="G366" s="7">
        <v>2580.5</v>
      </c>
      <c r="H366" s="22">
        <f t="shared" si="41"/>
        <v>99.845231185916035</v>
      </c>
      <c r="I366" s="22">
        <f t="shared" si="42"/>
        <v>100</v>
      </c>
    </row>
    <row r="367" spans="1:9" s="10" customFormat="1" ht="31.5" customHeight="1" x14ac:dyDescent="0.25">
      <c r="A367" s="102" t="s">
        <v>297</v>
      </c>
      <c r="B367" s="103" t="s">
        <v>444</v>
      </c>
      <c r="C367" s="65" t="s">
        <v>7</v>
      </c>
      <c r="D367" s="63" t="s">
        <v>138</v>
      </c>
      <c r="E367" s="63">
        <v>106</v>
      </c>
      <c r="F367" s="24">
        <v>102</v>
      </c>
      <c r="G367" s="50">
        <v>102</v>
      </c>
      <c r="H367" s="22">
        <f t="shared" si="41"/>
        <v>96.226415094339629</v>
      </c>
      <c r="I367" s="22">
        <f t="shared" si="42"/>
        <v>100</v>
      </c>
    </row>
    <row r="368" spans="1:9" s="10" customFormat="1" ht="132.75" customHeight="1" x14ac:dyDescent="0.25">
      <c r="A368" s="102"/>
      <c r="B368" s="103"/>
      <c r="C368" s="61" t="s">
        <v>79</v>
      </c>
      <c r="D368" s="63" t="s">
        <v>282</v>
      </c>
      <c r="E368" s="7">
        <v>9858.9</v>
      </c>
      <c r="F368" s="7">
        <v>9849.7000000000007</v>
      </c>
      <c r="G368" s="7">
        <v>9849.7000000000007</v>
      </c>
      <c r="H368" s="22">
        <f t="shared" si="41"/>
        <v>99.906683301382515</v>
      </c>
      <c r="I368" s="22">
        <f t="shared" si="42"/>
        <v>100</v>
      </c>
    </row>
    <row r="369" spans="1:9" s="10" customFormat="1" ht="31.5" x14ac:dyDescent="0.25">
      <c r="A369" s="102" t="s">
        <v>298</v>
      </c>
      <c r="B369" s="103" t="s">
        <v>310</v>
      </c>
      <c r="C369" s="65" t="s">
        <v>7</v>
      </c>
      <c r="D369" s="63" t="s">
        <v>311</v>
      </c>
      <c r="E369" s="59" t="s">
        <v>311</v>
      </c>
      <c r="F369" s="59" t="s">
        <v>311</v>
      </c>
      <c r="G369" s="59" t="s">
        <v>311</v>
      </c>
      <c r="H369" s="22" t="s">
        <v>311</v>
      </c>
      <c r="I369" s="22" t="s">
        <v>311</v>
      </c>
    </row>
    <row r="370" spans="1:9" s="10" customFormat="1" ht="63" x14ac:dyDescent="0.25">
      <c r="A370" s="102"/>
      <c r="B370" s="103"/>
      <c r="C370" s="61" t="s">
        <v>79</v>
      </c>
      <c r="D370" s="63" t="s">
        <v>282</v>
      </c>
      <c r="E370" s="3">
        <v>0</v>
      </c>
      <c r="F370" s="3">
        <v>0</v>
      </c>
      <c r="G370" s="3">
        <v>0</v>
      </c>
      <c r="H370" s="22" t="s">
        <v>311</v>
      </c>
      <c r="I370" s="22" t="s">
        <v>311</v>
      </c>
    </row>
    <row r="371" spans="1:9" s="10" customFormat="1" ht="31.5" x14ac:dyDescent="0.25">
      <c r="A371" s="102" t="s">
        <v>299</v>
      </c>
      <c r="B371" s="103" t="s">
        <v>312</v>
      </c>
      <c r="C371" s="65" t="s">
        <v>7</v>
      </c>
      <c r="D371" s="63" t="s">
        <v>313</v>
      </c>
      <c r="E371" s="63">
        <v>151</v>
      </c>
      <c r="F371" s="24">
        <v>150</v>
      </c>
      <c r="G371" s="59">
        <v>150</v>
      </c>
      <c r="H371" s="22">
        <f t="shared" si="41"/>
        <v>99.337748344370851</v>
      </c>
      <c r="I371" s="22">
        <f t="shared" si="42"/>
        <v>100</v>
      </c>
    </row>
    <row r="372" spans="1:9" s="10" customFormat="1" ht="63" x14ac:dyDescent="0.25">
      <c r="A372" s="102"/>
      <c r="B372" s="103"/>
      <c r="C372" s="61" t="s">
        <v>79</v>
      </c>
      <c r="D372" s="63" t="s">
        <v>282</v>
      </c>
      <c r="E372" s="7">
        <v>26444.3</v>
      </c>
      <c r="F372" s="7">
        <v>24659</v>
      </c>
      <c r="G372" s="7">
        <v>24659</v>
      </c>
      <c r="H372" s="22">
        <f t="shared" si="41"/>
        <v>93.248828670072569</v>
      </c>
      <c r="I372" s="22">
        <f t="shared" si="42"/>
        <v>100</v>
      </c>
    </row>
    <row r="373" spans="1:9" s="10" customFormat="1" ht="31.5" customHeight="1" x14ac:dyDescent="0.25">
      <c r="A373" s="102" t="s">
        <v>300</v>
      </c>
      <c r="B373" s="103" t="s">
        <v>443</v>
      </c>
      <c r="C373" s="65" t="s">
        <v>7</v>
      </c>
      <c r="D373" s="63" t="s">
        <v>313</v>
      </c>
      <c r="E373" s="63">
        <v>26</v>
      </c>
      <c r="F373" s="24">
        <v>15</v>
      </c>
      <c r="G373" s="24">
        <v>15</v>
      </c>
      <c r="H373" s="22">
        <f t="shared" si="41"/>
        <v>57.692307692307686</v>
      </c>
      <c r="I373" s="22">
        <f t="shared" si="42"/>
        <v>100</v>
      </c>
    </row>
    <row r="374" spans="1:9" s="10" customFormat="1" ht="63" x14ac:dyDescent="0.25">
      <c r="A374" s="102"/>
      <c r="B374" s="103"/>
      <c r="C374" s="61" t="s">
        <v>79</v>
      </c>
      <c r="D374" s="63" t="s">
        <v>282</v>
      </c>
      <c r="E374" s="7">
        <v>9988.7999999999993</v>
      </c>
      <c r="F374" s="7">
        <v>5406.9</v>
      </c>
      <c r="G374" s="7">
        <v>5406.9</v>
      </c>
      <c r="H374" s="22">
        <f t="shared" si="41"/>
        <v>54.12962518020182</v>
      </c>
      <c r="I374" s="22">
        <f t="shared" si="42"/>
        <v>100</v>
      </c>
    </row>
    <row r="375" spans="1:9" s="10" customFormat="1" ht="31.5" customHeight="1" x14ac:dyDescent="0.25">
      <c r="A375" s="102" t="s">
        <v>301</v>
      </c>
      <c r="B375" s="103" t="s">
        <v>314</v>
      </c>
      <c r="C375" s="65" t="s">
        <v>7</v>
      </c>
      <c r="D375" s="63" t="s">
        <v>138</v>
      </c>
      <c r="E375" s="24">
        <v>4932</v>
      </c>
      <c r="F375" s="24">
        <v>4711</v>
      </c>
      <c r="G375" s="24">
        <v>4711</v>
      </c>
      <c r="H375" s="22">
        <f t="shared" si="41"/>
        <v>95.519059205190587</v>
      </c>
      <c r="I375" s="22">
        <f t="shared" si="42"/>
        <v>100</v>
      </c>
    </row>
    <row r="376" spans="1:9" s="10" customFormat="1" ht="63" x14ac:dyDescent="0.25">
      <c r="A376" s="102"/>
      <c r="B376" s="103"/>
      <c r="C376" s="61" t="s">
        <v>79</v>
      </c>
      <c r="D376" s="63" t="s">
        <v>282</v>
      </c>
      <c r="E376" s="7">
        <v>37101.9</v>
      </c>
      <c r="F376" s="7">
        <v>35384.9</v>
      </c>
      <c r="G376" s="7">
        <v>35384.9</v>
      </c>
      <c r="H376" s="22">
        <f t="shared" si="41"/>
        <v>95.372204657982479</v>
      </c>
      <c r="I376" s="22">
        <f t="shared" si="42"/>
        <v>100</v>
      </c>
    </row>
    <row r="377" spans="1:9" s="10" customFormat="1" ht="31.5" x14ac:dyDescent="0.25">
      <c r="A377" s="102" t="s">
        <v>302</v>
      </c>
      <c r="B377" s="103" t="s">
        <v>315</v>
      </c>
      <c r="C377" s="65" t="s">
        <v>7</v>
      </c>
      <c r="D377" s="63" t="s">
        <v>138</v>
      </c>
      <c r="E377" s="24">
        <v>2346</v>
      </c>
      <c r="F377" s="24">
        <v>2016</v>
      </c>
      <c r="G377" s="24">
        <v>2016</v>
      </c>
      <c r="H377" s="22">
        <f t="shared" si="41"/>
        <v>85.933503836317144</v>
      </c>
      <c r="I377" s="22">
        <f t="shared" si="42"/>
        <v>100</v>
      </c>
    </row>
    <row r="378" spans="1:9" s="10" customFormat="1" ht="63" x14ac:dyDescent="0.25">
      <c r="A378" s="102"/>
      <c r="B378" s="103"/>
      <c r="C378" s="61" t="s">
        <v>79</v>
      </c>
      <c r="D378" s="63" t="s">
        <v>282</v>
      </c>
      <c r="E378" s="7">
        <v>86230</v>
      </c>
      <c r="F378" s="7">
        <v>82648.899999999994</v>
      </c>
      <c r="G378" s="7">
        <v>81856.600000000006</v>
      </c>
      <c r="H378" s="22">
        <f t="shared" si="41"/>
        <v>94.928215238316142</v>
      </c>
      <c r="I378" s="22">
        <f t="shared" si="42"/>
        <v>99.041366551762948</v>
      </c>
    </row>
    <row r="379" spans="1:9" s="10" customFormat="1" ht="31.5" x14ac:dyDescent="0.25">
      <c r="A379" s="102" t="s">
        <v>303</v>
      </c>
      <c r="B379" s="103" t="s">
        <v>439</v>
      </c>
      <c r="C379" s="65" t="s">
        <v>7</v>
      </c>
      <c r="D379" s="63" t="s">
        <v>569</v>
      </c>
      <c r="E379" s="63" t="s">
        <v>311</v>
      </c>
      <c r="F379" s="24">
        <v>6824</v>
      </c>
      <c r="G379" s="41">
        <v>6824</v>
      </c>
      <c r="H379" s="22" t="s">
        <v>311</v>
      </c>
      <c r="I379" s="22">
        <f t="shared" si="42"/>
        <v>100</v>
      </c>
    </row>
    <row r="380" spans="1:9" s="10" customFormat="1" ht="63" x14ac:dyDescent="0.25">
      <c r="A380" s="102"/>
      <c r="B380" s="103"/>
      <c r="C380" s="61" t="s">
        <v>79</v>
      </c>
      <c r="D380" s="63" t="s">
        <v>282</v>
      </c>
      <c r="E380" s="7">
        <v>8199.4</v>
      </c>
      <c r="F380" s="7">
        <v>6395.9</v>
      </c>
      <c r="G380" s="7">
        <v>6395.9</v>
      </c>
      <c r="H380" s="22">
        <f t="shared" si="41"/>
        <v>78.004488133278045</v>
      </c>
      <c r="I380" s="22">
        <f t="shared" si="42"/>
        <v>100</v>
      </c>
    </row>
    <row r="381" spans="1:9" s="10" customFormat="1" ht="31.5" x14ac:dyDescent="0.25">
      <c r="A381" s="102" t="s">
        <v>440</v>
      </c>
      <c r="B381" s="100" t="s">
        <v>442</v>
      </c>
      <c r="C381" s="65" t="s">
        <v>7</v>
      </c>
      <c r="D381" s="50" t="s">
        <v>83</v>
      </c>
      <c r="E381" s="24">
        <v>6538</v>
      </c>
      <c r="F381" s="24">
        <v>3854</v>
      </c>
      <c r="G381" s="24">
        <v>3854</v>
      </c>
      <c r="H381" s="22">
        <f t="shared" si="41"/>
        <v>58.947690425206488</v>
      </c>
      <c r="I381" s="22">
        <f t="shared" si="42"/>
        <v>100</v>
      </c>
    </row>
    <row r="382" spans="1:9" s="10" customFormat="1" ht="63" x14ac:dyDescent="0.25">
      <c r="A382" s="102"/>
      <c r="B382" s="101"/>
      <c r="C382" s="61" t="s">
        <v>79</v>
      </c>
      <c r="D382" s="63" t="s">
        <v>282</v>
      </c>
      <c r="E382" s="7">
        <v>24962.6</v>
      </c>
      <c r="F382" s="7">
        <v>14712.7</v>
      </c>
      <c r="G382" s="7">
        <v>14712.7</v>
      </c>
      <c r="H382" s="22">
        <f t="shared" si="41"/>
        <v>58.938972703163941</v>
      </c>
      <c r="I382" s="22">
        <f t="shared" si="42"/>
        <v>100</v>
      </c>
    </row>
    <row r="383" spans="1:9" s="10" customFormat="1" ht="31.5" x14ac:dyDescent="0.25">
      <c r="A383" s="102" t="s">
        <v>441</v>
      </c>
      <c r="B383" s="103" t="s">
        <v>84</v>
      </c>
      <c r="C383" s="65" t="s">
        <v>7</v>
      </c>
      <c r="D383" s="50" t="s">
        <v>138</v>
      </c>
      <c r="E383" s="24">
        <v>12447</v>
      </c>
      <c r="F383" s="24" t="s">
        <v>311</v>
      </c>
      <c r="G383" s="24" t="s">
        <v>311</v>
      </c>
      <c r="H383" s="22" t="s">
        <v>311</v>
      </c>
      <c r="I383" s="22" t="s">
        <v>311</v>
      </c>
    </row>
    <row r="384" spans="1:9" s="10" customFormat="1" ht="63" x14ac:dyDescent="0.25">
      <c r="A384" s="102"/>
      <c r="B384" s="103"/>
      <c r="C384" s="61" t="s">
        <v>79</v>
      </c>
      <c r="D384" s="63" t="s">
        <v>282</v>
      </c>
      <c r="E384" s="7">
        <v>21871.9</v>
      </c>
      <c r="F384" s="7">
        <v>0</v>
      </c>
      <c r="G384" s="7">
        <v>0</v>
      </c>
      <c r="H384" s="22">
        <f t="shared" si="41"/>
        <v>0</v>
      </c>
      <c r="I384" s="22" t="s">
        <v>311</v>
      </c>
    </row>
    <row r="385" spans="1:9" s="10" customFormat="1" ht="25.5" customHeight="1" x14ac:dyDescent="0.25">
      <c r="A385" s="9"/>
      <c r="B385" s="110" t="s">
        <v>9</v>
      </c>
      <c r="C385" s="111"/>
      <c r="D385" s="68" t="s">
        <v>282</v>
      </c>
      <c r="E385" s="4">
        <f>E352+E354+E356+E358+E360+E362+E364+E366+E368+E370+E372+E374+E376+E378+E380+E382+E384</f>
        <v>667306.80000000005</v>
      </c>
      <c r="F385" s="4">
        <f>F352+F354+F356+F358+F360+F362+F364+F366+F368+F370+F372+F374+F376+F378+F380+F382+F384</f>
        <v>604209.4</v>
      </c>
      <c r="G385" s="4">
        <f t="shared" ref="G385" si="43">G352+G354+G356+G358+G360+G362+G364+G366+G368+G370+G372+G374+G376+G378+G380+G382+G384</f>
        <v>603417.1</v>
      </c>
      <c r="H385" s="4">
        <f t="shared" si="41"/>
        <v>90.425738206174415</v>
      </c>
      <c r="I385" s="4">
        <f t="shared" si="42"/>
        <v>99.868869964618227</v>
      </c>
    </row>
    <row r="386" spans="1:9" s="1" customFormat="1" ht="25.5" customHeight="1" x14ac:dyDescent="0.25">
      <c r="A386" s="8" t="s">
        <v>44</v>
      </c>
      <c r="B386" s="112" t="s">
        <v>48</v>
      </c>
      <c r="C386" s="113"/>
      <c r="D386" s="113"/>
      <c r="E386" s="113"/>
      <c r="F386" s="113"/>
      <c r="G386" s="113"/>
      <c r="H386" s="113"/>
      <c r="I386" s="113"/>
    </row>
    <row r="387" spans="1:9" s="10" customFormat="1" ht="47.25" customHeight="1" x14ac:dyDescent="0.25">
      <c r="A387" s="102" t="s">
        <v>43</v>
      </c>
      <c r="B387" s="100" t="s">
        <v>322</v>
      </c>
      <c r="C387" s="65" t="s">
        <v>7</v>
      </c>
      <c r="D387" s="40" t="s">
        <v>128</v>
      </c>
      <c r="E387" s="40">
        <v>2</v>
      </c>
      <c r="F387" s="24">
        <v>2</v>
      </c>
      <c r="G387" s="41">
        <v>2</v>
      </c>
      <c r="H387" s="3">
        <f>G387/E387*100</f>
        <v>100</v>
      </c>
      <c r="I387" s="3">
        <f>G387/F387*100</f>
        <v>100</v>
      </c>
    </row>
    <row r="388" spans="1:9" s="10" customFormat="1" ht="71.25" customHeight="1" x14ac:dyDescent="0.25">
      <c r="A388" s="102"/>
      <c r="B388" s="101"/>
      <c r="C388" s="61" t="s">
        <v>554</v>
      </c>
      <c r="D388" s="63" t="s">
        <v>282</v>
      </c>
      <c r="E388" s="63">
        <v>836.2</v>
      </c>
      <c r="F388" s="3">
        <v>836.2</v>
      </c>
      <c r="G388" s="3">
        <v>836.2</v>
      </c>
      <c r="H388" s="3">
        <f t="shared" ref="H388:H406" si="44">G388/E388*100</f>
        <v>100</v>
      </c>
      <c r="I388" s="3">
        <f t="shared" ref="I388:I406" si="45">G388/F388*100</f>
        <v>100</v>
      </c>
    </row>
    <row r="389" spans="1:9" s="10" customFormat="1" ht="71.25" customHeight="1" x14ac:dyDescent="0.25">
      <c r="A389" s="102" t="s">
        <v>316</v>
      </c>
      <c r="B389" s="100" t="s">
        <v>323</v>
      </c>
      <c r="C389" s="65" t="s">
        <v>7</v>
      </c>
      <c r="D389" s="40" t="s">
        <v>128</v>
      </c>
      <c r="E389" s="40">
        <v>555</v>
      </c>
      <c r="F389" s="41">
        <v>376</v>
      </c>
      <c r="G389" s="41">
        <v>376</v>
      </c>
      <c r="H389" s="3">
        <f t="shared" si="44"/>
        <v>67.747747747747738</v>
      </c>
      <c r="I389" s="3">
        <f t="shared" si="45"/>
        <v>100</v>
      </c>
    </row>
    <row r="390" spans="1:9" s="10" customFormat="1" ht="71.25" customHeight="1" x14ac:dyDescent="0.25">
      <c r="A390" s="102"/>
      <c r="B390" s="101"/>
      <c r="C390" s="61" t="s">
        <v>554</v>
      </c>
      <c r="D390" s="63" t="s">
        <v>282</v>
      </c>
      <c r="E390" s="3">
        <v>634.20000000000005</v>
      </c>
      <c r="F390" s="3">
        <v>430.5</v>
      </c>
      <c r="G390" s="3">
        <v>430.5</v>
      </c>
      <c r="H390" s="3">
        <f t="shared" si="44"/>
        <v>67.880794701986744</v>
      </c>
      <c r="I390" s="3">
        <f t="shared" si="45"/>
        <v>100</v>
      </c>
    </row>
    <row r="391" spans="1:9" s="10" customFormat="1" ht="46.5" customHeight="1" x14ac:dyDescent="0.25">
      <c r="A391" s="102" t="s">
        <v>317</v>
      </c>
      <c r="B391" s="100" t="s">
        <v>324</v>
      </c>
      <c r="C391" s="65" t="s">
        <v>7</v>
      </c>
      <c r="D391" s="40" t="s">
        <v>128</v>
      </c>
      <c r="E391" s="40">
        <v>27</v>
      </c>
      <c r="F391" s="41">
        <v>29</v>
      </c>
      <c r="G391" s="41">
        <v>29</v>
      </c>
      <c r="H391" s="3">
        <f t="shared" si="44"/>
        <v>107.40740740740742</v>
      </c>
      <c r="I391" s="3">
        <f t="shared" si="45"/>
        <v>100</v>
      </c>
    </row>
    <row r="392" spans="1:9" s="10" customFormat="1" ht="71.25" customHeight="1" x14ac:dyDescent="0.25">
      <c r="A392" s="102"/>
      <c r="B392" s="140"/>
      <c r="C392" s="61" t="s">
        <v>554</v>
      </c>
      <c r="D392" s="63" t="s">
        <v>282</v>
      </c>
      <c r="E392" s="3">
        <v>2710.5</v>
      </c>
      <c r="F392" s="3">
        <v>2911.3</v>
      </c>
      <c r="G392" s="3">
        <v>2911.3</v>
      </c>
      <c r="H392" s="3">
        <f t="shared" si="44"/>
        <v>107.40822726434239</v>
      </c>
      <c r="I392" s="3">
        <f t="shared" si="45"/>
        <v>100</v>
      </c>
    </row>
    <row r="393" spans="1:9" s="10" customFormat="1" ht="52.5" customHeight="1" x14ac:dyDescent="0.25">
      <c r="A393" s="102" t="s">
        <v>318</v>
      </c>
      <c r="B393" s="100" t="s">
        <v>325</v>
      </c>
      <c r="C393" s="65" t="s">
        <v>7</v>
      </c>
      <c r="D393" s="40" t="s">
        <v>128</v>
      </c>
      <c r="E393" s="40">
        <v>27</v>
      </c>
      <c r="F393" s="41">
        <v>31</v>
      </c>
      <c r="G393" s="41">
        <v>31</v>
      </c>
      <c r="H393" s="3">
        <f t="shared" si="44"/>
        <v>114.81481481481481</v>
      </c>
      <c r="I393" s="3">
        <f t="shared" si="45"/>
        <v>100</v>
      </c>
    </row>
    <row r="394" spans="1:9" s="10" customFormat="1" ht="71.25" customHeight="1" x14ac:dyDescent="0.25">
      <c r="A394" s="102"/>
      <c r="B394" s="140"/>
      <c r="C394" s="61" t="s">
        <v>554</v>
      </c>
      <c r="D394" s="63" t="s">
        <v>282</v>
      </c>
      <c r="E394" s="3">
        <v>3169.8</v>
      </c>
      <c r="F394" s="3">
        <v>3639.4</v>
      </c>
      <c r="G394" s="3">
        <v>3639.4</v>
      </c>
      <c r="H394" s="3">
        <f t="shared" si="44"/>
        <v>114.81481481481481</v>
      </c>
      <c r="I394" s="3">
        <f t="shared" si="45"/>
        <v>100</v>
      </c>
    </row>
    <row r="395" spans="1:9" s="10" customFormat="1" ht="44.25" customHeight="1" x14ac:dyDescent="0.25">
      <c r="A395" s="102" t="s">
        <v>319</v>
      </c>
      <c r="B395" s="100" t="s">
        <v>326</v>
      </c>
      <c r="C395" s="65" t="s">
        <v>7</v>
      </c>
      <c r="D395" s="40" t="s">
        <v>128</v>
      </c>
      <c r="E395" s="40">
        <v>27</v>
      </c>
      <c r="F395" s="41">
        <v>27</v>
      </c>
      <c r="G395" s="41">
        <v>27</v>
      </c>
      <c r="H395" s="3">
        <f t="shared" si="44"/>
        <v>100</v>
      </c>
      <c r="I395" s="3">
        <f t="shared" si="45"/>
        <v>100</v>
      </c>
    </row>
    <row r="396" spans="1:9" s="10" customFormat="1" ht="71.25" customHeight="1" x14ac:dyDescent="0.25">
      <c r="A396" s="102"/>
      <c r="B396" s="140"/>
      <c r="C396" s="61" t="s">
        <v>554</v>
      </c>
      <c r="D396" s="63" t="s">
        <v>282</v>
      </c>
      <c r="E396" s="3">
        <v>2771.9</v>
      </c>
      <c r="F396" s="3">
        <v>2771.9</v>
      </c>
      <c r="G396" s="3">
        <v>2771.9</v>
      </c>
      <c r="H396" s="3">
        <f t="shared" si="44"/>
        <v>100</v>
      </c>
      <c r="I396" s="3">
        <f t="shared" si="45"/>
        <v>100</v>
      </c>
    </row>
    <row r="397" spans="1:9" s="10" customFormat="1" ht="49.5" customHeight="1" x14ac:dyDescent="0.25">
      <c r="A397" s="102" t="s">
        <v>320</v>
      </c>
      <c r="B397" s="100" t="s">
        <v>327</v>
      </c>
      <c r="C397" s="65" t="s">
        <v>7</v>
      </c>
      <c r="D397" s="40" t="s">
        <v>128</v>
      </c>
      <c r="E397" s="40">
        <v>46</v>
      </c>
      <c r="F397" s="41">
        <v>30</v>
      </c>
      <c r="G397" s="41">
        <v>30</v>
      </c>
      <c r="H397" s="3">
        <f t="shared" si="44"/>
        <v>65.217391304347828</v>
      </c>
      <c r="I397" s="3">
        <f t="shared" si="45"/>
        <v>100</v>
      </c>
    </row>
    <row r="398" spans="1:9" s="10" customFormat="1" ht="71.25" customHeight="1" x14ac:dyDescent="0.25">
      <c r="A398" s="102"/>
      <c r="B398" s="140"/>
      <c r="C398" s="61" t="s">
        <v>554</v>
      </c>
      <c r="D398" s="63" t="s">
        <v>282</v>
      </c>
      <c r="E398" s="3">
        <v>1419.1</v>
      </c>
      <c r="F398" s="3">
        <v>952.4</v>
      </c>
      <c r="G398" s="3">
        <v>952.4</v>
      </c>
      <c r="H398" s="3">
        <f t="shared" si="44"/>
        <v>67.112958917623843</v>
      </c>
      <c r="I398" s="3">
        <f t="shared" si="45"/>
        <v>100</v>
      </c>
    </row>
    <row r="399" spans="1:9" s="10" customFormat="1" ht="46.5" customHeight="1" x14ac:dyDescent="0.25">
      <c r="A399" s="102" t="s">
        <v>321</v>
      </c>
      <c r="B399" s="100" t="s">
        <v>328</v>
      </c>
      <c r="C399" s="65" t="s">
        <v>7</v>
      </c>
      <c r="D399" s="40" t="s">
        <v>128</v>
      </c>
      <c r="E399" s="40">
        <v>8</v>
      </c>
      <c r="F399" s="41">
        <v>8</v>
      </c>
      <c r="G399" s="41">
        <v>8</v>
      </c>
      <c r="H399" s="3">
        <f t="shared" si="44"/>
        <v>100</v>
      </c>
      <c r="I399" s="3">
        <f t="shared" si="45"/>
        <v>100</v>
      </c>
    </row>
    <row r="400" spans="1:9" s="10" customFormat="1" ht="71.25" customHeight="1" x14ac:dyDescent="0.25">
      <c r="A400" s="102"/>
      <c r="B400" s="101"/>
      <c r="C400" s="61" t="s">
        <v>554</v>
      </c>
      <c r="D400" s="63" t="s">
        <v>282</v>
      </c>
      <c r="E400" s="3">
        <v>7925.4</v>
      </c>
      <c r="F400" s="3">
        <v>7925.4</v>
      </c>
      <c r="G400" s="3">
        <v>7925.4</v>
      </c>
      <c r="H400" s="3">
        <f t="shared" si="44"/>
        <v>100</v>
      </c>
      <c r="I400" s="3">
        <f t="shared" si="45"/>
        <v>100</v>
      </c>
    </row>
    <row r="401" spans="1:9" s="10" customFormat="1" ht="38.25" customHeight="1" x14ac:dyDescent="0.25">
      <c r="A401" s="102" t="s">
        <v>464</v>
      </c>
      <c r="B401" s="100" t="s">
        <v>465</v>
      </c>
      <c r="C401" s="65" t="s">
        <v>7</v>
      </c>
      <c r="D401" s="40" t="s">
        <v>128</v>
      </c>
      <c r="E401" s="40">
        <v>1</v>
      </c>
      <c r="F401" s="41">
        <v>1</v>
      </c>
      <c r="G401" s="41">
        <v>1</v>
      </c>
      <c r="H401" s="3">
        <f t="shared" si="44"/>
        <v>100</v>
      </c>
      <c r="I401" s="3">
        <f t="shared" si="45"/>
        <v>100</v>
      </c>
    </row>
    <row r="402" spans="1:9" s="10" customFormat="1" ht="63" x14ac:dyDescent="0.25">
      <c r="A402" s="102"/>
      <c r="B402" s="101"/>
      <c r="C402" s="61" t="s">
        <v>554</v>
      </c>
      <c r="D402" s="63" t="s">
        <v>282</v>
      </c>
      <c r="E402" s="63">
        <v>1935.1</v>
      </c>
      <c r="F402" s="3">
        <v>1935.1</v>
      </c>
      <c r="G402" s="3">
        <v>1935.1</v>
      </c>
      <c r="H402" s="3">
        <f t="shared" si="44"/>
        <v>100</v>
      </c>
      <c r="I402" s="3">
        <f t="shared" si="45"/>
        <v>100</v>
      </c>
    </row>
    <row r="403" spans="1:9" s="10" customFormat="1" ht="42.75" customHeight="1" x14ac:dyDescent="0.25">
      <c r="A403" s="102" t="s">
        <v>463</v>
      </c>
      <c r="B403" s="100" t="s">
        <v>466</v>
      </c>
      <c r="C403" s="65" t="s">
        <v>7</v>
      </c>
      <c r="D403" s="40" t="s">
        <v>128</v>
      </c>
      <c r="E403" s="40">
        <v>110</v>
      </c>
      <c r="F403" s="41">
        <v>110</v>
      </c>
      <c r="G403" s="41">
        <v>110</v>
      </c>
      <c r="H403" s="3">
        <f t="shared" si="44"/>
        <v>100</v>
      </c>
      <c r="I403" s="3">
        <f t="shared" si="45"/>
        <v>100</v>
      </c>
    </row>
    <row r="404" spans="1:9" s="10" customFormat="1" ht="63" x14ac:dyDescent="0.25">
      <c r="A404" s="102"/>
      <c r="B404" s="101"/>
      <c r="C404" s="61" t="s">
        <v>554</v>
      </c>
      <c r="D404" s="63" t="s">
        <v>282</v>
      </c>
      <c r="E404" s="63">
        <v>1007.2</v>
      </c>
      <c r="F404" s="3">
        <v>1007.2</v>
      </c>
      <c r="G404" s="3">
        <v>1007.2</v>
      </c>
      <c r="H404" s="3">
        <f t="shared" si="44"/>
        <v>100</v>
      </c>
      <c r="I404" s="3">
        <f t="shared" si="45"/>
        <v>100</v>
      </c>
    </row>
    <row r="405" spans="1:9" s="10" customFormat="1" x14ac:dyDescent="0.25">
      <c r="A405" s="60"/>
      <c r="B405" s="138" t="s">
        <v>329</v>
      </c>
      <c r="C405" s="139"/>
      <c r="D405" s="63" t="s">
        <v>282</v>
      </c>
      <c r="E405" s="63">
        <v>16.899999999999999</v>
      </c>
      <c r="F405" s="7">
        <v>16.899999999999999</v>
      </c>
      <c r="G405" s="3">
        <v>16.899999999999999</v>
      </c>
      <c r="H405" s="3">
        <f t="shared" si="44"/>
        <v>100</v>
      </c>
      <c r="I405" s="3">
        <f t="shared" si="45"/>
        <v>100</v>
      </c>
    </row>
    <row r="406" spans="1:9" s="10" customFormat="1" ht="25.5" customHeight="1" x14ac:dyDescent="0.25">
      <c r="A406" s="9"/>
      <c r="B406" s="110" t="s">
        <v>9</v>
      </c>
      <c r="C406" s="111"/>
      <c r="D406" s="68" t="s">
        <v>282</v>
      </c>
      <c r="E406" s="4">
        <f>E388+E390+E392+E394+E396+E398+E400+E402+E404+E405</f>
        <v>22426.3</v>
      </c>
      <c r="F406" s="4">
        <f>F388+F390+F392+F394+F396+F398+F400+F402+F404+F405</f>
        <v>22426.3</v>
      </c>
      <c r="G406" s="4">
        <f t="shared" ref="G406" si="46">G388+G390+G392+G394+G396+G398+G400+G402+G404+G405</f>
        <v>22426.3</v>
      </c>
      <c r="H406" s="4">
        <f t="shared" si="44"/>
        <v>100</v>
      </c>
      <c r="I406" s="4">
        <f t="shared" si="45"/>
        <v>100</v>
      </c>
    </row>
    <row r="407" spans="1:9" s="10" customFormat="1" ht="27" customHeight="1" x14ac:dyDescent="0.25">
      <c r="A407" s="8" t="s">
        <v>50</v>
      </c>
      <c r="B407" s="112" t="s">
        <v>49</v>
      </c>
      <c r="C407" s="113"/>
      <c r="D407" s="113"/>
      <c r="E407" s="113"/>
      <c r="F407" s="113"/>
      <c r="G407" s="113"/>
      <c r="H407" s="113"/>
      <c r="I407" s="113"/>
    </row>
    <row r="408" spans="1:9" s="10" customFormat="1" ht="35.25" customHeight="1" x14ac:dyDescent="0.25">
      <c r="A408" s="102" t="s">
        <v>52</v>
      </c>
      <c r="B408" s="141" t="s">
        <v>265</v>
      </c>
      <c r="C408" s="94" t="s">
        <v>7</v>
      </c>
      <c r="D408" s="96" t="s">
        <v>251</v>
      </c>
      <c r="E408" s="24">
        <v>2513</v>
      </c>
      <c r="F408" s="24">
        <v>2510</v>
      </c>
      <c r="G408" s="24">
        <v>2513</v>
      </c>
      <c r="H408" s="3">
        <f>G408/E408*100</f>
        <v>100</v>
      </c>
      <c r="I408" s="7">
        <f>G408/F408*100</f>
        <v>100.11952191235061</v>
      </c>
    </row>
    <row r="409" spans="1:9" s="10" customFormat="1" ht="63" x14ac:dyDescent="0.25">
      <c r="A409" s="102"/>
      <c r="B409" s="142"/>
      <c r="C409" s="93" t="s">
        <v>554</v>
      </c>
      <c r="D409" s="96" t="s">
        <v>282</v>
      </c>
      <c r="E409" s="3">
        <v>149190.5</v>
      </c>
      <c r="F409" s="3">
        <v>149190.5</v>
      </c>
      <c r="G409" s="3">
        <v>149190.5</v>
      </c>
      <c r="H409" s="3">
        <f t="shared" ref="H409:H454" si="47">G409/E409*100</f>
        <v>100</v>
      </c>
      <c r="I409" s="7">
        <f t="shared" ref="I409:I454" si="48">G409/F409*100</f>
        <v>100</v>
      </c>
    </row>
    <row r="410" spans="1:9" s="10" customFormat="1" ht="40.5" customHeight="1" x14ac:dyDescent="0.25">
      <c r="A410" s="102" t="s">
        <v>53</v>
      </c>
      <c r="B410" s="141" t="s">
        <v>266</v>
      </c>
      <c r="C410" s="93" t="s">
        <v>7</v>
      </c>
      <c r="D410" s="96" t="s">
        <v>595</v>
      </c>
      <c r="E410" s="24">
        <v>539028</v>
      </c>
      <c r="F410" s="24">
        <v>539028</v>
      </c>
      <c r="G410" s="24">
        <v>515520</v>
      </c>
      <c r="H410" s="3">
        <f t="shared" si="47"/>
        <v>95.638816536432245</v>
      </c>
      <c r="I410" s="7">
        <f t="shared" si="48"/>
        <v>95.638816536432245</v>
      </c>
    </row>
    <row r="411" spans="1:9" s="10" customFormat="1" ht="63" x14ac:dyDescent="0.25">
      <c r="A411" s="102"/>
      <c r="B411" s="142"/>
      <c r="C411" s="93" t="s">
        <v>554</v>
      </c>
      <c r="D411" s="96" t="s">
        <v>282</v>
      </c>
      <c r="E411" s="3">
        <v>14142.2</v>
      </c>
      <c r="F411" s="3">
        <v>14142.2</v>
      </c>
      <c r="G411" s="3">
        <v>14142.2</v>
      </c>
      <c r="H411" s="3">
        <f t="shared" si="47"/>
        <v>100</v>
      </c>
      <c r="I411" s="7">
        <f t="shared" si="48"/>
        <v>100</v>
      </c>
    </row>
    <row r="412" spans="1:9" s="10" customFormat="1" ht="45" customHeight="1" x14ac:dyDescent="0.25">
      <c r="A412" s="102" t="s">
        <v>230</v>
      </c>
      <c r="B412" s="100" t="s">
        <v>267</v>
      </c>
      <c r="C412" s="93" t="s">
        <v>7</v>
      </c>
      <c r="D412" s="96" t="s">
        <v>252</v>
      </c>
      <c r="E412" s="24">
        <v>442510</v>
      </c>
      <c r="F412" s="24">
        <v>442510</v>
      </c>
      <c r="G412" s="24">
        <v>445285</v>
      </c>
      <c r="H412" s="3">
        <f t="shared" si="47"/>
        <v>100.62710447221532</v>
      </c>
      <c r="I412" s="7">
        <f t="shared" si="48"/>
        <v>100.62710447221532</v>
      </c>
    </row>
    <row r="413" spans="1:9" s="10" customFormat="1" ht="63" x14ac:dyDescent="0.25">
      <c r="A413" s="102"/>
      <c r="B413" s="101"/>
      <c r="C413" s="93" t="s">
        <v>554</v>
      </c>
      <c r="D413" s="96" t="s">
        <v>282</v>
      </c>
      <c r="E413" s="3">
        <v>236960.5</v>
      </c>
      <c r="F413" s="3">
        <v>236960.5</v>
      </c>
      <c r="G413" s="3">
        <v>236960.5</v>
      </c>
      <c r="H413" s="3">
        <f t="shared" si="47"/>
        <v>100</v>
      </c>
      <c r="I413" s="7">
        <f t="shared" si="48"/>
        <v>100</v>
      </c>
    </row>
    <row r="414" spans="1:9" s="10" customFormat="1" ht="46.5" customHeight="1" x14ac:dyDescent="0.25">
      <c r="A414" s="102" t="s">
        <v>231</v>
      </c>
      <c r="B414" s="100" t="s">
        <v>148</v>
      </c>
      <c r="C414" s="93" t="s">
        <v>7</v>
      </c>
      <c r="D414" s="96" t="s">
        <v>253</v>
      </c>
      <c r="E414" s="24">
        <v>230415</v>
      </c>
      <c r="F414" s="24">
        <v>230415</v>
      </c>
      <c r="G414" s="24">
        <v>233474</v>
      </c>
      <c r="H414" s="3">
        <f t="shared" si="47"/>
        <v>101.327604539635</v>
      </c>
      <c r="I414" s="7">
        <f t="shared" si="48"/>
        <v>101.327604539635</v>
      </c>
    </row>
    <row r="415" spans="1:9" s="10" customFormat="1" ht="75" customHeight="1" x14ac:dyDescent="0.25">
      <c r="A415" s="102"/>
      <c r="B415" s="101"/>
      <c r="C415" s="93" t="s">
        <v>554</v>
      </c>
      <c r="D415" s="3" t="s">
        <v>282</v>
      </c>
      <c r="E415" s="3">
        <v>291509</v>
      </c>
      <c r="F415" s="3">
        <v>291509</v>
      </c>
      <c r="G415" s="3">
        <v>291509</v>
      </c>
      <c r="H415" s="3">
        <f t="shared" si="47"/>
        <v>100</v>
      </c>
      <c r="I415" s="7">
        <f t="shared" si="48"/>
        <v>100</v>
      </c>
    </row>
    <row r="416" spans="1:9" s="10" customFormat="1" ht="48" customHeight="1" x14ac:dyDescent="0.25">
      <c r="A416" s="102" t="s">
        <v>232</v>
      </c>
      <c r="B416" s="100" t="s">
        <v>446</v>
      </c>
      <c r="C416" s="93" t="s">
        <v>7</v>
      </c>
      <c r="D416" s="96" t="s">
        <v>252</v>
      </c>
      <c r="E416" s="24">
        <v>200</v>
      </c>
      <c r="F416" s="24">
        <v>200</v>
      </c>
      <c r="G416" s="24">
        <v>273</v>
      </c>
      <c r="H416" s="3">
        <f t="shared" si="47"/>
        <v>136.5</v>
      </c>
      <c r="I416" s="7">
        <f t="shared" si="48"/>
        <v>136.5</v>
      </c>
    </row>
    <row r="417" spans="1:9" s="10" customFormat="1" ht="75" customHeight="1" x14ac:dyDescent="0.25">
      <c r="A417" s="102"/>
      <c r="B417" s="101"/>
      <c r="C417" s="93" t="s">
        <v>554</v>
      </c>
      <c r="D417" s="96" t="s">
        <v>282</v>
      </c>
      <c r="E417" s="3">
        <v>3591.5</v>
      </c>
      <c r="F417" s="3">
        <v>3591.5</v>
      </c>
      <c r="G417" s="3">
        <v>3591.5</v>
      </c>
      <c r="H417" s="3">
        <f t="shared" si="47"/>
        <v>100</v>
      </c>
      <c r="I417" s="7">
        <f t="shared" si="48"/>
        <v>100</v>
      </c>
    </row>
    <row r="418" spans="1:9" s="10" customFormat="1" ht="46.5" customHeight="1" x14ac:dyDescent="0.25">
      <c r="A418" s="102" t="s">
        <v>233</v>
      </c>
      <c r="B418" s="100" t="s">
        <v>148</v>
      </c>
      <c r="C418" s="93" t="s">
        <v>7</v>
      </c>
      <c r="D418" s="96" t="s">
        <v>254</v>
      </c>
      <c r="E418" s="24">
        <v>1285</v>
      </c>
      <c r="F418" s="24">
        <v>1181</v>
      </c>
      <c r="G418" s="24">
        <v>1181</v>
      </c>
      <c r="H418" s="3">
        <f t="shared" si="47"/>
        <v>91.906614785992218</v>
      </c>
      <c r="I418" s="7">
        <f t="shared" si="48"/>
        <v>100</v>
      </c>
    </row>
    <row r="419" spans="1:9" s="10" customFormat="1" ht="75" customHeight="1" x14ac:dyDescent="0.25">
      <c r="A419" s="102"/>
      <c r="B419" s="101"/>
      <c r="C419" s="93" t="s">
        <v>554</v>
      </c>
      <c r="D419" s="96" t="s">
        <v>282</v>
      </c>
      <c r="E419" s="3">
        <v>8045.8</v>
      </c>
      <c r="F419" s="3">
        <v>8045.8</v>
      </c>
      <c r="G419" s="3">
        <v>8045.8</v>
      </c>
      <c r="H419" s="3">
        <f t="shared" si="47"/>
        <v>100</v>
      </c>
      <c r="I419" s="7">
        <f t="shared" si="48"/>
        <v>100</v>
      </c>
    </row>
    <row r="420" spans="1:9" s="10" customFormat="1" ht="31.5" x14ac:dyDescent="0.25">
      <c r="A420" s="102" t="s">
        <v>234</v>
      </c>
      <c r="B420" s="100" t="s">
        <v>447</v>
      </c>
      <c r="C420" s="93" t="s">
        <v>7</v>
      </c>
      <c r="D420" s="96" t="s">
        <v>254</v>
      </c>
      <c r="E420" s="24">
        <v>38595</v>
      </c>
      <c r="F420" s="24">
        <v>38595</v>
      </c>
      <c r="G420" s="24">
        <v>22479</v>
      </c>
      <c r="H420" s="3">
        <f t="shared" si="47"/>
        <v>58.243295763699962</v>
      </c>
      <c r="I420" s="7">
        <f t="shared" si="48"/>
        <v>58.243295763699962</v>
      </c>
    </row>
    <row r="421" spans="1:9" s="10" customFormat="1" ht="63" x14ac:dyDescent="0.25">
      <c r="A421" s="102"/>
      <c r="B421" s="101"/>
      <c r="C421" s="93" t="s">
        <v>554</v>
      </c>
      <c r="D421" s="96" t="s">
        <v>282</v>
      </c>
      <c r="E421" s="3">
        <v>28445.8</v>
      </c>
      <c r="F421" s="3">
        <v>28445.8</v>
      </c>
      <c r="G421" s="3">
        <v>28445.8</v>
      </c>
      <c r="H421" s="3">
        <f t="shared" si="47"/>
        <v>100</v>
      </c>
      <c r="I421" s="7">
        <f t="shared" si="48"/>
        <v>100</v>
      </c>
    </row>
    <row r="422" spans="1:9" s="10" customFormat="1" ht="31.5" customHeight="1" x14ac:dyDescent="0.25">
      <c r="A422" s="102" t="s">
        <v>235</v>
      </c>
      <c r="B422" s="100" t="s">
        <v>448</v>
      </c>
      <c r="C422" s="93" t="s">
        <v>7</v>
      </c>
      <c r="D422" s="96" t="s">
        <v>255</v>
      </c>
      <c r="E422" s="24">
        <v>15247</v>
      </c>
      <c r="F422" s="24">
        <v>15247</v>
      </c>
      <c r="G422" s="24">
        <v>14128</v>
      </c>
      <c r="H422" s="3">
        <f t="shared" si="47"/>
        <v>92.660851315012792</v>
      </c>
      <c r="I422" s="7">
        <f t="shared" si="48"/>
        <v>92.660851315012792</v>
      </c>
    </row>
    <row r="423" spans="1:9" s="10" customFormat="1" ht="63" x14ac:dyDescent="0.25">
      <c r="A423" s="102"/>
      <c r="B423" s="101"/>
      <c r="C423" s="93" t="s">
        <v>554</v>
      </c>
      <c r="D423" s="96" t="s">
        <v>282</v>
      </c>
      <c r="E423" s="3">
        <v>1415866.8</v>
      </c>
      <c r="F423" s="3">
        <v>1415866.8</v>
      </c>
      <c r="G423" s="3">
        <v>1415866.8</v>
      </c>
      <c r="H423" s="3">
        <f t="shared" si="47"/>
        <v>100</v>
      </c>
      <c r="I423" s="7">
        <f t="shared" si="48"/>
        <v>100</v>
      </c>
    </row>
    <row r="424" spans="1:9" s="10" customFormat="1" ht="31.5" x14ac:dyDescent="0.25">
      <c r="A424" s="102" t="s">
        <v>236</v>
      </c>
      <c r="B424" s="100" t="s">
        <v>446</v>
      </c>
      <c r="C424" s="93" t="s">
        <v>7</v>
      </c>
      <c r="D424" s="96" t="s">
        <v>256</v>
      </c>
      <c r="E424" s="24">
        <v>14490</v>
      </c>
      <c r="F424" s="24">
        <v>14490</v>
      </c>
      <c r="G424" s="24">
        <v>16895</v>
      </c>
      <c r="H424" s="3">
        <f t="shared" si="47"/>
        <v>116.59765355417528</v>
      </c>
      <c r="I424" s="7">
        <f t="shared" si="48"/>
        <v>116.59765355417528</v>
      </c>
    </row>
    <row r="425" spans="1:9" s="10" customFormat="1" ht="63" x14ac:dyDescent="0.25">
      <c r="A425" s="102"/>
      <c r="B425" s="101"/>
      <c r="C425" s="93" t="s">
        <v>554</v>
      </c>
      <c r="D425" s="96" t="s">
        <v>282</v>
      </c>
      <c r="E425" s="3">
        <v>284898.7</v>
      </c>
      <c r="F425" s="3">
        <v>284898.7</v>
      </c>
      <c r="G425" s="3">
        <v>284898.7</v>
      </c>
      <c r="H425" s="3">
        <f t="shared" si="47"/>
        <v>100</v>
      </c>
      <c r="I425" s="7">
        <f t="shared" si="48"/>
        <v>100</v>
      </c>
    </row>
    <row r="426" spans="1:9" s="10" customFormat="1" ht="31.5" x14ac:dyDescent="0.25">
      <c r="A426" s="102" t="s">
        <v>237</v>
      </c>
      <c r="B426" s="100" t="s">
        <v>449</v>
      </c>
      <c r="C426" s="93" t="s">
        <v>7</v>
      </c>
      <c r="D426" s="96" t="s">
        <v>256</v>
      </c>
      <c r="E426" s="24">
        <v>30000</v>
      </c>
      <c r="F426" s="24">
        <v>30000</v>
      </c>
      <c r="G426" s="24">
        <v>19741</v>
      </c>
      <c r="H426" s="3">
        <f t="shared" si="47"/>
        <v>65.803333333333342</v>
      </c>
      <c r="I426" s="7">
        <f t="shared" si="48"/>
        <v>65.803333333333342</v>
      </c>
    </row>
    <row r="427" spans="1:9" s="10" customFormat="1" ht="63" x14ac:dyDescent="0.25">
      <c r="A427" s="102"/>
      <c r="B427" s="101"/>
      <c r="C427" s="93" t="s">
        <v>554</v>
      </c>
      <c r="D427" s="96" t="s">
        <v>282</v>
      </c>
      <c r="E427" s="3">
        <v>84899.3</v>
      </c>
      <c r="F427" s="3">
        <v>84899.3</v>
      </c>
      <c r="G427" s="3">
        <v>84899.3</v>
      </c>
      <c r="H427" s="3">
        <f t="shared" si="47"/>
        <v>100</v>
      </c>
      <c r="I427" s="7">
        <f t="shared" si="48"/>
        <v>100</v>
      </c>
    </row>
    <row r="428" spans="1:9" s="10" customFormat="1" ht="31.5" customHeight="1" x14ac:dyDescent="0.25">
      <c r="A428" s="102" t="s">
        <v>238</v>
      </c>
      <c r="B428" s="100" t="s">
        <v>450</v>
      </c>
      <c r="C428" s="93" t="s">
        <v>7</v>
      </c>
      <c r="D428" s="96" t="s">
        <v>256</v>
      </c>
      <c r="E428" s="24">
        <v>39640</v>
      </c>
      <c r="F428" s="24">
        <v>39640</v>
      </c>
      <c r="G428" s="24">
        <v>31913</v>
      </c>
      <c r="H428" s="3">
        <f t="shared" si="47"/>
        <v>80.507063572149335</v>
      </c>
      <c r="I428" s="7">
        <f t="shared" si="48"/>
        <v>80.507063572149335</v>
      </c>
    </row>
    <row r="429" spans="1:9" s="10" customFormat="1" ht="63" x14ac:dyDescent="0.25">
      <c r="A429" s="102"/>
      <c r="B429" s="101"/>
      <c r="C429" s="93" t="s">
        <v>554</v>
      </c>
      <c r="D429" s="96" t="s">
        <v>282</v>
      </c>
      <c r="E429" s="3">
        <v>107624.8</v>
      </c>
      <c r="F429" s="3">
        <v>107624.8</v>
      </c>
      <c r="G429" s="3">
        <v>107624.8</v>
      </c>
      <c r="H429" s="3">
        <f t="shared" si="47"/>
        <v>100</v>
      </c>
      <c r="I429" s="7">
        <f t="shared" si="48"/>
        <v>100</v>
      </c>
    </row>
    <row r="430" spans="1:9" s="10" customFormat="1" ht="31.5" customHeight="1" x14ac:dyDescent="0.25">
      <c r="A430" s="102" t="s">
        <v>239</v>
      </c>
      <c r="B430" s="100" t="s">
        <v>451</v>
      </c>
      <c r="C430" s="93" t="s">
        <v>7</v>
      </c>
      <c r="D430" s="96" t="s">
        <v>255</v>
      </c>
      <c r="E430" s="24">
        <v>7130</v>
      </c>
      <c r="F430" s="24">
        <v>7130</v>
      </c>
      <c r="G430" s="24">
        <v>7246</v>
      </c>
      <c r="H430" s="3">
        <f t="shared" si="47"/>
        <v>101.62692847124826</v>
      </c>
      <c r="I430" s="7">
        <f t="shared" si="48"/>
        <v>101.62692847124826</v>
      </c>
    </row>
    <row r="431" spans="1:9" s="10" customFormat="1" ht="75" customHeight="1" x14ac:dyDescent="0.25">
      <c r="A431" s="102"/>
      <c r="B431" s="101"/>
      <c r="C431" s="93" t="s">
        <v>554</v>
      </c>
      <c r="D431" s="96" t="s">
        <v>282</v>
      </c>
      <c r="E431" s="3">
        <v>125865</v>
      </c>
      <c r="F431" s="3">
        <v>125865</v>
      </c>
      <c r="G431" s="3">
        <v>125865</v>
      </c>
      <c r="H431" s="3">
        <f t="shared" si="47"/>
        <v>100</v>
      </c>
      <c r="I431" s="7">
        <f t="shared" si="48"/>
        <v>100</v>
      </c>
    </row>
    <row r="432" spans="1:9" s="10" customFormat="1" ht="31.5" x14ac:dyDescent="0.25">
      <c r="A432" s="102" t="s">
        <v>240</v>
      </c>
      <c r="B432" s="100" t="s">
        <v>452</v>
      </c>
      <c r="C432" s="93" t="s">
        <v>7</v>
      </c>
      <c r="D432" s="96" t="s">
        <v>257</v>
      </c>
      <c r="E432" s="96">
        <v>50</v>
      </c>
      <c r="F432" s="24">
        <v>50</v>
      </c>
      <c r="G432" s="24">
        <v>49.81</v>
      </c>
      <c r="H432" s="3">
        <f t="shared" si="47"/>
        <v>99.62</v>
      </c>
      <c r="I432" s="7">
        <f t="shared" si="48"/>
        <v>99.62</v>
      </c>
    </row>
    <row r="433" spans="1:9" s="10" customFormat="1" ht="81" customHeight="1" x14ac:dyDescent="0.25">
      <c r="A433" s="102"/>
      <c r="B433" s="101"/>
      <c r="C433" s="93" t="s">
        <v>554</v>
      </c>
      <c r="D433" s="96" t="s">
        <v>282</v>
      </c>
      <c r="E433" s="3">
        <v>2480.8000000000002</v>
      </c>
      <c r="F433" s="3">
        <v>2480.8000000000002</v>
      </c>
      <c r="G433" s="3">
        <v>2480.8000000000002</v>
      </c>
      <c r="H433" s="3">
        <f t="shared" si="47"/>
        <v>100</v>
      </c>
      <c r="I433" s="7">
        <f t="shared" si="48"/>
        <v>100</v>
      </c>
    </row>
    <row r="434" spans="1:9" s="10" customFormat="1" ht="31.5" x14ac:dyDescent="0.25">
      <c r="A434" s="102" t="s">
        <v>241</v>
      </c>
      <c r="B434" s="100" t="s">
        <v>453</v>
      </c>
      <c r="C434" s="93" t="s">
        <v>7</v>
      </c>
      <c r="D434" s="96" t="s">
        <v>258</v>
      </c>
      <c r="E434" s="24">
        <v>2000115</v>
      </c>
      <c r="F434" s="24">
        <v>2000115</v>
      </c>
      <c r="G434" s="24">
        <v>2750118</v>
      </c>
      <c r="H434" s="3">
        <f t="shared" si="47"/>
        <v>137.49799386535275</v>
      </c>
      <c r="I434" s="7">
        <f t="shared" si="48"/>
        <v>137.49799386535275</v>
      </c>
    </row>
    <row r="435" spans="1:9" s="10" customFormat="1" ht="63" x14ac:dyDescent="0.25">
      <c r="A435" s="102"/>
      <c r="B435" s="101"/>
      <c r="C435" s="93" t="s">
        <v>554</v>
      </c>
      <c r="D435" s="96" t="s">
        <v>282</v>
      </c>
      <c r="E435" s="3">
        <v>18155.7</v>
      </c>
      <c r="F435" s="3">
        <v>18155.7</v>
      </c>
      <c r="G435" s="3">
        <v>18155.7</v>
      </c>
      <c r="H435" s="3">
        <f t="shared" si="47"/>
        <v>100</v>
      </c>
      <c r="I435" s="7">
        <f t="shared" si="48"/>
        <v>100</v>
      </c>
    </row>
    <row r="436" spans="1:9" s="10" customFormat="1" ht="91.5" customHeight="1" x14ac:dyDescent="0.25">
      <c r="A436" s="102" t="s">
        <v>242</v>
      </c>
      <c r="B436" s="100" t="s">
        <v>454</v>
      </c>
      <c r="C436" s="93" t="s">
        <v>7</v>
      </c>
      <c r="D436" s="96" t="s">
        <v>259</v>
      </c>
      <c r="E436" s="24">
        <v>16000</v>
      </c>
      <c r="F436" s="24">
        <v>16000</v>
      </c>
      <c r="G436" s="24">
        <v>16361</v>
      </c>
      <c r="H436" s="3">
        <f t="shared" si="47"/>
        <v>102.25625000000001</v>
      </c>
      <c r="I436" s="7">
        <f t="shared" si="48"/>
        <v>102.25625000000001</v>
      </c>
    </row>
    <row r="437" spans="1:9" s="10" customFormat="1" ht="63" x14ac:dyDescent="0.25">
      <c r="A437" s="102"/>
      <c r="B437" s="101"/>
      <c r="C437" s="93" t="s">
        <v>554</v>
      </c>
      <c r="D437" s="96" t="s">
        <v>282</v>
      </c>
      <c r="E437" s="3">
        <v>173408.3</v>
      </c>
      <c r="F437" s="3">
        <v>173408.3</v>
      </c>
      <c r="G437" s="3">
        <v>173408.3</v>
      </c>
      <c r="H437" s="3">
        <f t="shared" si="47"/>
        <v>100</v>
      </c>
      <c r="I437" s="7">
        <f t="shared" si="48"/>
        <v>100</v>
      </c>
    </row>
    <row r="438" spans="1:9" s="10" customFormat="1" ht="31.5" x14ac:dyDescent="0.25">
      <c r="A438" s="102" t="s">
        <v>243</v>
      </c>
      <c r="B438" s="100" t="s">
        <v>548</v>
      </c>
      <c r="C438" s="93" t="s">
        <v>7</v>
      </c>
      <c r="D438" s="96" t="s">
        <v>258</v>
      </c>
      <c r="E438" s="24">
        <v>6590</v>
      </c>
      <c r="F438" s="24">
        <v>6590</v>
      </c>
      <c r="G438" s="24">
        <v>6590</v>
      </c>
      <c r="H438" s="3">
        <f t="shared" si="47"/>
        <v>100</v>
      </c>
      <c r="I438" s="7">
        <f t="shared" si="48"/>
        <v>100</v>
      </c>
    </row>
    <row r="439" spans="1:9" s="10" customFormat="1" ht="63" x14ac:dyDescent="0.25">
      <c r="A439" s="102"/>
      <c r="B439" s="101"/>
      <c r="C439" s="93" t="s">
        <v>554</v>
      </c>
      <c r="D439" s="96" t="s">
        <v>282</v>
      </c>
      <c r="E439" s="3">
        <v>18291.7</v>
      </c>
      <c r="F439" s="3">
        <v>18291.7</v>
      </c>
      <c r="G439" s="3">
        <v>18291.7</v>
      </c>
      <c r="H439" s="3">
        <f t="shared" si="47"/>
        <v>100</v>
      </c>
      <c r="I439" s="7">
        <f t="shared" si="48"/>
        <v>100</v>
      </c>
    </row>
    <row r="440" spans="1:9" s="10" customFormat="1" ht="31.5" x14ac:dyDescent="0.25">
      <c r="A440" s="102" t="s">
        <v>244</v>
      </c>
      <c r="B440" s="100" t="s">
        <v>455</v>
      </c>
      <c r="C440" s="93" t="s">
        <v>7</v>
      </c>
      <c r="D440" s="96" t="s">
        <v>456</v>
      </c>
      <c r="E440" s="24">
        <v>139650</v>
      </c>
      <c r="F440" s="24">
        <v>139650</v>
      </c>
      <c r="G440" s="24">
        <v>138560</v>
      </c>
      <c r="H440" s="3">
        <f t="shared" si="47"/>
        <v>99.219477264590054</v>
      </c>
      <c r="I440" s="7">
        <f t="shared" si="48"/>
        <v>99.219477264590054</v>
      </c>
    </row>
    <row r="441" spans="1:9" s="10" customFormat="1" ht="63" x14ac:dyDescent="0.25">
      <c r="A441" s="102"/>
      <c r="B441" s="101"/>
      <c r="C441" s="93" t="s">
        <v>554</v>
      </c>
      <c r="D441" s="96" t="s">
        <v>282</v>
      </c>
      <c r="E441" s="3">
        <v>11894.5</v>
      </c>
      <c r="F441" s="3">
        <v>11894.5</v>
      </c>
      <c r="G441" s="3">
        <v>11894.5</v>
      </c>
      <c r="H441" s="3">
        <f t="shared" si="47"/>
        <v>100</v>
      </c>
      <c r="I441" s="7">
        <f t="shared" si="48"/>
        <v>100</v>
      </c>
    </row>
    <row r="442" spans="1:9" s="10" customFormat="1" ht="31.5" customHeight="1" x14ac:dyDescent="0.25">
      <c r="A442" s="102" t="s">
        <v>245</v>
      </c>
      <c r="B442" s="100" t="s">
        <v>457</v>
      </c>
      <c r="C442" s="93" t="s">
        <v>7</v>
      </c>
      <c r="D442" s="96" t="s">
        <v>260</v>
      </c>
      <c r="E442" s="24">
        <v>1800</v>
      </c>
      <c r="F442" s="24">
        <v>1800</v>
      </c>
      <c r="G442" s="24">
        <v>1397</v>
      </c>
      <c r="H442" s="3">
        <f t="shared" si="47"/>
        <v>77.611111111111114</v>
      </c>
      <c r="I442" s="7">
        <f t="shared" si="48"/>
        <v>77.611111111111114</v>
      </c>
    </row>
    <row r="443" spans="1:9" s="10" customFormat="1" ht="63" x14ac:dyDescent="0.25">
      <c r="A443" s="102"/>
      <c r="B443" s="101"/>
      <c r="C443" s="93" t="s">
        <v>554</v>
      </c>
      <c r="D443" s="96" t="s">
        <v>282</v>
      </c>
      <c r="E443" s="3">
        <v>1517.6</v>
      </c>
      <c r="F443" s="3">
        <v>1517.6</v>
      </c>
      <c r="G443" s="3">
        <v>1517.6</v>
      </c>
      <c r="H443" s="3">
        <f t="shared" si="47"/>
        <v>100</v>
      </c>
      <c r="I443" s="7">
        <f t="shared" si="48"/>
        <v>100</v>
      </c>
    </row>
    <row r="444" spans="1:9" s="10" customFormat="1" ht="31.5" customHeight="1" x14ac:dyDescent="0.25">
      <c r="A444" s="102" t="s">
        <v>246</v>
      </c>
      <c r="B444" s="100" t="s">
        <v>458</v>
      </c>
      <c r="C444" s="93" t="s">
        <v>549</v>
      </c>
      <c r="D444" s="96" t="s">
        <v>261</v>
      </c>
      <c r="E444" s="24">
        <v>16500</v>
      </c>
      <c r="F444" s="24">
        <v>16500</v>
      </c>
      <c r="G444" s="24">
        <v>53376</v>
      </c>
      <c r="H444" s="3">
        <f t="shared" si="47"/>
        <v>323.4909090909091</v>
      </c>
      <c r="I444" s="7">
        <f t="shared" si="48"/>
        <v>323.4909090909091</v>
      </c>
    </row>
    <row r="445" spans="1:9" s="10" customFormat="1" ht="63" x14ac:dyDescent="0.25">
      <c r="A445" s="102"/>
      <c r="B445" s="101"/>
      <c r="C445" s="93" t="s">
        <v>554</v>
      </c>
      <c r="D445" s="96" t="s">
        <v>282</v>
      </c>
      <c r="E445" s="3">
        <v>4552.8999999999996</v>
      </c>
      <c r="F445" s="3">
        <v>4552.8999999999996</v>
      </c>
      <c r="G445" s="3">
        <v>4552.8999999999996</v>
      </c>
      <c r="H445" s="3">
        <f t="shared" si="47"/>
        <v>100</v>
      </c>
      <c r="I445" s="7">
        <f t="shared" si="48"/>
        <v>100</v>
      </c>
    </row>
    <row r="446" spans="1:9" s="10" customFormat="1" ht="36.75" customHeight="1" x14ac:dyDescent="0.25">
      <c r="A446" s="102" t="s">
        <v>247</v>
      </c>
      <c r="B446" s="100" t="s">
        <v>459</v>
      </c>
      <c r="C446" s="93" t="s">
        <v>7</v>
      </c>
      <c r="D446" s="96" t="s">
        <v>262</v>
      </c>
      <c r="E446" s="24">
        <v>10350</v>
      </c>
      <c r="F446" s="24">
        <v>10350</v>
      </c>
      <c r="G446" s="24">
        <v>14744</v>
      </c>
      <c r="H446" s="3">
        <f t="shared" si="47"/>
        <v>142.45410628019323</v>
      </c>
      <c r="I446" s="7">
        <f t="shared" si="48"/>
        <v>142.45410628019323</v>
      </c>
    </row>
    <row r="447" spans="1:9" s="10" customFormat="1" ht="63" x14ac:dyDescent="0.25">
      <c r="A447" s="102"/>
      <c r="B447" s="101"/>
      <c r="C447" s="93" t="s">
        <v>554</v>
      </c>
      <c r="D447" s="96" t="s">
        <v>282</v>
      </c>
      <c r="E447" s="3">
        <v>12454.3</v>
      </c>
      <c r="F447" s="3">
        <v>12454.3</v>
      </c>
      <c r="G447" s="3">
        <v>12454.3</v>
      </c>
      <c r="H447" s="3">
        <f t="shared" si="47"/>
        <v>100</v>
      </c>
      <c r="I447" s="7">
        <f t="shared" si="48"/>
        <v>100</v>
      </c>
    </row>
    <row r="448" spans="1:9" s="10" customFormat="1" ht="31.5" x14ac:dyDescent="0.25">
      <c r="A448" s="102" t="s">
        <v>248</v>
      </c>
      <c r="B448" s="100" t="s">
        <v>460</v>
      </c>
      <c r="C448" s="93" t="s">
        <v>7</v>
      </c>
      <c r="D448" s="96" t="s">
        <v>263</v>
      </c>
      <c r="E448" s="24">
        <v>50001</v>
      </c>
      <c r="F448" s="24">
        <v>50001</v>
      </c>
      <c r="G448" s="24">
        <v>52127</v>
      </c>
      <c r="H448" s="3">
        <f t="shared" si="47"/>
        <v>104.25191496170076</v>
      </c>
      <c r="I448" s="7">
        <f t="shared" si="48"/>
        <v>104.25191496170076</v>
      </c>
    </row>
    <row r="449" spans="1:9" s="10" customFormat="1" ht="63" x14ac:dyDescent="0.25">
      <c r="A449" s="102"/>
      <c r="B449" s="101"/>
      <c r="C449" s="93" t="s">
        <v>554</v>
      </c>
      <c r="D449" s="96" t="s">
        <v>282</v>
      </c>
      <c r="E449" s="3">
        <v>102430.1</v>
      </c>
      <c r="F449" s="3">
        <v>102430.1</v>
      </c>
      <c r="G449" s="3">
        <v>102430.1</v>
      </c>
      <c r="H449" s="3">
        <f t="shared" si="47"/>
        <v>100</v>
      </c>
      <c r="I449" s="7">
        <f t="shared" si="48"/>
        <v>100</v>
      </c>
    </row>
    <row r="450" spans="1:9" s="10" customFormat="1" ht="31.5" x14ac:dyDescent="0.25">
      <c r="A450" s="102" t="s">
        <v>249</v>
      </c>
      <c r="B450" s="100" t="s">
        <v>461</v>
      </c>
      <c r="C450" s="93" t="s">
        <v>7</v>
      </c>
      <c r="D450" s="96" t="s">
        <v>264</v>
      </c>
      <c r="E450" s="24">
        <v>4000</v>
      </c>
      <c r="F450" s="24">
        <v>4000</v>
      </c>
      <c r="G450" s="24">
        <v>4123</v>
      </c>
      <c r="H450" s="3">
        <f t="shared" si="47"/>
        <v>103.075</v>
      </c>
      <c r="I450" s="7">
        <f t="shared" si="48"/>
        <v>103.075</v>
      </c>
    </row>
    <row r="451" spans="1:9" s="10" customFormat="1" ht="63" x14ac:dyDescent="0.25">
      <c r="A451" s="102"/>
      <c r="B451" s="101"/>
      <c r="C451" s="93" t="s">
        <v>554</v>
      </c>
      <c r="D451" s="96" t="s">
        <v>282</v>
      </c>
      <c r="E451" s="3">
        <v>11210.5</v>
      </c>
      <c r="F451" s="3">
        <v>11210.5</v>
      </c>
      <c r="G451" s="3">
        <v>11210.5</v>
      </c>
      <c r="H451" s="3">
        <f t="shared" si="47"/>
        <v>100</v>
      </c>
      <c r="I451" s="7">
        <f t="shared" si="48"/>
        <v>100</v>
      </c>
    </row>
    <row r="452" spans="1:9" s="10" customFormat="1" ht="31.5" customHeight="1" x14ac:dyDescent="0.25">
      <c r="A452" s="102" t="s">
        <v>250</v>
      </c>
      <c r="B452" s="100" t="s">
        <v>462</v>
      </c>
      <c r="C452" s="93" t="s">
        <v>7</v>
      </c>
      <c r="D452" s="96" t="s">
        <v>456</v>
      </c>
      <c r="E452" s="96">
        <v>40</v>
      </c>
      <c r="F452" s="24">
        <v>40</v>
      </c>
      <c r="G452" s="24">
        <v>40</v>
      </c>
      <c r="H452" s="3">
        <f t="shared" si="47"/>
        <v>100</v>
      </c>
      <c r="I452" s="7">
        <f t="shared" si="48"/>
        <v>100</v>
      </c>
    </row>
    <row r="453" spans="1:9" s="10" customFormat="1" ht="88.5" customHeight="1" x14ac:dyDescent="0.25">
      <c r="A453" s="102"/>
      <c r="B453" s="101"/>
      <c r="C453" s="93" t="s">
        <v>554</v>
      </c>
      <c r="D453" s="96" t="s">
        <v>282</v>
      </c>
      <c r="E453" s="3">
        <v>3136.6</v>
      </c>
      <c r="F453" s="3">
        <v>3136.6</v>
      </c>
      <c r="G453" s="3">
        <v>3136.6</v>
      </c>
      <c r="H453" s="3">
        <f t="shared" si="47"/>
        <v>100</v>
      </c>
      <c r="I453" s="7">
        <f t="shared" si="48"/>
        <v>100</v>
      </c>
    </row>
    <row r="454" spans="1:9" s="10" customFormat="1" x14ac:dyDescent="0.25">
      <c r="A454" s="9"/>
      <c r="B454" s="110" t="s">
        <v>9</v>
      </c>
      <c r="C454" s="111"/>
      <c r="D454" s="95" t="s">
        <v>282</v>
      </c>
      <c r="E454" s="4">
        <f>E409+E411+E413+E415+E417+E419+E421+E423+E425+E427+E429+E431+E433+E435+E437+E439+E441+E443+E445+E447+E449+E451+E453</f>
        <v>3110572.9</v>
      </c>
      <c r="F454" s="4">
        <f>F409+F411+F413+F415+F417+F419+F421+F423+F425+F427+F429+F431+F433+F435+F437+F439+F441+F443+F445+F447+F449+F451+F453</f>
        <v>3110572.9</v>
      </c>
      <c r="G454" s="4">
        <f t="shared" ref="G454" si="49">G409+G411+G413+G415+G417+G419+G421+G423+G425+G427+G429+G431+G433+G435+G437+G439+G441+G443+G445+G447+G449+G451+G453</f>
        <v>3110572.9</v>
      </c>
      <c r="H454" s="4">
        <f t="shared" si="47"/>
        <v>100</v>
      </c>
      <c r="I454" s="4">
        <f t="shared" si="48"/>
        <v>100</v>
      </c>
    </row>
    <row r="455" spans="1:9" x14ac:dyDescent="0.25">
      <c r="A455" s="66" t="s">
        <v>54</v>
      </c>
      <c r="B455" s="135" t="s">
        <v>570</v>
      </c>
      <c r="C455" s="136"/>
      <c r="D455" s="136"/>
      <c r="E455" s="136"/>
      <c r="F455" s="136"/>
      <c r="G455" s="136"/>
      <c r="H455" s="136"/>
      <c r="I455" s="136"/>
    </row>
    <row r="456" spans="1:9" ht="31.5" x14ac:dyDescent="0.25">
      <c r="A456" s="102" t="s">
        <v>55</v>
      </c>
      <c r="B456" s="116" t="s">
        <v>571</v>
      </c>
      <c r="C456" s="67" t="s">
        <v>7</v>
      </c>
      <c r="D456" s="50" t="s">
        <v>138</v>
      </c>
      <c r="E456" s="24">
        <v>26195686</v>
      </c>
      <c r="F456" s="24">
        <v>25279759</v>
      </c>
      <c r="G456" s="24">
        <v>25279759</v>
      </c>
      <c r="H456" s="7">
        <f>G456/E456*100</f>
        <v>96.503519701679124</v>
      </c>
      <c r="I456" s="7">
        <f>G456/F456*100</f>
        <v>100</v>
      </c>
    </row>
    <row r="457" spans="1:9" ht="63" x14ac:dyDescent="0.25">
      <c r="A457" s="102"/>
      <c r="B457" s="116"/>
      <c r="C457" s="61" t="s">
        <v>554</v>
      </c>
      <c r="D457" s="50" t="s">
        <v>282</v>
      </c>
      <c r="E457" s="7">
        <v>3608940.8262700001</v>
      </c>
      <c r="F457" s="7">
        <v>4467575.3215299994</v>
      </c>
      <c r="G457" s="7">
        <v>4467575.3215299994</v>
      </c>
      <c r="H457" s="7">
        <f t="shared" ref="H457:H490" si="50">G457/E457*100</f>
        <v>123.7918695981346</v>
      </c>
      <c r="I457" s="7">
        <f t="shared" ref="I457:I490" si="51">G457/F457*100</f>
        <v>100</v>
      </c>
    </row>
    <row r="458" spans="1:9" ht="31.5" x14ac:dyDescent="0.25">
      <c r="A458" s="102" t="s">
        <v>56</v>
      </c>
      <c r="B458" s="116" t="s">
        <v>572</v>
      </c>
      <c r="C458" s="67" t="s">
        <v>7</v>
      </c>
      <c r="D458" s="50" t="s">
        <v>138</v>
      </c>
      <c r="E458" s="24">
        <v>9356761</v>
      </c>
      <c r="F458" s="24">
        <v>8704290</v>
      </c>
      <c r="G458" s="24">
        <v>8704290</v>
      </c>
      <c r="H458" s="7">
        <f t="shared" si="50"/>
        <v>93.026742908149515</v>
      </c>
      <c r="I458" s="7">
        <f t="shared" si="51"/>
        <v>100</v>
      </c>
    </row>
    <row r="459" spans="1:9" ht="63" x14ac:dyDescent="0.25">
      <c r="A459" s="102"/>
      <c r="B459" s="116"/>
      <c r="C459" s="61" t="s">
        <v>554</v>
      </c>
      <c r="D459" s="50" t="s">
        <v>282</v>
      </c>
      <c r="E459" s="7">
        <v>838586.17816999997</v>
      </c>
      <c r="F459" s="7">
        <v>1097719.0630000001</v>
      </c>
      <c r="G459" s="7">
        <v>1097719.0630000001</v>
      </c>
      <c r="H459" s="7">
        <f t="shared" si="50"/>
        <v>130.90116335991746</v>
      </c>
      <c r="I459" s="7">
        <f t="shared" si="51"/>
        <v>100</v>
      </c>
    </row>
    <row r="460" spans="1:9" s="1" customFormat="1" ht="31.5" x14ac:dyDescent="0.25">
      <c r="A460" s="102" t="s">
        <v>268</v>
      </c>
      <c r="B460" s="116" t="s">
        <v>573</v>
      </c>
      <c r="C460" s="67" t="s">
        <v>7</v>
      </c>
      <c r="D460" s="50" t="s">
        <v>138</v>
      </c>
      <c r="E460" s="24">
        <v>849150.3</v>
      </c>
      <c r="F460" s="24">
        <v>724826</v>
      </c>
      <c r="G460" s="24">
        <v>724826</v>
      </c>
      <c r="H460" s="7">
        <f t="shared" si="50"/>
        <v>85.358975908034182</v>
      </c>
      <c r="I460" s="7">
        <f t="shared" si="51"/>
        <v>100</v>
      </c>
    </row>
    <row r="461" spans="1:9" s="1" customFormat="1" ht="63" x14ac:dyDescent="0.25">
      <c r="A461" s="102"/>
      <c r="B461" s="116"/>
      <c r="C461" s="61" t="s">
        <v>554</v>
      </c>
      <c r="D461" s="50" t="s">
        <v>282</v>
      </c>
      <c r="E461" s="7">
        <v>119791.94895999999</v>
      </c>
      <c r="F461" s="7">
        <v>120412.51035</v>
      </c>
      <c r="G461" s="7">
        <v>120412.51035</v>
      </c>
      <c r="H461" s="7">
        <f t="shared" si="50"/>
        <v>100.51803263523762</v>
      </c>
      <c r="I461" s="7">
        <f t="shared" si="51"/>
        <v>100</v>
      </c>
    </row>
    <row r="462" spans="1:9" s="10" customFormat="1" ht="31.5" x14ac:dyDescent="0.25">
      <c r="A462" s="102" t="s">
        <v>269</v>
      </c>
      <c r="B462" s="116" t="s">
        <v>574</v>
      </c>
      <c r="C462" s="67" t="s">
        <v>7</v>
      </c>
      <c r="D462" s="50" t="s">
        <v>138</v>
      </c>
      <c r="E462" s="24">
        <v>3037466</v>
      </c>
      <c r="F462" s="24">
        <v>2580273</v>
      </c>
      <c r="G462" s="24">
        <v>2580273</v>
      </c>
      <c r="H462" s="7">
        <f t="shared" si="50"/>
        <v>84.94821011988283</v>
      </c>
      <c r="I462" s="7">
        <f t="shared" si="51"/>
        <v>100</v>
      </c>
    </row>
    <row r="463" spans="1:9" s="10" customFormat="1" ht="63" x14ac:dyDescent="0.25">
      <c r="A463" s="102"/>
      <c r="B463" s="116"/>
      <c r="C463" s="61" t="s">
        <v>554</v>
      </c>
      <c r="D463" s="50" t="s">
        <v>282</v>
      </c>
      <c r="E463" s="7">
        <v>173969.86658999999</v>
      </c>
      <c r="F463" s="7">
        <v>148670.48053</v>
      </c>
      <c r="G463" s="7">
        <v>148670.48053</v>
      </c>
      <c r="H463" s="7">
        <f t="shared" si="50"/>
        <v>85.457604494447409</v>
      </c>
      <c r="I463" s="7">
        <f t="shared" si="51"/>
        <v>100</v>
      </c>
    </row>
    <row r="464" spans="1:9" s="10" customFormat="1" ht="31.5" x14ac:dyDescent="0.25">
      <c r="A464" s="102" t="s">
        <v>270</v>
      </c>
      <c r="B464" s="116" t="s">
        <v>576</v>
      </c>
      <c r="C464" s="67" t="s">
        <v>7</v>
      </c>
      <c r="D464" s="50" t="s">
        <v>138</v>
      </c>
      <c r="E464" s="24">
        <v>130107</v>
      </c>
      <c r="F464" s="24">
        <v>99793</v>
      </c>
      <c r="G464" s="24">
        <v>99793</v>
      </c>
      <c r="H464" s="7">
        <f t="shared" si="50"/>
        <v>76.700715564881222</v>
      </c>
      <c r="I464" s="7">
        <f t="shared" si="51"/>
        <v>100</v>
      </c>
    </row>
    <row r="465" spans="1:9" s="10" customFormat="1" ht="63" x14ac:dyDescent="0.25">
      <c r="A465" s="102"/>
      <c r="B465" s="116"/>
      <c r="C465" s="61" t="s">
        <v>554</v>
      </c>
      <c r="D465" s="50" t="s">
        <v>282</v>
      </c>
      <c r="E465" s="7">
        <v>6610.0992000000006</v>
      </c>
      <c r="F465" s="7">
        <v>8464.4629199999999</v>
      </c>
      <c r="G465" s="7">
        <v>8464.4629199999999</v>
      </c>
      <c r="H465" s="7">
        <f t="shared" si="50"/>
        <v>128.05349305499075</v>
      </c>
      <c r="I465" s="7">
        <f t="shared" si="51"/>
        <v>100</v>
      </c>
    </row>
    <row r="466" spans="1:9" s="10" customFormat="1" ht="31.5" x14ac:dyDescent="0.25">
      <c r="A466" s="102" t="s">
        <v>271</v>
      </c>
      <c r="B466" s="116" t="s">
        <v>575</v>
      </c>
      <c r="C466" s="67" t="s">
        <v>7</v>
      </c>
      <c r="D466" s="50" t="s">
        <v>138</v>
      </c>
      <c r="E466" s="24">
        <v>554635</v>
      </c>
      <c r="F466" s="24">
        <v>512717</v>
      </c>
      <c r="G466" s="24">
        <v>512717</v>
      </c>
      <c r="H466" s="7">
        <f t="shared" si="50"/>
        <v>92.442236786354997</v>
      </c>
      <c r="I466" s="7">
        <f t="shared" si="51"/>
        <v>100</v>
      </c>
    </row>
    <row r="467" spans="1:9" s="10" customFormat="1" ht="63" x14ac:dyDescent="0.25">
      <c r="A467" s="102"/>
      <c r="B467" s="116"/>
      <c r="C467" s="61" t="s">
        <v>554</v>
      </c>
      <c r="D467" s="50" t="s">
        <v>282</v>
      </c>
      <c r="E467" s="7">
        <v>174474.49900000001</v>
      </c>
      <c r="F467" s="7">
        <v>192388.42817</v>
      </c>
      <c r="G467" s="7">
        <v>192388.42817</v>
      </c>
      <c r="H467" s="7">
        <f t="shared" si="50"/>
        <v>110.26736243558435</v>
      </c>
      <c r="I467" s="7">
        <f t="shared" si="51"/>
        <v>100</v>
      </c>
    </row>
    <row r="468" spans="1:9" s="10" customFormat="1" ht="31.5" x14ac:dyDescent="0.25">
      <c r="A468" s="102" t="s">
        <v>272</v>
      </c>
      <c r="B468" s="116" t="s">
        <v>577</v>
      </c>
      <c r="C468" s="67" t="s">
        <v>7</v>
      </c>
      <c r="D468" s="50" t="s">
        <v>138</v>
      </c>
      <c r="E468" s="24">
        <v>209293</v>
      </c>
      <c r="F468" s="24">
        <v>159246</v>
      </c>
      <c r="G468" s="24">
        <v>159246</v>
      </c>
      <c r="H468" s="7">
        <f t="shared" si="50"/>
        <v>76.087590124848887</v>
      </c>
      <c r="I468" s="7">
        <f t="shared" si="51"/>
        <v>100</v>
      </c>
    </row>
    <row r="469" spans="1:9" s="10" customFormat="1" ht="63" x14ac:dyDescent="0.25">
      <c r="A469" s="102"/>
      <c r="B469" s="116"/>
      <c r="C469" s="61" t="s">
        <v>554</v>
      </c>
      <c r="D469" s="50" t="s">
        <v>282</v>
      </c>
      <c r="E469" s="7">
        <v>16337.91318</v>
      </c>
      <c r="F469" s="7">
        <v>12118.130050000002</v>
      </c>
      <c r="G469" s="7">
        <v>12118.130050000002</v>
      </c>
      <c r="H469" s="7">
        <f t="shared" si="50"/>
        <v>74.171835267397356</v>
      </c>
      <c r="I469" s="7">
        <f t="shared" si="51"/>
        <v>100</v>
      </c>
    </row>
    <row r="470" spans="1:9" s="10" customFormat="1" ht="31.5" x14ac:dyDescent="0.25">
      <c r="A470" s="102" t="s">
        <v>273</v>
      </c>
      <c r="B470" s="116" t="s">
        <v>283</v>
      </c>
      <c r="C470" s="67" t="s">
        <v>7</v>
      </c>
      <c r="D470" s="50" t="s">
        <v>138</v>
      </c>
      <c r="E470" s="24">
        <v>271967</v>
      </c>
      <c r="F470" s="24">
        <v>438631</v>
      </c>
      <c r="G470" s="24">
        <v>438647</v>
      </c>
      <c r="H470" s="7">
        <f t="shared" si="50"/>
        <v>161.28684730132701</v>
      </c>
      <c r="I470" s="7">
        <f t="shared" si="51"/>
        <v>100.00364771299795</v>
      </c>
    </row>
    <row r="471" spans="1:9" s="10" customFormat="1" ht="63" x14ac:dyDescent="0.25">
      <c r="A471" s="102"/>
      <c r="B471" s="116"/>
      <c r="C471" s="61" t="s">
        <v>554</v>
      </c>
      <c r="D471" s="50" t="s">
        <v>282</v>
      </c>
      <c r="E471" s="7">
        <v>66447.816609999994</v>
      </c>
      <c r="F471" s="7">
        <v>98575.082980000007</v>
      </c>
      <c r="G471" s="7">
        <v>98575.082980000007</v>
      </c>
      <c r="H471" s="7">
        <f t="shared" si="50"/>
        <v>148.34961930888343</v>
      </c>
      <c r="I471" s="7">
        <f t="shared" si="51"/>
        <v>100</v>
      </c>
    </row>
    <row r="472" spans="1:9" s="10" customFormat="1" ht="31.5" x14ac:dyDescent="0.25">
      <c r="A472" s="102" t="s">
        <v>274</v>
      </c>
      <c r="B472" s="103" t="s">
        <v>284</v>
      </c>
      <c r="C472" s="67" t="s">
        <v>7</v>
      </c>
      <c r="D472" s="50" t="s">
        <v>138</v>
      </c>
      <c r="E472" s="24">
        <v>520</v>
      </c>
      <c r="F472" s="24">
        <v>125</v>
      </c>
      <c r="G472" s="24">
        <v>125</v>
      </c>
      <c r="H472" s="7">
        <f t="shared" si="50"/>
        <v>24.03846153846154</v>
      </c>
      <c r="I472" s="7">
        <f t="shared" si="51"/>
        <v>100</v>
      </c>
    </row>
    <row r="473" spans="1:9" s="10" customFormat="1" ht="63" x14ac:dyDescent="0.25">
      <c r="A473" s="102"/>
      <c r="B473" s="103"/>
      <c r="C473" s="61" t="s">
        <v>554</v>
      </c>
      <c r="D473" s="50" t="s">
        <v>282</v>
      </c>
      <c r="E473" s="7">
        <v>78.095649999999992</v>
      </c>
      <c r="F473" s="7">
        <v>44.961210000000001</v>
      </c>
      <c r="G473" s="7">
        <v>44.961210000000001</v>
      </c>
      <c r="H473" s="7">
        <f t="shared" si="50"/>
        <v>57.571977440484844</v>
      </c>
      <c r="I473" s="7">
        <f t="shared" si="51"/>
        <v>100</v>
      </c>
    </row>
    <row r="474" spans="1:9" s="10" customFormat="1" ht="31.5" x14ac:dyDescent="0.25">
      <c r="A474" s="102" t="s">
        <v>275</v>
      </c>
      <c r="B474" s="103" t="s">
        <v>512</v>
      </c>
      <c r="C474" s="67" t="s">
        <v>7</v>
      </c>
      <c r="D474" s="50" t="s">
        <v>138</v>
      </c>
      <c r="E474" s="24">
        <v>169095</v>
      </c>
      <c r="F474" s="24">
        <v>193173</v>
      </c>
      <c r="G474" s="24">
        <v>193173</v>
      </c>
      <c r="H474" s="7">
        <f t="shared" si="50"/>
        <v>114.23933291936486</v>
      </c>
      <c r="I474" s="7">
        <f t="shared" si="51"/>
        <v>100</v>
      </c>
    </row>
    <row r="475" spans="1:9" s="10" customFormat="1" ht="63" x14ac:dyDescent="0.25">
      <c r="A475" s="102"/>
      <c r="B475" s="103"/>
      <c r="C475" s="61" t="s">
        <v>554</v>
      </c>
      <c r="D475" s="50" t="s">
        <v>282</v>
      </c>
      <c r="E475" s="7">
        <v>65031.213929999998</v>
      </c>
      <c r="F475" s="7">
        <v>89888.785969999997</v>
      </c>
      <c r="G475" s="7">
        <v>89888.785969999997</v>
      </c>
      <c r="H475" s="7">
        <f t="shared" si="50"/>
        <v>138.22406278123125</v>
      </c>
      <c r="I475" s="7">
        <f t="shared" si="51"/>
        <v>100</v>
      </c>
    </row>
    <row r="476" spans="1:9" s="10" customFormat="1" ht="31.5" x14ac:dyDescent="0.25">
      <c r="A476" s="102" t="s">
        <v>276</v>
      </c>
      <c r="B476" s="103" t="s">
        <v>84</v>
      </c>
      <c r="C476" s="67" t="s">
        <v>7</v>
      </c>
      <c r="D476" s="50" t="s">
        <v>138</v>
      </c>
      <c r="E476" s="24">
        <v>65210</v>
      </c>
      <c r="F476" s="24">
        <v>8778</v>
      </c>
      <c r="G476" s="24">
        <v>8778</v>
      </c>
      <c r="H476" s="7">
        <f t="shared" si="50"/>
        <v>13.461125594234014</v>
      </c>
      <c r="I476" s="7">
        <f t="shared" si="51"/>
        <v>100</v>
      </c>
    </row>
    <row r="477" spans="1:9" s="10" customFormat="1" ht="63" x14ac:dyDescent="0.25">
      <c r="A477" s="102"/>
      <c r="B477" s="103"/>
      <c r="C477" s="61" t="s">
        <v>554</v>
      </c>
      <c r="D477" s="50" t="s">
        <v>282</v>
      </c>
      <c r="E477" s="7">
        <v>97015.458100000003</v>
      </c>
      <c r="F477" s="7">
        <v>28682.23446</v>
      </c>
      <c r="G477" s="7">
        <v>28682.23446</v>
      </c>
      <c r="H477" s="7">
        <f t="shared" si="50"/>
        <v>29.564602406387031</v>
      </c>
      <c r="I477" s="7">
        <f t="shared" si="51"/>
        <v>100</v>
      </c>
    </row>
    <row r="478" spans="1:9" s="10" customFormat="1" ht="31.5" x14ac:dyDescent="0.25">
      <c r="A478" s="102" t="s">
        <v>277</v>
      </c>
      <c r="B478" s="103" t="s">
        <v>285</v>
      </c>
      <c r="C478" s="67" t="s">
        <v>7</v>
      </c>
      <c r="D478" s="50" t="s">
        <v>138</v>
      </c>
      <c r="E478" s="24">
        <v>112572</v>
      </c>
      <c r="F478" s="24">
        <v>53074</v>
      </c>
      <c r="G478" s="24">
        <v>53074</v>
      </c>
      <c r="H478" s="7">
        <f t="shared" si="50"/>
        <v>47.146714991294459</v>
      </c>
      <c r="I478" s="7">
        <f t="shared" si="51"/>
        <v>100</v>
      </c>
    </row>
    <row r="479" spans="1:9" s="10" customFormat="1" ht="63" x14ac:dyDescent="0.25">
      <c r="A479" s="102"/>
      <c r="B479" s="103"/>
      <c r="C479" s="61" t="s">
        <v>554</v>
      </c>
      <c r="D479" s="50" t="s">
        <v>282</v>
      </c>
      <c r="E479" s="7">
        <v>169322.16319999998</v>
      </c>
      <c r="F479" s="7">
        <v>120033.03955</v>
      </c>
      <c r="G479" s="7">
        <v>120033.03955</v>
      </c>
      <c r="H479" s="7">
        <f t="shared" si="50"/>
        <v>70.890329583268638</v>
      </c>
      <c r="I479" s="7">
        <f t="shared" si="51"/>
        <v>100</v>
      </c>
    </row>
    <row r="480" spans="1:9" s="10" customFormat="1" ht="31.5" x14ac:dyDescent="0.25">
      <c r="A480" s="102" t="s">
        <v>278</v>
      </c>
      <c r="B480" s="103" t="s">
        <v>286</v>
      </c>
      <c r="C480" s="67" t="s">
        <v>7</v>
      </c>
      <c r="D480" s="50" t="s">
        <v>138</v>
      </c>
      <c r="E480" s="24">
        <v>245945.5</v>
      </c>
      <c r="F480" s="24">
        <v>180000.5</v>
      </c>
      <c r="G480" s="24">
        <v>180000.5</v>
      </c>
      <c r="H480" s="7">
        <f t="shared" si="50"/>
        <v>73.187149185490284</v>
      </c>
      <c r="I480" s="7">
        <f t="shared" si="51"/>
        <v>100</v>
      </c>
    </row>
    <row r="481" spans="1:9" s="10" customFormat="1" ht="63" x14ac:dyDescent="0.25">
      <c r="A481" s="102"/>
      <c r="B481" s="103"/>
      <c r="C481" s="61" t="s">
        <v>554</v>
      </c>
      <c r="D481" s="50" t="s">
        <v>282</v>
      </c>
      <c r="E481" s="7">
        <v>75924.767950000009</v>
      </c>
      <c r="F481" s="7">
        <v>99363.661059999999</v>
      </c>
      <c r="G481" s="7">
        <v>99363.661059999999</v>
      </c>
      <c r="H481" s="7">
        <f t="shared" si="50"/>
        <v>130.87120809567122</v>
      </c>
      <c r="I481" s="7">
        <f t="shared" si="51"/>
        <v>100</v>
      </c>
    </row>
    <row r="482" spans="1:9" s="10" customFormat="1" ht="31.5" x14ac:dyDescent="0.25">
      <c r="A482" s="102" t="s">
        <v>279</v>
      </c>
      <c r="B482" s="103" t="s">
        <v>287</v>
      </c>
      <c r="C482" s="67" t="s">
        <v>7</v>
      </c>
      <c r="D482" s="63" t="s">
        <v>258</v>
      </c>
      <c r="E482" s="50">
        <v>155</v>
      </c>
      <c r="F482" s="24">
        <v>143</v>
      </c>
      <c r="G482" s="24">
        <v>143</v>
      </c>
      <c r="H482" s="7">
        <f t="shared" si="50"/>
        <v>92.258064516129039</v>
      </c>
      <c r="I482" s="7">
        <f t="shared" si="51"/>
        <v>100</v>
      </c>
    </row>
    <row r="483" spans="1:9" s="10" customFormat="1" ht="63" x14ac:dyDescent="0.25">
      <c r="A483" s="102"/>
      <c r="B483" s="103"/>
      <c r="C483" s="61" t="s">
        <v>554</v>
      </c>
      <c r="D483" s="50" t="s">
        <v>282</v>
      </c>
      <c r="E483" s="7">
        <v>27120.227170000002</v>
      </c>
      <c r="F483" s="7">
        <v>20963.177239999997</v>
      </c>
      <c r="G483" s="7">
        <v>20963.177239999997</v>
      </c>
      <c r="H483" s="7">
        <f t="shared" si="50"/>
        <v>77.297203701852311</v>
      </c>
      <c r="I483" s="7">
        <f t="shared" si="51"/>
        <v>100</v>
      </c>
    </row>
    <row r="484" spans="1:9" s="10" customFormat="1" ht="31.5" x14ac:dyDescent="0.25">
      <c r="A484" s="102" t="s">
        <v>280</v>
      </c>
      <c r="B484" s="103" t="s">
        <v>288</v>
      </c>
      <c r="C484" s="67" t="s">
        <v>7</v>
      </c>
      <c r="D484" s="50" t="s">
        <v>138</v>
      </c>
      <c r="E484" s="50">
        <v>165</v>
      </c>
      <c r="F484" s="24">
        <v>82</v>
      </c>
      <c r="G484" s="24">
        <v>102</v>
      </c>
      <c r="H484" s="7">
        <f t="shared" si="50"/>
        <v>61.818181818181813</v>
      </c>
      <c r="I484" s="7">
        <f t="shared" si="51"/>
        <v>124.39024390243902</v>
      </c>
    </row>
    <row r="485" spans="1:9" s="10" customFormat="1" ht="63" x14ac:dyDescent="0.25">
      <c r="A485" s="102"/>
      <c r="B485" s="103"/>
      <c r="C485" s="61" t="s">
        <v>554</v>
      </c>
      <c r="D485" s="50" t="s">
        <v>282</v>
      </c>
      <c r="E485" s="7">
        <v>13300.0515</v>
      </c>
      <c r="F485" s="7">
        <v>9755.3851799999993</v>
      </c>
      <c r="G485" s="7">
        <v>9755.3851799999993</v>
      </c>
      <c r="H485" s="7">
        <f t="shared" si="50"/>
        <v>73.348476733341968</v>
      </c>
      <c r="I485" s="7">
        <f t="shared" si="51"/>
        <v>100</v>
      </c>
    </row>
    <row r="486" spans="1:9" s="10" customFormat="1" ht="31.5" x14ac:dyDescent="0.25">
      <c r="A486" s="102" t="s">
        <v>281</v>
      </c>
      <c r="B486" s="103" t="s">
        <v>578</v>
      </c>
      <c r="C486" s="67" t="s">
        <v>7</v>
      </c>
      <c r="D486" s="50" t="s">
        <v>138</v>
      </c>
      <c r="E486" s="50">
        <v>36</v>
      </c>
      <c r="F486" s="50">
        <v>43</v>
      </c>
      <c r="G486" s="50">
        <v>43</v>
      </c>
      <c r="H486" s="7">
        <f t="shared" si="50"/>
        <v>119.44444444444444</v>
      </c>
      <c r="I486" s="7">
        <f t="shared" si="51"/>
        <v>100</v>
      </c>
    </row>
    <row r="487" spans="1:9" s="10" customFormat="1" ht="63" x14ac:dyDescent="0.25">
      <c r="A487" s="102"/>
      <c r="B487" s="103"/>
      <c r="C487" s="61" t="s">
        <v>554</v>
      </c>
      <c r="D487" s="50" t="s">
        <v>282</v>
      </c>
      <c r="E487" s="7">
        <v>191.05801</v>
      </c>
      <c r="F487" s="7">
        <v>275.59528</v>
      </c>
      <c r="G487" s="7">
        <v>275.59528</v>
      </c>
      <c r="H487" s="7">
        <f t="shared" si="50"/>
        <v>144.24691223361953</v>
      </c>
      <c r="I487" s="7">
        <f t="shared" si="51"/>
        <v>100</v>
      </c>
    </row>
    <row r="488" spans="1:9" s="10" customFormat="1" ht="37.5" customHeight="1" x14ac:dyDescent="0.25">
      <c r="A488" s="102" t="s">
        <v>579</v>
      </c>
      <c r="B488" s="103" t="s">
        <v>580</v>
      </c>
      <c r="C488" s="61" t="s">
        <v>581</v>
      </c>
      <c r="D488" s="50" t="s">
        <v>138</v>
      </c>
      <c r="E488" s="50">
        <v>90</v>
      </c>
      <c r="F488" s="50">
        <v>75</v>
      </c>
      <c r="G488" s="50">
        <v>75</v>
      </c>
      <c r="H488" s="7">
        <f t="shared" si="50"/>
        <v>83.333333333333343</v>
      </c>
      <c r="I488" s="7">
        <f t="shared" si="51"/>
        <v>100</v>
      </c>
    </row>
    <row r="489" spans="1:9" s="10" customFormat="1" ht="48.75" customHeight="1" x14ac:dyDescent="0.25">
      <c r="A489" s="102"/>
      <c r="B489" s="103"/>
      <c r="C489" s="61" t="s">
        <v>582</v>
      </c>
      <c r="D489" s="50" t="s">
        <v>282</v>
      </c>
      <c r="E489" s="7">
        <v>21.770139999999998</v>
      </c>
      <c r="F489" s="7">
        <v>20.717669999999998</v>
      </c>
      <c r="G489" s="7">
        <v>20.717669999999998</v>
      </c>
      <c r="H489" s="7">
        <f t="shared" si="50"/>
        <v>95.165534075573248</v>
      </c>
      <c r="I489" s="7">
        <f t="shared" si="51"/>
        <v>100</v>
      </c>
    </row>
    <row r="490" spans="1:9" s="10" customFormat="1" x14ac:dyDescent="0.25">
      <c r="A490" s="9"/>
      <c r="B490" s="134" t="s">
        <v>9</v>
      </c>
      <c r="C490" s="134"/>
      <c r="D490" s="68" t="s">
        <v>282</v>
      </c>
      <c r="E490" s="4">
        <f>E457+E459+E461+E463+E465+E467+E469+E471+E473+E475+E477+E479+E481+E483+E485+E487+E489</f>
        <v>5453163.9536299994</v>
      </c>
      <c r="F490" s="4">
        <f t="shared" ref="F490:G490" si="52">F457+F459+F461+F463+F465+F467+F469+F471+F473+F475+F477+F479+F481+F483+F485+F487+F489</f>
        <v>6514951.0371500002</v>
      </c>
      <c r="G490" s="4">
        <f t="shared" si="52"/>
        <v>6514951.0371500002</v>
      </c>
      <c r="H490" s="4">
        <f t="shared" si="50"/>
        <v>119.47102805909957</v>
      </c>
      <c r="I490" s="4">
        <f t="shared" si="51"/>
        <v>100</v>
      </c>
    </row>
    <row r="491" spans="1:9" s="10" customFormat="1" ht="38.25" customHeight="1" x14ac:dyDescent="0.25">
      <c r="A491" s="143" t="s">
        <v>45</v>
      </c>
      <c r="B491" s="144"/>
      <c r="C491" s="145"/>
      <c r="D491" s="69" t="s">
        <v>282</v>
      </c>
      <c r="E491" s="146">
        <f>E36+E40+E44+E61+E91+E120+E191+E289+E335+E349+E385+E406+E454+E490</f>
        <v>15220334.037629999</v>
      </c>
      <c r="F491" s="146">
        <f t="shared" ref="F491:G491" si="53">F36+F40+F44+F61+F91+F120+F191+F289+F335+F349+F385+F406+F454+F490</f>
        <v>16712857.432150003</v>
      </c>
      <c r="G491" s="146">
        <f t="shared" si="53"/>
        <v>16700238.23215</v>
      </c>
      <c r="H491" s="146">
        <f>G491/E491*100</f>
        <v>109.72320443730838</v>
      </c>
      <c r="I491" s="146">
        <f>G491/F491*100</f>
        <v>99.924494060628263</v>
      </c>
    </row>
  </sheetData>
  <mergeCells count="494">
    <mergeCell ref="B34:B35"/>
    <mergeCell ref="A34:A35"/>
    <mergeCell ref="B65:B66"/>
    <mergeCell ref="A383:A384"/>
    <mergeCell ref="B383:B384"/>
    <mergeCell ref="B379:B380"/>
    <mergeCell ref="A365:A366"/>
    <mergeCell ref="B365:B366"/>
    <mergeCell ref="A367:A368"/>
    <mergeCell ref="B367:B368"/>
    <mergeCell ref="A369:A370"/>
    <mergeCell ref="B369:B370"/>
    <mergeCell ref="A333:A334"/>
    <mergeCell ref="B333:B334"/>
    <mergeCell ref="A337:A338"/>
    <mergeCell ref="B347:B348"/>
    <mergeCell ref="B317:B318"/>
    <mergeCell ref="A319:A320"/>
    <mergeCell ref="B319:B320"/>
    <mergeCell ref="A351:A352"/>
    <mergeCell ref="B351:B352"/>
    <mergeCell ref="A379:A380"/>
    <mergeCell ref="A371:A372"/>
    <mergeCell ref="B371:B372"/>
    <mergeCell ref="B426:B427"/>
    <mergeCell ref="A355:A356"/>
    <mergeCell ref="B355:B356"/>
    <mergeCell ref="A357:A358"/>
    <mergeCell ref="B357:B358"/>
    <mergeCell ref="A359:A360"/>
    <mergeCell ref="B359:B360"/>
    <mergeCell ref="A361:A362"/>
    <mergeCell ref="B361:B362"/>
    <mergeCell ref="A363:A364"/>
    <mergeCell ref="B363:B364"/>
    <mergeCell ref="A375:A376"/>
    <mergeCell ref="B375:B376"/>
    <mergeCell ref="A377:A378"/>
    <mergeCell ref="B377:B378"/>
    <mergeCell ref="B373:B374"/>
    <mergeCell ref="B397:B398"/>
    <mergeCell ref="B422:B423"/>
    <mergeCell ref="A401:A402"/>
    <mergeCell ref="B401:B402"/>
    <mergeCell ref="A403:A404"/>
    <mergeCell ref="B403:B404"/>
    <mergeCell ref="A387:A388"/>
    <mergeCell ref="B406:C406"/>
    <mergeCell ref="A440:A441"/>
    <mergeCell ref="B440:B441"/>
    <mergeCell ref="A428:A429"/>
    <mergeCell ref="B428:B429"/>
    <mergeCell ref="A430:A431"/>
    <mergeCell ref="B430:B431"/>
    <mergeCell ref="A432:A433"/>
    <mergeCell ref="B432:B433"/>
    <mergeCell ref="A434:A435"/>
    <mergeCell ref="B434:B435"/>
    <mergeCell ref="A436:A437"/>
    <mergeCell ref="B436:B437"/>
    <mergeCell ref="A438:A439"/>
    <mergeCell ref="B438:B439"/>
    <mergeCell ref="A450:A451"/>
    <mergeCell ref="B450:B451"/>
    <mergeCell ref="A452:A453"/>
    <mergeCell ref="B452:B453"/>
    <mergeCell ref="B442:B443"/>
    <mergeCell ref="A442:A443"/>
    <mergeCell ref="A444:A445"/>
    <mergeCell ref="B444:B445"/>
    <mergeCell ref="A446:A447"/>
    <mergeCell ref="B446:B447"/>
    <mergeCell ref="A448:A449"/>
    <mergeCell ref="B448:B449"/>
    <mergeCell ref="A422:A423"/>
    <mergeCell ref="A399:A400"/>
    <mergeCell ref="B399:B400"/>
    <mergeCell ref="B405:C405"/>
    <mergeCell ref="A389:A390"/>
    <mergeCell ref="B389:B390"/>
    <mergeCell ref="B387:B388"/>
    <mergeCell ref="B386:I386"/>
    <mergeCell ref="A381:A382"/>
    <mergeCell ref="B381:B382"/>
    <mergeCell ref="B418:B419"/>
    <mergeCell ref="A420:A421"/>
    <mergeCell ref="B391:B392"/>
    <mergeCell ref="A393:A394"/>
    <mergeCell ref="B393:B394"/>
    <mergeCell ref="A395:A396"/>
    <mergeCell ref="B395:B396"/>
    <mergeCell ref="A397:A398"/>
    <mergeCell ref="A373:A374"/>
    <mergeCell ref="A285:A286"/>
    <mergeCell ref="B285:B286"/>
    <mergeCell ref="A287:A288"/>
    <mergeCell ref="B287:B288"/>
    <mergeCell ref="A277:A278"/>
    <mergeCell ref="A263:A264"/>
    <mergeCell ref="B263:B264"/>
    <mergeCell ref="A257:A258"/>
    <mergeCell ref="A259:A260"/>
    <mergeCell ref="B259:B260"/>
    <mergeCell ref="A261:A262"/>
    <mergeCell ref="B261:B262"/>
    <mergeCell ref="B277:B278"/>
    <mergeCell ref="A281:A282"/>
    <mergeCell ref="B257:B258"/>
    <mergeCell ref="A273:A274"/>
    <mergeCell ref="B273:B274"/>
    <mergeCell ref="A275:A276"/>
    <mergeCell ref="A271:A272"/>
    <mergeCell ref="B271:B272"/>
    <mergeCell ref="A345:A346"/>
    <mergeCell ref="B345:B346"/>
    <mergeCell ref="B339:B340"/>
    <mergeCell ref="A243:A244"/>
    <mergeCell ref="B279:B280"/>
    <mergeCell ref="A267:A268"/>
    <mergeCell ref="B267:B268"/>
    <mergeCell ref="A269:A270"/>
    <mergeCell ref="B269:B270"/>
    <mergeCell ref="B281:B282"/>
    <mergeCell ref="A283:A284"/>
    <mergeCell ref="B283:B284"/>
    <mergeCell ref="A491:C491"/>
    <mergeCell ref="B490:C490"/>
    <mergeCell ref="B455:I455"/>
    <mergeCell ref="B454:C454"/>
    <mergeCell ref="B407:I407"/>
    <mergeCell ref="A353:A354"/>
    <mergeCell ref="B353:B354"/>
    <mergeCell ref="A408:A409"/>
    <mergeCell ref="B408:B409"/>
    <mergeCell ref="A410:A411"/>
    <mergeCell ref="B410:B411"/>
    <mergeCell ref="A456:A457"/>
    <mergeCell ref="B456:B457"/>
    <mergeCell ref="A412:A413"/>
    <mergeCell ref="B412:B413"/>
    <mergeCell ref="A414:A415"/>
    <mergeCell ref="B414:B415"/>
    <mergeCell ref="A416:A417"/>
    <mergeCell ref="B416:B417"/>
    <mergeCell ref="A418:A419"/>
    <mergeCell ref="B385:C385"/>
    <mergeCell ref="A424:A425"/>
    <mergeCell ref="B424:B425"/>
    <mergeCell ref="A426:A427"/>
    <mergeCell ref="B176:B178"/>
    <mergeCell ref="A176:A178"/>
    <mergeCell ref="B179:B180"/>
    <mergeCell ref="B211:B212"/>
    <mergeCell ref="B223:B224"/>
    <mergeCell ref="A213:A214"/>
    <mergeCell ref="B213:B214"/>
    <mergeCell ref="A193:A194"/>
    <mergeCell ref="A195:A196"/>
    <mergeCell ref="B197:B198"/>
    <mergeCell ref="A199:A200"/>
    <mergeCell ref="B199:B200"/>
    <mergeCell ref="A203:A204"/>
    <mergeCell ref="B203:B204"/>
    <mergeCell ref="A205:A206"/>
    <mergeCell ref="B205:B206"/>
    <mergeCell ref="A201:A202"/>
    <mergeCell ref="B201:B202"/>
    <mergeCell ref="A181:A182"/>
    <mergeCell ref="B181:B182"/>
    <mergeCell ref="B191:C191"/>
    <mergeCell ref="A187:A188"/>
    <mergeCell ref="B185:B186"/>
    <mergeCell ref="B187:B188"/>
    <mergeCell ref="B154:B155"/>
    <mergeCell ref="B156:B157"/>
    <mergeCell ref="A164:A165"/>
    <mergeCell ref="A158:A159"/>
    <mergeCell ref="B158:B159"/>
    <mergeCell ref="A160:A161"/>
    <mergeCell ref="B160:B161"/>
    <mergeCell ref="A162:A163"/>
    <mergeCell ref="B162:B163"/>
    <mergeCell ref="B164:B165"/>
    <mergeCell ref="B14:B15"/>
    <mergeCell ref="A16:A17"/>
    <mergeCell ref="B16:B17"/>
    <mergeCell ref="A18:A19"/>
    <mergeCell ref="B18:B19"/>
    <mergeCell ref="A20:A21"/>
    <mergeCell ref="B20:B21"/>
    <mergeCell ref="A458:A459"/>
    <mergeCell ref="B458:B459"/>
    <mergeCell ref="A168:A169"/>
    <mergeCell ref="B168:B169"/>
    <mergeCell ref="A170:A171"/>
    <mergeCell ref="B170:B171"/>
    <mergeCell ref="A172:A173"/>
    <mergeCell ref="B172:B173"/>
    <mergeCell ref="A174:A175"/>
    <mergeCell ref="B174:B175"/>
    <mergeCell ref="B420:B421"/>
    <mergeCell ref="B299:B300"/>
    <mergeCell ref="A197:A198"/>
    <mergeCell ref="B241:B242"/>
    <mergeCell ref="A253:A254"/>
    <mergeCell ref="B253:B254"/>
    <mergeCell ref="A391:A392"/>
    <mergeCell ref="A32:A33"/>
    <mergeCell ref="B32:B33"/>
    <mergeCell ref="A38:A39"/>
    <mergeCell ref="A46:A47"/>
    <mergeCell ref="B46:B47"/>
    <mergeCell ref="B36:C36"/>
    <mergeCell ref="B37:I37"/>
    <mergeCell ref="A3:A4"/>
    <mergeCell ref="B3:B4"/>
    <mergeCell ref="D3:D4"/>
    <mergeCell ref="C3:C4"/>
    <mergeCell ref="B6:B7"/>
    <mergeCell ref="A6:A7"/>
    <mergeCell ref="A10:A11"/>
    <mergeCell ref="B10:B11"/>
    <mergeCell ref="B5:I5"/>
    <mergeCell ref="A8:A9"/>
    <mergeCell ref="B8:B9"/>
    <mergeCell ref="E3:F3"/>
    <mergeCell ref="G3:G4"/>
    <mergeCell ref="H3:I3"/>
    <mergeCell ref="A12:A13"/>
    <mergeCell ref="B12:B13"/>
    <mergeCell ref="A14:A15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48:A49"/>
    <mergeCell ref="B48:B49"/>
    <mergeCell ref="B38:B39"/>
    <mergeCell ref="A42:A43"/>
    <mergeCell ref="B42:B43"/>
    <mergeCell ref="B44:C44"/>
    <mergeCell ref="B45:I45"/>
    <mergeCell ref="B41:I41"/>
    <mergeCell ref="B40:C40"/>
    <mergeCell ref="A63:A64"/>
    <mergeCell ref="B63:B64"/>
    <mergeCell ref="A103:A104"/>
    <mergeCell ref="A117:A118"/>
    <mergeCell ref="A67:A68"/>
    <mergeCell ref="B67:B68"/>
    <mergeCell ref="A81:A82"/>
    <mergeCell ref="B81:B82"/>
    <mergeCell ref="A87:A88"/>
    <mergeCell ref="B87:B88"/>
    <mergeCell ref="A93:A94"/>
    <mergeCell ref="B93:B94"/>
    <mergeCell ref="A99:A100"/>
    <mergeCell ref="B99:B100"/>
    <mergeCell ref="B97:B98"/>
    <mergeCell ref="A101:A102"/>
    <mergeCell ref="B101:B102"/>
    <mergeCell ref="A105:A106"/>
    <mergeCell ref="B105:B106"/>
    <mergeCell ref="A107:A108"/>
    <mergeCell ref="A69:A70"/>
    <mergeCell ref="B69:B70"/>
    <mergeCell ref="A71:A72"/>
    <mergeCell ref="A65:A66"/>
    <mergeCell ref="B124:B125"/>
    <mergeCell ref="A126:A127"/>
    <mergeCell ref="B126:B127"/>
    <mergeCell ref="A128:A129"/>
    <mergeCell ref="B128:B129"/>
    <mergeCell ref="A130:A131"/>
    <mergeCell ref="B130:B131"/>
    <mergeCell ref="A132:A133"/>
    <mergeCell ref="B132:B133"/>
    <mergeCell ref="A124:A125"/>
    <mergeCell ref="A152:A153"/>
    <mergeCell ref="B152:B153"/>
    <mergeCell ref="B134:B135"/>
    <mergeCell ref="A136:A137"/>
    <mergeCell ref="B136:B137"/>
    <mergeCell ref="A140:A141"/>
    <mergeCell ref="B140:B141"/>
    <mergeCell ref="A142:A143"/>
    <mergeCell ref="B142:B143"/>
    <mergeCell ref="B77:B78"/>
    <mergeCell ref="A79:A80"/>
    <mergeCell ref="B120:C120"/>
    <mergeCell ref="B121:I121"/>
    <mergeCell ref="A89:A90"/>
    <mergeCell ref="B89:B90"/>
    <mergeCell ref="A1:I2"/>
    <mergeCell ref="B192:I192"/>
    <mergeCell ref="A235:A236"/>
    <mergeCell ref="B235:B236"/>
    <mergeCell ref="A231:A232"/>
    <mergeCell ref="B231:B232"/>
    <mergeCell ref="A233:A234"/>
    <mergeCell ref="B233:B234"/>
    <mergeCell ref="B193:B194"/>
    <mergeCell ref="A225:A226"/>
    <mergeCell ref="B225:B226"/>
    <mergeCell ref="A227:A228"/>
    <mergeCell ref="B227:B228"/>
    <mergeCell ref="A229:A230"/>
    <mergeCell ref="B229:B230"/>
    <mergeCell ref="A219:A220"/>
    <mergeCell ref="B219:B220"/>
    <mergeCell ref="A221:A222"/>
    <mergeCell ref="B95:B96"/>
    <mergeCell ref="A97:A98"/>
    <mergeCell ref="A166:A167"/>
    <mergeCell ref="B61:C61"/>
    <mergeCell ref="B103:B104"/>
    <mergeCell ref="B117:B118"/>
    <mergeCell ref="B85:B86"/>
    <mergeCell ref="A144:A145"/>
    <mergeCell ref="B144:B145"/>
    <mergeCell ref="A138:A139"/>
    <mergeCell ref="B138:B139"/>
    <mergeCell ref="B122:B123"/>
    <mergeCell ref="A122:A123"/>
    <mergeCell ref="A109:A110"/>
    <mergeCell ref="B109:B110"/>
    <mergeCell ref="A111:A112"/>
    <mergeCell ref="B111:B112"/>
    <mergeCell ref="A113:A114"/>
    <mergeCell ref="B113:B114"/>
    <mergeCell ref="A95:A96"/>
    <mergeCell ref="B62:I62"/>
    <mergeCell ref="B92:I92"/>
    <mergeCell ref="B91:C91"/>
    <mergeCell ref="A77:A78"/>
    <mergeCell ref="B146:B147"/>
    <mergeCell ref="A148:A149"/>
    <mergeCell ref="A134:A135"/>
    <mergeCell ref="A255:A256"/>
    <mergeCell ref="B255:B256"/>
    <mergeCell ref="A245:A246"/>
    <mergeCell ref="B245:B246"/>
    <mergeCell ref="A247:A248"/>
    <mergeCell ref="B247:B248"/>
    <mergeCell ref="A249:A250"/>
    <mergeCell ref="B249:B250"/>
    <mergeCell ref="B243:B244"/>
    <mergeCell ref="A251:A252"/>
    <mergeCell ref="B251:B252"/>
    <mergeCell ref="A241:A242"/>
    <mergeCell ref="B237:B238"/>
    <mergeCell ref="A239:A240"/>
    <mergeCell ref="B239:B240"/>
    <mergeCell ref="A185:A186"/>
    <mergeCell ref="A150:A151"/>
    <mergeCell ref="B150:B151"/>
    <mergeCell ref="B221:B222"/>
    <mergeCell ref="A223:A224"/>
    <mergeCell ref="A146:A147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B71:B72"/>
    <mergeCell ref="A73:A74"/>
    <mergeCell ref="B73:B74"/>
    <mergeCell ref="A75:A76"/>
    <mergeCell ref="B75:B76"/>
    <mergeCell ref="A486:A487"/>
    <mergeCell ref="B486:B487"/>
    <mergeCell ref="A470:A471"/>
    <mergeCell ref="B470:B471"/>
    <mergeCell ref="A472:A473"/>
    <mergeCell ref="B472:B473"/>
    <mergeCell ref="A474:A475"/>
    <mergeCell ref="B474:B475"/>
    <mergeCell ref="A476:A477"/>
    <mergeCell ref="B476:B477"/>
    <mergeCell ref="A478:A479"/>
    <mergeCell ref="B478:B479"/>
    <mergeCell ref="A480:A481"/>
    <mergeCell ref="B480:B481"/>
    <mergeCell ref="A482:A483"/>
    <mergeCell ref="B482:B483"/>
    <mergeCell ref="A484:A485"/>
    <mergeCell ref="B484:B485"/>
    <mergeCell ref="B79:B80"/>
    <mergeCell ref="A462:A463"/>
    <mergeCell ref="B462:B463"/>
    <mergeCell ref="A464:A465"/>
    <mergeCell ref="B464:B465"/>
    <mergeCell ref="A466:A467"/>
    <mergeCell ref="B466:B467"/>
    <mergeCell ref="A468:A469"/>
    <mergeCell ref="B468:B469"/>
    <mergeCell ref="A460:A461"/>
    <mergeCell ref="B460:B461"/>
    <mergeCell ref="A313:A314"/>
    <mergeCell ref="B313:B314"/>
    <mergeCell ref="A341:A342"/>
    <mergeCell ref="B331:B332"/>
    <mergeCell ref="A325:A326"/>
    <mergeCell ref="B325:B326"/>
    <mergeCell ref="A329:A330"/>
    <mergeCell ref="B329:B330"/>
    <mergeCell ref="A321:A322"/>
    <mergeCell ref="B321:B322"/>
    <mergeCell ref="A323:A324"/>
    <mergeCell ref="B323:B324"/>
    <mergeCell ref="A331:A332"/>
    <mergeCell ref="B335:C335"/>
    <mergeCell ref="B290:I290"/>
    <mergeCell ref="A339:A340"/>
    <mergeCell ref="A303:A304"/>
    <mergeCell ref="B303:B304"/>
    <mergeCell ref="A305:A306"/>
    <mergeCell ref="B305:B306"/>
    <mergeCell ref="A293:A294"/>
    <mergeCell ref="B293:B294"/>
    <mergeCell ref="A295:A296"/>
    <mergeCell ref="B295:B296"/>
    <mergeCell ref="A297:A298"/>
    <mergeCell ref="B297:B298"/>
    <mergeCell ref="A299:A300"/>
    <mergeCell ref="A301:A302"/>
    <mergeCell ref="A307:A308"/>
    <mergeCell ref="A291:A292"/>
    <mergeCell ref="B291:B292"/>
    <mergeCell ref="A315:A316"/>
    <mergeCell ref="B315:B316"/>
    <mergeCell ref="A317:A318"/>
    <mergeCell ref="B337:B338"/>
    <mergeCell ref="A311:A312"/>
    <mergeCell ref="B311:B312"/>
    <mergeCell ref="B301:B302"/>
    <mergeCell ref="B166:B167"/>
    <mergeCell ref="A265:A266"/>
    <mergeCell ref="B265:B266"/>
    <mergeCell ref="B488:B489"/>
    <mergeCell ref="A488:A489"/>
    <mergeCell ref="B327:B328"/>
    <mergeCell ref="A327:A328"/>
    <mergeCell ref="B349:C349"/>
    <mergeCell ref="B350:I350"/>
    <mergeCell ref="B307:B308"/>
    <mergeCell ref="A309:A310"/>
    <mergeCell ref="B309:B310"/>
    <mergeCell ref="A347:A348"/>
    <mergeCell ref="B207:B208"/>
    <mergeCell ref="A209:A210"/>
    <mergeCell ref="B209:B210"/>
    <mergeCell ref="A211:A212"/>
    <mergeCell ref="A237:A238"/>
    <mergeCell ref="B341:B342"/>
    <mergeCell ref="A343:A344"/>
    <mergeCell ref="B343:B344"/>
    <mergeCell ref="B289:C289"/>
    <mergeCell ref="B336:I336"/>
    <mergeCell ref="B60:C60"/>
    <mergeCell ref="A115:A116"/>
    <mergeCell ref="B115:B116"/>
    <mergeCell ref="B119:C119"/>
    <mergeCell ref="A279:A280"/>
    <mergeCell ref="B275:B276"/>
    <mergeCell ref="A154:A155"/>
    <mergeCell ref="A156:A157"/>
    <mergeCell ref="A183:A184"/>
    <mergeCell ref="B183:B184"/>
    <mergeCell ref="A189:A190"/>
    <mergeCell ref="B189:B190"/>
    <mergeCell ref="A179:A180"/>
    <mergeCell ref="A215:A216"/>
    <mergeCell ref="B215:B216"/>
    <mergeCell ref="A217:A218"/>
    <mergeCell ref="B217:B218"/>
    <mergeCell ref="A207:A208"/>
    <mergeCell ref="A83:A84"/>
    <mergeCell ref="B83:B84"/>
    <mergeCell ref="A85:A86"/>
    <mergeCell ref="B195:B196"/>
    <mergeCell ref="B148:B149"/>
    <mergeCell ref="B107:B108"/>
  </mergeCells>
  <pageMargins left="0.31496062992125984" right="0.31496062992125984" top="0.39370078740157483" bottom="0.39370078740157483" header="0.47244094488188981" footer="0.31496062992125984"/>
  <pageSetup paperSize="9" scale="45" fitToHeight="0" orientation="portrait" r:id="rId1"/>
  <rowBreaks count="14" manualBreakCount="14">
    <brk id="36" max="8" man="1"/>
    <brk id="72" max="8" man="1"/>
    <brk id="96" max="8" man="1"/>
    <brk id="123" max="8" man="1"/>
    <brk id="153" max="8" man="1"/>
    <brk id="186" max="8" man="1"/>
    <brk id="224" max="8" man="1"/>
    <brk id="262" max="8" man="1"/>
    <brk id="298" max="8" man="1"/>
    <brk id="330" max="8" man="1"/>
    <brk id="366" max="8" man="1"/>
    <brk id="396" max="8" man="1"/>
    <brk id="429" max="8" man="1"/>
    <brk id="46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2021-05-13T10:21:13Z</dcterms:modified>
</cp:coreProperties>
</file>