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465" yWindow="180" windowWidth="15810" windowHeight="12525"/>
  </bookViews>
  <sheets>
    <sheet name="1 квартал 2021 года" sheetId="1" r:id="rId1"/>
  </sheets>
  <definedNames>
    <definedName name="_xlnm._FilterDatabase" localSheetId="0" hidden="1">'1 квартал 2021 года'!$B$5:$H$112</definedName>
    <definedName name="Z_2505F84B_EDD5_43D7_8CE7_AFF925DFBFF7_.wvu.Cols" localSheetId="0" hidden="1">'1 квартал 2021 года'!#REF!</definedName>
    <definedName name="Z_2505F84B_EDD5_43D7_8CE7_AFF925DFBFF7_.wvu.PrintArea" localSheetId="0" hidden="1">'1 квартал 2021 года'!$B$1:$H$112</definedName>
    <definedName name="Z_2505F84B_EDD5_43D7_8CE7_AFF925DFBFF7_.wvu.PrintTitles" localSheetId="0" hidden="1">'1 квартал 2021 года'!$B:$B,'1 квартал 2021 года'!$3:$5</definedName>
    <definedName name="Z_2505F84B_EDD5_43D7_8CE7_AFF925DFBFF7_.wvu.Rows" localSheetId="0" hidden="1">'1 квартал 2021 года'!#REF!,'1 квартал 2021 года'!$5:$5,'1 квартал 2021 года'!#REF!,'1 квартал 2021 года'!#REF!,'1 квартал 2021 года'!#REF!,'1 квартал 2021 года'!#REF!</definedName>
    <definedName name="Z_9D015A7B_71BF_4A38_92C8_CCD8973F5CA0_.wvu.Cols" localSheetId="0" hidden="1">'1 квартал 2021 года'!#REF!,'1 квартал 2021 года'!#REF!</definedName>
    <definedName name="Z_9D015A7B_71BF_4A38_92C8_CCD8973F5CA0_.wvu.FilterData" localSheetId="0" hidden="1">'1 квартал 2021 года'!$B$5:$H$112</definedName>
    <definedName name="Z_9D015A7B_71BF_4A38_92C8_CCD8973F5CA0_.wvu.PrintArea" localSheetId="0" hidden="1">'1 квартал 2021 года'!#REF!</definedName>
    <definedName name="Z_9D015A7B_71BF_4A38_92C8_CCD8973F5CA0_.wvu.PrintTitles" localSheetId="0" hidden="1">'1 квартал 2021 года'!$B:$B,'1 квартал 2021 года'!$3:$5</definedName>
    <definedName name="Z_9D015A7B_71BF_4A38_92C8_CCD8973F5CA0_.wvu.Rows" localSheetId="0" hidden="1">'1 квартал 2021 года'!#REF!</definedName>
    <definedName name="_xlnm.Print_Titles" localSheetId="0">'1 квартал 2021 года'!$B:$B,'1 квартал 2021 года'!$3:$4</definedName>
    <definedName name="_xlnm.Print_Area" localSheetId="0">'1 квартал 2021 года'!$A$1:$H$132</definedName>
  </definedNames>
  <calcPr calcId="145621"/>
</workbook>
</file>

<file path=xl/calcChain.xml><?xml version="1.0" encoding="utf-8"?>
<calcChain xmlns="http://schemas.openxmlformats.org/spreadsheetml/2006/main">
  <c r="J15" i="1" l="1"/>
  <c r="K15" i="1"/>
  <c r="J16" i="1"/>
  <c r="K16" i="1" s="1"/>
  <c r="J17" i="1"/>
  <c r="K17" i="1"/>
  <c r="J18" i="1"/>
  <c r="K18" i="1" s="1"/>
  <c r="J23" i="1"/>
  <c r="K23" i="1"/>
  <c r="J107" i="1"/>
  <c r="K107" i="1"/>
  <c r="F7" i="1"/>
  <c r="D124" i="1"/>
  <c r="G124" i="1" l="1"/>
  <c r="E124" i="1"/>
  <c r="C124" i="1"/>
  <c r="G121" i="1"/>
  <c r="E121" i="1"/>
  <c r="D121" i="1"/>
  <c r="C121" i="1"/>
  <c r="G118" i="1"/>
  <c r="E118" i="1"/>
  <c r="D118" i="1"/>
  <c r="C118" i="1"/>
  <c r="G116" i="1"/>
  <c r="E116" i="1"/>
  <c r="D116" i="1"/>
  <c r="C116" i="1"/>
  <c r="C110" i="1"/>
  <c r="C101" i="1"/>
  <c r="C105" i="1"/>
  <c r="C98" i="1"/>
  <c r="C93" i="1"/>
  <c r="C90" i="1"/>
  <c r="C85" i="1"/>
  <c r="C74" i="1"/>
  <c r="C70" i="1"/>
  <c r="C65" i="1"/>
  <c r="C57" i="1"/>
  <c r="C48" i="1"/>
  <c r="C43" i="1"/>
  <c r="C38" i="1"/>
  <c r="C24" i="1"/>
  <c r="C6" i="1"/>
  <c r="C128" i="1" l="1"/>
  <c r="C130" i="1" s="1"/>
  <c r="E110" i="1" l="1"/>
  <c r="D110" i="1"/>
  <c r="G110" i="1"/>
  <c r="E105" i="1"/>
  <c r="D105" i="1"/>
  <c r="G105" i="1"/>
  <c r="E101" i="1"/>
  <c r="D101" i="1"/>
  <c r="G101" i="1"/>
  <c r="E98" i="1"/>
  <c r="D98" i="1"/>
  <c r="G98" i="1"/>
  <c r="E93" i="1"/>
  <c r="D93" i="1"/>
  <c r="G93" i="1"/>
  <c r="E90" i="1"/>
  <c r="D90" i="1"/>
  <c r="G90" i="1"/>
  <c r="E85" i="1"/>
  <c r="D85" i="1"/>
  <c r="G85" i="1"/>
  <c r="E74" i="1"/>
  <c r="D74" i="1"/>
  <c r="G74" i="1"/>
  <c r="E70" i="1"/>
  <c r="D70" i="1"/>
  <c r="G70" i="1"/>
  <c r="E65" i="1"/>
  <c r="D65" i="1"/>
  <c r="G65" i="1"/>
  <c r="E57" i="1"/>
  <c r="D57" i="1"/>
  <c r="G57" i="1"/>
  <c r="E48" i="1" l="1"/>
  <c r="D48" i="1"/>
  <c r="G48" i="1"/>
  <c r="E43" i="1"/>
  <c r="D43" i="1"/>
  <c r="G43" i="1"/>
  <c r="E38" i="1"/>
  <c r="H38" i="1" s="1"/>
  <c r="D38" i="1"/>
  <c r="F38" i="1" s="1"/>
  <c r="G38" i="1"/>
  <c r="E24" i="1"/>
  <c r="D24" i="1"/>
  <c r="G24" i="1"/>
  <c r="G15" i="1"/>
  <c r="E6" i="1"/>
  <c r="D6" i="1"/>
  <c r="G6" i="1"/>
  <c r="G128" i="1" s="1"/>
  <c r="G130" i="1" s="1"/>
  <c r="H129" i="1"/>
  <c r="H114" i="1"/>
  <c r="H112" i="1"/>
  <c r="H110" i="1"/>
  <c r="H107" i="1"/>
  <c r="H106" i="1"/>
  <c r="H105" i="1"/>
  <c r="H103" i="1"/>
  <c r="H102" i="1"/>
  <c r="H101" i="1"/>
  <c r="H94" i="1"/>
  <c r="H88" i="1"/>
  <c r="H87" i="1"/>
  <c r="H85" i="1"/>
  <c r="H82" i="1"/>
  <c r="H80" i="1"/>
  <c r="H77" i="1"/>
  <c r="H75" i="1"/>
  <c r="H73" i="1"/>
  <c r="H72" i="1"/>
  <c r="H69" i="1"/>
  <c r="H66" i="1"/>
  <c r="H65" i="1"/>
  <c r="H53" i="1"/>
  <c r="H52" i="1"/>
  <c r="H51" i="1"/>
  <c r="H50" i="1"/>
  <c r="H49" i="1"/>
  <c r="H48" i="1"/>
  <c r="H47" i="1"/>
  <c r="H46" i="1"/>
  <c r="H45" i="1"/>
  <c r="H43" i="1"/>
  <c r="H42" i="1"/>
  <c r="H40" i="1"/>
  <c r="H39" i="1"/>
  <c r="H34" i="1"/>
  <c r="H33" i="1"/>
  <c r="H32" i="1"/>
  <c r="H30" i="1"/>
  <c r="H28" i="1"/>
  <c r="H27" i="1"/>
  <c r="H26" i="1"/>
  <c r="H10" i="1"/>
  <c r="H9" i="1"/>
  <c r="H8" i="1"/>
  <c r="H7" i="1"/>
  <c r="F129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7" i="1"/>
  <c r="F66" i="1"/>
  <c r="F65" i="1"/>
  <c r="F64" i="1"/>
  <c r="F63" i="1"/>
  <c r="F62" i="1"/>
  <c r="F61" i="1"/>
  <c r="F60" i="1"/>
  <c r="F59" i="1"/>
  <c r="F58" i="1"/>
  <c r="F57" i="1"/>
  <c r="F56" i="1"/>
  <c r="F54" i="1"/>
  <c r="F53" i="1"/>
  <c r="F52" i="1"/>
  <c r="F51" i="1"/>
  <c r="F50" i="1"/>
  <c r="F49" i="1"/>
  <c r="F47" i="1"/>
  <c r="F46" i="1"/>
  <c r="F45" i="1"/>
  <c r="F44" i="1"/>
  <c r="F42" i="1"/>
  <c r="F41" i="1"/>
  <c r="F39" i="1"/>
  <c r="F36" i="1"/>
  <c r="F35" i="1"/>
  <c r="F34" i="1"/>
  <c r="F33" i="1"/>
  <c r="F32" i="1"/>
  <c r="F31" i="1"/>
  <c r="F30" i="1"/>
  <c r="F29" i="1"/>
  <c r="F28" i="1"/>
  <c r="F27" i="1"/>
  <c r="F26" i="1"/>
  <c r="F25" i="1"/>
  <c r="F14" i="1"/>
  <c r="F10" i="1"/>
  <c r="F9" i="1"/>
  <c r="F8" i="1"/>
  <c r="F43" i="1" l="1"/>
  <c r="F48" i="1"/>
  <c r="E128" i="1"/>
  <c r="D128" i="1"/>
  <c r="F24" i="1"/>
  <c r="H24" i="1"/>
  <c r="F6" i="1"/>
  <c r="H6" i="1"/>
  <c r="D130" i="1" l="1"/>
  <c r="E130" i="1"/>
  <c r="H130" i="1" s="1"/>
  <c r="H128" i="1"/>
  <c r="F128" i="1"/>
  <c r="F130" i="1" l="1"/>
</calcChain>
</file>

<file path=xl/sharedStrings.xml><?xml version="1.0" encoding="utf-8"?>
<sst xmlns="http://schemas.openxmlformats.org/spreadsheetml/2006/main" count="283" uniqueCount="267">
  <si>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</si>
  <si>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</si>
  <si>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</si>
  <si>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</si>
  <si>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>Темп роста к соответствующему периоду прошлого года, %</t>
  </si>
  <si>
    <t xml:space="preserve">Утверждено в гос. программе (годовой план) </t>
  </si>
  <si>
    <t xml:space="preserve">Исполнение </t>
  </si>
  <si>
    <t>% исполнения к утвержденным бюджетным назначениям</t>
  </si>
  <si>
    <t>52 0 00 00000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</si>
  <si>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«Социальная поддержка и социальное обслуживание населения Саратовской области»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</t>
    </r>
  </si>
  <si>
    <t>52 1 00 00000</t>
  </si>
  <si>
    <t>Подпрограмма «Социальная поддержка граждан»</t>
  </si>
  <si>
    <t>52 2 00 00000</t>
  </si>
  <si>
    <t>Подпрограмма «Социальное обслуживание граждан»</t>
  </si>
  <si>
    <t>52 3 00 00000</t>
  </si>
  <si>
    <t>Подпрограмма  «Развитие системы социальной защиты граждан»</t>
  </si>
  <si>
    <t>52 4 00 00000</t>
  </si>
  <si>
    <t>Подпрограмма «Старшее поколение»</t>
  </si>
  <si>
    <t>52 5 00 00000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</si>
  <si>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</si>
  <si>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52 6 00 00000</t>
  </si>
  <si>
    <t>Подпрограмма «Социальная программа Саратовской области, связанная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являющимся получателями трудовых пенсий по старости и по инвалидности, и обучением компьютерной грамотности неработающих пенсионеров»</t>
  </si>
  <si>
    <t>52 7 00 00000</t>
  </si>
  <si>
    <t xml:space="preserve">Подпрограмма «Социальная программа Саратовской области, связанная со строительством (реконструкцией) объектов организаций социального обслуживания населения, с ремонтом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а также с благоустройством прилегающей территории,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 </t>
  </si>
  <si>
    <t>52 8 00 00000</t>
  </si>
  <si>
    <t>Подпрограмма «Формирование системы комплексной реабилитации и абилитации инвалидов, в том числе детей-инвалидов»</t>
  </si>
  <si>
    <t>54 0 00 00000</t>
  </si>
  <si>
    <t>54 1 00 00000</t>
  </si>
  <si>
    <t>Подпрограмма «Содействие занятости населения и социальная поддержка безработных граждан»</t>
  </si>
  <si>
    <t>54 3 00 00000</t>
  </si>
  <si>
    <t>Подпрограмма «Регулирование трудовой миграции»</t>
  </si>
  <si>
    <t>54 4 00 00000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</si>
  <si>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</si>
  <si>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54 5 00 00000</t>
  </si>
  <si>
    <t>Подпрограмма «Подпрограмма «Дополнительные мероприятия в сфере занятости населения, направленные на снижение напряженности на рынке труда Саратовской области»</t>
  </si>
  <si>
    <t>54 6 00 00000</t>
  </si>
  <si>
    <t>Подпрограмма «Совершенствование социального партнерства</t>
  </si>
  <si>
    <t>54 7 00 00000</t>
  </si>
  <si>
    <t>Подпрограмма «Улучшение условий и охраны труда»</t>
  </si>
  <si>
    <t>54 8 00 00000</t>
  </si>
  <si>
    <t>Подпрограмма «Сопровождение инвалидов молодого возраста при трудоустройстве»</t>
  </si>
  <si>
    <t>54 9 00 00000</t>
  </si>
  <si>
    <t>Подпрограмма «Материально-техническая база и кадровый потенциал сферы занятости, труда и миграции Саратовской области»</t>
  </si>
  <si>
    <t>55 0 00 00000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</si>
  <si>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«Культура Саратовской области» 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</t>
    </r>
  </si>
  <si>
    <t>55 1 00 00000</t>
  </si>
  <si>
    <t>Подпрограмма «Музеи»</t>
  </si>
  <si>
    <t>55 2 00 00000</t>
  </si>
  <si>
    <t>Подпрограмма «Театры»</t>
  </si>
  <si>
    <t>55 3 00 00000</t>
  </si>
  <si>
    <t>Подпрограмма «Концертные организации и коллективы»</t>
  </si>
  <si>
    <t>55 4 00 00000</t>
  </si>
  <si>
    <t>Подпрограмма «Библиотеки»</t>
  </si>
  <si>
    <t>55 5 00 00000</t>
  </si>
  <si>
    <t>Подпрограмма «Система образования в сфере культуры»</t>
  </si>
  <si>
    <t>55 6 00 00000</t>
  </si>
  <si>
    <t>Подпрограмма «Культурно-досуговые учреждения»</t>
  </si>
  <si>
    <t>55 7 00 00000</t>
  </si>
  <si>
    <t>Подпрограмма «Государственная охрана, сохранение и популяризация объектов культурного наследия»</t>
  </si>
  <si>
    <t>55 8 00 00000</t>
  </si>
  <si>
    <t>Подпрограмма «Архивы»</t>
  </si>
  <si>
    <t>55 9 00 00000</t>
  </si>
  <si>
    <t>Подпрограмма «Творческое развитие детей и молодежи в сфере культуры»</t>
  </si>
  <si>
    <t>55 А 00 00000</t>
  </si>
  <si>
    <t>Подпрограмма «Укрепление материально-технической базы учреждений в сфере культуры»</t>
  </si>
  <si>
    <t>55 Б 00 00000</t>
  </si>
  <si>
    <t>Подпрограмма «Развитие кадрового потенциала сферы культуры»</t>
  </si>
  <si>
    <t>55 Г 00 00000</t>
  </si>
  <si>
    <t>Подпрограмма «Популяризация культурных традиций»</t>
  </si>
  <si>
    <t>55 Д 00 00000</t>
  </si>
  <si>
    <t>Подпрограмма «Гармонизация межнациональных отношений и этнокультурное развитие народов Саратовской области»</t>
  </si>
  <si>
    <t>56 0 00 00000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</si>
  <si>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«Развитие физической культуры, спорта, туризма и молодежной политики»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</t>
    </r>
  </si>
  <si>
    <t>56 1 00 00000</t>
  </si>
  <si>
    <t>Подпрограмма «Физическая культура и спорт. Подготовка спортивного резерва»</t>
  </si>
  <si>
    <t>56 2 00 00000</t>
  </si>
  <si>
    <t>Подпрограмма «Туризм»</t>
  </si>
  <si>
    <t>56 3 00 00000</t>
  </si>
  <si>
    <t>Подпрограмма «Молодежная политика»</t>
  </si>
  <si>
    <t>56 4 00 00000</t>
  </si>
  <si>
    <t>Подпрограмма «Материально-техническая база спорта»</t>
  </si>
  <si>
    <t>58 0 00 00000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</si>
  <si>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«Развитие экономического потенциала и повышение инвестиционной привлекательности региона»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</t>
    </r>
  </si>
  <si>
    <t>58 1 00 00000</t>
  </si>
  <si>
    <t>Подпрограмма «Стратегическое планирование и оперативное управление социально-экономическим развитием региона»</t>
  </si>
  <si>
    <t>58 2 00 00000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</si>
  <si>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</si>
  <si>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58 3 00 00000</t>
  </si>
  <si>
    <t>Подпрограмма «Развитие малого и среднего предпринимательства в  Саратовской области»</t>
  </si>
  <si>
    <t>58 5 00 00000</t>
  </si>
  <si>
    <t>Подпрограмма «Сокращение административных барьеров, повышение доступности государственных услуг»</t>
  </si>
  <si>
    <t>5A 0 00 00000</t>
  </si>
  <si>
    <t>Государственная программа Саратовской области «Развитие образования в Саратовской области»</t>
  </si>
  <si>
    <t>5А 1 00 00000</t>
  </si>
  <si>
    <t>Подпрограмма «Развитие системы дошкольного образования»</t>
  </si>
  <si>
    <t>5А 2 00 00000</t>
  </si>
  <si>
    <t>Подпрограмма «Развитие системы общего и дополнительного образования»</t>
  </si>
  <si>
    <t>5А 3 00 00000</t>
  </si>
  <si>
    <t>Подпрограмма «Поддержка одаренных детей Саратовской области»</t>
  </si>
  <si>
    <t>5А 4 00 00000</t>
  </si>
  <si>
    <t>Подпрограмма «Развитие профессионального образования»</t>
  </si>
  <si>
    <t>5А 5 00 00000</t>
  </si>
  <si>
    <t>Подпрограмма «Социальная адаптация детей-сирот, детей, оставшихся без попечения родителей»</t>
  </si>
  <si>
    <t>5А 6 00 00000</t>
  </si>
  <si>
    <t>Подпрограмма «Развитие финансовой грамотности населения области»</t>
  </si>
  <si>
    <t>5А 7 00 00000</t>
  </si>
  <si>
    <t>Подпрограмма «Создание в Саратовской области новых мест в общеобразовательных организациях»</t>
  </si>
  <si>
    <t>5А 8 00 00000</t>
  </si>
  <si>
    <t>Подпрограмма «Совершенствование управления системой образования»</t>
  </si>
  <si>
    <t>5Г 0 00 00000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</si>
  <si>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</si>
  <si>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5Г 1 00 00000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</si>
  <si>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</si>
  <si>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5Г 2 00 00000</t>
  </si>
  <si>
    <t>Подпрограмма «Развитие мелиорации земель сельскохозяйственного назначения Саратовской области»</t>
  </si>
  <si>
    <t>5Г 3 00 00000</t>
  </si>
  <si>
    <t>Подпрограмма «Устойчивое развитие сельских территорий Саратовской области»</t>
  </si>
  <si>
    <t>5Г 4 00 00000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</si>
  <si>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</si>
  <si>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5Д 0 00 00000</t>
  </si>
  <si>
    <t>Государственная программа Саратовской области «Развитие здравоохранения»</t>
  </si>
  <si>
    <t>5Д 1 00 00000</t>
  </si>
  <si>
    <t>Подпрограмма «Совершенствование оказания медицинской помощи, включая профилактику заболеваний и формирование здорового образа жизни»</t>
  </si>
  <si>
    <t>5Д 2 00 00000</t>
  </si>
  <si>
    <t>Подпрограмма «Развитие кадровых ресурсов в здравоохранении»</t>
  </si>
  <si>
    <t>5Д 3 00 00000</t>
  </si>
  <si>
    <t>Подпрограмма «Информационные технологии и управление развитием отрасли»</t>
  </si>
  <si>
    <t>5Е 0 00 00000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</si>
  <si>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</si>
  <si>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5Е 1 00 00000</t>
  </si>
  <si>
    <t>Подпрограмма «Комплексное освоение и развитие территорий в целях жилищного строительства»</t>
  </si>
  <si>
    <t>5Е 2 00 00000</t>
  </si>
  <si>
    <t>Подпрограмма «Капитальный ремонт и ремонт в многоквартирных домах Саратовской области»</t>
  </si>
  <si>
    <t>5Е 3 00 00000</t>
  </si>
  <si>
    <t>Подпрограмма «Обеспечение жилыми помещениями молодых семей»</t>
  </si>
  <si>
    <t>5Е 4 00 00000</t>
  </si>
  <si>
    <t>Подпрограмма «Обеспечение жилыми помещениями детей-сирот и детей, оставшихся без попечения родителей»</t>
  </si>
  <si>
    <t>5Е 5 00 0000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</si>
  <si>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</si>
  <si>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5Е 6 00 00000</t>
  </si>
  <si>
    <t>Подпрограмма  «Развитие ипотечного жилищного кредитования»</t>
  </si>
  <si>
    <t>5Е 7 00 00000</t>
  </si>
  <si>
    <t>Подпрограмма «Обеспечение жильем отдельных категорий граждан в соответствии с федеральным законодательством»</t>
  </si>
  <si>
    <t>5Е 8 00 00000</t>
  </si>
  <si>
    <t>Подпрограмма «Повышение качества водоснабжения и водоотведения»</t>
  </si>
  <si>
    <t>5Е 9 00 00000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</si>
  <si>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</si>
  <si>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5Е А 00 00000</t>
  </si>
  <si>
    <t>Подпрограмма «Обеспечение устойчивого сокращения непригодного для проживания жилищного фонда»</t>
  </si>
  <si>
    <t>5Ж 0 00 00000</t>
  </si>
  <si>
    <t>Государственная программа Саратовской области «Развитие транспортной системы»</t>
  </si>
  <si>
    <t>5Ж 1 00 00000</t>
  </si>
  <si>
    <t>Подпрограмма «Модернизация и развитие транспортного комплекса Саратовской области»</t>
  </si>
  <si>
    <t>5Ж 2 00 00000</t>
  </si>
  <si>
    <t>Подпрограмма  «Развитие и обеспечение сохранности сети автомобильных дорог Саратовской области»</t>
  </si>
  <si>
    <t>5Ж 3 00 00000</t>
  </si>
  <si>
    <t>Подпрограмма «Повышение безопасности дорожного движения в Саратовской области»</t>
  </si>
  <si>
    <t>5Ж 5 00 00000</t>
  </si>
  <si>
    <t>Подпрограмма  «Развитие рынка газового моторного топлива в Саратовской области»</t>
  </si>
  <si>
    <t>5И 0 00 00000</t>
  </si>
  <si>
    <t>Государственная программа Саратовской области «Информационное общество»</t>
  </si>
  <si>
    <t>5И 1 00 00000</t>
  </si>
  <si>
    <t>Подпрограмма «Формирование электронного правительства»</t>
  </si>
  <si>
    <t>5И 2 00 00000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</si>
  <si>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</si>
  <si>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62 0 00 00000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</si>
  <si>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</si>
  <si>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62 1 00 00000</t>
  </si>
  <si>
    <r>
      <rPr>
        <sz val="12"/>
        <rFont val="Times New Roman"/>
        <family val="1"/>
        <charset val="204"/>
      </rPr>
      <t xml:space="preserve">Подпрограмма «Охрана окружающей среды, защита природных комплексов, объектов и ресурсов»    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</t>
    </r>
  </si>
  <si>
    <t>62 2 00 00000</t>
  </si>
  <si>
    <r>
      <rPr>
        <sz val="12"/>
        <rFont val="Times New Roman"/>
        <family val="1"/>
        <charset val="204"/>
      </rPr>
      <t xml:space="preserve">Подпрограмма «Развитие водохозяйственного комплекса Саратовской области»       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</t>
    </r>
  </si>
  <si>
    <t>62 3 00 00000</t>
  </si>
  <si>
    <r>
      <rPr>
        <sz val="12"/>
        <rFont val="Times New Roman"/>
        <family val="1"/>
        <charset val="204"/>
      </rPr>
      <t xml:space="preserve">Подпрограмма «Развитие лесного хозяйства Саратовской области»         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</t>
    </r>
  </si>
  <si>
    <t>62 4 00 00000</t>
  </si>
  <si>
    <r>
      <rPr>
        <sz val="12"/>
        <rFont val="Times New Roman"/>
        <family val="1"/>
        <charset val="204"/>
      </rPr>
      <t xml:space="preserve">Подпрограмма «Совершенствование системы обращения с отходами производства и потребления на территории Саратовской области»           </t>
    </r>
    <r>
      <rPr>
        <sz val="12"/>
        <color indexed="10"/>
        <rFont val="Times New Roman"/>
        <family val="1"/>
        <charset val="204"/>
      </rPr>
      <t xml:space="preserve">                             </t>
    </r>
  </si>
  <si>
    <t>63 0 00 00000</t>
  </si>
  <si>
    <t>Государственная программа Саратовской области «Повышение энергоэффективности и энергосбережения в Саратовской области»</t>
  </si>
  <si>
    <t>63 1 00 00000</t>
  </si>
  <si>
    <t>Подпрограмма «Обеспечение населения твердым топливом»</t>
  </si>
  <si>
    <t>63 2 00 00000</t>
  </si>
  <si>
    <t>Подпрограмма «Энергосбережение и повышение энергоэффективности теплоснабжения и системы коммунальной инфраструктуры»</t>
  </si>
  <si>
    <t>64 0 00 00000</t>
  </si>
  <si>
    <r>
      <rPr>
        <b/>
        <sz val="12"/>
        <rFont val="Times New Roman"/>
        <family val="1"/>
        <charset val="204"/>
      </rPr>
      <t>Государственная программа Саратовской области «Защита населения и территорий от чрезвычайных ситуаций, обеспечение пожарной безопасности»</t>
    </r>
    <r>
      <rPr>
        <b/>
        <sz val="12"/>
        <color indexed="10"/>
        <rFont val="Times New Roman"/>
        <family val="1"/>
        <charset val="204"/>
      </rPr>
      <t xml:space="preserve"> </t>
    </r>
  </si>
  <si>
    <t>64 1 00 00000</t>
  </si>
  <si>
    <t>Подпрограмма «Снижение рисков и смягчение последствий чрезвычайных ситуаций природного и техногенного характера»</t>
  </si>
  <si>
    <t>64 2 00 00000</t>
  </si>
  <si>
    <t>Подпрограмма «Пожарная безопасность»</t>
  </si>
  <si>
    <t>64 3 00 00000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</si>
  <si>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</si>
  <si>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>65 0 00 00000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</si>
  <si>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</si>
  <si>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65 1 00 00000</t>
  </si>
  <si>
    <t>Подпрограмма «Профилактика правонарушений и усиление борьбы с преступностью на территории Саратовской области»</t>
  </si>
  <si>
    <t>65 2 00 00000</t>
  </si>
  <si>
    <t>Подпрограмма «Профилактика терроризма и экстремизма в Саратовской области»</t>
  </si>
  <si>
    <t>65 3 00 00000</t>
  </si>
  <si>
    <r>
      <rPr>
        <sz val="12"/>
        <rFont val="Times New Roman"/>
        <family val="1"/>
        <charset val="204"/>
      </rPr>
      <t xml:space="preserve">Подпрограмма «Противодействие злоупотреблению наркотиками и их незаконному обороту в Саратовской области»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</t>
    </r>
  </si>
  <si>
    <t>65 4 00 00000</t>
  </si>
  <si>
    <t>Подпрограмма «Противодействие коррупции в Саратовской области»</t>
  </si>
  <si>
    <t>66 0 00 00000</t>
  </si>
  <si>
    <t xml:space="preserve">Государственная программа Саратовской области «Развитие государственного и муниципального управления» </t>
  </si>
  <si>
    <t>66 1 00 00000</t>
  </si>
  <si>
    <t>Подпрограмма «Развитие местного самоуправления в Саратовской области»</t>
  </si>
  <si>
    <t>66 2 00 00000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</si>
  <si>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</si>
  <si>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66 3 00 00000</t>
  </si>
  <si>
    <t>Подпрограмма «О дополнительном профессиональном образовании лиц, включенных в управленческий кадровый резерв Саратовской области»</t>
  </si>
  <si>
    <t>66 4 00 00000</t>
  </si>
  <si>
    <t>Подпрограмма «Управление региональными финансами Саратовской области»</t>
  </si>
  <si>
    <t>66 5 00 00000</t>
  </si>
  <si>
    <t>Подпрограмма «Информационная открытость органов государственной власти области»</t>
  </si>
  <si>
    <t>67 0 00 00000</t>
  </si>
  <si>
    <t>Государственная программа Саратовской области «Развитие промышленности в Саратовской области»</t>
  </si>
  <si>
    <t>67 8 00 00000</t>
  </si>
  <si>
    <t>Подпрограмма «Развитие и государственная поддержка промышленных предприятий обрабатывающих производств»</t>
  </si>
  <si>
    <t>68 0 00 00000</t>
  </si>
  <si>
    <t xml:space="preserve">Государственная программа Саратовской области «Патриотическое воспитание граждан Саратовской области» </t>
  </si>
  <si>
    <t>68 1 00 00000</t>
  </si>
  <si>
    <t>Подпрограмма «Гражданско-патриотическое воспитание граждан»</t>
  </si>
  <si>
    <t>68 2 00 00000</t>
  </si>
  <si>
    <t>Подпрограмма «Военно-патриотическое воспитание граждан»</t>
  </si>
  <si>
    <t>69 0 00 00000</t>
  </si>
  <si>
    <r>
      <rPr>
        <b/>
        <sz val="12"/>
        <rFont val="Times New Roman"/>
        <family val="1"/>
        <charset val="204"/>
      </rPr>
      <t>Государственная программа Саратовской области «Формирование комфортной городской среды»</t>
    </r>
    <r>
      <rPr>
        <b/>
        <sz val="12"/>
        <color indexed="10"/>
        <rFont val="Times New Roman"/>
        <family val="1"/>
        <charset val="204"/>
      </rPr>
      <t xml:space="preserve"> </t>
    </r>
  </si>
  <si>
    <t>69 1 00 00000</t>
  </si>
  <si>
    <t>Подпрограмма «Создание комфортных условий проживания»</t>
  </si>
  <si>
    <t>69 2 00 00000</t>
  </si>
  <si>
    <t>Подпрограмма «Развитие современной городской среды»</t>
  </si>
  <si>
    <t>70 0 00 00000</t>
  </si>
  <si>
    <t>Государственная программа Саратовской области «Комплексное развитие сельских территорий»</t>
  </si>
  <si>
    <t>70 1 00 00000</t>
  </si>
  <si>
    <t>Подпрограмма «Создание условий для обеспечения доступным и комфортным жильем сельского населения»</t>
  </si>
  <si>
    <t>70 2 00 00000</t>
  </si>
  <si>
    <t>Подпрограмма «Развитие рынка труда (кадрового потенциала) на сельских территориях»</t>
  </si>
  <si>
    <t>70 3 00 00000</t>
  </si>
  <si>
    <t>Подпрограмма «Создание и развитие инфраструктуры на сельских территориях»</t>
  </si>
  <si>
    <t>ИТОГО ПО ПРОГРАММАМ</t>
  </si>
  <si>
    <t>Непрограммные расходы</t>
  </si>
  <si>
    <t>РАСХОДЫ всего</t>
  </si>
  <si>
    <t>на 1 апреля 2021 года</t>
  </si>
  <si>
    <t>на 1 апреля 2020 года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</si>
  <si>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</si>
  <si>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5В 3 00 00000</t>
  </si>
  <si>
    <t>5В 1 00 00000</t>
  </si>
  <si>
    <t>5В 2 00 00000</t>
  </si>
  <si>
    <t>5В0 00 00000</t>
  </si>
  <si>
    <t>5В 4 00 00000</t>
  </si>
  <si>
    <t>5В 5 00 00000</t>
  </si>
  <si>
    <t>5В 6 00 00000</t>
  </si>
  <si>
    <t>5В 7 00 00000</t>
  </si>
  <si>
    <t>в 1,6 раза</t>
  </si>
  <si>
    <t>в 1,9 раза</t>
  </si>
  <si>
    <t xml:space="preserve">в 1,7 раза </t>
  </si>
  <si>
    <t>в 5,5 раза</t>
  </si>
  <si>
    <t>в 3,5 раза</t>
  </si>
  <si>
    <t>в 1,5 раза</t>
  </si>
  <si>
    <t>в 1,8 раза</t>
  </si>
  <si>
    <t>в 10,7 раз</t>
  </si>
  <si>
    <t>в 5,7 раза</t>
  </si>
  <si>
    <t>в 3 раза</t>
  </si>
  <si>
    <t>в 2,4 раза</t>
  </si>
  <si>
    <t>в 2,2 раза</t>
  </si>
  <si>
    <t>в 2,6 раза</t>
  </si>
  <si>
    <t>в 2,5 раза</t>
  </si>
  <si>
    <t>в 2,9 раза</t>
  </si>
  <si>
    <t>в 2,8 раза</t>
  </si>
  <si>
    <t>Утвержденные бюджетные назначения (годовой план)*</t>
  </si>
  <si>
    <t>*  в соответствии с Законом Саратовской области «Об областном бюджете на 2021 год и на плановый период 2022 и 2023 годов» в редакции от 26.03.2021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</si>
</sst>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_ ;[Red]\-#,##0.0\ "/>
    <numFmt numFmtId="166" formatCode="0000000"/>
  </numFmts>
  <fonts count="2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0"/>
      <color indexed="9"/>
      <name val="Cambria"/>
      <family val="1"/>
      <charset val="204"/>
    </font>
    <font>
      <sz val="10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FF0000"/>
      <name val="Cambria"/>
      <family val="1"/>
      <charset val="204"/>
    </font>
    <font>
      <sz val="12"/>
      <name val="Times New Roman"/>
      <family val="1"/>
      <charset val="204"/>
    </font>
    <font>
      <sz val="10"/>
      <color rgb="FFFF0000"/>
      <name val="Cambria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0"/>
      <name val="Cambria"/>
      <family val="1"/>
      <charset val="204"/>
    </font>
    <font>
      <sz val="8"/>
      <name val="Arial Cyr"/>
      <charset val="204"/>
    </font>
    <font>
      <sz val="14"/>
      <name val="Cambria"/>
      <family val="1"/>
      <charset val="204"/>
    </font>
    <font>
      <b/>
      <sz val="14"/>
      <name val="Cambria"/>
      <family val="1"/>
      <charset val="204"/>
    </font>
    <font>
      <sz val="16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0" fillId="0" borderId="0"/>
    <xf numFmtId="0" fontId="2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 applyAlignment="1">
      <alignment horizontal="left"/>
    </xf>
    <xf numFmtId="164" fontId="7" fillId="0" borderId="0" xfId="1" applyNumberFormat="1" applyFont="1" applyFill="1" applyBorder="1" applyAlignment="1">
      <alignment horizontal="right"/>
    </xf>
    <xf numFmtId="164" fontId="9" fillId="2" borderId="2" xfId="1" applyNumberFormat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10" fillId="0" borderId="0" xfId="1" applyFont="1" applyFill="1" applyAlignment="1">
      <alignment vertical="top" wrapText="1"/>
    </xf>
    <xf numFmtId="0" fontId="14" fillId="0" borderId="0" xfId="1" applyFont="1" applyFill="1"/>
    <xf numFmtId="166" fontId="15" fillId="3" borderId="2" xfId="1" applyNumberFormat="1" applyFont="1" applyFill="1" applyBorder="1" applyAlignment="1" applyProtection="1">
      <alignment horizontal="center" vertical="center"/>
      <protection hidden="1"/>
    </xf>
    <xf numFmtId="166" fontId="15" fillId="3" borderId="2" xfId="1" applyNumberFormat="1" applyFont="1" applyFill="1" applyBorder="1" applyAlignment="1" applyProtection="1">
      <alignment horizontal="left" vertical="center" wrapText="1"/>
      <protection hidden="1"/>
    </xf>
    <xf numFmtId="165" fontId="15" fillId="0" borderId="2" xfId="1" applyNumberFormat="1" applyFont="1" applyFill="1" applyBorder="1" applyAlignment="1">
      <alignment horizontal="right"/>
    </xf>
    <xf numFmtId="164" fontId="15" fillId="3" borderId="2" xfId="1" applyNumberFormat="1" applyFont="1" applyFill="1" applyBorder="1" applyAlignment="1">
      <alignment horizontal="right"/>
    </xf>
    <xf numFmtId="0" fontId="16" fillId="0" borderId="0" xfId="1" applyFont="1" applyFill="1"/>
    <xf numFmtId="166" fontId="17" fillId="3" borderId="2" xfId="1" applyNumberFormat="1" applyFont="1" applyFill="1" applyBorder="1" applyAlignment="1" applyProtection="1">
      <alignment horizontal="left" vertical="center" wrapText="1"/>
      <protection hidden="1"/>
    </xf>
    <xf numFmtId="164" fontId="15" fillId="3" borderId="2" xfId="1" applyNumberFormat="1" applyFont="1" applyFill="1" applyBorder="1" applyAlignment="1" applyProtection="1">
      <alignment horizontal="right"/>
      <protection hidden="1"/>
    </xf>
    <xf numFmtId="0" fontId="19" fillId="0" borderId="0" xfId="1" applyFont="1" applyFill="1"/>
    <xf numFmtId="0" fontId="7" fillId="0" borderId="0" xfId="1" applyFont="1" applyFill="1"/>
    <xf numFmtId="164" fontId="5" fillId="0" borderId="0" xfId="1" applyNumberFormat="1" applyFont="1" applyFill="1" applyAlignment="1">
      <alignment horizontal="right"/>
    </xf>
    <xf numFmtId="164" fontId="9" fillId="0" borderId="0" xfId="1" applyNumberFormat="1" applyFont="1" applyFill="1" applyAlignment="1">
      <alignment horizontal="right"/>
    </xf>
    <xf numFmtId="0" fontId="13" fillId="0" borderId="0" xfId="0" applyFont="1" applyProtection="1">
      <protection locked="0"/>
    </xf>
    <xf numFmtId="165" fontId="17" fillId="0" borderId="2" xfId="1" applyNumberFormat="1" applyFont="1" applyFill="1" applyBorder="1" applyAlignment="1">
      <alignment horizontal="right"/>
    </xf>
    <xf numFmtId="0" fontId="9" fillId="2" borderId="2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/>
    </xf>
    <xf numFmtId="165" fontId="8" fillId="0" borderId="0" xfId="1" applyNumberFormat="1" applyFont="1" applyFill="1" applyBorder="1" applyAlignment="1">
      <alignment horizontal="right"/>
    </xf>
    <xf numFmtId="0" fontId="5" fillId="0" borderId="0" xfId="1" applyFont="1" applyFill="1" applyAlignment="1">
      <alignment horizontal="right"/>
    </xf>
    <xf numFmtId="164" fontId="15" fillId="0" borderId="2" xfId="0" applyNumberFormat="1" applyFont="1" applyFill="1" applyBorder="1" applyAlignment="1">
      <alignment horizontal="right" wrapText="1" shrinkToFit="1"/>
    </xf>
    <xf numFmtId="164" fontId="9" fillId="0" borderId="2" xfId="0" applyNumberFormat="1" applyFont="1" applyFill="1" applyBorder="1" applyAlignment="1">
      <alignment horizontal="right" wrapText="1" shrinkToFit="1"/>
    </xf>
    <xf numFmtId="164" fontId="19" fillId="0" borderId="0" xfId="1" applyNumberFormat="1" applyFont="1" applyFill="1" applyAlignment="1">
      <alignment horizontal="right"/>
    </xf>
    <xf numFmtId="0" fontId="19" fillId="0" borderId="0" xfId="1" applyFont="1" applyFill="1" applyAlignment="1">
      <alignment horizontal="right"/>
    </xf>
    <xf numFmtId="0" fontId="19" fillId="0" borderId="2" xfId="1" applyFont="1" applyFill="1" applyBorder="1" applyAlignment="1">
      <alignment vertical="center"/>
    </xf>
    <xf numFmtId="166" fontId="9" fillId="0" borderId="2" xfId="1" applyNumberFormat="1" applyFont="1" applyFill="1" applyBorder="1" applyAlignment="1" applyProtection="1">
      <alignment horizontal="left" vertical="center" wrapText="1"/>
      <protection hidden="1"/>
    </xf>
    <xf numFmtId="0" fontId="19" fillId="0" borderId="2" xfId="1" applyFont="1" applyFill="1" applyBorder="1" applyAlignment="1">
      <alignment horizontal="right"/>
    </xf>
    <xf numFmtId="164" fontId="9" fillId="0" borderId="2" xfId="1" applyNumberFormat="1" applyFont="1" applyFill="1" applyBorder="1" applyAlignment="1">
      <alignment horizontal="right"/>
    </xf>
    <xf numFmtId="0" fontId="9" fillId="0" borderId="2" xfId="1" applyFont="1" applyFill="1" applyBorder="1" applyAlignment="1">
      <alignment horizontal="center" vertical="center"/>
    </xf>
    <xf numFmtId="0" fontId="21" fillId="0" borderId="0" xfId="1" applyFont="1" applyFill="1"/>
    <xf numFmtId="0" fontId="21" fillId="0" borderId="0" xfId="1" applyFont="1" applyFill="1" applyAlignment="1">
      <alignment horizontal="center" vertical="center" wrapText="1"/>
    </xf>
    <xf numFmtId="0" fontId="22" fillId="0" borderId="0" xfId="1" applyFont="1" applyFill="1"/>
    <xf numFmtId="0" fontId="23" fillId="0" borderId="0" xfId="1" applyFont="1" applyFill="1"/>
    <xf numFmtId="0" fontId="9" fillId="0" borderId="0" xfId="1" applyFont="1" applyFill="1" applyAlignment="1">
      <alignment horizontal="left" vertical="center" wrapText="1"/>
    </xf>
    <xf numFmtId="0" fontId="15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center" wrapText="1"/>
    </xf>
    <xf numFmtId="0" fontId="3" fillId="0" borderId="0" xfId="1" applyFont="1" applyFill="1" applyAlignment="1">
      <alignment horizontal="center"/>
    </xf>
    <xf numFmtId="0" fontId="9" fillId="2" borderId="1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15" fillId="0" borderId="0" xfId="1" applyFont="1" applyFill="1" applyAlignment="1">
      <alignment horizontal="left" vertical="center" wrapText="1"/>
    </xf>
    <xf numFmtId="166" fontId="9" fillId="4" borderId="2" xfId="1" applyNumberFormat="1" applyFont="1" applyFill="1" applyBorder="1" applyAlignment="1" applyProtection="1">
      <alignment horizontal="center" vertical="center"/>
      <protection hidden="1"/>
    </xf>
    <xf numFmtId="166" fontId="11" fillId="4" borderId="2" xfId="1" applyNumberFormat="1" applyFont="1" applyFill="1" applyBorder="1" applyAlignment="1" applyProtection="1">
      <alignment vertical="center" wrapText="1"/>
      <protection hidden="1"/>
    </xf>
    <xf numFmtId="164" fontId="9" fillId="4" borderId="2" xfId="1" applyNumberFormat="1" applyFont="1" applyFill="1" applyBorder="1" applyAlignment="1">
      <alignment horizontal="right"/>
    </xf>
    <xf numFmtId="164" fontId="9" fillId="4" borderId="2" xfId="0" applyNumberFormat="1" applyFont="1" applyFill="1" applyBorder="1" applyAlignment="1">
      <alignment horizontal="right" wrapText="1" shrinkToFit="1"/>
    </xf>
    <xf numFmtId="166" fontId="9" fillId="4" borderId="2" xfId="1" applyNumberFormat="1" applyFont="1" applyFill="1" applyBorder="1" applyAlignment="1" applyProtection="1">
      <alignment vertical="center" wrapText="1"/>
      <protection hidden="1"/>
    </xf>
    <xf numFmtId="164" fontId="11" fillId="4" borderId="2" xfId="1" applyNumberFormat="1" applyFont="1" applyFill="1" applyBorder="1" applyAlignment="1">
      <alignment horizontal="right"/>
    </xf>
    <xf numFmtId="0" fontId="11" fillId="4" borderId="2" xfId="1" applyNumberFormat="1" applyFont="1" applyFill="1" applyBorder="1" applyAlignment="1" applyProtection="1">
      <alignment vertical="center" wrapText="1"/>
      <protection hidden="1"/>
    </xf>
    <xf numFmtId="166" fontId="9" fillId="4" borderId="2" xfId="1" applyNumberFormat="1" applyFont="1" applyFill="1" applyBorder="1" applyAlignment="1" applyProtection="1">
      <alignment horizontal="center" vertical="center" wrapText="1"/>
      <protection hidden="1"/>
    </xf>
    <xf numFmtId="0" fontId="9" fillId="4" borderId="2" xfId="1" applyNumberFormat="1" applyFont="1" applyFill="1" applyBorder="1" applyAlignment="1" applyProtection="1">
      <alignment vertical="center" wrapText="1"/>
      <protection hidden="1"/>
    </xf>
    <xf numFmtId="165" fontId="9" fillId="4" borderId="2" xfId="1" applyNumberFormat="1" applyFont="1" applyFill="1" applyBorder="1" applyAlignment="1">
      <alignment horizontal="right"/>
    </xf>
    <xf numFmtId="0" fontId="19" fillId="4" borderId="2" xfId="1" applyFont="1" applyFill="1" applyBorder="1" applyAlignment="1">
      <alignment vertical="center"/>
    </xf>
  </cellXfs>
  <cellStyles count="6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tmp" xfId="1"/>
  </cellStyles>
  <dxfs count="0"/>
  <tableStyles count="0" defaultTableStyle="TableStyleMedium2" defaultPivotStyle="PivotStyleLight16"/>
  <colors>
    <mruColors>
      <color rgb="FFEAF0F6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5"/>
  <sheetViews>
    <sheetView showZeros="0" tabSelected="1" view="pageBreakPreview" zoomScale="70" zoomScaleNormal="70" zoomScaleSheetLayoutView="70" zoomScalePageLayoutView="55" workbookViewId="0">
      <pane xSplit="2" ySplit="5" topLeftCell="C6" activePane="bottomRight" state="frozenSplit"/>
      <selection activeCell="B1" sqref="B1"/>
      <selection pane="topRight" activeCell="D1" sqref="D1"/>
      <selection pane="bottomLeft" activeCell="B8" sqref="B8"/>
      <selection pane="bottomRight" activeCell="J4" sqref="J4"/>
    </sheetView>
  </sheetViews>
  <sheetFormatPr defaultRowHeight="18" x14ac:dyDescent="0.25"/>
  <cols>
    <col min="1" max="1" width="16" style="2" customWidth="1"/>
    <col min="2" max="2" width="79.625" style="17" customWidth="1"/>
    <col min="3" max="3" width="16.375" style="25" customWidth="1"/>
    <col min="4" max="4" width="16.75" style="25" customWidth="1"/>
    <col min="5" max="5" width="14.375" style="25" customWidth="1"/>
    <col min="6" max="6" width="16.5" style="25" customWidth="1"/>
    <col min="7" max="7" width="13.625" style="18" customWidth="1"/>
    <col min="8" max="8" width="19.125" style="25" customWidth="1"/>
    <col min="9" max="9" width="13.375" style="35" customWidth="1"/>
    <col min="10" max="10" width="33.5" style="2" customWidth="1"/>
    <col min="11" max="11" width="31" style="2" customWidth="1"/>
    <col min="12" max="16384" width="9" style="2"/>
  </cols>
  <sheetData>
    <row r="1" spans="1:17" s="1" customFormat="1" ht="20.25" x14ac:dyDescent="0.3">
      <c r="A1" s="41" t="s">
        <v>0</v>
      </c>
      <c r="B1" s="42"/>
      <c r="C1" s="42"/>
      <c r="D1" s="42"/>
      <c r="E1" s="42"/>
      <c r="F1" s="42"/>
      <c r="G1" s="42"/>
      <c r="H1" s="42"/>
      <c r="I1" s="35"/>
    </row>
    <row r="2" spans="1:17" ht="24" customHeight="1" x14ac:dyDescent="0.3">
      <c r="B2" s="3"/>
      <c r="C2" s="23"/>
      <c r="D2" s="23"/>
      <c r="E2" s="23"/>
      <c r="F2" s="23"/>
      <c r="G2" s="4"/>
      <c r="H2" s="24" t="s">
        <v>1</v>
      </c>
    </row>
    <row r="3" spans="1:17" s="6" customFormat="1" ht="31.5" customHeight="1" x14ac:dyDescent="0.25">
      <c r="A3" s="43" t="s">
        <v>2</v>
      </c>
      <c r="B3" s="45" t="s">
        <v>3</v>
      </c>
      <c r="C3" s="46" t="s">
        <v>238</v>
      </c>
      <c r="D3" s="47"/>
      <c r="E3" s="47"/>
      <c r="F3" s="48"/>
      <c r="G3" s="5" t="s">
        <v>239</v>
      </c>
      <c r="H3" s="43" t="s">
        <v>4</v>
      </c>
      <c r="I3" s="36"/>
    </row>
    <row r="4" spans="1:17" s="6" customFormat="1" ht="74.25" customHeight="1" x14ac:dyDescent="0.25">
      <c r="A4" s="44"/>
      <c r="B4" s="45"/>
      <c r="C4" s="22" t="s">
        <v>5</v>
      </c>
      <c r="D4" s="22" t="s">
        <v>265</v>
      </c>
      <c r="E4" s="22" t="s">
        <v>6</v>
      </c>
      <c r="F4" s="22" t="s">
        <v>7</v>
      </c>
      <c r="G4" s="5" t="s">
        <v>6</v>
      </c>
      <c r="H4" s="49"/>
      <c r="I4" s="36"/>
      <c r="J4" s="7"/>
      <c r="K4" s="7"/>
      <c r="L4" s="7"/>
      <c r="M4" s="7"/>
      <c r="N4" s="7"/>
      <c r="O4" s="7"/>
      <c r="P4" s="7"/>
      <c r="Q4" s="7"/>
    </row>
    <row r="5" spans="1:17" ht="18" customHeight="1" x14ac:dyDescent="0.25">
      <c r="A5" s="34">
        <v>1</v>
      </c>
      <c r="B5" s="34">
        <v>2</v>
      </c>
      <c r="C5" s="34">
        <v>3</v>
      </c>
      <c r="D5" s="34">
        <v>4</v>
      </c>
      <c r="E5" s="34">
        <v>5</v>
      </c>
      <c r="F5" s="34">
        <v>6</v>
      </c>
      <c r="G5" s="34">
        <v>7</v>
      </c>
      <c r="H5" s="34">
        <v>8</v>
      </c>
      <c r="J5" s="7"/>
      <c r="K5" s="7"/>
      <c r="L5" s="7"/>
      <c r="M5" s="7"/>
      <c r="N5" s="7"/>
      <c r="O5" s="7"/>
      <c r="P5" s="7"/>
      <c r="Q5" s="7"/>
    </row>
    <row r="6" spans="1:17" s="8" customFormat="1" ht="45" customHeight="1" x14ac:dyDescent="0.3">
      <c r="A6" s="51" t="s">
        <v>8</v>
      </c>
      <c r="B6" s="52" t="s">
        <v>9</v>
      </c>
      <c r="C6" s="53">
        <f t="shared" ref="C6:E6" si="0">SUM(C7:C14)</f>
        <v>26783420.500000004</v>
      </c>
      <c r="D6" s="53">
        <f t="shared" si="0"/>
        <v>26821651.800000004</v>
      </c>
      <c r="E6" s="53">
        <f t="shared" si="0"/>
        <v>6273653.3000000007</v>
      </c>
      <c r="F6" s="54">
        <f>SUM(E6/D6*100)</f>
        <v>23.390257045988495</v>
      </c>
      <c r="G6" s="53">
        <f>SUM(G7:G14)</f>
        <v>4795885.7</v>
      </c>
      <c r="H6" s="54">
        <f>SUM(E6/G6*100)</f>
        <v>130.81323643722368</v>
      </c>
      <c r="I6" s="37"/>
      <c r="J6" s="38"/>
      <c r="K6" s="38"/>
    </row>
    <row r="7" spans="1:17" s="13" customFormat="1" ht="24.75" customHeight="1" x14ac:dyDescent="0.3">
      <c r="A7" s="9" t="s">
        <v>10</v>
      </c>
      <c r="B7" s="10" t="s">
        <v>11</v>
      </c>
      <c r="C7" s="11">
        <v>20134983.199999999</v>
      </c>
      <c r="D7" s="11">
        <v>20136042.100000001</v>
      </c>
      <c r="E7" s="11">
        <v>4836286.5999999996</v>
      </c>
      <c r="F7" s="26">
        <f>SUM(E7/D7*100)</f>
        <v>24.018059636456556</v>
      </c>
      <c r="G7" s="12">
        <v>3517200.5</v>
      </c>
      <c r="H7" s="26">
        <f t="shared" ref="H7:H69" si="1">SUM(E7/G7*100)</f>
        <v>137.50386422383369</v>
      </c>
      <c r="I7" s="35"/>
      <c r="J7" s="38"/>
      <c r="K7" s="38"/>
    </row>
    <row r="8" spans="1:17" s="13" customFormat="1" ht="25.5" customHeight="1" x14ac:dyDescent="0.3">
      <c r="A8" s="9" t="s">
        <v>12</v>
      </c>
      <c r="B8" s="10" t="s">
        <v>13</v>
      </c>
      <c r="C8" s="11">
        <v>6128283.5</v>
      </c>
      <c r="D8" s="11">
        <v>6141341.9000000004</v>
      </c>
      <c r="E8" s="11">
        <v>1416132.4</v>
      </c>
      <c r="F8" s="26">
        <f t="shared" ref="F8:F70" si="2">SUM(E8/D8*100)</f>
        <v>23.059006045567987</v>
      </c>
      <c r="G8" s="12">
        <v>1261162.5</v>
      </c>
      <c r="H8" s="26">
        <f t="shared" si="1"/>
        <v>112.28786139771836</v>
      </c>
      <c r="I8" s="35"/>
      <c r="J8" s="38"/>
      <c r="K8" s="38"/>
    </row>
    <row r="9" spans="1:17" s="13" customFormat="1" ht="27.75" customHeight="1" x14ac:dyDescent="0.3">
      <c r="A9" s="9" t="s">
        <v>14</v>
      </c>
      <c r="B9" s="10" t="s">
        <v>15</v>
      </c>
      <c r="C9" s="11">
        <v>402512.5</v>
      </c>
      <c r="D9" s="11">
        <v>411326.5</v>
      </c>
      <c r="E9" s="11">
        <v>8339.9</v>
      </c>
      <c r="F9" s="26">
        <f t="shared" si="2"/>
        <v>2.0275620462090331</v>
      </c>
      <c r="G9" s="12">
        <v>9502</v>
      </c>
      <c r="H9" s="26">
        <f t="shared" si="1"/>
        <v>87.769943169858976</v>
      </c>
      <c r="I9" s="35"/>
      <c r="J9" s="38"/>
      <c r="K9" s="38"/>
    </row>
    <row r="10" spans="1:17" s="13" customFormat="1" ht="24" customHeight="1" x14ac:dyDescent="0.3">
      <c r="A10" s="9" t="s">
        <v>16</v>
      </c>
      <c r="B10" s="10" t="s">
        <v>17</v>
      </c>
      <c r="C10" s="11">
        <v>98482.6</v>
      </c>
      <c r="D10" s="11">
        <v>98482.6</v>
      </c>
      <c r="E10" s="11">
        <v>12834.4</v>
      </c>
      <c r="F10" s="26">
        <f t="shared" si="2"/>
        <v>13.032149841697924</v>
      </c>
      <c r="G10" s="12">
        <v>8020.7</v>
      </c>
      <c r="H10" s="26">
        <f t="shared" si="1"/>
        <v>160.01595870684605</v>
      </c>
      <c r="I10" s="35"/>
      <c r="J10" s="38"/>
      <c r="K10" s="38"/>
    </row>
    <row r="11" spans="1:17" s="13" customFormat="1" ht="39.75" customHeight="1" x14ac:dyDescent="0.3">
      <c r="A11" s="9" t="s">
        <v>18</v>
      </c>
      <c r="B11" s="10" t="s">
        <v>19</v>
      </c>
      <c r="C11" s="11">
        <v>350.6</v>
      </c>
      <c r="D11" s="11">
        <v>15650.6</v>
      </c>
      <c r="E11" s="11"/>
      <c r="F11" s="26"/>
      <c r="G11" s="12"/>
      <c r="H11" s="26"/>
      <c r="I11" s="35"/>
      <c r="J11" s="38"/>
      <c r="K11" s="38"/>
    </row>
    <row r="12" spans="1:17" s="13" customFormat="1" ht="99" customHeight="1" x14ac:dyDescent="0.3">
      <c r="A12" s="9" t="s">
        <v>20</v>
      </c>
      <c r="B12" s="10" t="s">
        <v>21</v>
      </c>
      <c r="C12" s="11"/>
      <c r="D12" s="11"/>
      <c r="E12" s="11"/>
      <c r="F12" s="26"/>
      <c r="G12" s="12"/>
      <c r="H12" s="26"/>
      <c r="I12" s="35"/>
      <c r="J12" s="38"/>
      <c r="K12" s="38"/>
    </row>
    <row r="13" spans="1:17" s="13" customFormat="1" ht="165" customHeight="1" x14ac:dyDescent="0.3">
      <c r="A13" s="9" t="s">
        <v>22</v>
      </c>
      <c r="B13" s="10" t="s">
        <v>23</v>
      </c>
      <c r="C13" s="11"/>
      <c r="D13" s="11"/>
      <c r="E13" s="11"/>
      <c r="F13" s="26"/>
      <c r="G13" s="12"/>
      <c r="H13" s="26"/>
      <c r="I13" s="35"/>
      <c r="J13" s="38"/>
      <c r="K13" s="38"/>
    </row>
    <row r="14" spans="1:17" s="13" customFormat="1" ht="39.75" customHeight="1" x14ac:dyDescent="0.3">
      <c r="A14" s="9" t="s">
        <v>24</v>
      </c>
      <c r="B14" s="10" t="s">
        <v>25</v>
      </c>
      <c r="C14" s="11">
        <v>18808.099999999999</v>
      </c>
      <c r="D14" s="11">
        <v>18808.099999999999</v>
      </c>
      <c r="E14" s="11">
        <v>60</v>
      </c>
      <c r="F14" s="26">
        <f t="shared" si="2"/>
        <v>0.31901148973048848</v>
      </c>
      <c r="G14" s="12"/>
      <c r="H14" s="26"/>
      <c r="I14" s="35"/>
      <c r="J14" s="38"/>
      <c r="K14" s="38"/>
    </row>
    <row r="15" spans="1:17" s="8" customFormat="1" ht="50.25" customHeight="1" x14ac:dyDescent="0.3">
      <c r="A15" s="51" t="s">
        <v>26</v>
      </c>
      <c r="B15" s="55" t="s">
        <v>240</v>
      </c>
      <c r="C15" s="53"/>
      <c r="D15" s="56"/>
      <c r="E15" s="53"/>
      <c r="F15" s="54"/>
      <c r="G15" s="53">
        <f>SUM(G16:G23)</f>
        <v>233523.49999999997</v>
      </c>
      <c r="H15" s="54"/>
      <c r="I15" s="37"/>
      <c r="J15" s="38">
        <f t="shared" ref="J15:J23" si="3">E15/G15*100</f>
        <v>0</v>
      </c>
      <c r="K15" s="38">
        <f t="shared" ref="K15:K23" si="4">J15-H15</f>
        <v>0</v>
      </c>
    </row>
    <row r="16" spans="1:17" s="13" customFormat="1" ht="38.25" customHeight="1" x14ac:dyDescent="0.3">
      <c r="A16" s="9" t="s">
        <v>27</v>
      </c>
      <c r="B16" s="10" t="s">
        <v>28</v>
      </c>
      <c r="C16" s="21"/>
      <c r="D16" s="21"/>
      <c r="E16" s="21"/>
      <c r="F16" s="26"/>
      <c r="G16" s="12">
        <v>232210.4</v>
      </c>
      <c r="H16" s="26"/>
      <c r="I16" s="35"/>
      <c r="J16" s="38">
        <f t="shared" si="3"/>
        <v>0</v>
      </c>
      <c r="K16" s="38">
        <f t="shared" si="4"/>
        <v>0</v>
      </c>
    </row>
    <row r="17" spans="1:11" s="13" customFormat="1" ht="30" customHeight="1" x14ac:dyDescent="0.3">
      <c r="A17" s="9" t="s">
        <v>29</v>
      </c>
      <c r="B17" s="10" t="s">
        <v>30</v>
      </c>
      <c r="C17" s="21"/>
      <c r="D17" s="21"/>
      <c r="E17" s="21"/>
      <c r="F17" s="26"/>
      <c r="G17" s="12">
        <v>8.3000000000000007</v>
      </c>
      <c r="H17" s="26"/>
      <c r="I17" s="35"/>
      <c r="J17" s="38">
        <f t="shared" si="3"/>
        <v>0</v>
      </c>
      <c r="K17" s="38">
        <f t="shared" si="4"/>
        <v>0</v>
      </c>
    </row>
    <row r="18" spans="1:11" s="13" customFormat="1" ht="43.5" customHeight="1" x14ac:dyDescent="0.3">
      <c r="A18" s="9" t="s">
        <v>31</v>
      </c>
      <c r="B18" s="10" t="s">
        <v>32</v>
      </c>
      <c r="C18" s="21"/>
      <c r="D18" s="21"/>
      <c r="E18" s="21"/>
      <c r="F18" s="26"/>
      <c r="G18" s="12">
        <v>1147.4000000000001</v>
      </c>
      <c r="H18" s="26"/>
      <c r="I18" s="35"/>
      <c r="J18" s="38">
        <f t="shared" si="3"/>
        <v>0</v>
      </c>
      <c r="K18" s="38">
        <f t="shared" si="4"/>
        <v>0</v>
      </c>
    </row>
    <row r="19" spans="1:11" s="13" customFormat="1" ht="53.25" customHeight="1" x14ac:dyDescent="0.3">
      <c r="A19" s="9" t="s">
        <v>33</v>
      </c>
      <c r="B19" s="10" t="s">
        <v>34</v>
      </c>
      <c r="C19" s="21"/>
      <c r="D19" s="21"/>
      <c r="E19" s="21"/>
      <c r="F19" s="26"/>
      <c r="G19" s="12"/>
      <c r="H19" s="26"/>
      <c r="I19" s="35"/>
      <c r="J19" s="38"/>
      <c r="K19" s="38"/>
    </row>
    <row r="20" spans="1:11" s="13" customFormat="1" ht="29.25" customHeight="1" x14ac:dyDescent="0.3">
      <c r="A20" s="9" t="s">
        <v>35</v>
      </c>
      <c r="B20" s="10" t="s">
        <v>36</v>
      </c>
      <c r="C20" s="21"/>
      <c r="D20" s="21"/>
      <c r="E20" s="21"/>
      <c r="F20" s="26"/>
      <c r="G20" s="12"/>
      <c r="H20" s="26"/>
      <c r="I20" s="35"/>
      <c r="J20" s="38"/>
      <c r="K20" s="38"/>
    </row>
    <row r="21" spans="1:11" s="13" customFormat="1" ht="29.25" customHeight="1" x14ac:dyDescent="0.3">
      <c r="A21" s="9" t="s">
        <v>37</v>
      </c>
      <c r="B21" s="10" t="s">
        <v>38</v>
      </c>
      <c r="C21" s="21"/>
      <c r="D21" s="21"/>
      <c r="E21" s="21"/>
      <c r="F21" s="26"/>
      <c r="G21" s="12"/>
      <c r="H21" s="26"/>
      <c r="I21" s="35"/>
      <c r="J21" s="38"/>
      <c r="K21" s="38"/>
    </row>
    <row r="22" spans="1:11" s="13" customFormat="1" ht="33" customHeight="1" x14ac:dyDescent="0.3">
      <c r="A22" s="9" t="s">
        <v>39</v>
      </c>
      <c r="B22" s="10" t="s">
        <v>40</v>
      </c>
      <c r="C22" s="21"/>
      <c r="D22" s="21"/>
      <c r="E22" s="21"/>
      <c r="F22" s="26"/>
      <c r="G22" s="12"/>
      <c r="H22" s="26"/>
      <c r="I22" s="35"/>
      <c r="J22" s="38"/>
      <c r="K22" s="38"/>
    </row>
    <row r="23" spans="1:11" s="13" customFormat="1" ht="42" customHeight="1" x14ac:dyDescent="0.3">
      <c r="A23" s="9" t="s">
        <v>41</v>
      </c>
      <c r="B23" s="10" t="s">
        <v>42</v>
      </c>
      <c r="C23" s="21"/>
      <c r="D23" s="21"/>
      <c r="E23" s="21"/>
      <c r="F23" s="26"/>
      <c r="G23" s="12">
        <v>157.4</v>
      </c>
      <c r="H23" s="26"/>
      <c r="I23" s="35"/>
      <c r="J23" s="38">
        <f t="shared" si="3"/>
        <v>0</v>
      </c>
      <c r="K23" s="38">
        <f t="shared" si="4"/>
        <v>0</v>
      </c>
    </row>
    <row r="24" spans="1:11" s="8" customFormat="1" ht="39.75" customHeight="1" x14ac:dyDescent="0.3">
      <c r="A24" s="51" t="s">
        <v>43</v>
      </c>
      <c r="B24" s="52" t="s">
        <v>44</v>
      </c>
      <c r="C24" s="53">
        <f t="shared" ref="C24:E24" si="5">SUM(C25:C37)</f>
        <v>2939504.9</v>
      </c>
      <c r="D24" s="53">
        <f t="shared" si="5"/>
        <v>3254322.6999999997</v>
      </c>
      <c r="E24" s="53">
        <f t="shared" si="5"/>
        <v>649189.20000000007</v>
      </c>
      <c r="F24" s="54">
        <f t="shared" si="2"/>
        <v>19.948519549090818</v>
      </c>
      <c r="G24" s="53">
        <f>SUM(G25:G37)</f>
        <v>496584.1</v>
      </c>
      <c r="H24" s="54">
        <f t="shared" si="1"/>
        <v>130.73096782599364</v>
      </c>
      <c r="I24" s="37"/>
      <c r="J24" s="38"/>
      <c r="K24" s="38"/>
    </row>
    <row r="25" spans="1:11" s="13" customFormat="1" ht="18" customHeight="1" x14ac:dyDescent="0.3">
      <c r="A25" s="9" t="s">
        <v>45</v>
      </c>
      <c r="B25" s="10" t="s">
        <v>46</v>
      </c>
      <c r="C25" s="11">
        <v>187432.6</v>
      </c>
      <c r="D25" s="11">
        <v>198711.3</v>
      </c>
      <c r="E25" s="11">
        <v>51146.3</v>
      </c>
      <c r="F25" s="26">
        <f t="shared" si="2"/>
        <v>25.738999241613335</v>
      </c>
      <c r="G25" s="12">
        <v>32771.199999999997</v>
      </c>
      <c r="H25" s="26" t="s">
        <v>249</v>
      </c>
      <c r="I25" s="35"/>
      <c r="J25" s="38"/>
      <c r="K25" s="38"/>
    </row>
    <row r="26" spans="1:11" s="13" customFormat="1" ht="20.25" x14ac:dyDescent="0.3">
      <c r="A26" s="9" t="s">
        <v>47</v>
      </c>
      <c r="B26" s="10" t="s">
        <v>48</v>
      </c>
      <c r="C26" s="11">
        <v>606212.30000000005</v>
      </c>
      <c r="D26" s="11">
        <v>606210.80000000005</v>
      </c>
      <c r="E26" s="11">
        <v>150302.9</v>
      </c>
      <c r="F26" s="26">
        <f t="shared" si="2"/>
        <v>24.793834092035308</v>
      </c>
      <c r="G26" s="12">
        <v>166312.70000000001</v>
      </c>
      <c r="H26" s="26">
        <f t="shared" si="1"/>
        <v>90.373675612265316</v>
      </c>
      <c r="I26" s="35"/>
      <c r="J26" s="38"/>
      <c r="K26" s="38"/>
    </row>
    <row r="27" spans="1:11" s="13" customFormat="1" ht="20.25" x14ac:dyDescent="0.3">
      <c r="A27" s="9" t="s">
        <v>49</v>
      </c>
      <c r="B27" s="10" t="s">
        <v>50</v>
      </c>
      <c r="C27" s="11">
        <v>144897.29999999999</v>
      </c>
      <c r="D27" s="11">
        <v>144897.29999999999</v>
      </c>
      <c r="E27" s="11">
        <v>33367.9</v>
      </c>
      <c r="F27" s="26">
        <f t="shared" si="2"/>
        <v>23.028655468390376</v>
      </c>
      <c r="G27" s="12">
        <v>25459</v>
      </c>
      <c r="H27" s="26">
        <f t="shared" si="1"/>
        <v>131.06524215405162</v>
      </c>
      <c r="I27" s="35"/>
      <c r="J27" s="38"/>
      <c r="K27" s="38"/>
    </row>
    <row r="28" spans="1:11" s="13" customFormat="1" ht="20.25" x14ac:dyDescent="0.3">
      <c r="A28" s="9" t="s">
        <v>51</v>
      </c>
      <c r="B28" s="10" t="s">
        <v>52</v>
      </c>
      <c r="C28" s="11">
        <v>118154.3</v>
      </c>
      <c r="D28" s="11">
        <v>118154.3</v>
      </c>
      <c r="E28" s="11">
        <v>29810.3</v>
      </c>
      <c r="F28" s="26">
        <f t="shared" si="2"/>
        <v>25.229974702571127</v>
      </c>
      <c r="G28" s="12">
        <v>20814</v>
      </c>
      <c r="H28" s="26">
        <f t="shared" si="1"/>
        <v>143.22235034111654</v>
      </c>
      <c r="I28" s="35"/>
      <c r="J28" s="38"/>
      <c r="K28" s="38"/>
    </row>
    <row r="29" spans="1:11" s="13" customFormat="1" ht="20.25" x14ac:dyDescent="0.3">
      <c r="A29" s="9" t="s">
        <v>53</v>
      </c>
      <c r="B29" s="10" t="s">
        <v>54</v>
      </c>
      <c r="C29" s="11">
        <v>733747.6</v>
      </c>
      <c r="D29" s="11">
        <v>734590.5</v>
      </c>
      <c r="E29" s="11">
        <v>190527</v>
      </c>
      <c r="F29" s="26">
        <f t="shared" si="2"/>
        <v>25.936491147108491</v>
      </c>
      <c r="G29" s="12">
        <v>102469.1</v>
      </c>
      <c r="H29" s="26" t="s">
        <v>250</v>
      </c>
      <c r="I29" s="35"/>
      <c r="J29" s="38"/>
      <c r="K29" s="38"/>
    </row>
    <row r="30" spans="1:11" s="13" customFormat="1" ht="20.25" x14ac:dyDescent="0.3">
      <c r="A30" s="9" t="s">
        <v>55</v>
      </c>
      <c r="B30" s="10" t="s">
        <v>56</v>
      </c>
      <c r="C30" s="11">
        <v>155633.70000000001</v>
      </c>
      <c r="D30" s="11">
        <v>155633.70000000001</v>
      </c>
      <c r="E30" s="11">
        <v>42570.5</v>
      </c>
      <c r="F30" s="26">
        <f t="shared" si="2"/>
        <v>27.353009020539893</v>
      </c>
      <c r="G30" s="12">
        <v>30480.1</v>
      </c>
      <c r="H30" s="26">
        <f t="shared" si="1"/>
        <v>139.66653652711113</v>
      </c>
      <c r="I30" s="35"/>
      <c r="J30" s="38"/>
      <c r="K30" s="38"/>
    </row>
    <row r="31" spans="1:11" s="13" customFormat="1" ht="31.5" x14ac:dyDescent="0.3">
      <c r="A31" s="9" t="s">
        <v>57</v>
      </c>
      <c r="B31" s="10" t="s">
        <v>58</v>
      </c>
      <c r="C31" s="11">
        <v>38713.199999999997</v>
      </c>
      <c r="D31" s="11">
        <v>38713.199999999997</v>
      </c>
      <c r="E31" s="11">
        <v>5946.4</v>
      </c>
      <c r="F31" s="26">
        <f t="shared" si="2"/>
        <v>15.360135560997282</v>
      </c>
      <c r="G31" s="12">
        <v>3580</v>
      </c>
      <c r="H31" s="26" t="s">
        <v>251</v>
      </c>
      <c r="I31" s="35"/>
      <c r="J31" s="38"/>
      <c r="K31" s="38"/>
    </row>
    <row r="32" spans="1:11" s="13" customFormat="1" ht="20.25" x14ac:dyDescent="0.3">
      <c r="A32" s="9" t="s">
        <v>59</v>
      </c>
      <c r="B32" s="10" t="s">
        <v>60</v>
      </c>
      <c r="C32" s="11">
        <v>93408.3</v>
      </c>
      <c r="D32" s="11">
        <v>93408.3</v>
      </c>
      <c r="E32" s="11">
        <v>25039.599999999999</v>
      </c>
      <c r="F32" s="26">
        <f t="shared" si="2"/>
        <v>26.806611403911639</v>
      </c>
      <c r="G32" s="12">
        <v>22338.799999999999</v>
      </c>
      <c r="H32" s="26">
        <f t="shared" si="1"/>
        <v>112.09017494225293</v>
      </c>
      <c r="I32" s="35"/>
      <c r="J32" s="38"/>
      <c r="K32" s="38"/>
    </row>
    <row r="33" spans="1:11" s="13" customFormat="1" ht="21" customHeight="1" x14ac:dyDescent="0.3">
      <c r="A33" s="9" t="s">
        <v>61</v>
      </c>
      <c r="B33" s="10" t="s">
        <v>62</v>
      </c>
      <c r="C33" s="11">
        <v>6450</v>
      </c>
      <c r="D33" s="11">
        <v>6450</v>
      </c>
      <c r="E33" s="11">
        <v>305.60000000000002</v>
      </c>
      <c r="F33" s="26">
        <f t="shared" si="2"/>
        <v>4.7379844961240316</v>
      </c>
      <c r="G33" s="12">
        <v>156.69999999999999</v>
      </c>
      <c r="H33" s="26">
        <f t="shared" si="1"/>
        <v>195.02233567326104</v>
      </c>
      <c r="I33" s="35"/>
      <c r="J33" s="38"/>
      <c r="K33" s="38"/>
    </row>
    <row r="34" spans="1:11" s="13" customFormat="1" ht="32.25" customHeight="1" x14ac:dyDescent="0.3">
      <c r="A34" s="9" t="s">
        <v>63</v>
      </c>
      <c r="B34" s="10" t="s">
        <v>64</v>
      </c>
      <c r="C34" s="11">
        <v>834608.9</v>
      </c>
      <c r="D34" s="11">
        <v>1137631.7</v>
      </c>
      <c r="E34" s="11">
        <v>115118.3</v>
      </c>
      <c r="F34" s="26">
        <f t="shared" si="2"/>
        <v>10.119118516124331</v>
      </c>
      <c r="G34" s="12">
        <v>91045.3</v>
      </c>
      <c r="H34" s="26">
        <f t="shared" si="1"/>
        <v>126.44068392327775</v>
      </c>
      <c r="I34" s="35"/>
      <c r="J34" s="38"/>
      <c r="K34" s="38"/>
    </row>
    <row r="35" spans="1:11" s="13" customFormat="1" ht="20.25" customHeight="1" x14ac:dyDescent="0.3">
      <c r="A35" s="9" t="s">
        <v>65</v>
      </c>
      <c r="B35" s="10" t="s">
        <v>66</v>
      </c>
      <c r="C35" s="11">
        <v>8319.4</v>
      </c>
      <c r="D35" s="11">
        <v>7994.3</v>
      </c>
      <c r="E35" s="11">
        <v>2663.4</v>
      </c>
      <c r="F35" s="26">
        <f t="shared" si="2"/>
        <v>33.316237819446357</v>
      </c>
      <c r="G35" s="12">
        <v>482.5</v>
      </c>
      <c r="H35" s="26" t="s">
        <v>252</v>
      </c>
      <c r="I35" s="35"/>
      <c r="J35" s="38"/>
      <c r="K35" s="38"/>
    </row>
    <row r="36" spans="1:11" s="13" customFormat="1" ht="27" customHeight="1" x14ac:dyDescent="0.3">
      <c r="A36" s="9" t="s">
        <v>67</v>
      </c>
      <c r="B36" s="10" t="s">
        <v>68</v>
      </c>
      <c r="C36" s="11">
        <v>10000</v>
      </c>
      <c r="D36" s="11">
        <v>10000</v>
      </c>
      <c r="E36" s="11">
        <v>2391</v>
      </c>
      <c r="F36" s="26">
        <f t="shared" si="2"/>
        <v>23.91</v>
      </c>
      <c r="G36" s="12">
        <v>674.7</v>
      </c>
      <c r="H36" s="26" t="s">
        <v>253</v>
      </c>
      <c r="I36" s="35"/>
      <c r="J36" s="38"/>
      <c r="K36" s="38"/>
    </row>
    <row r="37" spans="1:11" s="13" customFormat="1" ht="36.75" customHeight="1" x14ac:dyDescent="0.3">
      <c r="A37" s="9" t="s">
        <v>69</v>
      </c>
      <c r="B37" s="10" t="s">
        <v>70</v>
      </c>
      <c r="C37" s="11">
        <v>1927.3</v>
      </c>
      <c r="D37" s="11">
        <v>1927.3</v>
      </c>
      <c r="E37" s="11"/>
      <c r="F37" s="26"/>
      <c r="G37" s="12"/>
      <c r="H37" s="26"/>
      <c r="I37" s="35"/>
      <c r="J37" s="38"/>
      <c r="K37" s="38"/>
    </row>
    <row r="38" spans="1:11" s="8" customFormat="1" ht="46.5" customHeight="1" x14ac:dyDescent="0.3">
      <c r="A38" s="51" t="s">
        <v>71</v>
      </c>
      <c r="B38" s="57" t="s">
        <v>72</v>
      </c>
      <c r="C38" s="53">
        <f t="shared" ref="C38:E38" si="6">SUM(C39:C42)</f>
        <v>1935391.2000000002</v>
      </c>
      <c r="D38" s="53">
        <f t="shared" si="6"/>
        <v>1952378.2000000002</v>
      </c>
      <c r="E38" s="53">
        <f t="shared" si="6"/>
        <v>336076.89999999997</v>
      </c>
      <c r="F38" s="54">
        <f t="shared" si="2"/>
        <v>17.213719145194304</v>
      </c>
      <c r="G38" s="53">
        <f>SUM(G39:G42)</f>
        <v>398438</v>
      </c>
      <c r="H38" s="54">
        <f t="shared" si="1"/>
        <v>84.348606307631286</v>
      </c>
      <c r="I38" s="37"/>
      <c r="J38" s="38"/>
      <c r="K38" s="38"/>
    </row>
    <row r="39" spans="1:11" s="13" customFormat="1" ht="25.5" customHeight="1" x14ac:dyDescent="0.3">
      <c r="A39" s="9" t="s">
        <v>73</v>
      </c>
      <c r="B39" s="10" t="s">
        <v>74</v>
      </c>
      <c r="C39" s="11">
        <v>1210224.8</v>
      </c>
      <c r="D39" s="11">
        <v>1212290.5</v>
      </c>
      <c r="E39" s="11">
        <v>301047.59999999998</v>
      </c>
      <c r="F39" s="26">
        <f t="shared" si="2"/>
        <v>24.832958766896216</v>
      </c>
      <c r="G39" s="12">
        <v>280391.7</v>
      </c>
      <c r="H39" s="26">
        <f t="shared" si="1"/>
        <v>107.36680151373952</v>
      </c>
      <c r="I39" s="35"/>
      <c r="J39" s="38"/>
      <c r="K39" s="38"/>
    </row>
    <row r="40" spans="1:11" s="13" customFormat="1" ht="26.25" customHeight="1" x14ac:dyDescent="0.3">
      <c r="A40" s="9" t="s">
        <v>75</v>
      </c>
      <c r="B40" s="10" t="s">
        <v>76</v>
      </c>
      <c r="C40" s="11">
        <v>3936.5</v>
      </c>
      <c r="D40" s="11">
        <v>3936.5</v>
      </c>
      <c r="E40" s="11"/>
      <c r="F40" s="26"/>
      <c r="G40" s="12">
        <v>487</v>
      </c>
      <c r="H40" s="26">
        <f t="shared" si="1"/>
        <v>0</v>
      </c>
      <c r="I40" s="35"/>
      <c r="J40" s="38"/>
      <c r="K40" s="38"/>
    </row>
    <row r="41" spans="1:11" s="13" customFormat="1" ht="25.5" customHeight="1" x14ac:dyDescent="0.3">
      <c r="A41" s="9" t="s">
        <v>77</v>
      </c>
      <c r="B41" s="10" t="s">
        <v>78</v>
      </c>
      <c r="C41" s="11">
        <v>37729.599999999999</v>
      </c>
      <c r="D41" s="11">
        <v>37729.599999999999</v>
      </c>
      <c r="E41" s="11">
        <v>6659.6</v>
      </c>
      <c r="F41" s="26">
        <f t="shared" si="2"/>
        <v>17.65086298290997</v>
      </c>
      <c r="G41" s="12">
        <v>4061.7</v>
      </c>
      <c r="H41" s="26" t="s">
        <v>249</v>
      </c>
      <c r="I41" s="35"/>
      <c r="J41" s="38"/>
      <c r="K41" s="38"/>
    </row>
    <row r="42" spans="1:11" s="13" customFormat="1" ht="27" customHeight="1" x14ac:dyDescent="0.3">
      <c r="A42" s="9" t="s">
        <v>79</v>
      </c>
      <c r="B42" s="10" t="s">
        <v>80</v>
      </c>
      <c r="C42" s="11">
        <v>683500.3</v>
      </c>
      <c r="D42" s="11">
        <v>698421.6</v>
      </c>
      <c r="E42" s="11">
        <v>28369.7</v>
      </c>
      <c r="F42" s="26">
        <f t="shared" si="2"/>
        <v>4.0619734555746847</v>
      </c>
      <c r="G42" s="12">
        <v>113497.60000000001</v>
      </c>
      <c r="H42" s="26">
        <f t="shared" si="1"/>
        <v>24.995858943272808</v>
      </c>
      <c r="I42" s="35"/>
      <c r="J42" s="38"/>
      <c r="K42" s="38"/>
    </row>
    <row r="43" spans="1:11" s="8" customFormat="1" ht="44.25" customHeight="1" x14ac:dyDescent="0.3">
      <c r="A43" s="51" t="s">
        <v>81</v>
      </c>
      <c r="B43" s="57" t="s">
        <v>82</v>
      </c>
      <c r="C43" s="53">
        <f t="shared" ref="C43:E43" si="7">SUM(C44:C47)</f>
        <v>776496.3</v>
      </c>
      <c r="D43" s="53">
        <f t="shared" si="7"/>
        <v>781803.2</v>
      </c>
      <c r="E43" s="53">
        <f t="shared" si="7"/>
        <v>125762.4</v>
      </c>
      <c r="F43" s="54">
        <f t="shared" si="2"/>
        <v>16.086196628512138</v>
      </c>
      <c r="G43" s="53">
        <f>SUM(G44:G47)</f>
        <v>126582.5</v>
      </c>
      <c r="H43" s="54">
        <f t="shared" si="1"/>
        <v>99.352122133786253</v>
      </c>
      <c r="I43" s="37"/>
      <c r="J43" s="38"/>
      <c r="K43" s="38"/>
    </row>
    <row r="44" spans="1:11" s="13" customFormat="1" ht="32.25" customHeight="1" x14ac:dyDescent="0.3">
      <c r="A44" s="9" t="s">
        <v>83</v>
      </c>
      <c r="B44" s="10" t="s">
        <v>84</v>
      </c>
      <c r="C44" s="11">
        <v>39187.699999999997</v>
      </c>
      <c r="D44" s="11">
        <v>39187.699999999997</v>
      </c>
      <c r="E44" s="11">
        <v>137.4</v>
      </c>
      <c r="F44" s="26">
        <f t="shared" si="2"/>
        <v>0.35062022012008875</v>
      </c>
      <c r="G44" s="12"/>
      <c r="H44" s="26"/>
      <c r="I44" s="35"/>
      <c r="J44" s="38"/>
      <c r="K44" s="38"/>
    </row>
    <row r="45" spans="1:11" s="13" customFormat="1" ht="36" customHeight="1" x14ac:dyDescent="0.3">
      <c r="A45" s="9" t="s">
        <v>85</v>
      </c>
      <c r="B45" s="10" t="s">
        <v>86</v>
      </c>
      <c r="C45" s="11">
        <v>67791.3</v>
      </c>
      <c r="D45" s="11">
        <v>72870</v>
      </c>
      <c r="E45" s="11">
        <v>6268.2</v>
      </c>
      <c r="F45" s="26">
        <f t="shared" si="2"/>
        <v>8.6018937834499791</v>
      </c>
      <c r="G45" s="12">
        <v>5353.5</v>
      </c>
      <c r="H45" s="26">
        <f t="shared" si="1"/>
        <v>117.08601849257494</v>
      </c>
      <c r="I45" s="35"/>
      <c r="J45" s="38"/>
      <c r="K45" s="38"/>
    </row>
    <row r="46" spans="1:11" s="13" customFormat="1" ht="34.5" customHeight="1" x14ac:dyDescent="0.3">
      <c r="A46" s="9" t="s">
        <v>87</v>
      </c>
      <c r="B46" s="10" t="s">
        <v>88</v>
      </c>
      <c r="C46" s="11">
        <v>202470.2</v>
      </c>
      <c r="D46" s="11">
        <v>202470.2</v>
      </c>
      <c r="E46" s="11">
        <v>2649.4</v>
      </c>
      <c r="F46" s="26">
        <f t="shared" si="2"/>
        <v>1.3085382441465458</v>
      </c>
      <c r="G46" s="12">
        <v>9295.4</v>
      </c>
      <c r="H46" s="26">
        <f t="shared" si="1"/>
        <v>28.502269939970308</v>
      </c>
      <c r="I46" s="35"/>
      <c r="J46" s="38"/>
      <c r="K46" s="38"/>
    </row>
    <row r="47" spans="1:11" s="13" customFormat="1" ht="30" customHeight="1" x14ac:dyDescent="0.3">
      <c r="A47" s="9" t="s">
        <v>89</v>
      </c>
      <c r="B47" s="10" t="s">
        <v>90</v>
      </c>
      <c r="C47" s="11">
        <v>467047.1</v>
      </c>
      <c r="D47" s="11">
        <v>467275.3</v>
      </c>
      <c r="E47" s="11">
        <v>116707.4</v>
      </c>
      <c r="F47" s="26">
        <f t="shared" si="2"/>
        <v>24.976154314169825</v>
      </c>
      <c r="G47" s="12">
        <v>111933.6</v>
      </c>
      <c r="H47" s="26">
        <f t="shared" si="1"/>
        <v>104.26484987528319</v>
      </c>
      <c r="I47" s="35"/>
      <c r="J47" s="38"/>
      <c r="K47" s="38"/>
    </row>
    <row r="48" spans="1:11" s="8" customFormat="1" ht="49.5" customHeight="1" x14ac:dyDescent="0.3">
      <c r="A48" s="58" t="s">
        <v>91</v>
      </c>
      <c r="B48" s="55" t="s">
        <v>92</v>
      </c>
      <c r="C48" s="53">
        <f t="shared" ref="C48:E48" si="8">SUM(C49:C56)</f>
        <v>29602110.5</v>
      </c>
      <c r="D48" s="53">
        <f t="shared" si="8"/>
        <v>29655375.300000001</v>
      </c>
      <c r="E48" s="53">
        <f t="shared" si="8"/>
        <v>5602019.4000000004</v>
      </c>
      <c r="F48" s="54">
        <f t="shared" si="2"/>
        <v>18.890401295983601</v>
      </c>
      <c r="G48" s="53">
        <f>SUM(G49:G56)</f>
        <v>4961992.7</v>
      </c>
      <c r="H48" s="54">
        <f t="shared" si="1"/>
        <v>112.89858205555201</v>
      </c>
      <c r="I48" s="37"/>
      <c r="J48" s="38"/>
      <c r="K48" s="38"/>
    </row>
    <row r="49" spans="1:11" s="13" customFormat="1" ht="20.25" x14ac:dyDescent="0.3">
      <c r="A49" s="9" t="s">
        <v>93</v>
      </c>
      <c r="B49" s="10" t="s">
        <v>94</v>
      </c>
      <c r="C49" s="11">
        <v>7919156.2999999998</v>
      </c>
      <c r="D49" s="11">
        <v>7944394.4000000004</v>
      </c>
      <c r="E49" s="11">
        <v>1201104.8</v>
      </c>
      <c r="F49" s="26">
        <f t="shared" si="2"/>
        <v>15.118896916799599</v>
      </c>
      <c r="G49" s="12">
        <v>1153137.8</v>
      </c>
      <c r="H49" s="26">
        <f t="shared" si="1"/>
        <v>104.15969366367142</v>
      </c>
      <c r="I49" s="35"/>
      <c r="J49" s="38"/>
      <c r="K49" s="38"/>
    </row>
    <row r="50" spans="1:11" s="13" customFormat="1" ht="20.25" x14ac:dyDescent="0.3">
      <c r="A50" s="9" t="s">
        <v>95</v>
      </c>
      <c r="B50" s="10" t="s">
        <v>96</v>
      </c>
      <c r="C50" s="11">
        <v>17698116.100000001</v>
      </c>
      <c r="D50" s="11">
        <v>17723690.699999999</v>
      </c>
      <c r="E50" s="11">
        <v>3641238.4</v>
      </c>
      <c r="F50" s="26">
        <f t="shared" si="2"/>
        <v>20.544470458401758</v>
      </c>
      <c r="G50" s="12">
        <v>3099181.4</v>
      </c>
      <c r="H50" s="26">
        <f t="shared" si="1"/>
        <v>117.49032825248629</v>
      </c>
      <c r="I50" s="35"/>
      <c r="J50" s="38"/>
      <c r="K50" s="38"/>
    </row>
    <row r="51" spans="1:11" s="13" customFormat="1" ht="20.25" customHeight="1" x14ac:dyDescent="0.3">
      <c r="A51" s="9" t="s">
        <v>97</v>
      </c>
      <c r="B51" s="10" t="s">
        <v>98</v>
      </c>
      <c r="C51" s="11">
        <v>10479.299999999999</v>
      </c>
      <c r="D51" s="11">
        <v>10479.299999999999</v>
      </c>
      <c r="E51" s="11">
        <v>1502</v>
      </c>
      <c r="F51" s="26">
        <f t="shared" si="2"/>
        <v>14.333018426803317</v>
      </c>
      <c r="G51" s="12">
        <v>1485.1</v>
      </c>
      <c r="H51" s="26">
        <f t="shared" si="1"/>
        <v>101.13797050703657</v>
      </c>
      <c r="I51" s="35"/>
      <c r="J51" s="38"/>
      <c r="K51" s="38"/>
    </row>
    <row r="52" spans="1:11" s="13" customFormat="1" ht="21" customHeight="1" x14ac:dyDescent="0.3">
      <c r="A52" s="9" t="s">
        <v>99</v>
      </c>
      <c r="B52" s="10" t="s">
        <v>100</v>
      </c>
      <c r="C52" s="11">
        <v>2480455.2000000002</v>
      </c>
      <c r="D52" s="11">
        <v>2481122.6</v>
      </c>
      <c r="E52" s="11">
        <v>519636.4</v>
      </c>
      <c r="F52" s="26">
        <f t="shared" si="2"/>
        <v>20.943600288030911</v>
      </c>
      <c r="G52" s="12">
        <v>464547.9</v>
      </c>
      <c r="H52" s="26">
        <f t="shared" si="1"/>
        <v>111.85851878783653</v>
      </c>
      <c r="I52" s="35"/>
      <c r="J52" s="38"/>
      <c r="K52" s="38"/>
    </row>
    <row r="53" spans="1:11" s="13" customFormat="1" ht="37.5" customHeight="1" x14ac:dyDescent="0.3">
      <c r="A53" s="9" t="s">
        <v>101</v>
      </c>
      <c r="B53" s="10" t="s">
        <v>102</v>
      </c>
      <c r="C53" s="11">
        <v>1158839.7</v>
      </c>
      <c r="D53" s="11">
        <v>1161673.3999999999</v>
      </c>
      <c r="E53" s="11">
        <v>236799</v>
      </c>
      <c r="F53" s="26">
        <f t="shared" si="2"/>
        <v>20.384300785401475</v>
      </c>
      <c r="G53" s="12">
        <v>243640.5</v>
      </c>
      <c r="H53" s="26">
        <f t="shared" si="1"/>
        <v>97.191969315446329</v>
      </c>
      <c r="I53" s="35"/>
      <c r="J53" s="38"/>
      <c r="K53" s="38"/>
    </row>
    <row r="54" spans="1:11" s="13" customFormat="1" ht="26.25" customHeight="1" x14ac:dyDescent="0.3">
      <c r="A54" s="9" t="s">
        <v>103</v>
      </c>
      <c r="B54" s="10" t="s">
        <v>104</v>
      </c>
      <c r="C54" s="11">
        <v>5000</v>
      </c>
      <c r="D54" s="11">
        <v>4000.4</v>
      </c>
      <c r="E54" s="11"/>
      <c r="F54" s="26">
        <f t="shared" si="2"/>
        <v>0</v>
      </c>
      <c r="G54" s="12"/>
      <c r="H54" s="26"/>
      <c r="I54" s="35"/>
      <c r="J54" s="38"/>
      <c r="K54" s="38"/>
    </row>
    <row r="55" spans="1:11" s="13" customFormat="1" ht="40.5" customHeight="1" x14ac:dyDescent="0.3">
      <c r="A55" s="9" t="s">
        <v>105</v>
      </c>
      <c r="B55" s="10" t="s">
        <v>106</v>
      </c>
      <c r="C55" s="11"/>
      <c r="D55" s="11"/>
      <c r="E55" s="11"/>
      <c r="F55" s="26"/>
      <c r="G55" s="12"/>
      <c r="H55" s="26"/>
      <c r="I55" s="35"/>
      <c r="J55" s="38"/>
      <c r="K55" s="38"/>
    </row>
    <row r="56" spans="1:11" s="13" customFormat="1" ht="25.5" customHeight="1" x14ac:dyDescent="0.3">
      <c r="A56" s="9" t="s">
        <v>107</v>
      </c>
      <c r="B56" s="10" t="s">
        <v>108</v>
      </c>
      <c r="C56" s="11">
        <v>330063.90000000002</v>
      </c>
      <c r="D56" s="11">
        <v>330014.5</v>
      </c>
      <c r="E56" s="11">
        <v>1738.8</v>
      </c>
      <c r="F56" s="26">
        <f t="shared" si="2"/>
        <v>0.52688593986021826</v>
      </c>
      <c r="G56" s="12"/>
      <c r="H56" s="26"/>
      <c r="I56" s="35"/>
      <c r="J56" s="38"/>
      <c r="K56" s="38"/>
    </row>
    <row r="57" spans="1:11" ht="51.75" customHeight="1" x14ac:dyDescent="0.3">
      <c r="A57" s="58" t="s">
        <v>244</v>
      </c>
      <c r="B57" s="55" t="s">
        <v>240</v>
      </c>
      <c r="C57" s="53">
        <f t="shared" ref="C57:E57" si="9">SUM(C58:C64)</f>
        <v>2066247.3</v>
      </c>
      <c r="D57" s="53">
        <f t="shared" si="9"/>
        <v>2053016.5</v>
      </c>
      <c r="E57" s="53">
        <f t="shared" si="9"/>
        <v>388967.2</v>
      </c>
      <c r="F57" s="54">
        <f t="shared" si="2"/>
        <v>18.946131217162648</v>
      </c>
      <c r="G57" s="53">
        <f>SUM(G58:G64)</f>
        <v>0</v>
      </c>
      <c r="H57" s="54"/>
      <c r="J57" s="38"/>
      <c r="K57" s="38"/>
    </row>
    <row r="58" spans="1:11" ht="35.25" customHeight="1" x14ac:dyDescent="0.3">
      <c r="A58" s="9" t="s">
        <v>242</v>
      </c>
      <c r="B58" s="10" t="s">
        <v>28</v>
      </c>
      <c r="C58" s="11">
        <v>2039082</v>
      </c>
      <c r="D58" s="11">
        <v>2034665.2</v>
      </c>
      <c r="E58" s="11">
        <v>388847.5</v>
      </c>
      <c r="F58" s="26">
        <f t="shared" si="2"/>
        <v>19.111129437904577</v>
      </c>
      <c r="G58" s="12"/>
      <c r="H58" s="26"/>
      <c r="J58" s="38"/>
      <c r="K58" s="38"/>
    </row>
    <row r="59" spans="1:11" ht="25.5" customHeight="1" x14ac:dyDescent="0.3">
      <c r="A59" s="9" t="s">
        <v>243</v>
      </c>
      <c r="B59" s="10" t="s">
        <v>30</v>
      </c>
      <c r="C59" s="11">
        <v>1326</v>
      </c>
      <c r="D59" s="11">
        <v>1326</v>
      </c>
      <c r="E59" s="11">
        <v>16.5</v>
      </c>
      <c r="F59" s="26">
        <f t="shared" si="2"/>
        <v>1.244343891402715</v>
      </c>
      <c r="G59" s="12"/>
      <c r="H59" s="26"/>
      <c r="J59" s="38"/>
      <c r="K59" s="38"/>
    </row>
    <row r="60" spans="1:11" ht="35.25" customHeight="1" x14ac:dyDescent="0.3">
      <c r="A60" s="9" t="s">
        <v>241</v>
      </c>
      <c r="B60" s="10" t="s">
        <v>32</v>
      </c>
      <c r="C60" s="11">
        <v>9000</v>
      </c>
      <c r="D60" s="11">
        <v>9000</v>
      </c>
      <c r="E60" s="11">
        <v>103.2</v>
      </c>
      <c r="F60" s="26">
        <f t="shared" si="2"/>
        <v>1.1466666666666667</v>
      </c>
      <c r="G60" s="12"/>
      <c r="H60" s="26"/>
      <c r="J60" s="38"/>
      <c r="K60" s="38"/>
    </row>
    <row r="61" spans="1:11" ht="25.5" customHeight="1" x14ac:dyDescent="0.3">
      <c r="A61" s="9" t="s">
        <v>245</v>
      </c>
      <c r="B61" s="10" t="s">
        <v>36</v>
      </c>
      <c r="C61" s="11">
        <v>109.3</v>
      </c>
      <c r="D61" s="11">
        <v>109.3</v>
      </c>
      <c r="E61" s="11"/>
      <c r="F61" s="26">
        <f t="shared" si="2"/>
        <v>0</v>
      </c>
      <c r="G61" s="12"/>
      <c r="H61" s="26"/>
      <c r="J61" s="38"/>
      <c r="K61" s="38"/>
    </row>
    <row r="62" spans="1:11" ht="25.5" customHeight="1" x14ac:dyDescent="0.3">
      <c r="A62" s="9" t="s">
        <v>246</v>
      </c>
      <c r="B62" s="10" t="s">
        <v>38</v>
      </c>
      <c r="C62" s="11">
        <v>2470</v>
      </c>
      <c r="D62" s="11">
        <v>2470</v>
      </c>
      <c r="E62" s="11"/>
      <c r="F62" s="26">
        <f t="shared" si="2"/>
        <v>0</v>
      </c>
      <c r="G62" s="12"/>
      <c r="H62" s="26"/>
      <c r="J62" s="38"/>
      <c r="K62" s="38"/>
    </row>
    <row r="63" spans="1:11" ht="25.5" customHeight="1" x14ac:dyDescent="0.3">
      <c r="A63" s="9" t="s">
        <v>247</v>
      </c>
      <c r="B63" s="10" t="s">
        <v>40</v>
      </c>
      <c r="C63" s="11">
        <v>1000</v>
      </c>
      <c r="D63" s="11">
        <v>1000</v>
      </c>
      <c r="E63" s="11"/>
      <c r="F63" s="26">
        <f t="shared" si="2"/>
        <v>0</v>
      </c>
      <c r="G63" s="12"/>
      <c r="H63" s="26"/>
      <c r="J63" s="38"/>
      <c r="K63" s="38"/>
    </row>
    <row r="64" spans="1:11" ht="37.5" customHeight="1" x14ac:dyDescent="0.3">
      <c r="A64" s="9" t="s">
        <v>248</v>
      </c>
      <c r="B64" s="10" t="s">
        <v>42</v>
      </c>
      <c r="C64" s="11">
        <v>13260</v>
      </c>
      <c r="D64" s="11">
        <v>4446</v>
      </c>
      <c r="E64" s="11"/>
      <c r="F64" s="26">
        <f t="shared" si="2"/>
        <v>0</v>
      </c>
      <c r="G64" s="12"/>
      <c r="H64" s="26"/>
      <c r="J64" s="38"/>
      <c r="K64" s="38"/>
    </row>
    <row r="65" spans="1:11" s="16" customFormat="1" ht="55.5" customHeight="1" x14ac:dyDescent="0.3">
      <c r="A65" s="51" t="s">
        <v>109</v>
      </c>
      <c r="B65" s="55" t="s">
        <v>110</v>
      </c>
      <c r="C65" s="53">
        <f t="shared" ref="C65:E65" si="10">SUM(C66:C69)</f>
        <v>2376785.5</v>
      </c>
      <c r="D65" s="53">
        <f t="shared" si="10"/>
        <v>2382704.4000000004</v>
      </c>
      <c r="E65" s="53">
        <f t="shared" si="10"/>
        <v>158320.70000000001</v>
      </c>
      <c r="F65" s="54">
        <f t="shared" si="2"/>
        <v>6.6445799990968242</v>
      </c>
      <c r="G65" s="53">
        <f>SUM(G66:G69)</f>
        <v>464147.20000000001</v>
      </c>
      <c r="H65" s="54">
        <f t="shared" si="1"/>
        <v>34.110019407636202</v>
      </c>
      <c r="I65" s="37"/>
      <c r="J65" s="38"/>
      <c r="K65" s="38"/>
    </row>
    <row r="66" spans="1:11" ht="51" customHeight="1" x14ac:dyDescent="0.3">
      <c r="A66" s="9" t="s">
        <v>111</v>
      </c>
      <c r="B66" s="10" t="s">
        <v>112</v>
      </c>
      <c r="C66" s="11">
        <v>1716568.2</v>
      </c>
      <c r="D66" s="11">
        <v>1718741.6</v>
      </c>
      <c r="E66" s="11">
        <v>69913.3</v>
      </c>
      <c r="F66" s="26">
        <f t="shared" si="2"/>
        <v>4.0677027890638131</v>
      </c>
      <c r="G66" s="12">
        <v>379257.5</v>
      </c>
      <c r="H66" s="26">
        <f t="shared" si="1"/>
        <v>18.434256408904243</v>
      </c>
      <c r="J66" s="38"/>
      <c r="K66" s="38"/>
    </row>
    <row r="67" spans="1:11" ht="33.75" customHeight="1" x14ac:dyDescent="0.3">
      <c r="A67" s="9" t="s">
        <v>113</v>
      </c>
      <c r="B67" s="10" t="s">
        <v>114</v>
      </c>
      <c r="C67" s="11">
        <v>229184.3</v>
      </c>
      <c r="D67" s="11">
        <v>229184.3</v>
      </c>
      <c r="E67" s="11"/>
      <c r="F67" s="26">
        <f t="shared" si="2"/>
        <v>0</v>
      </c>
      <c r="G67" s="12"/>
      <c r="H67" s="26"/>
      <c r="J67" s="38"/>
      <c r="K67" s="38"/>
    </row>
    <row r="68" spans="1:11" ht="23.25" customHeight="1" x14ac:dyDescent="0.3">
      <c r="A68" s="9" t="s">
        <v>115</v>
      </c>
      <c r="B68" s="10" t="s">
        <v>116</v>
      </c>
      <c r="C68" s="11"/>
      <c r="D68" s="11"/>
      <c r="E68" s="11"/>
      <c r="F68" s="26"/>
      <c r="G68" s="12"/>
      <c r="H68" s="26"/>
      <c r="J68" s="38"/>
      <c r="K68" s="38"/>
    </row>
    <row r="69" spans="1:11" ht="51" customHeight="1" x14ac:dyDescent="0.3">
      <c r="A69" s="9" t="s">
        <v>117</v>
      </c>
      <c r="B69" s="10" t="s">
        <v>118</v>
      </c>
      <c r="C69" s="11">
        <v>431033</v>
      </c>
      <c r="D69" s="11">
        <v>434778.5</v>
      </c>
      <c r="E69" s="11">
        <v>88407.4</v>
      </c>
      <c r="F69" s="26">
        <f t="shared" si="2"/>
        <v>20.333894155299767</v>
      </c>
      <c r="G69" s="12">
        <v>84889.7</v>
      </c>
      <c r="H69" s="26">
        <f t="shared" si="1"/>
        <v>104.14384784019734</v>
      </c>
      <c r="J69" s="38"/>
      <c r="K69" s="38"/>
    </row>
    <row r="70" spans="1:11" s="16" customFormat="1" ht="35.25" customHeight="1" x14ac:dyDescent="0.3">
      <c r="A70" s="58" t="s">
        <v>119</v>
      </c>
      <c r="B70" s="55" t="s">
        <v>120</v>
      </c>
      <c r="C70" s="53">
        <f t="shared" ref="C70:E70" si="11">SUM(C71:C73)</f>
        <v>22486493.5</v>
      </c>
      <c r="D70" s="53">
        <f t="shared" si="11"/>
        <v>23435259.099999998</v>
      </c>
      <c r="E70" s="53">
        <f t="shared" si="11"/>
        <v>6794927.0000000009</v>
      </c>
      <c r="F70" s="54">
        <f t="shared" si="2"/>
        <v>28.994460743982138</v>
      </c>
      <c r="G70" s="53">
        <f>SUM(G71:G73)</f>
        <v>4441079.5999999996</v>
      </c>
      <c r="H70" s="54" t="s">
        <v>254</v>
      </c>
      <c r="I70" s="37"/>
      <c r="J70" s="38"/>
      <c r="K70" s="38"/>
    </row>
    <row r="71" spans="1:11" ht="34.5" customHeight="1" x14ac:dyDescent="0.3">
      <c r="A71" s="9" t="s">
        <v>121</v>
      </c>
      <c r="B71" s="10" t="s">
        <v>122</v>
      </c>
      <c r="C71" s="11">
        <v>21844017.300000001</v>
      </c>
      <c r="D71" s="11">
        <v>22792643.199999999</v>
      </c>
      <c r="E71" s="11">
        <v>6711248.4000000004</v>
      </c>
      <c r="F71" s="26">
        <f t="shared" ref="F71:F130" si="12">SUM(E71/D71*100)</f>
        <v>29.444800855742788</v>
      </c>
      <c r="G71" s="12">
        <v>4359073.0999999996</v>
      </c>
      <c r="H71" s="26" t="s">
        <v>254</v>
      </c>
      <c r="J71" s="38"/>
      <c r="K71" s="38"/>
    </row>
    <row r="72" spans="1:11" ht="25.5" customHeight="1" x14ac:dyDescent="0.3">
      <c r="A72" s="9" t="s">
        <v>123</v>
      </c>
      <c r="B72" s="10" t="s">
        <v>124</v>
      </c>
      <c r="C72" s="11">
        <v>287421.90000000002</v>
      </c>
      <c r="D72" s="11">
        <v>287421.90000000002</v>
      </c>
      <c r="E72" s="11">
        <v>59530.400000000001</v>
      </c>
      <c r="F72" s="26">
        <f t="shared" si="12"/>
        <v>20.711852506715736</v>
      </c>
      <c r="G72" s="12">
        <v>61239.5</v>
      </c>
      <c r="H72" s="26">
        <f t="shared" ref="H72:H130" si="13">SUM(E72/G72*100)</f>
        <v>97.209154222356489</v>
      </c>
      <c r="J72" s="38"/>
      <c r="K72" s="38"/>
    </row>
    <row r="73" spans="1:11" ht="27" customHeight="1" x14ac:dyDescent="0.3">
      <c r="A73" s="9" t="s">
        <v>125</v>
      </c>
      <c r="B73" s="10" t="s">
        <v>126</v>
      </c>
      <c r="C73" s="11">
        <v>355054.3</v>
      </c>
      <c r="D73" s="11">
        <v>355194</v>
      </c>
      <c r="E73" s="11">
        <v>24148.2</v>
      </c>
      <c r="F73" s="26">
        <f t="shared" si="12"/>
        <v>6.7985945708542372</v>
      </c>
      <c r="G73" s="12">
        <v>20767</v>
      </c>
      <c r="H73" s="26">
        <f t="shared" si="13"/>
        <v>116.2816006163625</v>
      </c>
      <c r="J73" s="38"/>
      <c r="K73" s="38"/>
    </row>
    <row r="74" spans="1:11" s="8" customFormat="1" ht="39.75" customHeight="1" x14ac:dyDescent="0.3">
      <c r="A74" s="51" t="s">
        <v>127</v>
      </c>
      <c r="B74" s="55" t="s">
        <v>128</v>
      </c>
      <c r="C74" s="53">
        <f t="shared" ref="C74:E74" si="14">SUM(C75:C84)</f>
        <v>5999466.4000000004</v>
      </c>
      <c r="D74" s="53">
        <f t="shared" si="14"/>
        <v>6690992.5999999996</v>
      </c>
      <c r="E74" s="53">
        <f t="shared" si="14"/>
        <v>311511.2</v>
      </c>
      <c r="F74" s="54">
        <f t="shared" si="12"/>
        <v>4.6556799360381902</v>
      </c>
      <c r="G74" s="53">
        <f>SUM(G75:G84)</f>
        <v>169679.1</v>
      </c>
      <c r="H74" s="54" t="s">
        <v>255</v>
      </c>
      <c r="I74" s="37"/>
      <c r="J74" s="38"/>
      <c r="K74" s="38"/>
    </row>
    <row r="75" spans="1:11" s="13" customFormat="1" ht="31.5" x14ac:dyDescent="0.3">
      <c r="A75" s="9" t="s">
        <v>129</v>
      </c>
      <c r="B75" s="10" t="s">
        <v>130</v>
      </c>
      <c r="C75" s="11">
        <v>462624.3</v>
      </c>
      <c r="D75" s="11">
        <v>442840.8</v>
      </c>
      <c r="E75" s="11">
        <v>2788.8</v>
      </c>
      <c r="F75" s="26">
        <f t="shared" si="12"/>
        <v>0.62975227214836582</v>
      </c>
      <c r="G75" s="12">
        <v>2604.6999999999998</v>
      </c>
      <c r="H75" s="26">
        <f t="shared" si="13"/>
        <v>107.06799247514111</v>
      </c>
      <c r="I75" s="35"/>
      <c r="J75" s="38"/>
      <c r="K75" s="38"/>
    </row>
    <row r="76" spans="1:11" s="13" customFormat="1" ht="31.5" x14ac:dyDescent="0.3">
      <c r="A76" s="9" t="s">
        <v>131</v>
      </c>
      <c r="B76" s="10" t="s">
        <v>132</v>
      </c>
      <c r="C76" s="11">
        <v>168573.7</v>
      </c>
      <c r="D76" s="11">
        <v>168573.7</v>
      </c>
      <c r="E76" s="11">
        <v>29214.2</v>
      </c>
      <c r="F76" s="26">
        <f t="shared" si="12"/>
        <v>17.330224109692079</v>
      </c>
      <c r="G76" s="12">
        <v>15679.8</v>
      </c>
      <c r="H76" s="26" t="s">
        <v>250</v>
      </c>
      <c r="I76" s="35"/>
      <c r="J76" s="38"/>
      <c r="K76" s="38"/>
    </row>
    <row r="77" spans="1:11" s="13" customFormat="1" ht="24" customHeight="1" x14ac:dyDescent="0.3">
      <c r="A77" s="9" t="s">
        <v>133</v>
      </c>
      <c r="B77" s="10" t="s">
        <v>134</v>
      </c>
      <c r="C77" s="11">
        <v>62941.5</v>
      </c>
      <c r="D77" s="11">
        <v>62941.5</v>
      </c>
      <c r="E77" s="11">
        <v>123.9</v>
      </c>
      <c r="F77" s="26">
        <f t="shared" si="12"/>
        <v>0.19684945544672433</v>
      </c>
      <c r="G77" s="12">
        <v>493</v>
      </c>
      <c r="H77" s="26">
        <f t="shared" si="13"/>
        <v>25.13184584178499</v>
      </c>
      <c r="I77" s="35"/>
      <c r="J77" s="38"/>
      <c r="K77" s="38"/>
    </row>
    <row r="78" spans="1:11" s="13" customFormat="1" ht="31.5" x14ac:dyDescent="0.3">
      <c r="A78" s="9" t="s">
        <v>135</v>
      </c>
      <c r="B78" s="10" t="s">
        <v>136</v>
      </c>
      <c r="C78" s="11">
        <v>774693.7</v>
      </c>
      <c r="D78" s="11">
        <v>1132716.3</v>
      </c>
      <c r="E78" s="11">
        <v>7002.5</v>
      </c>
      <c r="F78" s="26">
        <f t="shared" si="12"/>
        <v>0.61820422289323462</v>
      </c>
      <c r="G78" s="12">
        <v>654</v>
      </c>
      <c r="H78" s="26" t="s">
        <v>256</v>
      </c>
      <c r="I78" s="35"/>
      <c r="J78" s="38"/>
      <c r="K78" s="38"/>
    </row>
    <row r="79" spans="1:11" s="13" customFormat="1" ht="31.5" x14ac:dyDescent="0.3">
      <c r="A79" s="9" t="s">
        <v>137</v>
      </c>
      <c r="B79" s="10" t="s">
        <v>138</v>
      </c>
      <c r="C79" s="11">
        <v>248613.1</v>
      </c>
      <c r="D79" s="11">
        <v>523351.3</v>
      </c>
      <c r="E79" s="11">
        <v>8909.4</v>
      </c>
      <c r="F79" s="26">
        <f t="shared" si="12"/>
        <v>1.7023746764362677</v>
      </c>
      <c r="G79" s="12">
        <v>1574</v>
      </c>
      <c r="H79" s="26" t="s">
        <v>257</v>
      </c>
      <c r="I79" s="35"/>
      <c r="J79" s="38"/>
      <c r="K79" s="38"/>
    </row>
    <row r="80" spans="1:11" s="13" customFormat="1" ht="23.25" customHeight="1" x14ac:dyDescent="0.3">
      <c r="A80" s="9" t="s">
        <v>139</v>
      </c>
      <c r="B80" s="10" t="s">
        <v>140</v>
      </c>
      <c r="C80" s="11">
        <v>166496.5</v>
      </c>
      <c r="D80" s="11">
        <v>166496.5</v>
      </c>
      <c r="E80" s="11">
        <v>37901.1</v>
      </c>
      <c r="F80" s="26">
        <f t="shared" si="12"/>
        <v>22.763901943884708</v>
      </c>
      <c r="G80" s="12">
        <v>34149.9</v>
      </c>
      <c r="H80" s="26">
        <f t="shared" si="13"/>
        <v>110.98451239974348</v>
      </c>
      <c r="I80" s="35"/>
      <c r="J80" s="38"/>
      <c r="K80" s="38"/>
    </row>
    <row r="81" spans="1:11" s="13" customFormat="1" ht="31.5" x14ac:dyDescent="0.3">
      <c r="A81" s="9" t="s">
        <v>141</v>
      </c>
      <c r="B81" s="10" t="s">
        <v>142</v>
      </c>
      <c r="C81" s="11">
        <v>42134.8</v>
      </c>
      <c r="D81" s="11">
        <v>42134.8</v>
      </c>
      <c r="E81" s="11">
        <v>3728.3</v>
      </c>
      <c r="F81" s="26">
        <f t="shared" si="12"/>
        <v>8.8485052735506038</v>
      </c>
      <c r="G81" s="12"/>
      <c r="H81" s="26"/>
      <c r="I81" s="35"/>
      <c r="J81" s="38"/>
      <c r="K81" s="38"/>
    </row>
    <row r="82" spans="1:11" s="13" customFormat="1" ht="25.5" customHeight="1" x14ac:dyDescent="0.3">
      <c r="A82" s="9" t="s">
        <v>143</v>
      </c>
      <c r="B82" s="10" t="s">
        <v>144</v>
      </c>
      <c r="C82" s="11">
        <v>462033</v>
      </c>
      <c r="D82" s="11">
        <v>462033</v>
      </c>
      <c r="E82" s="11"/>
      <c r="F82" s="26">
        <f t="shared" si="12"/>
        <v>0</v>
      </c>
      <c r="G82" s="12">
        <v>39617.699999999997</v>
      </c>
      <c r="H82" s="26">
        <f t="shared" si="13"/>
        <v>0</v>
      </c>
      <c r="I82" s="35"/>
      <c r="J82" s="38"/>
      <c r="K82" s="38"/>
    </row>
    <row r="83" spans="1:11" s="13" customFormat="1" ht="31.5" x14ac:dyDescent="0.3">
      <c r="A83" s="9" t="s">
        <v>145</v>
      </c>
      <c r="B83" s="10" t="s">
        <v>146</v>
      </c>
      <c r="C83" s="11"/>
      <c r="D83" s="11"/>
      <c r="E83" s="11"/>
      <c r="F83" s="26"/>
      <c r="G83" s="12"/>
      <c r="H83" s="26"/>
      <c r="I83" s="35"/>
      <c r="J83" s="38"/>
      <c r="K83" s="38"/>
    </row>
    <row r="84" spans="1:11" s="13" customFormat="1" ht="31.5" x14ac:dyDescent="0.3">
      <c r="A84" s="9" t="s">
        <v>147</v>
      </c>
      <c r="B84" s="10" t="s">
        <v>148</v>
      </c>
      <c r="C84" s="11">
        <v>3611355.8</v>
      </c>
      <c r="D84" s="11">
        <v>3689904.7</v>
      </c>
      <c r="E84" s="11">
        <v>221843</v>
      </c>
      <c r="F84" s="26">
        <f t="shared" si="12"/>
        <v>6.0121606934726524</v>
      </c>
      <c r="G84" s="12">
        <v>74906</v>
      </c>
      <c r="H84" s="26" t="s">
        <v>258</v>
      </c>
      <c r="I84" s="35"/>
      <c r="J84" s="38"/>
      <c r="K84" s="38"/>
    </row>
    <row r="85" spans="1:11" s="8" customFormat="1" ht="31.5" customHeight="1" x14ac:dyDescent="0.3">
      <c r="A85" s="51" t="s">
        <v>149</v>
      </c>
      <c r="B85" s="59" t="s">
        <v>150</v>
      </c>
      <c r="C85" s="53">
        <f t="shared" ref="C85:E85" si="15">SUM(C86:C89)</f>
        <v>13373026.799999999</v>
      </c>
      <c r="D85" s="53">
        <f t="shared" si="15"/>
        <v>13456468.4</v>
      </c>
      <c r="E85" s="53">
        <f t="shared" si="15"/>
        <v>1213402.7000000002</v>
      </c>
      <c r="F85" s="54">
        <f t="shared" si="12"/>
        <v>9.0172448218285872</v>
      </c>
      <c r="G85" s="53">
        <f>SUM(G86:G89)</f>
        <v>1360742.3</v>
      </c>
      <c r="H85" s="54">
        <f t="shared" si="13"/>
        <v>89.172115837069228</v>
      </c>
      <c r="I85" s="37"/>
      <c r="J85" s="38"/>
      <c r="K85" s="38"/>
    </row>
    <row r="86" spans="1:11" s="13" customFormat="1" ht="33" customHeight="1" x14ac:dyDescent="0.3">
      <c r="A86" s="9" t="s">
        <v>151</v>
      </c>
      <c r="B86" s="10" t="s">
        <v>152</v>
      </c>
      <c r="C86" s="11">
        <v>318021.09999999998</v>
      </c>
      <c r="D86" s="11">
        <v>401462.8</v>
      </c>
      <c r="E86" s="11">
        <v>156778</v>
      </c>
      <c r="F86" s="26">
        <f t="shared" si="12"/>
        <v>39.051687977067864</v>
      </c>
      <c r="G86" s="12">
        <v>64712.1</v>
      </c>
      <c r="H86" s="26" t="s">
        <v>259</v>
      </c>
      <c r="I86" s="35"/>
      <c r="J86" s="38"/>
      <c r="K86" s="38"/>
    </row>
    <row r="87" spans="1:11" s="13" customFormat="1" ht="30.75" customHeight="1" x14ac:dyDescent="0.3">
      <c r="A87" s="9" t="s">
        <v>153</v>
      </c>
      <c r="B87" s="10" t="s">
        <v>154</v>
      </c>
      <c r="C87" s="11">
        <v>12639873</v>
      </c>
      <c r="D87" s="11">
        <v>12639873</v>
      </c>
      <c r="E87" s="11">
        <v>1037592.1</v>
      </c>
      <c r="F87" s="26">
        <f t="shared" si="12"/>
        <v>8.2088807379631099</v>
      </c>
      <c r="G87" s="12">
        <v>1273016.3</v>
      </c>
      <c r="H87" s="26">
        <f t="shared" si="13"/>
        <v>81.506584008390149</v>
      </c>
      <c r="I87" s="35"/>
      <c r="J87" s="38"/>
      <c r="K87" s="38"/>
    </row>
    <row r="88" spans="1:11" s="13" customFormat="1" ht="37.5" customHeight="1" x14ac:dyDescent="0.3">
      <c r="A88" s="9" t="s">
        <v>155</v>
      </c>
      <c r="B88" s="10" t="s">
        <v>156</v>
      </c>
      <c r="C88" s="11">
        <v>249869.7</v>
      </c>
      <c r="D88" s="11">
        <v>249869.7</v>
      </c>
      <c r="E88" s="11">
        <v>19032.599999999999</v>
      </c>
      <c r="F88" s="26">
        <f t="shared" si="12"/>
        <v>7.6170099856044962</v>
      </c>
      <c r="G88" s="12">
        <v>23013.9</v>
      </c>
      <c r="H88" s="26">
        <f t="shared" si="13"/>
        <v>82.700454942447806</v>
      </c>
      <c r="I88" s="35"/>
      <c r="J88" s="38"/>
      <c r="K88" s="38"/>
    </row>
    <row r="89" spans="1:11" s="13" customFormat="1" ht="39" customHeight="1" x14ac:dyDescent="0.3">
      <c r="A89" s="9" t="s">
        <v>157</v>
      </c>
      <c r="B89" s="10" t="s">
        <v>158</v>
      </c>
      <c r="C89" s="11">
        <v>165263</v>
      </c>
      <c r="D89" s="11">
        <v>165262.9</v>
      </c>
      <c r="E89" s="11"/>
      <c r="F89" s="26">
        <f t="shared" si="12"/>
        <v>0</v>
      </c>
      <c r="G89" s="12"/>
      <c r="H89" s="26"/>
      <c r="I89" s="35"/>
      <c r="J89" s="38"/>
      <c r="K89" s="38"/>
    </row>
    <row r="90" spans="1:11" s="8" customFormat="1" ht="33" customHeight="1" x14ac:dyDescent="0.3">
      <c r="A90" s="51" t="s">
        <v>159</v>
      </c>
      <c r="B90" s="59" t="s">
        <v>160</v>
      </c>
      <c r="C90" s="53">
        <f t="shared" ref="C90:E90" si="16">SUM(C91:C92)</f>
        <v>83261.299999999988</v>
      </c>
      <c r="D90" s="53">
        <f t="shared" si="16"/>
        <v>87261.2</v>
      </c>
      <c r="E90" s="53">
        <f t="shared" si="16"/>
        <v>589.5</v>
      </c>
      <c r="F90" s="54">
        <f t="shared" si="12"/>
        <v>0.67555797994985167</v>
      </c>
      <c r="G90" s="53">
        <f>SUM(G91:G92)</f>
        <v>327.7</v>
      </c>
      <c r="H90" s="54" t="s">
        <v>251</v>
      </c>
      <c r="I90" s="37"/>
      <c r="J90" s="38"/>
      <c r="K90" s="38"/>
    </row>
    <row r="91" spans="1:11" s="13" customFormat="1" ht="29.25" customHeight="1" x14ac:dyDescent="0.3">
      <c r="A91" s="9" t="s">
        <v>161</v>
      </c>
      <c r="B91" s="10" t="s">
        <v>162</v>
      </c>
      <c r="C91" s="11">
        <v>32946.1</v>
      </c>
      <c r="D91" s="11">
        <v>32946.1</v>
      </c>
      <c r="E91" s="11"/>
      <c r="F91" s="26">
        <f t="shared" si="12"/>
        <v>0</v>
      </c>
      <c r="G91" s="12"/>
      <c r="H91" s="26"/>
      <c r="I91" s="35"/>
      <c r="J91" s="38"/>
      <c r="K91" s="38"/>
    </row>
    <row r="92" spans="1:11" s="13" customFormat="1" ht="50.25" customHeight="1" x14ac:dyDescent="0.3">
      <c r="A92" s="9" t="s">
        <v>163</v>
      </c>
      <c r="B92" s="10" t="s">
        <v>164</v>
      </c>
      <c r="C92" s="11">
        <v>50315.199999999997</v>
      </c>
      <c r="D92" s="11">
        <v>54315.1</v>
      </c>
      <c r="E92" s="11">
        <v>589.5</v>
      </c>
      <c r="F92" s="26">
        <f t="shared" si="12"/>
        <v>1.0853335444471244</v>
      </c>
      <c r="G92" s="12">
        <v>327.7</v>
      </c>
      <c r="H92" s="26" t="s">
        <v>251</v>
      </c>
      <c r="I92" s="35"/>
      <c r="J92" s="38"/>
      <c r="K92" s="38"/>
    </row>
    <row r="93" spans="1:11" s="8" customFormat="1" ht="56.25" customHeight="1" x14ac:dyDescent="0.3">
      <c r="A93" s="51" t="s">
        <v>165</v>
      </c>
      <c r="B93" s="52" t="s">
        <v>166</v>
      </c>
      <c r="C93" s="53">
        <f t="shared" ref="C93:E93" si="17">SUM(C94:C97)</f>
        <v>327243.8</v>
      </c>
      <c r="D93" s="53">
        <f t="shared" si="17"/>
        <v>530887.9</v>
      </c>
      <c r="E93" s="53">
        <f t="shared" si="17"/>
        <v>158539.6</v>
      </c>
      <c r="F93" s="54">
        <f t="shared" si="12"/>
        <v>29.863102926248647</v>
      </c>
      <c r="G93" s="53">
        <f>SUM(G94:G97)</f>
        <v>72755.099999999991</v>
      </c>
      <c r="H93" s="54" t="s">
        <v>260</v>
      </c>
      <c r="I93" s="37"/>
      <c r="J93" s="38"/>
      <c r="K93" s="38"/>
    </row>
    <row r="94" spans="1:11" s="13" customFormat="1" ht="37.5" customHeight="1" x14ac:dyDescent="0.3">
      <c r="A94" s="9" t="s">
        <v>167</v>
      </c>
      <c r="B94" s="14" t="s">
        <v>168</v>
      </c>
      <c r="C94" s="11">
        <v>52103.1</v>
      </c>
      <c r="D94" s="11">
        <v>52103.1</v>
      </c>
      <c r="E94" s="11">
        <v>2610</v>
      </c>
      <c r="F94" s="26">
        <f t="shared" si="12"/>
        <v>5.0092988708925184</v>
      </c>
      <c r="G94" s="12">
        <v>2414.6</v>
      </c>
      <c r="H94" s="26">
        <f t="shared" si="13"/>
        <v>108.09243767083576</v>
      </c>
      <c r="I94" s="35"/>
      <c r="J94" s="38"/>
      <c r="K94" s="38"/>
    </row>
    <row r="95" spans="1:11" s="13" customFormat="1" ht="26.25" customHeight="1" x14ac:dyDescent="0.3">
      <c r="A95" s="9" t="s">
        <v>169</v>
      </c>
      <c r="B95" s="14" t="s">
        <v>170</v>
      </c>
      <c r="C95" s="11">
        <v>600</v>
      </c>
      <c r="D95" s="11">
        <v>199223.7</v>
      </c>
      <c r="E95" s="11">
        <v>75049.100000000006</v>
      </c>
      <c r="F95" s="26">
        <f t="shared" si="12"/>
        <v>37.670769090223708</v>
      </c>
      <c r="G95" s="12">
        <v>38801.699999999997</v>
      </c>
      <c r="H95" s="26" t="s">
        <v>250</v>
      </c>
      <c r="I95" s="35"/>
      <c r="J95" s="38"/>
      <c r="K95" s="38"/>
    </row>
    <row r="96" spans="1:11" s="13" customFormat="1" ht="27.75" customHeight="1" x14ac:dyDescent="0.3">
      <c r="A96" s="9" t="s">
        <v>171</v>
      </c>
      <c r="B96" s="14" t="s">
        <v>172</v>
      </c>
      <c r="C96" s="11">
        <v>273240.7</v>
      </c>
      <c r="D96" s="11">
        <v>273240.7</v>
      </c>
      <c r="E96" s="11">
        <v>80880.5</v>
      </c>
      <c r="F96" s="26">
        <f t="shared" si="12"/>
        <v>29.600458496849114</v>
      </c>
      <c r="G96" s="12">
        <v>31538.799999999999</v>
      </c>
      <c r="H96" s="26" t="s">
        <v>261</v>
      </c>
      <c r="I96" s="35"/>
      <c r="J96" s="38"/>
      <c r="K96" s="38"/>
    </row>
    <row r="97" spans="1:11" s="13" customFormat="1" ht="39.75" customHeight="1" x14ac:dyDescent="0.3">
      <c r="A97" s="9" t="s">
        <v>173</v>
      </c>
      <c r="B97" s="14" t="s">
        <v>174</v>
      </c>
      <c r="C97" s="11">
        <v>1300</v>
      </c>
      <c r="D97" s="11">
        <v>6320.4</v>
      </c>
      <c r="E97" s="11"/>
      <c r="F97" s="26">
        <f t="shared" si="12"/>
        <v>0</v>
      </c>
      <c r="G97" s="12"/>
      <c r="H97" s="26"/>
      <c r="I97" s="35"/>
      <c r="J97" s="38"/>
      <c r="K97" s="38"/>
    </row>
    <row r="98" spans="1:11" s="8" customFormat="1" ht="45.75" customHeight="1" x14ac:dyDescent="0.3">
      <c r="A98" s="51" t="s">
        <v>175</v>
      </c>
      <c r="B98" s="55" t="s">
        <v>176</v>
      </c>
      <c r="C98" s="53">
        <f t="shared" ref="C98:E98" si="18">SUM(C99:C100)</f>
        <v>113400</v>
      </c>
      <c r="D98" s="53">
        <f t="shared" si="18"/>
        <v>124400</v>
      </c>
      <c r="E98" s="53">
        <f t="shared" si="18"/>
        <v>29649.8</v>
      </c>
      <c r="F98" s="54">
        <f t="shared" si="12"/>
        <v>23.834244372990355</v>
      </c>
      <c r="G98" s="53">
        <f>SUM(G99:G100)</f>
        <v>11638</v>
      </c>
      <c r="H98" s="54" t="s">
        <v>262</v>
      </c>
      <c r="I98" s="37"/>
      <c r="J98" s="38"/>
      <c r="K98" s="38"/>
    </row>
    <row r="99" spans="1:11" s="13" customFormat="1" ht="26.25" customHeight="1" x14ac:dyDescent="0.3">
      <c r="A99" s="9" t="s">
        <v>177</v>
      </c>
      <c r="B99" s="10" t="s">
        <v>178</v>
      </c>
      <c r="C99" s="11">
        <v>1500</v>
      </c>
      <c r="D99" s="11">
        <v>1500</v>
      </c>
      <c r="E99" s="11"/>
      <c r="F99" s="26">
        <f t="shared" si="12"/>
        <v>0</v>
      </c>
      <c r="G99" s="12"/>
      <c r="H99" s="26"/>
      <c r="I99" s="35"/>
      <c r="J99" s="38"/>
      <c r="K99" s="38"/>
    </row>
    <row r="100" spans="1:11" s="13" customFormat="1" ht="39" customHeight="1" x14ac:dyDescent="0.3">
      <c r="A100" s="9" t="s">
        <v>179</v>
      </c>
      <c r="B100" s="10" t="s">
        <v>180</v>
      </c>
      <c r="C100" s="11">
        <v>111900</v>
      </c>
      <c r="D100" s="11">
        <v>122900</v>
      </c>
      <c r="E100" s="11">
        <v>29649.8</v>
      </c>
      <c r="F100" s="26">
        <f t="shared" si="12"/>
        <v>24.125142392188771</v>
      </c>
      <c r="G100" s="12">
        <v>11638</v>
      </c>
      <c r="H100" s="26" t="s">
        <v>262</v>
      </c>
      <c r="I100" s="35"/>
      <c r="J100" s="38"/>
      <c r="K100" s="38"/>
    </row>
    <row r="101" spans="1:11" s="8" customFormat="1" ht="47.25" customHeight="1" x14ac:dyDescent="0.3">
      <c r="A101" s="51" t="s">
        <v>181</v>
      </c>
      <c r="B101" s="52" t="s">
        <v>182</v>
      </c>
      <c r="C101" s="53">
        <f t="shared" ref="C101:E101" si="19">SUM(C102:C104)</f>
        <v>720273.9</v>
      </c>
      <c r="D101" s="53">
        <f t="shared" si="19"/>
        <v>731367.4</v>
      </c>
      <c r="E101" s="53">
        <f t="shared" si="19"/>
        <v>124013.3</v>
      </c>
      <c r="F101" s="54">
        <f t="shared" si="12"/>
        <v>16.9563614675743</v>
      </c>
      <c r="G101" s="53">
        <f>SUM(G102:G104)</f>
        <v>103635.69999999998</v>
      </c>
      <c r="H101" s="54">
        <f t="shared" si="13"/>
        <v>119.66272240164346</v>
      </c>
      <c r="I101" s="37"/>
      <c r="J101" s="38"/>
      <c r="K101" s="38"/>
    </row>
    <row r="102" spans="1:11" s="13" customFormat="1" ht="34.5" customHeight="1" x14ac:dyDescent="0.3">
      <c r="A102" s="9" t="s">
        <v>183</v>
      </c>
      <c r="B102" s="10" t="s">
        <v>184</v>
      </c>
      <c r="C102" s="11">
        <v>487661.8</v>
      </c>
      <c r="D102" s="11">
        <v>492518.7</v>
      </c>
      <c r="E102" s="11">
        <v>94950.7</v>
      </c>
      <c r="F102" s="26">
        <f t="shared" si="12"/>
        <v>19.27859794968191</v>
      </c>
      <c r="G102" s="12">
        <v>75539.399999999994</v>
      </c>
      <c r="H102" s="26">
        <f t="shared" si="13"/>
        <v>125.69692107694792</v>
      </c>
      <c r="I102" s="35"/>
      <c r="J102" s="38"/>
      <c r="K102" s="38"/>
    </row>
    <row r="103" spans="1:11" s="13" customFormat="1" ht="25.5" customHeight="1" x14ac:dyDescent="0.3">
      <c r="A103" s="9" t="s">
        <v>185</v>
      </c>
      <c r="B103" s="10" t="s">
        <v>186</v>
      </c>
      <c r="C103" s="11">
        <v>218721.2</v>
      </c>
      <c r="D103" s="11">
        <v>221356.2</v>
      </c>
      <c r="E103" s="11">
        <v>28580.799999999999</v>
      </c>
      <c r="F103" s="26">
        <f t="shared" si="12"/>
        <v>12.911678100726339</v>
      </c>
      <c r="G103" s="12">
        <v>27933.4</v>
      </c>
      <c r="H103" s="26">
        <f t="shared" si="13"/>
        <v>102.31765556645449</v>
      </c>
      <c r="I103" s="35"/>
      <c r="J103" s="38"/>
      <c r="K103" s="38"/>
    </row>
    <row r="104" spans="1:11" s="13" customFormat="1" ht="40.5" customHeight="1" x14ac:dyDescent="0.3">
      <c r="A104" s="9" t="s">
        <v>187</v>
      </c>
      <c r="B104" s="10" t="s">
        <v>188</v>
      </c>
      <c r="C104" s="11">
        <v>13890.9</v>
      </c>
      <c r="D104" s="11">
        <v>17492.5</v>
      </c>
      <c r="E104" s="11">
        <v>481.8</v>
      </c>
      <c r="F104" s="26">
        <f t="shared" si="12"/>
        <v>2.7543232814063172</v>
      </c>
      <c r="G104" s="12">
        <v>162.9</v>
      </c>
      <c r="H104" s="26" t="s">
        <v>263</v>
      </c>
      <c r="I104" s="35"/>
      <c r="J104" s="38"/>
      <c r="K104" s="38"/>
    </row>
    <row r="105" spans="1:11" s="8" customFormat="1" ht="48" customHeight="1" x14ac:dyDescent="0.3">
      <c r="A105" s="51" t="s">
        <v>189</v>
      </c>
      <c r="B105" s="52" t="s">
        <v>190</v>
      </c>
      <c r="C105" s="53">
        <f t="shared" ref="C105:E105" si="20">SUM(C106:C109)</f>
        <v>265293.39999999997</v>
      </c>
      <c r="D105" s="53">
        <f t="shared" si="20"/>
        <v>266759</v>
      </c>
      <c r="E105" s="53">
        <f t="shared" si="20"/>
        <v>10004.299999999999</v>
      </c>
      <c r="F105" s="54">
        <f t="shared" si="12"/>
        <v>3.7503139537934986</v>
      </c>
      <c r="G105" s="53">
        <f>SUM(G106:G109)</f>
        <v>86262.5</v>
      </c>
      <c r="H105" s="54">
        <f t="shared" si="13"/>
        <v>11.597507607593101</v>
      </c>
      <c r="I105" s="37"/>
      <c r="J105" s="38"/>
      <c r="K105" s="38"/>
    </row>
    <row r="106" spans="1:11" s="13" customFormat="1" ht="45" customHeight="1" x14ac:dyDescent="0.3">
      <c r="A106" s="9" t="s">
        <v>191</v>
      </c>
      <c r="B106" s="10" t="s">
        <v>192</v>
      </c>
      <c r="C106" s="11">
        <v>47915.1</v>
      </c>
      <c r="D106" s="11">
        <v>49380.7</v>
      </c>
      <c r="E106" s="11">
        <v>10004.299999999999</v>
      </c>
      <c r="F106" s="26">
        <f t="shared" si="12"/>
        <v>20.259534595499861</v>
      </c>
      <c r="G106" s="12">
        <v>8155</v>
      </c>
      <c r="H106" s="26">
        <f t="shared" si="13"/>
        <v>122.67688534641323</v>
      </c>
      <c r="I106" s="35"/>
      <c r="J106" s="38"/>
      <c r="K106" s="38"/>
    </row>
    <row r="107" spans="1:11" s="13" customFormat="1" ht="33" customHeight="1" x14ac:dyDescent="0.3">
      <c r="A107" s="9" t="s">
        <v>193</v>
      </c>
      <c r="B107" s="10" t="s">
        <v>194</v>
      </c>
      <c r="C107" s="11">
        <v>216847</v>
      </c>
      <c r="D107" s="11">
        <v>216847</v>
      </c>
      <c r="E107" s="11"/>
      <c r="F107" s="26">
        <f t="shared" si="12"/>
        <v>0</v>
      </c>
      <c r="G107" s="12">
        <v>78107.5</v>
      </c>
      <c r="H107" s="26">
        <f t="shared" si="13"/>
        <v>0</v>
      </c>
      <c r="I107" s="35"/>
      <c r="J107" s="38">
        <f t="shared" ref="J107" si="21">E107/G107*100</f>
        <v>0</v>
      </c>
      <c r="K107" s="38">
        <f t="shared" ref="K107" si="22">J107-H107</f>
        <v>0</v>
      </c>
    </row>
    <row r="108" spans="1:11" s="13" customFormat="1" ht="40.5" customHeight="1" x14ac:dyDescent="0.3">
      <c r="A108" s="9" t="s">
        <v>195</v>
      </c>
      <c r="B108" s="14" t="s">
        <v>196</v>
      </c>
      <c r="C108" s="11">
        <v>301.3</v>
      </c>
      <c r="D108" s="11">
        <v>301.3</v>
      </c>
      <c r="E108" s="11"/>
      <c r="F108" s="26">
        <f t="shared" si="12"/>
        <v>0</v>
      </c>
      <c r="G108" s="12"/>
      <c r="H108" s="26"/>
      <c r="I108" s="35"/>
      <c r="J108" s="38"/>
      <c r="K108" s="38"/>
    </row>
    <row r="109" spans="1:11" s="13" customFormat="1" ht="26.25" customHeight="1" x14ac:dyDescent="0.3">
      <c r="A109" s="9" t="s">
        <v>197</v>
      </c>
      <c r="B109" s="10" t="s">
        <v>198</v>
      </c>
      <c r="C109" s="11">
        <v>230</v>
      </c>
      <c r="D109" s="11">
        <v>230</v>
      </c>
      <c r="E109" s="11"/>
      <c r="F109" s="26">
        <f t="shared" si="12"/>
        <v>0</v>
      </c>
      <c r="G109" s="12"/>
      <c r="H109" s="26"/>
      <c r="I109" s="35"/>
      <c r="J109" s="38"/>
      <c r="K109" s="38"/>
    </row>
    <row r="110" spans="1:11" s="8" customFormat="1" ht="40.5" customHeight="1" x14ac:dyDescent="0.3">
      <c r="A110" s="51" t="s">
        <v>199</v>
      </c>
      <c r="B110" s="55" t="s">
        <v>200</v>
      </c>
      <c r="C110" s="53">
        <f t="shared" ref="C110:E110" si="23">SUM(C111:C115)</f>
        <v>8787009.5999999996</v>
      </c>
      <c r="D110" s="53">
        <f t="shared" si="23"/>
        <v>9303098</v>
      </c>
      <c r="E110" s="53">
        <f t="shared" si="23"/>
        <v>1549544.5999999999</v>
      </c>
      <c r="F110" s="54">
        <f t="shared" si="12"/>
        <v>16.656221400655998</v>
      </c>
      <c r="G110" s="53">
        <f>SUM(G111:G115)</f>
        <v>2036826.7999999998</v>
      </c>
      <c r="H110" s="54">
        <f t="shared" si="13"/>
        <v>76.076404729160089</v>
      </c>
      <c r="I110" s="37"/>
      <c r="J110" s="38"/>
      <c r="K110" s="38"/>
    </row>
    <row r="111" spans="1:11" s="13" customFormat="1" ht="27.75" customHeight="1" x14ac:dyDescent="0.3">
      <c r="A111" s="9" t="s">
        <v>201</v>
      </c>
      <c r="B111" s="10" t="s">
        <v>202</v>
      </c>
      <c r="C111" s="11">
        <v>18620.7</v>
      </c>
      <c r="D111" s="11">
        <v>18620.7</v>
      </c>
      <c r="E111" s="11"/>
      <c r="F111" s="26">
        <f t="shared" si="12"/>
        <v>0</v>
      </c>
      <c r="G111" s="12"/>
      <c r="H111" s="26"/>
      <c r="I111" s="35"/>
      <c r="J111" s="38"/>
      <c r="K111" s="38"/>
    </row>
    <row r="112" spans="1:11" s="13" customFormat="1" ht="42.75" customHeight="1" x14ac:dyDescent="0.3">
      <c r="A112" s="9" t="s">
        <v>203</v>
      </c>
      <c r="B112" s="10" t="s">
        <v>204</v>
      </c>
      <c r="C112" s="11">
        <v>381450.8</v>
      </c>
      <c r="D112" s="11">
        <v>378715.5</v>
      </c>
      <c r="E112" s="11">
        <v>67318</v>
      </c>
      <c r="F112" s="26">
        <f t="shared" si="12"/>
        <v>17.775348513593979</v>
      </c>
      <c r="G112" s="12">
        <v>55058.5</v>
      </c>
      <c r="H112" s="26">
        <f t="shared" si="13"/>
        <v>122.26631673583552</v>
      </c>
      <c r="I112" s="35"/>
      <c r="J112" s="38"/>
      <c r="K112" s="38"/>
    </row>
    <row r="113" spans="1:11" s="13" customFormat="1" ht="39" customHeight="1" x14ac:dyDescent="0.3">
      <c r="A113" s="9" t="s">
        <v>205</v>
      </c>
      <c r="B113" s="10" t="s">
        <v>206</v>
      </c>
      <c r="C113" s="11">
        <v>230.4</v>
      </c>
      <c r="D113" s="11">
        <v>230.4</v>
      </c>
      <c r="E113" s="11"/>
      <c r="F113" s="26">
        <f t="shared" si="12"/>
        <v>0</v>
      </c>
      <c r="G113" s="12"/>
      <c r="H113" s="26"/>
      <c r="I113" s="35"/>
      <c r="J113" s="38"/>
      <c r="K113" s="38"/>
    </row>
    <row r="114" spans="1:11" s="13" customFormat="1" ht="30" customHeight="1" x14ac:dyDescent="0.3">
      <c r="A114" s="9" t="s">
        <v>207</v>
      </c>
      <c r="B114" s="10" t="s">
        <v>208</v>
      </c>
      <c r="C114" s="11">
        <v>8285322.2000000002</v>
      </c>
      <c r="D114" s="11">
        <v>8804145.9000000004</v>
      </c>
      <c r="E114" s="11">
        <v>1466094.4</v>
      </c>
      <c r="F114" s="26">
        <f t="shared" si="12"/>
        <v>16.652318312898469</v>
      </c>
      <c r="G114" s="12">
        <v>1975967.9</v>
      </c>
      <c r="H114" s="26">
        <f t="shared" si="13"/>
        <v>74.196266042580945</v>
      </c>
      <c r="I114" s="35"/>
      <c r="J114" s="38"/>
      <c r="K114" s="38"/>
    </row>
    <row r="115" spans="1:11" s="13" customFormat="1" ht="36.75" customHeight="1" x14ac:dyDescent="0.3">
      <c r="A115" s="9" t="s">
        <v>209</v>
      </c>
      <c r="B115" s="10" t="s">
        <v>210</v>
      </c>
      <c r="C115" s="11">
        <v>101385.5</v>
      </c>
      <c r="D115" s="11">
        <v>101385.5</v>
      </c>
      <c r="E115" s="11">
        <v>16132.2</v>
      </c>
      <c r="F115" s="26">
        <f t="shared" si="12"/>
        <v>15.91174280345809</v>
      </c>
      <c r="G115" s="12">
        <v>5800.4</v>
      </c>
      <c r="H115" s="26" t="s">
        <v>264</v>
      </c>
      <c r="I115" s="35"/>
      <c r="J115" s="38"/>
      <c r="K115" s="38"/>
    </row>
    <row r="116" spans="1:11" s="8" customFormat="1" ht="41.25" customHeight="1" x14ac:dyDescent="0.3">
      <c r="A116" s="51" t="s">
        <v>211</v>
      </c>
      <c r="B116" s="55" t="s">
        <v>212</v>
      </c>
      <c r="C116" s="60">
        <f>SUM(C117)</f>
        <v>26016.400000000001</v>
      </c>
      <c r="D116" s="60">
        <f t="shared" ref="D116:G116" si="24">SUM(D117)</f>
        <v>17363.7</v>
      </c>
      <c r="E116" s="60">
        <f t="shared" si="24"/>
        <v>0</v>
      </c>
      <c r="F116" s="54">
        <f t="shared" si="12"/>
        <v>0</v>
      </c>
      <c r="G116" s="60">
        <f t="shared" si="24"/>
        <v>0</v>
      </c>
      <c r="H116" s="54"/>
      <c r="I116" s="37"/>
      <c r="J116" s="38"/>
      <c r="K116" s="38"/>
    </row>
    <row r="117" spans="1:11" s="13" customFormat="1" ht="35.25" customHeight="1" x14ac:dyDescent="0.3">
      <c r="A117" s="9" t="s">
        <v>213</v>
      </c>
      <c r="B117" s="10" t="s">
        <v>214</v>
      </c>
      <c r="C117" s="11">
        <v>26016.400000000001</v>
      </c>
      <c r="D117" s="11">
        <v>17363.7</v>
      </c>
      <c r="E117" s="11"/>
      <c r="F117" s="27">
        <f t="shared" si="12"/>
        <v>0</v>
      </c>
      <c r="G117" s="12"/>
      <c r="H117" s="27"/>
      <c r="I117" s="35"/>
      <c r="J117" s="38"/>
      <c r="K117" s="38"/>
    </row>
    <row r="118" spans="1:11" s="8" customFormat="1" ht="34.5" customHeight="1" x14ac:dyDescent="0.3">
      <c r="A118" s="51" t="s">
        <v>215</v>
      </c>
      <c r="B118" s="55" t="s">
        <v>216</v>
      </c>
      <c r="C118" s="53">
        <f>SUM(C119:C120)</f>
        <v>1140</v>
      </c>
      <c r="D118" s="53">
        <f t="shared" ref="D118:G118" si="25">SUM(D119:D120)</f>
        <v>1140</v>
      </c>
      <c r="E118" s="53">
        <f t="shared" si="25"/>
        <v>0</v>
      </c>
      <c r="F118" s="54">
        <f t="shared" si="12"/>
        <v>0</v>
      </c>
      <c r="G118" s="53">
        <f t="shared" si="25"/>
        <v>0</v>
      </c>
      <c r="H118" s="54"/>
      <c r="I118" s="37"/>
      <c r="J118" s="38"/>
      <c r="K118" s="38"/>
    </row>
    <row r="119" spans="1:11" s="13" customFormat="1" ht="35.25" customHeight="1" x14ac:dyDescent="0.3">
      <c r="A119" s="9" t="s">
        <v>217</v>
      </c>
      <c r="B119" s="10" t="s">
        <v>218</v>
      </c>
      <c r="C119" s="11">
        <v>380</v>
      </c>
      <c r="D119" s="11">
        <v>380</v>
      </c>
      <c r="E119" s="11"/>
      <c r="F119" s="27">
        <f t="shared" si="12"/>
        <v>0</v>
      </c>
      <c r="G119" s="12"/>
      <c r="H119" s="27"/>
      <c r="I119" s="35"/>
      <c r="J119" s="38"/>
      <c r="K119" s="38"/>
    </row>
    <row r="120" spans="1:11" s="13" customFormat="1" ht="30.75" customHeight="1" x14ac:dyDescent="0.3">
      <c r="A120" s="9" t="s">
        <v>219</v>
      </c>
      <c r="B120" s="10" t="s">
        <v>220</v>
      </c>
      <c r="C120" s="11">
        <v>760</v>
      </c>
      <c r="D120" s="11">
        <v>760</v>
      </c>
      <c r="E120" s="11"/>
      <c r="F120" s="27">
        <f t="shared" si="12"/>
        <v>0</v>
      </c>
      <c r="G120" s="12"/>
      <c r="H120" s="27"/>
      <c r="I120" s="35"/>
      <c r="J120" s="38"/>
      <c r="K120" s="38"/>
    </row>
    <row r="121" spans="1:11" s="8" customFormat="1" ht="36" customHeight="1" x14ac:dyDescent="0.3">
      <c r="A121" s="51" t="s">
        <v>221</v>
      </c>
      <c r="B121" s="52" t="s">
        <v>222</v>
      </c>
      <c r="C121" s="53">
        <f>SUM(C122:C123)</f>
        <v>1047405</v>
      </c>
      <c r="D121" s="53">
        <f t="shared" ref="D121:G121" si="26">SUM(D122:D123)</f>
        <v>1203058.8</v>
      </c>
      <c r="E121" s="53">
        <f t="shared" si="26"/>
        <v>214866.5</v>
      </c>
      <c r="F121" s="54">
        <f t="shared" si="12"/>
        <v>17.8600164846473</v>
      </c>
      <c r="G121" s="53">
        <f t="shared" si="26"/>
        <v>0</v>
      </c>
      <c r="H121" s="54"/>
      <c r="I121" s="37"/>
      <c r="J121" s="38"/>
      <c r="K121" s="38"/>
    </row>
    <row r="122" spans="1:11" s="13" customFormat="1" ht="20.25" customHeight="1" x14ac:dyDescent="0.3">
      <c r="A122" s="9" t="s">
        <v>223</v>
      </c>
      <c r="B122" s="10" t="s">
        <v>224</v>
      </c>
      <c r="C122" s="11">
        <v>707405</v>
      </c>
      <c r="D122" s="11">
        <v>726694.40000000002</v>
      </c>
      <c r="E122" s="11">
        <v>144772.1</v>
      </c>
      <c r="F122" s="27">
        <f t="shared" si="12"/>
        <v>19.922005728955668</v>
      </c>
      <c r="G122" s="12"/>
      <c r="H122" s="27"/>
      <c r="I122" s="35"/>
      <c r="J122" s="38"/>
      <c r="K122" s="38"/>
    </row>
    <row r="123" spans="1:11" s="13" customFormat="1" ht="20.25" customHeight="1" x14ac:dyDescent="0.3">
      <c r="A123" s="9" t="s">
        <v>225</v>
      </c>
      <c r="B123" s="10" t="s">
        <v>226</v>
      </c>
      <c r="C123" s="15">
        <v>340000</v>
      </c>
      <c r="D123" s="11">
        <v>476364.4</v>
      </c>
      <c r="E123" s="11">
        <v>70094.399999999994</v>
      </c>
      <c r="F123" s="27">
        <f t="shared" si="12"/>
        <v>14.714449694393616</v>
      </c>
      <c r="G123" s="12"/>
      <c r="H123" s="27"/>
      <c r="I123" s="35"/>
      <c r="J123" s="38"/>
      <c r="K123" s="38"/>
    </row>
    <row r="124" spans="1:11" s="8" customFormat="1" ht="33" customHeight="1" x14ac:dyDescent="0.3">
      <c r="A124" s="51" t="s">
        <v>227</v>
      </c>
      <c r="B124" s="55" t="s">
        <v>228</v>
      </c>
      <c r="C124" s="60">
        <f>SUM(C125:C127)</f>
        <v>276304.90000000002</v>
      </c>
      <c r="D124" s="60">
        <f>SUM(D125:D127)</f>
        <v>229250.1</v>
      </c>
      <c r="E124" s="60">
        <f t="shared" ref="E124:G124" si="27">SUM(E125:E127)</f>
        <v>3506.8</v>
      </c>
      <c r="F124" s="54">
        <f t="shared" si="12"/>
        <v>1.529683084107706</v>
      </c>
      <c r="G124" s="60">
        <f t="shared" si="27"/>
        <v>0</v>
      </c>
      <c r="H124" s="54"/>
      <c r="I124" s="37"/>
      <c r="J124" s="38"/>
      <c r="K124" s="38"/>
    </row>
    <row r="125" spans="1:11" s="13" customFormat="1" ht="39.75" customHeight="1" x14ac:dyDescent="0.3">
      <c r="A125" s="9" t="s">
        <v>229</v>
      </c>
      <c r="B125" s="10" t="s">
        <v>230</v>
      </c>
      <c r="C125" s="15">
        <v>69048.3</v>
      </c>
      <c r="D125" s="11">
        <v>69048.3</v>
      </c>
      <c r="E125" s="11">
        <v>3506.8</v>
      </c>
      <c r="F125" s="27">
        <f t="shared" si="12"/>
        <v>5.0787637059855202</v>
      </c>
      <c r="G125" s="12"/>
      <c r="H125" s="27"/>
      <c r="I125" s="35"/>
      <c r="J125" s="38"/>
      <c r="K125" s="38"/>
    </row>
    <row r="126" spans="1:11" s="13" customFormat="1" ht="34.5" customHeight="1" x14ac:dyDescent="0.3">
      <c r="A126" s="9" t="s">
        <v>231</v>
      </c>
      <c r="B126" s="10" t="s">
        <v>232</v>
      </c>
      <c r="C126" s="15">
        <v>4780.8</v>
      </c>
      <c r="D126" s="11">
        <v>4780.8</v>
      </c>
      <c r="E126" s="11"/>
      <c r="F126" s="27">
        <f t="shared" si="12"/>
        <v>0</v>
      </c>
      <c r="G126" s="12"/>
      <c r="H126" s="27"/>
      <c r="I126" s="35"/>
      <c r="J126" s="38"/>
      <c r="K126" s="38"/>
    </row>
    <row r="127" spans="1:11" s="13" customFormat="1" ht="24.75" customHeight="1" x14ac:dyDescent="0.3">
      <c r="A127" s="9" t="s">
        <v>233</v>
      </c>
      <c r="B127" s="10" t="s">
        <v>234</v>
      </c>
      <c r="C127" s="15">
        <v>202475.8</v>
      </c>
      <c r="D127" s="11">
        <v>155421</v>
      </c>
      <c r="E127" s="11"/>
      <c r="F127" s="27">
        <f t="shared" si="12"/>
        <v>0</v>
      </c>
      <c r="G127" s="12"/>
      <c r="H127" s="27"/>
      <c r="I127" s="35"/>
      <c r="J127" s="38"/>
      <c r="K127" s="38"/>
    </row>
    <row r="128" spans="1:11" s="16" customFormat="1" ht="18.75" customHeight="1" x14ac:dyDescent="0.3">
      <c r="A128" s="51"/>
      <c r="B128" s="55" t="s">
        <v>235</v>
      </c>
      <c r="C128" s="53">
        <f t="shared" ref="C128:E128" si="28">SUM(C6+C15+C24+C38+C43+C48+C57+C65+C70+C74+C85+C90+C93+C98+C101+C105+C110+C116+C118+C121+C124)</f>
        <v>119986291.20000002</v>
      </c>
      <c r="D128" s="53">
        <f t="shared" si="28"/>
        <v>122978558.30000001</v>
      </c>
      <c r="E128" s="53">
        <f t="shared" si="28"/>
        <v>23944544.400000006</v>
      </c>
      <c r="F128" s="54">
        <f t="shared" si="12"/>
        <v>19.470503420269811</v>
      </c>
      <c r="G128" s="53">
        <f>SUM(G6+G15+G24+G38+G43+G48+G57+G65+G70+G74+G85+G90+G93+G98+G101+G105+G110+G116+G118+G121+G124)</f>
        <v>19760100.5</v>
      </c>
      <c r="H128" s="54">
        <f t="shared" si="13"/>
        <v>121.17622782333524</v>
      </c>
      <c r="I128" s="37"/>
      <c r="J128" s="38"/>
      <c r="K128" s="38"/>
    </row>
    <row r="129" spans="1:11" s="16" customFormat="1" ht="20.25" customHeight="1" x14ac:dyDescent="0.3">
      <c r="A129" s="30"/>
      <c r="B129" s="31" t="s">
        <v>236</v>
      </c>
      <c r="C129" s="32"/>
      <c r="D129" s="33">
        <v>4131696.7999999821</v>
      </c>
      <c r="E129" s="33">
        <v>659410.1</v>
      </c>
      <c r="F129" s="27">
        <f t="shared" si="12"/>
        <v>15.959789208153</v>
      </c>
      <c r="G129" s="33">
        <v>861729.8</v>
      </c>
      <c r="H129" s="27">
        <f t="shared" si="13"/>
        <v>76.521677676691695</v>
      </c>
      <c r="I129" s="37"/>
      <c r="J129" s="38"/>
      <c r="K129" s="38"/>
    </row>
    <row r="130" spans="1:11" s="16" customFormat="1" ht="20.25" x14ac:dyDescent="0.3">
      <c r="A130" s="61"/>
      <c r="B130" s="55" t="s">
        <v>237</v>
      </c>
      <c r="C130" s="53">
        <f t="shared" ref="C130:E130" si="29">SUM(C128:C129)</f>
        <v>119986291.20000002</v>
      </c>
      <c r="D130" s="53">
        <f t="shared" si="29"/>
        <v>127110255.09999999</v>
      </c>
      <c r="E130" s="53">
        <f t="shared" si="29"/>
        <v>24603954.500000007</v>
      </c>
      <c r="F130" s="54">
        <f t="shared" si="12"/>
        <v>19.356388263593381</v>
      </c>
      <c r="G130" s="53">
        <f>SUM(G128:G129)</f>
        <v>20621830.300000001</v>
      </c>
      <c r="H130" s="54">
        <f t="shared" si="13"/>
        <v>119.31023649244172</v>
      </c>
      <c r="I130" s="37"/>
      <c r="J130" s="38"/>
      <c r="K130" s="38"/>
    </row>
    <row r="131" spans="1:11" x14ac:dyDescent="0.25">
      <c r="D131" s="18"/>
      <c r="E131" s="18"/>
    </row>
    <row r="132" spans="1:11" x14ac:dyDescent="0.25">
      <c r="A132" s="50" t="s">
        <v>266</v>
      </c>
      <c r="B132" s="50"/>
      <c r="C132" s="50"/>
      <c r="D132" s="50"/>
      <c r="E132" s="50"/>
      <c r="F132" s="50"/>
      <c r="G132" s="50"/>
      <c r="H132" s="50"/>
    </row>
    <row r="134" spans="1:11" s="13" customFormat="1" ht="21" customHeight="1" x14ac:dyDescent="0.25">
      <c r="A134" s="39"/>
      <c r="B134" s="39"/>
      <c r="C134" s="39"/>
      <c r="D134" s="39"/>
      <c r="E134" s="39"/>
      <c r="F134" s="39"/>
      <c r="G134" s="39"/>
      <c r="H134" s="39"/>
      <c r="I134" s="35"/>
    </row>
    <row r="136" spans="1:11" x14ac:dyDescent="0.25">
      <c r="D136" s="28"/>
      <c r="E136" s="28"/>
    </row>
    <row r="137" spans="1:11" x14ac:dyDescent="0.25">
      <c r="D137" s="29"/>
      <c r="E137" s="29"/>
    </row>
    <row r="138" spans="1:11" x14ac:dyDescent="0.25">
      <c r="D138" s="29"/>
      <c r="E138" s="29"/>
    </row>
    <row r="141" spans="1:11" x14ac:dyDescent="0.25">
      <c r="D141" s="18"/>
    </row>
    <row r="143" spans="1:11" ht="21" customHeight="1" x14ac:dyDescent="0.25">
      <c r="A143" s="39"/>
      <c r="B143" s="39"/>
      <c r="C143" s="39"/>
      <c r="D143" s="39"/>
      <c r="E143" s="39"/>
      <c r="F143" s="39"/>
      <c r="G143" s="39"/>
      <c r="H143" s="39"/>
    </row>
    <row r="144" spans="1:11" ht="21" customHeight="1" x14ac:dyDescent="0.25">
      <c r="A144" s="40"/>
      <c r="B144" s="40"/>
      <c r="C144" s="40"/>
      <c r="D144" s="40"/>
      <c r="E144" s="40"/>
      <c r="F144" s="40"/>
      <c r="G144" s="40"/>
      <c r="H144" s="40"/>
    </row>
    <row r="147" spans="1:7" x14ac:dyDescent="0.25">
      <c r="D147" s="19"/>
      <c r="E147" s="19"/>
      <c r="G147" s="19"/>
    </row>
    <row r="148" spans="1:7" x14ac:dyDescent="0.25">
      <c r="D148" s="19"/>
      <c r="E148" s="19"/>
    </row>
    <row r="149" spans="1:7" x14ac:dyDescent="0.25">
      <c r="D149" s="19"/>
      <c r="E149" s="19"/>
      <c r="G149" s="19"/>
    </row>
    <row r="153" spans="1:7" x14ac:dyDescent="0.25">
      <c r="D153" s="18"/>
      <c r="E153" s="18"/>
    </row>
    <row r="155" spans="1:7" x14ac:dyDescent="0.25">
      <c r="A155" s="20"/>
    </row>
  </sheetData>
  <mergeCells count="9">
    <mergeCell ref="A143:H143"/>
    <mergeCell ref="A144:H144"/>
    <mergeCell ref="A1:H1"/>
    <mergeCell ref="A3:A4"/>
    <mergeCell ref="B3:B4"/>
    <mergeCell ref="C3:F3"/>
    <mergeCell ref="H3:H4"/>
    <mergeCell ref="A134:H134"/>
    <mergeCell ref="A132:H132"/>
  </mergeCells>
  <printOptions horizontalCentered="1"/>
  <pageMargins left="0.19685039370078741" right="0.19685039370078741" top="0.35433070866141736" bottom="0.55118110236220474" header="0" footer="0"/>
  <pageSetup paperSize="9" scale="65" fitToHeight="0" orientation="landscape" r:id="rId1"/>
  <headerFooter alignWithMargins="0">
    <oddFooter>&amp;C&amp;P</oddFooter>
  </headerFooter>
  <rowBreaks count="3" manualBreakCount="3">
    <brk id="18" max="7" man="1"/>
    <brk id="42" max="7" man="1"/>
    <brk id="10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квартал 2021 года</vt:lpstr>
      <vt:lpstr>'1 квартал 2021 года'!Заголовки_для_печати</vt:lpstr>
      <vt:lpstr>'1 квартал 2021 года'!Область_печати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2021-04-27T12:55:02Z</cp:lastPrinted>
  <dcterms:created xsi:type="dcterms:W3CDTF">2021-01-29T07:43:13Z</dcterms:created>
  <dcterms:modified xsi:type="dcterms:W3CDTF">2021-04-27T12:55:05Z</dcterms:modified>
</cp:coreProperties>
</file>