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2405" yWindow="120" windowWidth="15750" windowHeight="12690"/>
  </bookViews>
  <sheets>
    <sheet name="Доходы КБ" sheetId="1" r:id="rId1"/>
    <sheet name="РАСХОДЫ КБ" sheetId="2" r:id="rId2"/>
  </sheets>
  <definedNames>
    <definedName name="_xlnm.Print_Area" localSheetId="0">'Доходы КБ'!$A$1:$G$47</definedName>
    <definedName name="_xlnm.Print_Area" localSheetId="1">'РАСХОДЫ КБ'!$A$1:$G$87</definedName>
  </definedNames>
  <calcPr calcId="145621"/>
</workbook>
</file>

<file path=xl/calcChain.xml><?xml version="1.0" encoding="utf-8"?>
<calcChain xmlns="http://schemas.openxmlformats.org/spreadsheetml/2006/main">
  <c r="F87" i="2" l="1"/>
  <c r="D87" i="2"/>
  <c r="G87" i="2" s="1"/>
  <c r="C87" i="2"/>
  <c r="G86" i="2"/>
  <c r="E86" i="2"/>
  <c r="G85" i="2"/>
  <c r="E85" i="2"/>
  <c r="G84" i="2"/>
  <c r="E84" i="2"/>
  <c r="G83" i="2"/>
  <c r="E83" i="2"/>
  <c r="G82" i="2"/>
  <c r="E82" i="2"/>
  <c r="G81" i="2"/>
  <c r="E81" i="2"/>
  <c r="G80" i="2"/>
  <c r="E80" i="2"/>
  <c r="G79" i="2"/>
  <c r="E79" i="2"/>
  <c r="G78" i="2"/>
  <c r="E78" i="2"/>
  <c r="G77" i="2"/>
  <c r="E77" i="2"/>
  <c r="G76" i="2"/>
  <c r="E76" i="2"/>
  <c r="G75" i="2"/>
  <c r="E75" i="2"/>
  <c r="E74" i="2"/>
  <c r="G73" i="2"/>
  <c r="E73" i="2"/>
  <c r="G72" i="2"/>
  <c r="E72" i="2"/>
  <c r="G71" i="2"/>
  <c r="E71" i="2"/>
  <c r="E70" i="2"/>
  <c r="G69" i="2"/>
  <c r="E69" i="2"/>
  <c r="G68" i="2"/>
  <c r="E68" i="2"/>
  <c r="G67" i="2"/>
  <c r="E67" i="2"/>
  <c r="G66" i="2"/>
  <c r="E66" i="2"/>
  <c r="E65" i="2"/>
  <c r="G64" i="2"/>
  <c r="E64" i="2"/>
  <c r="G63" i="2"/>
  <c r="E63" i="2"/>
  <c r="G62" i="2"/>
  <c r="E62" i="2"/>
  <c r="E61" i="2"/>
  <c r="E60" i="2"/>
  <c r="E59" i="2"/>
  <c r="E58" i="2"/>
  <c r="G57" i="2"/>
  <c r="E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E47" i="2"/>
  <c r="G46" i="2"/>
  <c r="E46" i="2"/>
  <c r="G44" i="2"/>
  <c r="E44" i="2"/>
  <c r="E43" i="2"/>
  <c r="G42" i="2"/>
  <c r="E42" i="2"/>
  <c r="G41" i="2"/>
  <c r="E41" i="2"/>
  <c r="E40" i="2"/>
  <c r="E39" i="2"/>
  <c r="E38" i="2"/>
  <c r="E37" i="2"/>
  <c r="G36" i="2"/>
  <c r="E36" i="2"/>
  <c r="G34" i="2"/>
  <c r="E34" i="2"/>
  <c r="G33" i="2"/>
  <c r="E33" i="2"/>
  <c r="G32" i="2"/>
  <c r="E32" i="2"/>
  <c r="G31" i="2"/>
  <c r="E31" i="2"/>
  <c r="E30" i="2"/>
  <c r="G29" i="2"/>
  <c r="E29" i="2"/>
  <c r="E28" i="2"/>
  <c r="G27" i="2"/>
  <c r="E27" i="2"/>
  <c r="G26" i="2"/>
  <c r="E26" i="2"/>
  <c r="G25" i="2"/>
  <c r="E25" i="2"/>
  <c r="G24" i="2"/>
  <c r="E24" i="2"/>
  <c r="G23" i="2"/>
  <c r="E23" i="2"/>
  <c r="G22" i="2"/>
  <c r="E22" i="2"/>
  <c r="G21" i="2"/>
  <c r="E21" i="2"/>
  <c r="G20" i="2"/>
  <c r="E20" i="2"/>
  <c r="G19" i="2"/>
  <c r="E19" i="2"/>
  <c r="G18" i="2"/>
  <c r="E18" i="2"/>
  <c r="G17" i="2"/>
  <c r="E17" i="2"/>
  <c r="G16" i="2"/>
  <c r="E16" i="2"/>
  <c r="E15" i="2"/>
  <c r="E13" i="2"/>
  <c r="G12" i="2"/>
  <c r="E12" i="2"/>
  <c r="G11" i="2"/>
  <c r="E11" i="2"/>
  <c r="G10" i="2"/>
  <c r="E10" i="2"/>
  <c r="G9" i="2"/>
  <c r="E9" i="2"/>
  <c r="G8" i="2"/>
  <c r="E8" i="2"/>
  <c r="G7" i="2"/>
  <c r="E7" i="2"/>
  <c r="E87" i="2" l="1"/>
  <c r="F14" i="1" l="1"/>
  <c r="D14" i="1"/>
  <c r="C14" i="1"/>
  <c r="F29" i="1" l="1"/>
  <c r="F13" i="1"/>
  <c r="F32" i="1" l="1"/>
  <c r="F7" i="1"/>
  <c r="G46" i="1"/>
  <c r="G45" i="1"/>
  <c r="G39" i="1"/>
  <c r="G38" i="1"/>
  <c r="G37" i="1"/>
  <c r="G36" i="1"/>
  <c r="G35" i="1"/>
  <c r="G34" i="1"/>
  <c r="G33" i="1"/>
  <c r="G30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G12" i="1"/>
  <c r="G11" i="1"/>
  <c r="G10" i="1"/>
  <c r="G9" i="1"/>
  <c r="G8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1" i="1"/>
  <c r="E30" i="1"/>
  <c r="E28" i="1"/>
  <c r="E27" i="1"/>
  <c r="E26" i="1"/>
  <c r="E25" i="1"/>
  <c r="E24" i="1"/>
  <c r="E23" i="1"/>
  <c r="E22" i="1"/>
  <c r="E21" i="1"/>
  <c r="E19" i="1"/>
  <c r="E18" i="1"/>
  <c r="E16" i="1"/>
  <c r="E15" i="1"/>
  <c r="E12" i="1"/>
  <c r="E11" i="1"/>
  <c r="E10" i="1"/>
  <c r="E9" i="1"/>
  <c r="E8" i="1"/>
  <c r="D29" i="1"/>
  <c r="D19" i="1"/>
  <c r="C17" i="1"/>
  <c r="E17" i="1" s="1"/>
  <c r="E29" i="1" l="1"/>
  <c r="F6" i="1"/>
  <c r="F47" i="1" l="1"/>
  <c r="C13" i="1" l="1"/>
  <c r="D32" i="1"/>
  <c r="C32" i="1"/>
  <c r="D7" i="1"/>
  <c r="C7" i="1"/>
  <c r="C6" i="1" s="1"/>
  <c r="C47" i="1" s="1"/>
  <c r="D6" i="1" l="1"/>
  <c r="E7" i="1"/>
  <c r="G7" i="1"/>
  <c r="E32" i="1"/>
  <c r="G32" i="1"/>
  <c r="G14" i="1"/>
  <c r="E14" i="1"/>
  <c r="G13" i="1"/>
  <c r="E13" i="1"/>
  <c r="E6" i="1" l="1"/>
  <c r="D47" i="1"/>
  <c r="G6" i="1"/>
  <c r="E47" i="1" l="1"/>
  <c r="G47" i="1"/>
</calcChain>
</file>

<file path=xl/sharedStrings.xml><?xml version="1.0" encoding="utf-8"?>
<sst xmlns="http://schemas.openxmlformats.org/spreadsheetml/2006/main" count="286" uniqueCount="272">
  <si>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</si>
  <si>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</si>
  <si>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</si>
  <si>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</si>
  <si>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</si>
  <si>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</si>
  <si>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</si>
  <si>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</si>
  <si>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</si>
  <si>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</si>
  <si>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</si>
  <si>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</si>
  <si>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</si>
  <si>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</si>
  <si>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</si>
  <si>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</si>
  <si>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</si>
  <si>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</si>
  <si>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</si>
  <si>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</si>
  <si>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</si>
  <si>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</si>
  <si>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</si>
  <si>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</si>
  <si>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</si>
  <si>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</si>
  <si>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</si>
  <si>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</si>
  <si>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</si>
  <si>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</si>
  <si>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</si>
  <si>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</si>
  <si>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</si>
  <si>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</si>
  <si>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</si>
  <si>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</si>
  <si>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</si>
  <si>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</si>
  <si>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</si>
  <si>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</si>
  <si>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</si>
  <si>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</si>
  <si>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</si>
  <si>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Прочие безвозмездные поступления от других бюджетов бюджетной системы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</si>
  <si>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</si>
  <si>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</si>
  <si>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</si>
  <si>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</si>
  <si>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</si>
  <si>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</si>
  <si>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</si>
  <si>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</si>
  <si>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</si>
  <si>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</si>
  <si>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</si>
  <si>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</si>
  <si>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</si>
  <si>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</si>
  <si>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</si>
  <si>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</si>
  <si>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</si>
  <si>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</si>
  <si>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</si>
  <si>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</si>
  <si>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</si>
  <si>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</si>
  <si>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</si>
  <si>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</si>
  <si>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</si>
  <si>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</si>
  <si>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</si>
  <si>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</si>
  <si>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</si>
  <si>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</si>
  <si>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</si>
  <si>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</si>
  <si>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</si>
  <si>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</si>
  <si>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</si>
  <si>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на 1 октября 2020 года</t>
  </si>
  <si>
    <t>на 1 октября 2019 года</t>
  </si>
  <si>
    <t>2 02 09000 00 0000 150</t>
  </si>
  <si>
    <t>2 02 10000 00 0000 150</t>
  </si>
  <si>
    <t>2 02 20000 00 0000 150</t>
  </si>
  <si>
    <t>2 02 30000 00 0000 150</t>
  </si>
  <si>
    <t>2 02 40000 00 0000 150</t>
  </si>
  <si>
    <t>в 11,5 раза</t>
  </si>
  <si>
    <t>в 2,1 раза</t>
  </si>
  <si>
    <t>в 2,3 раза</t>
  </si>
  <si>
    <t>в 2,5 раза</t>
  </si>
  <si>
    <t>в 1,7 раза</t>
  </si>
  <si>
    <t>1 05 06000 01 0000 110</t>
  </si>
  <si>
    <t>Налог на профессиональный доход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</si>
  <si>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</si>
  <si>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</si>
  <si>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</si>
  <si>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</si>
  <si>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</si>
  <si>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</si>
  <si>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</si>
  <si>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</si>
  <si>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</si>
  <si>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</si>
  <si>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</si>
  <si>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</si>
  <si>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</si>
  <si>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</si>
  <si>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</si>
  <si>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</si>
  <si>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</si>
  <si>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3,7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</si>
  <si>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</si>
  <si>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</si>
  <si>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</si>
  <si>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</si>
  <si>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в 1,8 раза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</si>
  <si>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</si>
  <si>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</si>
  <si>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</si>
  <si>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</si>
  <si>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</si>
  <si>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</si>
  <si>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</si>
  <si>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</si>
  <si>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</si>
  <si>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</si>
  <si>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</si>
  <si>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</si>
  <si>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</si>
  <si>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</si>
  <si>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</si>
  <si>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</si>
  <si>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</si>
  <si>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</si>
  <si>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</si>
  <si>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</si>
  <si>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</si>
  <si>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</si>
  <si>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</si>
  <si>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</si>
  <si>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</si>
  <si>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</si>
  <si>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в 6,2 раза</t>
  </si>
  <si>
    <t>0405</t>
  </si>
  <si>
    <t>Сельское хозяйство и рыболовство</t>
  </si>
  <si>
    <t>0406</t>
  </si>
  <si>
    <t>Водное хозяйство</t>
  </si>
  <si>
    <t>в 3,9 раза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</si>
  <si>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</si>
  <si>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</si>
  <si>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</si>
  <si>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</si>
  <si>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</si>
  <si>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</si>
  <si>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</si>
  <si>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</si>
  <si>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</si>
  <si>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</si>
  <si>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</si>
  <si>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</si>
  <si>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</si>
  <si>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</si>
  <si>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в 1,6 раза</t>
  </si>
  <si>
    <t>0501</t>
  </si>
  <si>
    <t>Жилищное хозяйство</t>
  </si>
  <si>
    <t>в 2,7 раза</t>
  </si>
  <si>
    <t>0502</t>
  </si>
  <si>
    <t>Коммунальное хозяйство</t>
  </si>
  <si>
    <t>в 1,9 раза</t>
  </si>
  <si>
    <t>0503</t>
  </si>
  <si>
    <t>Благоустройство</t>
  </si>
  <si>
    <t>в 1,5 раза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</si>
  <si>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</si>
  <si>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</si>
  <si>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</si>
  <si>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</si>
  <si>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</si>
  <si>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</si>
  <si>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в 4,1 раза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</si>
  <si>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</si>
  <si>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</si>
  <si>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</si>
  <si>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</si>
  <si>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</si>
  <si>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</si>
  <si>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</si>
  <si>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</si>
  <si>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</si>
  <si>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</si>
  <si>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</si>
  <si>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</si>
  <si>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</si>
  <si>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</si>
  <si>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</si>
  <si>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</si>
  <si>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</si>
  <si>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</si>
  <si>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</si>
  <si>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</si>
  <si>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</si>
  <si>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</si>
  <si>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</si>
  <si>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</si>
  <si>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</si>
  <si>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</si>
  <si>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</si>
  <si>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</si>
  <si>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</si>
  <si>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</si>
  <si>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в 3,3 раза</t>
  </si>
  <si>
    <t>0901</t>
  </si>
  <si>
    <t>Стационарная медицинская помощь</t>
  </si>
  <si>
    <t>в 4 раза</t>
  </si>
  <si>
    <t>0902</t>
  </si>
  <si>
    <t>Амбулаторная помощь</t>
  </si>
  <si>
    <t>в 12,2 раза</t>
  </si>
  <si>
    <t>0904</t>
  </si>
  <si>
    <t>Скорая медицинская помощь</t>
  </si>
  <si>
    <t>в 13,2 раза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</si>
  <si>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</si>
  <si>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</si>
  <si>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</si>
  <si>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</si>
  <si>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</si>
  <si>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</si>
  <si>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</si>
  <si>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</si>
  <si>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</si>
  <si>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</si>
  <si>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</si>
  <si>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</si>
  <si>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</si>
  <si>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</si>
  <si>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</si>
  <si>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</si>
  <si>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</si>
  <si>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</si>
  <si>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</si>
  <si>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</si>
  <si>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</si>
  <si>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</si>
  <si>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</si>
  <si>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</si>
  <si>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</si>
  <si>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</si>
  <si>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</si>
  <si>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</si>
  <si>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</si>
  <si>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</si>
  <si>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</si>
  <si>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</si>
  <si>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</si>
  <si>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</si>
  <si>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</si>
  <si>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</si>
  <si>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</si>
  <si>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</si>
  <si>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</si>
  <si>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</si>
  <si>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</si>
  <si>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</si>
  <si>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</si>
  <si>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</si>
  <si>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</si>
  <si>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</si>
  <si>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</si>
  <si>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</si>
  <si>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</si>
  <si>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</si>
  <si>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</si>
  <si>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</si>
  <si>
    <t>Утвержденные 
бюджетные 
назначения              (годовой 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</si>
</sst>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0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10" fillId="0" borderId="0"/>
    <xf numFmtId="0" fontId="18" fillId="0" borderId="0"/>
    <xf numFmtId="4" fontId="19" fillId="0" borderId="5">
      <alignment horizontal="right"/>
    </xf>
  </cellStyleXfs>
  <cellXfs count="7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9" fillId="2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3"/>
    <xf numFmtId="0" fontId="12" fillId="0" borderId="0" xfId="3" applyFont="1"/>
    <xf numFmtId="0" fontId="13" fillId="2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right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15" fillId="0" borderId="2" xfId="3" applyFont="1" applyBorder="1" applyAlignment="1">
      <alignment vertical="center" wrapText="1"/>
    </xf>
    <xf numFmtId="0" fontId="16" fillId="2" borderId="1" xfId="3" applyFont="1" applyFill="1" applyBorder="1" applyAlignment="1">
      <alignment horizontal="center"/>
    </xf>
    <xf numFmtId="0" fontId="16" fillId="2" borderId="1" xfId="3" applyFont="1" applyFill="1" applyBorder="1" applyAlignment="1">
      <alignment horizontal="center" vertical="center" wrapText="1"/>
    </xf>
    <xf numFmtId="49" fontId="14" fillId="2" borderId="1" xfId="3" applyNumberFormat="1" applyFont="1" applyFill="1" applyBorder="1" applyAlignment="1">
      <alignment horizontal="center" vertical="center" wrapText="1" shrinkToFit="1"/>
    </xf>
    <xf numFmtId="0" fontId="2" fillId="2" borderId="1" xfId="3" applyFont="1" applyFill="1" applyBorder="1" applyAlignment="1">
      <alignment horizontal="left" vertical="top" wrapText="1"/>
    </xf>
    <xf numFmtId="49" fontId="17" fillId="2" borderId="1" xfId="3" applyNumberFormat="1" applyFont="1" applyFill="1" applyBorder="1" applyAlignment="1">
      <alignment horizontal="center" vertical="center" shrinkToFit="1"/>
    </xf>
    <xf numFmtId="0" fontId="17" fillId="2" borderId="1" xfId="3" applyFont="1" applyFill="1" applyBorder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166" fontId="3" fillId="2" borderId="1" xfId="4" applyNumberFormat="1" applyFont="1" applyFill="1" applyBorder="1" applyAlignment="1" applyProtection="1">
      <alignment horizontal="left" vertical="center" wrapText="1"/>
      <protection hidden="1"/>
    </xf>
    <xf numFmtId="49" fontId="14" fillId="2" borderId="1" xfId="3" applyNumberFormat="1" applyFont="1" applyFill="1" applyBorder="1" applyAlignment="1">
      <alignment horizontal="center" vertical="center" shrinkToFit="1"/>
    </xf>
    <xf numFmtId="0" fontId="2" fillId="2" borderId="1" xfId="3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left" vertical="center" wrapText="1"/>
    </xf>
    <xf numFmtId="0" fontId="10" fillId="0" borderId="0" xfId="3" applyBorder="1"/>
    <xf numFmtId="0" fontId="12" fillId="0" borderId="0" xfId="3" applyFont="1" applyBorder="1"/>
    <xf numFmtId="0" fontId="10" fillId="4" borderId="0" xfId="3" applyFont="1" applyFill="1" applyBorder="1" applyAlignment="1">
      <alignment horizontal="left" wrapText="1"/>
    </xf>
    <xf numFmtId="0" fontId="10" fillId="0" borderId="0" xfId="3" applyBorder="1" applyAlignment="1">
      <alignment vertical="top"/>
    </xf>
    <xf numFmtId="0" fontId="10" fillId="4" borderId="0" xfId="3" applyFont="1" applyFill="1" applyBorder="1" applyAlignment="1">
      <alignment horizontal="justify" vertical="top" wrapText="1"/>
    </xf>
    <xf numFmtId="0" fontId="19" fillId="2" borderId="0" xfId="3" applyFont="1" applyFill="1" applyAlignment="1"/>
    <xf numFmtId="165" fontId="19" fillId="0" borderId="0" xfId="3" applyNumberFormat="1" applyFont="1"/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9" fillId="0" borderId="0" xfId="3" applyFont="1" applyAlignment="1">
      <alignment horizontal="left" wrapText="1"/>
    </xf>
    <xf numFmtId="0" fontId="9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2" fillId="0" borderId="3" xfId="3" applyFont="1" applyBorder="1" applyAlignment="1">
      <alignment horizontal="center"/>
    </xf>
    <xf numFmtId="0" fontId="2" fillId="0" borderId="4" xfId="3" applyFont="1" applyBorder="1" applyAlignment="1">
      <alignment horizontal="center"/>
    </xf>
    <xf numFmtId="0" fontId="17" fillId="2" borderId="0" xfId="3" applyFont="1" applyFill="1" applyBorder="1" applyAlignment="1">
      <alignment horizontal="left" vertical="center" wrapText="1"/>
    </xf>
    <xf numFmtId="0" fontId="11" fillId="2" borderId="0" xfId="3" applyFont="1" applyFill="1" applyBorder="1" applyAlignment="1">
      <alignment horizontal="center" vertical="top" wrapText="1"/>
    </xf>
    <xf numFmtId="0" fontId="14" fillId="3" borderId="1" xfId="3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/>
    </xf>
    <xf numFmtId="0" fontId="2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2" fillId="2" borderId="1" xfId="3" applyNumberFormat="1" applyFont="1" applyFill="1" applyBorder="1" applyAlignment="1">
      <alignment horizontal="center" vertical="center" wrapText="1" shrinkToFit="1"/>
    </xf>
    <xf numFmtId="165" fontId="3" fillId="2" borderId="1" xfId="3" applyNumberFormat="1" applyFont="1" applyFill="1" applyBorder="1" applyAlignment="1">
      <alignment horizontal="center" vertical="center" wrapText="1" shrinkToFit="1"/>
    </xf>
    <xf numFmtId="165" fontId="3" fillId="2" borderId="1" xfId="3" applyNumberFormat="1" applyFont="1" applyFill="1" applyBorder="1" applyAlignment="1">
      <alignment horizontal="center" vertical="center" shrinkToFi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2"/>
  <sheetViews>
    <sheetView showZeros="0" tabSelected="1" view="pageBreakPreview" zoomScale="80" zoomScaleNormal="70" zoomScaleSheetLayoutView="80" workbookViewId="0">
      <selection activeCell="J6" sqref="J6:O10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6.83203125" style="1" customWidth="1"/>
    <col min="6" max="6" width="17.664062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5" ht="48.75" customHeight="1" x14ac:dyDescent="0.25">
      <c r="A1" s="44" t="s">
        <v>67</v>
      </c>
      <c r="B1" s="44"/>
      <c r="C1" s="44"/>
      <c r="D1" s="44"/>
      <c r="E1" s="44"/>
      <c r="F1" s="44"/>
      <c r="G1" s="44"/>
    </row>
    <row r="2" spans="1:15" ht="25.5" customHeight="1" x14ac:dyDescent="0.25">
      <c r="F2" s="7"/>
      <c r="G2" s="8" t="s">
        <v>66</v>
      </c>
    </row>
    <row r="3" spans="1:15" ht="36.75" customHeight="1" x14ac:dyDescent="0.25">
      <c r="A3" s="47" t="s">
        <v>60</v>
      </c>
      <c r="B3" s="47" t="s">
        <v>28</v>
      </c>
      <c r="C3" s="47" t="s">
        <v>79</v>
      </c>
      <c r="D3" s="47"/>
      <c r="E3" s="47"/>
      <c r="F3" s="10" t="s">
        <v>80</v>
      </c>
      <c r="G3" s="47" t="s">
        <v>69</v>
      </c>
      <c r="J3" s="48"/>
      <c r="K3" s="48"/>
      <c r="L3" s="48"/>
      <c r="M3" s="48"/>
      <c r="N3" s="48"/>
      <c r="O3" s="48"/>
    </row>
    <row r="4" spans="1:15" ht="70.5" customHeight="1" x14ac:dyDescent="0.25">
      <c r="A4" s="47"/>
      <c r="B4" s="47"/>
      <c r="C4" s="10" t="s">
        <v>271</v>
      </c>
      <c r="D4" s="10" t="s">
        <v>65</v>
      </c>
      <c r="E4" s="10" t="s">
        <v>68</v>
      </c>
      <c r="F4" s="10" t="s">
        <v>65</v>
      </c>
      <c r="G4" s="47"/>
      <c r="I4" s="14"/>
      <c r="J4" s="48"/>
      <c r="K4" s="48"/>
      <c r="L4" s="48"/>
      <c r="M4" s="48"/>
      <c r="N4" s="48"/>
      <c r="O4" s="48"/>
    </row>
    <row r="5" spans="1:15" ht="12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14"/>
      <c r="I5" s="14"/>
      <c r="J5" s="11"/>
      <c r="K5" s="11"/>
      <c r="L5" s="11"/>
      <c r="M5" s="11"/>
      <c r="N5" s="11"/>
      <c r="O5" s="11"/>
    </row>
    <row r="6" spans="1:15" ht="20.25" customHeight="1" x14ac:dyDescent="0.25">
      <c r="A6" s="5" t="s">
        <v>0</v>
      </c>
      <c r="B6" s="6" t="s">
        <v>45</v>
      </c>
      <c r="C6" s="62">
        <f>C7+C32</f>
        <v>89351446.700000003</v>
      </c>
      <c r="D6" s="62">
        <f>D7+D32</f>
        <v>57492688.299999997</v>
      </c>
      <c r="E6" s="63">
        <f>D6/C6*100</f>
        <v>64.344440323426795</v>
      </c>
      <c r="F6" s="62">
        <f>F7+F32</f>
        <v>61872408.499999993</v>
      </c>
      <c r="G6" s="62">
        <f>D6/F6*100</f>
        <v>92.921367850097511</v>
      </c>
      <c r="J6" s="49"/>
      <c r="K6" s="49"/>
      <c r="L6" s="49"/>
      <c r="M6" s="49"/>
      <c r="N6" s="49"/>
      <c r="O6" s="49"/>
    </row>
    <row r="7" spans="1:15" ht="20.25" customHeight="1" x14ac:dyDescent="0.25">
      <c r="A7" s="5"/>
      <c r="B7" s="6" t="s">
        <v>61</v>
      </c>
      <c r="C7" s="62">
        <f>C8+C11+C15+C21+C27+C30+C31</f>
        <v>85099825.900000006</v>
      </c>
      <c r="D7" s="62">
        <f>D8+D11+D15+D21+D27+D30+D31</f>
        <v>55044477.399999999</v>
      </c>
      <c r="E7" s="63">
        <f t="shared" ref="E7:E47" si="0">D7/C7*100</f>
        <v>64.682244432182785</v>
      </c>
      <c r="F7" s="62">
        <f>F8+F11+F15+F21+F27+F30+F31</f>
        <v>59159818.999999993</v>
      </c>
      <c r="G7" s="62">
        <f t="shared" ref="G7:G47" si="1">D7/F7*100</f>
        <v>93.043687980181289</v>
      </c>
      <c r="I7" s="9"/>
      <c r="J7" s="49"/>
      <c r="K7" s="49"/>
      <c r="L7" s="49"/>
      <c r="M7" s="49"/>
      <c r="N7" s="49"/>
      <c r="O7" s="49"/>
    </row>
    <row r="8" spans="1:15" ht="26.25" customHeight="1" x14ac:dyDescent="0.25">
      <c r="A8" s="2" t="s">
        <v>31</v>
      </c>
      <c r="B8" s="3" t="s">
        <v>46</v>
      </c>
      <c r="C8" s="64">
        <v>54944608.700000003</v>
      </c>
      <c r="D8" s="64">
        <v>36176904.399999999</v>
      </c>
      <c r="E8" s="65">
        <f t="shared" si="0"/>
        <v>65.842500758404697</v>
      </c>
      <c r="F8" s="64">
        <v>39084066.799999997</v>
      </c>
      <c r="G8" s="64">
        <f t="shared" si="1"/>
        <v>92.561770977220831</v>
      </c>
      <c r="H8" s="15"/>
      <c r="I8" s="9"/>
      <c r="J8" s="49"/>
      <c r="K8" s="49"/>
      <c r="L8" s="49"/>
      <c r="M8" s="49"/>
      <c r="N8" s="49"/>
      <c r="O8" s="49"/>
    </row>
    <row r="9" spans="1:15" ht="24.75" customHeight="1" x14ac:dyDescent="0.25">
      <c r="A9" s="2" t="s">
        <v>1</v>
      </c>
      <c r="B9" s="3" t="s">
        <v>2</v>
      </c>
      <c r="C9" s="64">
        <v>20233934.5</v>
      </c>
      <c r="D9" s="66">
        <v>12049969.5</v>
      </c>
      <c r="E9" s="65">
        <f t="shared" si="0"/>
        <v>59.55326928630712</v>
      </c>
      <c r="F9" s="66">
        <v>16730344.6</v>
      </c>
      <c r="G9" s="66">
        <f t="shared" si="1"/>
        <v>72.024634208670165</v>
      </c>
      <c r="H9" s="15"/>
      <c r="I9" s="9"/>
      <c r="J9" s="49"/>
      <c r="K9" s="49"/>
      <c r="L9" s="49"/>
      <c r="M9" s="49"/>
      <c r="N9" s="49"/>
      <c r="O9" s="49"/>
    </row>
    <row r="10" spans="1:15" ht="23.25" customHeight="1" x14ac:dyDescent="0.25">
      <c r="A10" s="2" t="s">
        <v>3</v>
      </c>
      <c r="B10" s="3" t="s">
        <v>4</v>
      </c>
      <c r="C10" s="64">
        <v>34710674.200000003</v>
      </c>
      <c r="D10" s="66">
        <v>24126934.899999999</v>
      </c>
      <c r="E10" s="65">
        <f t="shared" si="0"/>
        <v>69.508689923401136</v>
      </c>
      <c r="F10" s="66">
        <v>22353722.199999999</v>
      </c>
      <c r="G10" s="66">
        <f t="shared" si="1"/>
        <v>107.9325164915935</v>
      </c>
      <c r="H10" s="15"/>
      <c r="I10" s="9"/>
      <c r="J10" s="49"/>
      <c r="K10" s="49"/>
      <c r="L10" s="49"/>
      <c r="M10" s="49"/>
      <c r="N10" s="49"/>
      <c r="O10" s="49"/>
    </row>
    <row r="11" spans="1:15" ht="45.75" customHeight="1" x14ac:dyDescent="0.25">
      <c r="A11" s="2" t="s">
        <v>32</v>
      </c>
      <c r="B11" s="16" t="s">
        <v>33</v>
      </c>
      <c r="C11" s="64">
        <v>10378141.4</v>
      </c>
      <c r="D11" s="64">
        <v>6845061.2000000002</v>
      </c>
      <c r="E11" s="65">
        <f t="shared" si="0"/>
        <v>65.956522812456569</v>
      </c>
      <c r="F11" s="64">
        <v>6035289.0999999996</v>
      </c>
      <c r="G11" s="64">
        <f t="shared" si="1"/>
        <v>113.41728766563976</v>
      </c>
      <c r="H11" s="9"/>
      <c r="I11" s="9"/>
      <c r="J11" s="15"/>
      <c r="K11" s="15"/>
      <c r="L11" s="15"/>
      <c r="M11" s="15"/>
      <c r="N11" s="15"/>
      <c r="O11" s="15"/>
    </row>
    <row r="12" spans="1:15" ht="37.5" customHeight="1" x14ac:dyDescent="0.25">
      <c r="A12" s="2" t="s">
        <v>5</v>
      </c>
      <c r="B12" s="3" t="s">
        <v>6</v>
      </c>
      <c r="C12" s="67">
        <v>10378141.4</v>
      </c>
      <c r="D12" s="67">
        <v>6845061.2000000002</v>
      </c>
      <c r="E12" s="65">
        <f t="shared" si="0"/>
        <v>65.956522812456569</v>
      </c>
      <c r="F12" s="67">
        <v>6035289.0999999996</v>
      </c>
      <c r="G12" s="67">
        <f t="shared" si="1"/>
        <v>113.41728766563976</v>
      </c>
      <c r="J12" s="46"/>
      <c r="K12" s="46"/>
      <c r="L12" s="46"/>
      <c r="M12" s="46"/>
      <c r="N12" s="46"/>
      <c r="O12" s="46"/>
    </row>
    <row r="13" spans="1:15" ht="15.75" customHeight="1" x14ac:dyDescent="0.25">
      <c r="A13" s="2"/>
      <c r="B13" s="13" t="s">
        <v>62</v>
      </c>
      <c r="C13" s="67">
        <f>1358419.7+675826</f>
        <v>2034245.7</v>
      </c>
      <c r="D13" s="66">
        <v>1353059.4</v>
      </c>
      <c r="E13" s="65">
        <f t="shared" si="0"/>
        <v>66.514059732312575</v>
      </c>
      <c r="F13" s="68">
        <f>423364.2+1078.6+884231.6</f>
        <v>1308674.3999999999</v>
      </c>
      <c r="G13" s="66">
        <f t="shared" si="1"/>
        <v>103.3915999273769</v>
      </c>
      <c r="J13" s="46"/>
      <c r="K13" s="46"/>
      <c r="L13" s="46"/>
      <c r="M13" s="46"/>
      <c r="N13" s="46"/>
      <c r="O13" s="46"/>
    </row>
    <row r="14" spans="1:15" ht="17.25" customHeight="1" x14ac:dyDescent="0.25">
      <c r="A14" s="2"/>
      <c r="B14" s="13" t="s">
        <v>63</v>
      </c>
      <c r="C14" s="67">
        <f>C12-C13</f>
        <v>8343895.7000000002</v>
      </c>
      <c r="D14" s="67">
        <f>D12-D13</f>
        <v>5492001.8000000007</v>
      </c>
      <c r="E14" s="65">
        <f t="shared" si="0"/>
        <v>65.820595048905034</v>
      </c>
      <c r="F14" s="68">
        <f>F12-F13</f>
        <v>4726614.6999999993</v>
      </c>
      <c r="G14" s="66">
        <f t="shared" si="1"/>
        <v>116.19313501479192</v>
      </c>
      <c r="J14" s="46"/>
      <c r="K14" s="46"/>
      <c r="L14" s="46"/>
      <c r="M14" s="46"/>
      <c r="N14" s="46"/>
      <c r="O14" s="46"/>
    </row>
    <row r="15" spans="1:15" ht="19.5" customHeight="1" x14ac:dyDescent="0.25">
      <c r="A15" s="2" t="s">
        <v>34</v>
      </c>
      <c r="B15" s="3" t="s">
        <v>35</v>
      </c>
      <c r="C15" s="64">
        <v>6061676.2999999998</v>
      </c>
      <c r="D15" s="64">
        <v>4249909.5999999996</v>
      </c>
      <c r="E15" s="65">
        <f t="shared" si="0"/>
        <v>70.111127511048394</v>
      </c>
      <c r="F15" s="64">
        <v>4573056.0999999996</v>
      </c>
      <c r="G15" s="64">
        <f t="shared" si="1"/>
        <v>92.933686074832977</v>
      </c>
      <c r="J15" s="46"/>
      <c r="K15" s="46"/>
      <c r="L15" s="46"/>
      <c r="M15" s="46"/>
      <c r="N15" s="46"/>
      <c r="O15" s="46"/>
    </row>
    <row r="16" spans="1:15" ht="33.75" customHeight="1" x14ac:dyDescent="0.25">
      <c r="A16" s="2" t="s">
        <v>7</v>
      </c>
      <c r="B16" s="3" t="s">
        <v>8</v>
      </c>
      <c r="C16" s="64">
        <v>4671566.4000000004</v>
      </c>
      <c r="D16" s="64">
        <v>3226168.7</v>
      </c>
      <c r="E16" s="65">
        <f t="shared" si="0"/>
        <v>69.059677713239822</v>
      </c>
      <c r="F16" s="64">
        <v>3339880.5</v>
      </c>
      <c r="G16" s="66">
        <f t="shared" si="1"/>
        <v>96.595333276145666</v>
      </c>
      <c r="J16" s="46"/>
      <c r="K16" s="46"/>
      <c r="L16" s="46"/>
      <c r="M16" s="46"/>
      <c r="N16" s="46"/>
      <c r="O16" s="46"/>
    </row>
    <row r="17" spans="1:15" ht="33.75" customHeight="1" x14ac:dyDescent="0.25">
      <c r="A17" s="2" t="s">
        <v>71</v>
      </c>
      <c r="B17" s="3" t="s">
        <v>72</v>
      </c>
      <c r="C17" s="64">
        <f>846707.5+0.1</f>
        <v>846707.6</v>
      </c>
      <c r="D17" s="64">
        <v>548896</v>
      </c>
      <c r="E17" s="65">
        <f t="shared" si="0"/>
        <v>64.827102059790192</v>
      </c>
      <c r="F17" s="64">
        <v>744869.5</v>
      </c>
      <c r="G17" s="66">
        <f t="shared" si="1"/>
        <v>73.690223589501244</v>
      </c>
      <c r="J17" s="46"/>
      <c r="K17" s="46"/>
      <c r="L17" s="46"/>
      <c r="M17" s="46"/>
      <c r="N17" s="46"/>
      <c r="O17" s="46"/>
    </row>
    <row r="18" spans="1:15" ht="36" customHeight="1" x14ac:dyDescent="0.25">
      <c r="A18" s="2" t="s">
        <v>59</v>
      </c>
      <c r="B18" s="3" t="s">
        <v>58</v>
      </c>
      <c r="C18" s="67">
        <v>489374</v>
      </c>
      <c r="D18" s="66">
        <v>441117.4</v>
      </c>
      <c r="E18" s="65">
        <f t="shared" si="0"/>
        <v>90.139116503941779</v>
      </c>
      <c r="F18" s="66">
        <v>454034.7</v>
      </c>
      <c r="G18" s="66">
        <f t="shared" si="1"/>
        <v>97.154997184135922</v>
      </c>
      <c r="J18" s="46"/>
      <c r="K18" s="46"/>
      <c r="L18" s="46"/>
      <c r="M18" s="46"/>
      <c r="N18" s="46"/>
      <c r="O18" s="46"/>
    </row>
    <row r="19" spans="1:15" ht="31.5" x14ac:dyDescent="0.25">
      <c r="A19" s="2" t="s">
        <v>73</v>
      </c>
      <c r="B19" s="3" t="s">
        <v>74</v>
      </c>
      <c r="C19" s="67">
        <v>54028.3</v>
      </c>
      <c r="D19" s="66">
        <f>33684.1-0.1</f>
        <v>33684</v>
      </c>
      <c r="E19" s="65">
        <f t="shared" si="0"/>
        <v>62.345104324955628</v>
      </c>
      <c r="F19" s="66">
        <v>34271.4</v>
      </c>
      <c r="G19" s="66">
        <f t="shared" si="1"/>
        <v>98.286034419370083</v>
      </c>
      <c r="J19" s="17"/>
      <c r="K19" s="17"/>
      <c r="L19" s="17"/>
      <c r="M19" s="17"/>
      <c r="N19" s="17"/>
      <c r="O19" s="17"/>
    </row>
    <row r="20" spans="1:15" ht="15.75" x14ac:dyDescent="0.25">
      <c r="A20" s="2" t="s">
        <v>91</v>
      </c>
      <c r="B20" s="3" t="s">
        <v>92</v>
      </c>
      <c r="C20" s="67"/>
      <c r="D20" s="68">
        <v>43.5</v>
      </c>
      <c r="E20" s="68"/>
      <c r="F20" s="68"/>
      <c r="G20" s="68"/>
      <c r="J20" s="18"/>
      <c r="K20" s="18"/>
      <c r="L20" s="18"/>
      <c r="M20" s="18"/>
      <c r="N20" s="18"/>
      <c r="O20" s="18"/>
    </row>
    <row r="21" spans="1:15" ht="24" customHeight="1" x14ac:dyDescent="0.25">
      <c r="A21" s="12" t="s">
        <v>36</v>
      </c>
      <c r="B21" s="3" t="s">
        <v>37</v>
      </c>
      <c r="C21" s="64">
        <v>12911442.699999999</v>
      </c>
      <c r="D21" s="64">
        <v>7233348.7999999998</v>
      </c>
      <c r="E21" s="65">
        <f t="shared" si="0"/>
        <v>56.022777377155542</v>
      </c>
      <c r="F21" s="64">
        <v>8892057.8000000007</v>
      </c>
      <c r="G21" s="64">
        <f t="shared" si="1"/>
        <v>81.346173885644319</v>
      </c>
    </row>
    <row r="22" spans="1:15" ht="29.25" customHeight="1" x14ac:dyDescent="0.25">
      <c r="A22" s="12" t="s">
        <v>75</v>
      </c>
      <c r="B22" s="3" t="s">
        <v>76</v>
      </c>
      <c r="C22" s="64">
        <v>1041738.8</v>
      </c>
      <c r="D22" s="64">
        <v>123370.9</v>
      </c>
      <c r="E22" s="65">
        <f t="shared" si="0"/>
        <v>11.842786310733553</v>
      </c>
      <c r="F22" s="64">
        <v>382050.6</v>
      </c>
      <c r="G22" s="64">
        <f t="shared" si="1"/>
        <v>32.2917697289312</v>
      </c>
    </row>
    <row r="23" spans="1:15" ht="21" customHeight="1" x14ac:dyDescent="0.25">
      <c r="A23" s="2" t="s">
        <v>9</v>
      </c>
      <c r="B23" s="3" t="s">
        <v>10</v>
      </c>
      <c r="C23" s="67">
        <v>8055980.2000000002</v>
      </c>
      <c r="D23" s="66">
        <v>5553864.5</v>
      </c>
      <c r="E23" s="65">
        <f t="shared" si="0"/>
        <v>68.94089064419498</v>
      </c>
      <c r="F23" s="66">
        <v>6541202.2999999998</v>
      </c>
      <c r="G23" s="66">
        <f t="shared" si="1"/>
        <v>84.905866617211942</v>
      </c>
    </row>
    <row r="24" spans="1:15" ht="21.75" customHeight="1" x14ac:dyDescent="0.25">
      <c r="A24" s="2" t="s">
        <v>11</v>
      </c>
      <c r="B24" s="3" t="s">
        <v>12</v>
      </c>
      <c r="C24" s="67">
        <v>2432325.7000000002</v>
      </c>
      <c r="D24" s="66">
        <v>857418.6</v>
      </c>
      <c r="E24" s="65">
        <f t="shared" si="0"/>
        <v>35.250978107084912</v>
      </c>
      <c r="F24" s="66">
        <v>1142491.3</v>
      </c>
      <c r="G24" s="66">
        <f t="shared" si="1"/>
        <v>75.04815135134946</v>
      </c>
    </row>
    <row r="25" spans="1:15" ht="27" customHeight="1" x14ac:dyDescent="0.25">
      <c r="A25" s="2" t="s">
        <v>13</v>
      </c>
      <c r="B25" s="3" t="s">
        <v>14</v>
      </c>
      <c r="C25" s="67">
        <v>9408</v>
      </c>
      <c r="D25" s="66">
        <v>5145</v>
      </c>
      <c r="E25" s="65">
        <f t="shared" si="0"/>
        <v>54.6875</v>
      </c>
      <c r="F25" s="66">
        <v>6433</v>
      </c>
      <c r="G25" s="66">
        <f t="shared" si="1"/>
        <v>79.978237214363432</v>
      </c>
    </row>
    <row r="26" spans="1:15" ht="21.75" customHeight="1" x14ac:dyDescent="0.25">
      <c r="A26" s="2" t="s">
        <v>77</v>
      </c>
      <c r="B26" s="3" t="s">
        <v>78</v>
      </c>
      <c r="C26" s="67">
        <v>1371990</v>
      </c>
      <c r="D26" s="66">
        <v>693549.8</v>
      </c>
      <c r="E26" s="65">
        <f t="shared" si="0"/>
        <v>50.550645412867446</v>
      </c>
      <c r="F26" s="66">
        <v>819880.5</v>
      </c>
      <c r="G26" s="66">
        <f t="shared" si="1"/>
        <v>84.591571576589516</v>
      </c>
    </row>
    <row r="27" spans="1:15" ht="33" customHeight="1" x14ac:dyDescent="0.25">
      <c r="A27" s="12" t="s">
        <v>38</v>
      </c>
      <c r="B27" s="3" t="s">
        <v>39</v>
      </c>
      <c r="C27" s="64">
        <v>61928.7</v>
      </c>
      <c r="D27" s="64">
        <v>42211.7</v>
      </c>
      <c r="E27" s="65">
        <f t="shared" si="0"/>
        <v>68.161773135880452</v>
      </c>
      <c r="F27" s="64">
        <v>43553.8</v>
      </c>
      <c r="G27" s="66">
        <f t="shared" si="1"/>
        <v>96.918523756824882</v>
      </c>
    </row>
    <row r="28" spans="1:15" ht="28.5" customHeight="1" x14ac:dyDescent="0.25">
      <c r="A28" s="2" t="s">
        <v>15</v>
      </c>
      <c r="B28" s="3" t="s">
        <v>16</v>
      </c>
      <c r="C28" s="67">
        <v>60442</v>
      </c>
      <c r="D28" s="66">
        <v>40671.1</v>
      </c>
      <c r="E28" s="65">
        <f t="shared" si="0"/>
        <v>67.289467588762776</v>
      </c>
      <c r="F28" s="66">
        <v>42881.3</v>
      </c>
      <c r="G28" s="66">
        <f t="shared" si="1"/>
        <v>94.845771933220306</v>
      </c>
    </row>
    <row r="29" spans="1:15" ht="45.75" customHeight="1" x14ac:dyDescent="0.25">
      <c r="A29" s="2" t="s">
        <v>17</v>
      </c>
      <c r="B29" s="3" t="s">
        <v>18</v>
      </c>
      <c r="C29" s="67">
        <v>1486.7</v>
      </c>
      <c r="D29" s="66">
        <f>1540.7-0.1</f>
        <v>1540.6000000000001</v>
      </c>
      <c r="E29" s="65">
        <f t="shared" si="0"/>
        <v>103.6254792493442</v>
      </c>
      <c r="F29" s="66">
        <f>672.4+0.1</f>
        <v>672.5</v>
      </c>
      <c r="G29" s="66" t="s">
        <v>88</v>
      </c>
    </row>
    <row r="30" spans="1:15" ht="21.75" customHeight="1" x14ac:dyDescent="0.25">
      <c r="A30" s="2" t="s">
        <v>19</v>
      </c>
      <c r="B30" s="3" t="s">
        <v>47</v>
      </c>
      <c r="C30" s="67">
        <v>740804.6</v>
      </c>
      <c r="D30" s="66">
        <v>497007.3</v>
      </c>
      <c r="E30" s="65">
        <f t="shared" si="0"/>
        <v>67.090201653715425</v>
      </c>
      <c r="F30" s="66">
        <v>531792.4</v>
      </c>
      <c r="G30" s="66">
        <f t="shared" si="1"/>
        <v>93.458894861979971</v>
      </c>
    </row>
    <row r="31" spans="1:15" ht="51.75" customHeight="1" x14ac:dyDescent="0.25">
      <c r="A31" s="2" t="s">
        <v>20</v>
      </c>
      <c r="B31" s="3" t="s">
        <v>48</v>
      </c>
      <c r="C31" s="67">
        <v>1223.5</v>
      </c>
      <c r="D31" s="66">
        <v>34.4</v>
      </c>
      <c r="E31" s="65">
        <f t="shared" si="0"/>
        <v>2.8116060482223126</v>
      </c>
      <c r="F31" s="66">
        <v>3</v>
      </c>
      <c r="G31" s="66" t="s">
        <v>86</v>
      </c>
    </row>
    <row r="32" spans="1:15" ht="15.75" x14ac:dyDescent="0.25">
      <c r="A32" s="2"/>
      <c r="B32" s="6" t="s">
        <v>64</v>
      </c>
      <c r="C32" s="62">
        <f>SUM(C33:C39)</f>
        <v>4251620.8</v>
      </c>
      <c r="D32" s="62">
        <f>SUM(D33:D39)</f>
        <v>2448210.9</v>
      </c>
      <c r="E32" s="63">
        <f t="shared" si="0"/>
        <v>57.58300222823258</v>
      </c>
      <c r="F32" s="69">
        <f>SUM(F33:F39)</f>
        <v>2712589.5</v>
      </c>
      <c r="G32" s="62">
        <f t="shared" si="1"/>
        <v>90.2536450871022</v>
      </c>
    </row>
    <row r="33" spans="1:7" ht="56.25" customHeight="1" x14ac:dyDescent="0.25">
      <c r="A33" s="2" t="s">
        <v>21</v>
      </c>
      <c r="B33" s="3" t="s">
        <v>49</v>
      </c>
      <c r="C33" s="67">
        <v>1250132.2</v>
      </c>
      <c r="D33" s="66">
        <v>824905.2</v>
      </c>
      <c r="E33" s="65">
        <f t="shared" si="0"/>
        <v>65.98543738014267</v>
      </c>
      <c r="F33" s="67">
        <v>978026</v>
      </c>
      <c r="G33" s="66">
        <f t="shared" si="1"/>
        <v>84.343892698149119</v>
      </c>
    </row>
    <row r="34" spans="1:7" ht="39" customHeight="1" x14ac:dyDescent="0.25">
      <c r="A34" s="2" t="s">
        <v>22</v>
      </c>
      <c r="B34" s="3" t="s">
        <v>50</v>
      </c>
      <c r="C34" s="67">
        <v>225345.8</v>
      </c>
      <c r="D34" s="66">
        <v>152930.70000000001</v>
      </c>
      <c r="E34" s="65">
        <f t="shared" si="0"/>
        <v>67.864899190488586</v>
      </c>
      <c r="F34" s="67">
        <v>169022.2</v>
      </c>
      <c r="G34" s="66">
        <f t="shared" si="1"/>
        <v>90.479652968663288</v>
      </c>
    </row>
    <row r="35" spans="1:7" ht="39.75" customHeight="1" x14ac:dyDescent="0.25">
      <c r="A35" s="2" t="s">
        <v>23</v>
      </c>
      <c r="B35" s="3" t="s">
        <v>51</v>
      </c>
      <c r="C35" s="67">
        <v>634262.6</v>
      </c>
      <c r="D35" s="66">
        <v>435545.59999999998</v>
      </c>
      <c r="E35" s="65">
        <f t="shared" si="0"/>
        <v>68.669601518361631</v>
      </c>
      <c r="F35" s="67">
        <v>418233.5</v>
      </c>
      <c r="G35" s="66">
        <f t="shared" si="1"/>
        <v>104.1393384317612</v>
      </c>
    </row>
    <row r="36" spans="1:7" ht="39" customHeight="1" x14ac:dyDescent="0.25">
      <c r="A36" s="2" t="s">
        <v>24</v>
      </c>
      <c r="B36" s="3" t="s">
        <v>52</v>
      </c>
      <c r="C36" s="67">
        <v>1181079.5</v>
      </c>
      <c r="D36" s="66">
        <v>286026</v>
      </c>
      <c r="E36" s="65">
        <f t="shared" si="0"/>
        <v>24.217336766915352</v>
      </c>
      <c r="F36" s="67">
        <v>257263</v>
      </c>
      <c r="G36" s="66">
        <f t="shared" si="1"/>
        <v>111.18038738567147</v>
      </c>
    </row>
    <row r="37" spans="1:7" ht="27" customHeight="1" x14ac:dyDescent="0.25">
      <c r="A37" s="2" t="s">
        <v>25</v>
      </c>
      <c r="B37" s="3" t="s">
        <v>53</v>
      </c>
      <c r="C37" s="67">
        <v>14162</v>
      </c>
      <c r="D37" s="66">
        <v>16576.5</v>
      </c>
      <c r="E37" s="65">
        <f t="shared" si="0"/>
        <v>117.04914560090383</v>
      </c>
      <c r="F37" s="67">
        <v>15398.6</v>
      </c>
      <c r="G37" s="66">
        <f t="shared" si="1"/>
        <v>107.64939669840115</v>
      </c>
    </row>
    <row r="38" spans="1:7" ht="27.75" customHeight="1" x14ac:dyDescent="0.25">
      <c r="A38" s="2" t="s">
        <v>26</v>
      </c>
      <c r="B38" s="3" t="s">
        <v>54</v>
      </c>
      <c r="C38" s="67">
        <v>939849</v>
      </c>
      <c r="D38" s="66">
        <v>724648.3</v>
      </c>
      <c r="E38" s="65">
        <f t="shared" si="0"/>
        <v>77.102630316146531</v>
      </c>
      <c r="F38" s="67">
        <v>860188.7</v>
      </c>
      <c r="G38" s="66">
        <f t="shared" si="1"/>
        <v>84.242945762947144</v>
      </c>
    </row>
    <row r="39" spans="1:7" ht="25.5" customHeight="1" x14ac:dyDescent="0.25">
      <c r="A39" s="2" t="s">
        <v>27</v>
      </c>
      <c r="B39" s="3" t="s">
        <v>55</v>
      </c>
      <c r="C39" s="67">
        <v>6789.7</v>
      </c>
      <c r="D39" s="66">
        <v>7578.6</v>
      </c>
      <c r="E39" s="65">
        <f t="shared" si="0"/>
        <v>111.61907006200569</v>
      </c>
      <c r="F39" s="67">
        <v>14457.5</v>
      </c>
      <c r="G39" s="66">
        <f t="shared" si="1"/>
        <v>52.419851288258691</v>
      </c>
    </row>
    <row r="40" spans="1:7" ht="24" customHeight="1" x14ac:dyDescent="0.25">
      <c r="A40" s="5" t="s">
        <v>30</v>
      </c>
      <c r="B40" s="6" t="s">
        <v>56</v>
      </c>
      <c r="C40" s="62">
        <v>57762703.399999999</v>
      </c>
      <c r="D40" s="62">
        <v>40605351.799999997</v>
      </c>
      <c r="E40" s="62">
        <f t="shared" si="0"/>
        <v>70.296834133286083</v>
      </c>
      <c r="F40" s="62">
        <v>19491840.300000001</v>
      </c>
      <c r="G40" s="62" t="s">
        <v>87</v>
      </c>
    </row>
    <row r="41" spans="1:7" ht="51.75" customHeight="1" x14ac:dyDescent="0.25">
      <c r="A41" s="2" t="s">
        <v>44</v>
      </c>
      <c r="B41" s="3" t="s">
        <v>57</v>
      </c>
      <c r="C41" s="66">
        <v>57196864.100000001</v>
      </c>
      <c r="D41" s="66">
        <v>40116018.600000001</v>
      </c>
      <c r="E41" s="66">
        <f t="shared" si="0"/>
        <v>70.136744787027581</v>
      </c>
      <c r="F41" s="66">
        <v>19456517.600000001</v>
      </c>
      <c r="G41" s="66" t="s">
        <v>87</v>
      </c>
    </row>
    <row r="42" spans="1:7" ht="36.75" customHeight="1" x14ac:dyDescent="0.25">
      <c r="A42" s="2" t="s">
        <v>82</v>
      </c>
      <c r="B42" s="3" t="s">
        <v>40</v>
      </c>
      <c r="C42" s="66">
        <v>21529256.100000001</v>
      </c>
      <c r="D42" s="66">
        <v>18009791.300000001</v>
      </c>
      <c r="E42" s="66">
        <f t="shared" si="0"/>
        <v>83.652640928917194</v>
      </c>
      <c r="F42" s="66">
        <v>7968513.9000000004</v>
      </c>
      <c r="G42" s="66" t="s">
        <v>88</v>
      </c>
    </row>
    <row r="43" spans="1:7" ht="39.75" customHeight="1" x14ac:dyDescent="0.25">
      <c r="A43" s="2" t="s">
        <v>83</v>
      </c>
      <c r="B43" s="3" t="s">
        <v>41</v>
      </c>
      <c r="C43" s="66">
        <v>19431880.100000001</v>
      </c>
      <c r="D43" s="66">
        <v>11300030.199999999</v>
      </c>
      <c r="E43" s="66">
        <f t="shared" si="0"/>
        <v>58.152016901339351</v>
      </c>
      <c r="F43" s="66">
        <v>4445311.9000000004</v>
      </c>
      <c r="G43" s="66" t="s">
        <v>89</v>
      </c>
    </row>
    <row r="44" spans="1:7" ht="34.5" customHeight="1" x14ac:dyDescent="0.25">
      <c r="A44" s="2" t="s">
        <v>84</v>
      </c>
      <c r="B44" s="3" t="s">
        <v>42</v>
      </c>
      <c r="C44" s="66">
        <v>7549530.2000000002</v>
      </c>
      <c r="D44" s="66">
        <v>5519814.2999999998</v>
      </c>
      <c r="E44" s="66">
        <f t="shared" si="0"/>
        <v>73.114672751424976</v>
      </c>
      <c r="F44" s="66">
        <v>3213740</v>
      </c>
      <c r="G44" s="66" t="s">
        <v>90</v>
      </c>
    </row>
    <row r="45" spans="1:7" ht="23.25" customHeight="1" x14ac:dyDescent="0.25">
      <c r="A45" s="2" t="s">
        <v>85</v>
      </c>
      <c r="B45" s="3" t="s">
        <v>29</v>
      </c>
      <c r="C45" s="66">
        <v>8686197.6999999993</v>
      </c>
      <c r="D45" s="66">
        <v>5286382.8</v>
      </c>
      <c r="E45" s="66">
        <f t="shared" si="0"/>
        <v>60.859572652830593</v>
      </c>
      <c r="F45" s="66">
        <v>3828951.8</v>
      </c>
      <c r="G45" s="66">
        <f t="shared" si="1"/>
        <v>138.06344598017662</v>
      </c>
    </row>
    <row r="46" spans="1:7" ht="35.25" hidden="1" customHeight="1" x14ac:dyDescent="0.25">
      <c r="A46" s="2" t="s">
        <v>81</v>
      </c>
      <c r="B46" s="3" t="s">
        <v>43</v>
      </c>
      <c r="C46" s="66"/>
      <c r="D46" s="66"/>
      <c r="E46" s="66" t="e">
        <f t="shared" si="0"/>
        <v>#DIV/0!</v>
      </c>
      <c r="F46" s="66"/>
      <c r="G46" s="66" t="e">
        <f t="shared" si="1"/>
        <v>#DIV/0!</v>
      </c>
    </row>
    <row r="47" spans="1:7" ht="22.5" customHeight="1" x14ac:dyDescent="0.25">
      <c r="A47" s="45" t="s">
        <v>70</v>
      </c>
      <c r="B47" s="45"/>
      <c r="C47" s="62">
        <f>C6+C40</f>
        <v>147114150.09999999</v>
      </c>
      <c r="D47" s="62">
        <f>D6+D40</f>
        <v>98098040.099999994</v>
      </c>
      <c r="E47" s="62">
        <f t="shared" si="0"/>
        <v>66.681580278524137</v>
      </c>
      <c r="F47" s="62">
        <f>F6+F40</f>
        <v>81364248.799999997</v>
      </c>
      <c r="G47" s="62">
        <f t="shared" si="1"/>
        <v>120.56651606423976</v>
      </c>
    </row>
    <row r="49" spans="1:7" ht="30.75" customHeight="1" x14ac:dyDescent="0.25">
      <c r="A49" s="50"/>
      <c r="B49" s="50"/>
      <c r="C49" s="50"/>
      <c r="D49" s="50"/>
      <c r="E49" s="50"/>
      <c r="F49" s="50"/>
      <c r="G49" s="50"/>
    </row>
    <row r="50" spans="1:7" ht="22.5" customHeight="1" x14ac:dyDescent="0.25">
      <c r="A50" s="43"/>
      <c r="B50" s="43"/>
      <c r="C50" s="43"/>
      <c r="D50" s="43"/>
      <c r="E50" s="43"/>
      <c r="F50" s="43"/>
      <c r="G50" s="43"/>
    </row>
    <row r="52" spans="1:7" x14ac:dyDescent="0.25">
      <c r="B52" s="7"/>
    </row>
  </sheetData>
  <mergeCells count="11">
    <mergeCell ref="A50:G50"/>
    <mergeCell ref="A1:G1"/>
    <mergeCell ref="A47:B47"/>
    <mergeCell ref="J12:O18"/>
    <mergeCell ref="B3:B4"/>
    <mergeCell ref="A3:A4"/>
    <mergeCell ref="C3:E3"/>
    <mergeCell ref="G3:G4"/>
    <mergeCell ref="J3:O4"/>
    <mergeCell ref="J6:O10"/>
    <mergeCell ref="A49:G49"/>
  </mergeCells>
  <printOptions horizontalCentered="1"/>
  <pageMargins left="0.19685039370078741" right="0.19685039370078741" top="0.55118110236220474" bottom="0.55118110236220474" header="0" footer="0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view="pageBreakPreview" zoomScale="80" zoomScaleNormal="44" zoomScaleSheetLayoutView="8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7" sqref="H7"/>
    </sheetView>
  </sheetViews>
  <sheetFormatPr defaultRowHeight="11.25" x14ac:dyDescent="0.2"/>
  <cols>
    <col min="1" max="1" width="22.6640625" style="19" customWidth="1"/>
    <col min="2" max="2" width="62.6640625" style="41" customWidth="1"/>
    <col min="3" max="3" width="24.5" style="41" customWidth="1"/>
    <col min="4" max="4" width="18.5" style="41" customWidth="1"/>
    <col min="5" max="5" width="17.5" style="42" customWidth="1"/>
    <col min="6" max="6" width="19.6640625" style="19" customWidth="1"/>
    <col min="7" max="7" width="25" style="19" customWidth="1"/>
    <col min="8" max="8" width="17.1640625" style="19" customWidth="1"/>
    <col min="9" max="9" width="20" style="19" customWidth="1"/>
    <col min="10" max="10" width="14.33203125" style="19" customWidth="1"/>
    <col min="11" max="11" width="12.5" style="19" customWidth="1"/>
    <col min="12" max="14" width="9.33203125" style="19"/>
    <col min="15" max="15" width="13.33203125" style="19" customWidth="1"/>
    <col min="16" max="16384" width="9.33203125" style="19"/>
  </cols>
  <sheetData>
    <row r="1" spans="1:15" ht="20.25" x14ac:dyDescent="0.2">
      <c r="A1" s="57" t="s">
        <v>93</v>
      </c>
      <c r="B1" s="57"/>
      <c r="C1" s="57"/>
      <c r="D1" s="57"/>
      <c r="E1" s="57"/>
      <c r="F1" s="57"/>
      <c r="G1" s="57"/>
      <c r="K1" s="20"/>
    </row>
    <row r="2" spans="1:15" ht="20.25" x14ac:dyDescent="0.2">
      <c r="A2" s="57" t="s">
        <v>94</v>
      </c>
      <c r="B2" s="57"/>
      <c r="C2" s="57"/>
      <c r="D2" s="57"/>
      <c r="E2" s="57"/>
      <c r="F2" s="57"/>
      <c r="G2" s="57"/>
      <c r="K2" s="20"/>
    </row>
    <row r="3" spans="1:15" ht="21" customHeight="1" x14ac:dyDescent="0.2">
      <c r="B3" s="21"/>
      <c r="C3" s="21"/>
      <c r="D3" s="21"/>
      <c r="E3" s="21"/>
      <c r="F3" s="21"/>
      <c r="G3" s="22" t="s">
        <v>66</v>
      </c>
      <c r="K3" s="20"/>
    </row>
    <row r="4" spans="1:15" ht="35.25" customHeight="1" x14ac:dyDescent="0.2">
      <c r="A4" s="58" t="s">
        <v>60</v>
      </c>
      <c r="B4" s="60" t="s">
        <v>95</v>
      </c>
      <c r="C4" s="61" t="s">
        <v>79</v>
      </c>
      <c r="D4" s="61"/>
      <c r="E4" s="61"/>
      <c r="F4" s="23" t="s">
        <v>80</v>
      </c>
      <c r="G4" s="61" t="s">
        <v>69</v>
      </c>
      <c r="I4" s="51"/>
      <c r="J4" s="51"/>
      <c r="K4" s="51"/>
      <c r="L4" s="51"/>
      <c r="M4" s="51"/>
      <c r="N4" s="51"/>
      <c r="O4" s="51"/>
    </row>
    <row r="5" spans="1:15" ht="66.75" customHeight="1" x14ac:dyDescent="0.2">
      <c r="A5" s="59"/>
      <c r="B5" s="59"/>
      <c r="C5" s="23" t="s">
        <v>270</v>
      </c>
      <c r="D5" s="23" t="s">
        <v>65</v>
      </c>
      <c r="E5" s="23" t="s">
        <v>68</v>
      </c>
      <c r="F5" s="23" t="s">
        <v>65</v>
      </c>
      <c r="G5" s="61"/>
      <c r="H5" s="24"/>
      <c r="I5" s="51"/>
      <c r="J5" s="51"/>
      <c r="K5" s="51"/>
      <c r="L5" s="51"/>
      <c r="M5" s="51"/>
      <c r="N5" s="51"/>
      <c r="O5" s="51"/>
    </row>
    <row r="6" spans="1:15" ht="11.25" customHeight="1" x14ac:dyDescent="0.2">
      <c r="A6" s="25">
        <v>1</v>
      </c>
      <c r="B6" s="26">
        <v>2</v>
      </c>
      <c r="C6" s="25">
        <v>3</v>
      </c>
      <c r="D6" s="25">
        <v>4</v>
      </c>
      <c r="E6" s="26">
        <v>5</v>
      </c>
      <c r="F6" s="26">
        <v>6</v>
      </c>
      <c r="G6" s="26">
        <v>7</v>
      </c>
      <c r="H6" s="24"/>
      <c r="I6" s="51"/>
      <c r="J6" s="51"/>
      <c r="K6" s="51"/>
      <c r="L6" s="51"/>
      <c r="M6" s="51"/>
      <c r="N6" s="51"/>
      <c r="O6" s="51"/>
    </row>
    <row r="7" spans="1:15" ht="18.75" x14ac:dyDescent="0.2">
      <c r="A7" s="27" t="s">
        <v>96</v>
      </c>
      <c r="B7" s="28" t="s">
        <v>97</v>
      </c>
      <c r="C7" s="70">
        <v>8771565.0999999996</v>
      </c>
      <c r="D7" s="70">
        <v>5495199.5</v>
      </c>
      <c r="E7" s="70">
        <f>D7/C7*100</f>
        <v>62.647879111106406</v>
      </c>
      <c r="F7" s="70">
        <v>5148779.9000000004</v>
      </c>
      <c r="G7" s="70">
        <f>D7/F7*100</f>
        <v>106.72818816745303</v>
      </c>
      <c r="H7" s="24"/>
      <c r="I7" s="52"/>
      <c r="J7" s="52"/>
      <c r="K7" s="52"/>
      <c r="L7" s="52"/>
      <c r="M7" s="52"/>
      <c r="N7" s="52"/>
      <c r="O7" s="52"/>
    </row>
    <row r="8" spans="1:15" ht="52.5" customHeight="1" x14ac:dyDescent="0.2">
      <c r="A8" s="29" t="s">
        <v>98</v>
      </c>
      <c r="B8" s="30" t="s">
        <v>99</v>
      </c>
      <c r="C8" s="71">
        <v>222476</v>
      </c>
      <c r="D8" s="71">
        <v>145943.79999999999</v>
      </c>
      <c r="E8" s="71">
        <f t="shared" ref="E8:E71" si="0">D8/C8*100</f>
        <v>65.599795034071079</v>
      </c>
      <c r="F8" s="71">
        <v>149889.29999999999</v>
      </c>
      <c r="G8" s="71">
        <f t="shared" ref="G8:G71" si="1">D8/F8*100</f>
        <v>97.367724047013354</v>
      </c>
      <c r="H8" s="24"/>
      <c r="I8" s="52"/>
      <c r="J8" s="52"/>
      <c r="K8" s="52"/>
      <c r="L8" s="52"/>
      <c r="M8" s="52"/>
      <c r="N8" s="52"/>
      <c r="O8" s="52"/>
    </row>
    <row r="9" spans="1:15" ht="68.25" customHeight="1" x14ac:dyDescent="0.2">
      <c r="A9" s="29" t="s">
        <v>100</v>
      </c>
      <c r="B9" s="30" t="s">
        <v>101</v>
      </c>
      <c r="C9" s="71">
        <v>404533.1</v>
      </c>
      <c r="D9" s="71">
        <v>271635.7</v>
      </c>
      <c r="E9" s="71">
        <f t="shared" si="0"/>
        <v>67.147954024034135</v>
      </c>
      <c r="F9" s="71">
        <v>259289</v>
      </c>
      <c r="G9" s="71">
        <f t="shared" si="1"/>
        <v>104.76175233041126</v>
      </c>
      <c r="H9" s="24"/>
      <c r="I9" s="52"/>
      <c r="J9" s="52"/>
      <c r="K9" s="52"/>
      <c r="L9" s="52"/>
      <c r="M9" s="52"/>
      <c r="N9" s="52"/>
      <c r="O9" s="52"/>
    </row>
    <row r="10" spans="1:15" ht="69" customHeight="1" x14ac:dyDescent="0.2">
      <c r="A10" s="29" t="s">
        <v>102</v>
      </c>
      <c r="B10" s="30" t="s">
        <v>103</v>
      </c>
      <c r="C10" s="71">
        <v>2404238.2000000002</v>
      </c>
      <c r="D10" s="71">
        <v>1661691.2</v>
      </c>
      <c r="E10" s="71">
        <f t="shared" si="0"/>
        <v>69.11508185836162</v>
      </c>
      <c r="F10" s="71">
        <v>1590353</v>
      </c>
      <c r="G10" s="71">
        <f t="shared" si="1"/>
        <v>104.48568336715182</v>
      </c>
      <c r="H10" s="24"/>
      <c r="I10" s="31"/>
      <c r="K10" s="20"/>
    </row>
    <row r="11" spans="1:15" ht="21.75" customHeight="1" x14ac:dyDescent="0.2">
      <c r="A11" s="29" t="s">
        <v>104</v>
      </c>
      <c r="B11" s="30" t="s">
        <v>105</v>
      </c>
      <c r="C11" s="71">
        <v>375660.3</v>
      </c>
      <c r="D11" s="71">
        <v>248173.4</v>
      </c>
      <c r="E11" s="71">
        <f t="shared" si="0"/>
        <v>66.063249164205004</v>
      </c>
      <c r="F11" s="71">
        <v>228712.9</v>
      </c>
      <c r="G11" s="71">
        <f t="shared" si="1"/>
        <v>108.50870239501138</v>
      </c>
      <c r="H11" s="24"/>
      <c r="I11" s="31"/>
      <c r="K11" s="20"/>
    </row>
    <row r="12" spans="1:15" ht="47.25" x14ac:dyDescent="0.2">
      <c r="A12" s="29" t="s">
        <v>106</v>
      </c>
      <c r="B12" s="30" t="s">
        <v>107</v>
      </c>
      <c r="C12" s="71">
        <v>701501.6</v>
      </c>
      <c r="D12" s="71">
        <v>478793.2</v>
      </c>
      <c r="E12" s="71">
        <f t="shared" si="0"/>
        <v>68.252616957680502</v>
      </c>
      <c r="F12" s="71">
        <v>450825.7</v>
      </c>
      <c r="G12" s="71">
        <f t="shared" si="1"/>
        <v>106.20361705200037</v>
      </c>
      <c r="H12" s="24"/>
      <c r="I12" s="31"/>
      <c r="K12" s="20"/>
    </row>
    <row r="13" spans="1:15" ht="18.75" x14ac:dyDescent="0.2">
      <c r="A13" s="29" t="s">
        <v>108</v>
      </c>
      <c r="B13" s="30" t="s">
        <v>109</v>
      </c>
      <c r="C13" s="71">
        <v>342552.6</v>
      </c>
      <c r="D13" s="71">
        <v>267382.3</v>
      </c>
      <c r="E13" s="71">
        <f t="shared" si="0"/>
        <v>78.055837264116519</v>
      </c>
      <c r="F13" s="71">
        <v>72448.599999999991</v>
      </c>
      <c r="G13" s="71" t="s">
        <v>110</v>
      </c>
      <c r="H13" s="24"/>
      <c r="I13" s="31"/>
      <c r="K13" s="20"/>
    </row>
    <row r="14" spans="1:15" ht="20.25" customHeight="1" x14ac:dyDescent="0.2">
      <c r="A14" s="29" t="s">
        <v>111</v>
      </c>
      <c r="B14" s="30" t="s">
        <v>112</v>
      </c>
      <c r="C14" s="71">
        <v>289920.5</v>
      </c>
      <c r="D14" s="71"/>
      <c r="E14" s="71"/>
      <c r="F14" s="71"/>
      <c r="G14" s="71"/>
      <c r="H14" s="24"/>
      <c r="I14" s="31"/>
      <c r="K14" s="20"/>
    </row>
    <row r="15" spans="1:15" ht="36.75" customHeight="1" x14ac:dyDescent="0.2">
      <c r="A15" s="29" t="s">
        <v>113</v>
      </c>
      <c r="B15" s="32" t="s">
        <v>114</v>
      </c>
      <c r="C15" s="71">
        <v>197.3</v>
      </c>
      <c r="D15" s="71">
        <v>157.80000000000001</v>
      </c>
      <c r="E15" s="71">
        <f t="shared" si="0"/>
        <v>79.979726305119115</v>
      </c>
      <c r="F15" s="71">
        <v>88.5</v>
      </c>
      <c r="G15" s="71" t="s">
        <v>115</v>
      </c>
      <c r="H15" s="24"/>
      <c r="I15" s="31"/>
      <c r="K15" s="20"/>
    </row>
    <row r="16" spans="1:15" ht="18.75" x14ac:dyDescent="0.2">
      <c r="A16" s="29" t="s">
        <v>116</v>
      </c>
      <c r="B16" s="30" t="s">
        <v>117</v>
      </c>
      <c r="C16" s="71">
        <v>4030485.5</v>
      </c>
      <c r="D16" s="71">
        <v>2421422.1</v>
      </c>
      <c r="E16" s="71">
        <f t="shared" si="0"/>
        <v>60.077677986932343</v>
      </c>
      <c r="F16" s="71">
        <v>2397172.9</v>
      </c>
      <c r="G16" s="71">
        <f t="shared" si="1"/>
        <v>101.01157492644775</v>
      </c>
      <c r="H16" s="24"/>
      <c r="I16" s="31"/>
      <c r="K16" s="20"/>
    </row>
    <row r="17" spans="1:11" ht="18.75" x14ac:dyDescent="0.2">
      <c r="A17" s="33" t="s">
        <v>118</v>
      </c>
      <c r="B17" s="34" t="s">
        <v>119</v>
      </c>
      <c r="C17" s="70">
        <v>49011.3</v>
      </c>
      <c r="D17" s="70">
        <v>30230.6</v>
      </c>
      <c r="E17" s="70">
        <f t="shared" si="0"/>
        <v>61.68087767514838</v>
      </c>
      <c r="F17" s="70">
        <v>30450.1</v>
      </c>
      <c r="G17" s="70">
        <f t="shared" si="1"/>
        <v>99.279148508543486</v>
      </c>
      <c r="H17" s="24"/>
      <c r="I17" s="31"/>
      <c r="K17" s="20"/>
    </row>
    <row r="18" spans="1:11" ht="21" customHeight="1" x14ac:dyDescent="0.2">
      <c r="A18" s="29" t="s">
        <v>120</v>
      </c>
      <c r="B18" s="35" t="s">
        <v>121</v>
      </c>
      <c r="C18" s="71">
        <v>45093.1</v>
      </c>
      <c r="D18" s="72">
        <v>30027.200000000001</v>
      </c>
      <c r="E18" s="71">
        <f t="shared" si="0"/>
        <v>66.589345154801961</v>
      </c>
      <c r="F18" s="71">
        <v>28454.799999999999</v>
      </c>
      <c r="G18" s="71">
        <f t="shared" si="1"/>
        <v>105.5259569562956</v>
      </c>
      <c r="H18" s="24"/>
      <c r="I18" s="31"/>
      <c r="K18" s="20"/>
    </row>
    <row r="19" spans="1:11" ht="18.75" x14ac:dyDescent="0.2">
      <c r="A19" s="29" t="s">
        <v>122</v>
      </c>
      <c r="B19" s="35" t="s">
        <v>123</v>
      </c>
      <c r="C19" s="71">
        <v>3918.2</v>
      </c>
      <c r="D19" s="72">
        <v>203.4</v>
      </c>
      <c r="E19" s="71">
        <f t="shared" si="0"/>
        <v>5.1911592057577467</v>
      </c>
      <c r="F19" s="71">
        <v>1995.3</v>
      </c>
      <c r="G19" s="71">
        <f t="shared" si="1"/>
        <v>10.193955796120886</v>
      </c>
      <c r="H19" s="24"/>
      <c r="I19" s="31"/>
      <c r="K19" s="20"/>
    </row>
    <row r="20" spans="1:11" ht="31.5" x14ac:dyDescent="0.2">
      <c r="A20" s="33" t="s">
        <v>124</v>
      </c>
      <c r="B20" s="34" t="s">
        <v>125</v>
      </c>
      <c r="C20" s="70">
        <v>745345.9</v>
      </c>
      <c r="D20" s="70">
        <v>439188</v>
      </c>
      <c r="E20" s="70">
        <f t="shared" si="0"/>
        <v>58.924051235808776</v>
      </c>
      <c r="F20" s="70">
        <v>421548.9</v>
      </c>
      <c r="G20" s="70">
        <f t="shared" si="1"/>
        <v>104.18435441297558</v>
      </c>
      <c r="H20" s="24"/>
      <c r="I20" s="31"/>
      <c r="K20" s="20"/>
    </row>
    <row r="21" spans="1:11" ht="18.75" x14ac:dyDescent="0.2">
      <c r="A21" s="29" t="s">
        <v>126</v>
      </c>
      <c r="B21" s="30" t="s">
        <v>127</v>
      </c>
      <c r="C21" s="71">
        <v>219605.7</v>
      </c>
      <c r="D21" s="72">
        <v>105716.3</v>
      </c>
      <c r="E21" s="71">
        <f t="shared" si="0"/>
        <v>48.139142107877895</v>
      </c>
      <c r="F21" s="71">
        <v>102029.3</v>
      </c>
      <c r="G21" s="71">
        <f t="shared" si="1"/>
        <v>103.61366783855226</v>
      </c>
      <c r="H21" s="24"/>
      <c r="I21" s="31"/>
      <c r="K21" s="20"/>
    </row>
    <row r="22" spans="1:11" ht="47.25" x14ac:dyDescent="0.2">
      <c r="A22" s="29" t="s">
        <v>128</v>
      </c>
      <c r="B22" s="30" t="s">
        <v>129</v>
      </c>
      <c r="C22" s="71">
        <v>388990.9</v>
      </c>
      <c r="D22" s="72">
        <v>239125.1</v>
      </c>
      <c r="E22" s="71">
        <f t="shared" si="0"/>
        <v>61.473186133660192</v>
      </c>
      <c r="F22" s="71">
        <v>237532</v>
      </c>
      <c r="G22" s="71">
        <f t="shared" si="1"/>
        <v>100.670688580907</v>
      </c>
      <c r="H22" s="24"/>
      <c r="I22" s="31"/>
      <c r="K22" s="20"/>
    </row>
    <row r="23" spans="1:11" ht="18.75" x14ac:dyDescent="0.2">
      <c r="A23" s="29" t="s">
        <v>130</v>
      </c>
      <c r="B23" s="30" t="s">
        <v>131</v>
      </c>
      <c r="C23" s="71">
        <v>121454.7</v>
      </c>
      <c r="D23" s="72">
        <v>86639.7</v>
      </c>
      <c r="E23" s="71">
        <f t="shared" si="0"/>
        <v>71.334991564756251</v>
      </c>
      <c r="F23" s="71">
        <v>73084.100000000006</v>
      </c>
      <c r="G23" s="71">
        <f t="shared" si="1"/>
        <v>118.5479468174336</v>
      </c>
      <c r="H23" s="24"/>
      <c r="I23" s="31"/>
      <c r="K23" s="20"/>
    </row>
    <row r="24" spans="1:11" ht="18.75" x14ac:dyDescent="0.2">
      <c r="A24" s="29" t="s">
        <v>132</v>
      </c>
      <c r="B24" s="30" t="s">
        <v>133</v>
      </c>
      <c r="C24" s="71">
        <v>13500</v>
      </c>
      <c r="D24" s="72">
        <v>6866.5</v>
      </c>
      <c r="E24" s="71">
        <f t="shared" si="0"/>
        <v>50.862962962962968</v>
      </c>
      <c r="F24" s="71">
        <v>7832.7</v>
      </c>
      <c r="G24" s="71">
        <f t="shared" si="1"/>
        <v>87.664534579391528</v>
      </c>
      <c r="H24" s="24"/>
      <c r="K24" s="20"/>
    </row>
    <row r="25" spans="1:11" ht="31.5" x14ac:dyDescent="0.2">
      <c r="A25" s="29" t="s">
        <v>134</v>
      </c>
      <c r="B25" s="30" t="s">
        <v>135</v>
      </c>
      <c r="C25" s="71">
        <v>1794.6</v>
      </c>
      <c r="D25" s="72">
        <v>840.4</v>
      </c>
      <c r="E25" s="71">
        <f t="shared" si="0"/>
        <v>46.829377019948737</v>
      </c>
      <c r="F25" s="71">
        <v>1070.8</v>
      </c>
      <c r="G25" s="71">
        <f t="shared" si="1"/>
        <v>78.483376914456485</v>
      </c>
      <c r="H25" s="24"/>
      <c r="K25" s="20"/>
    </row>
    <row r="26" spans="1:11" ht="18.75" x14ac:dyDescent="0.2">
      <c r="A26" s="33" t="s">
        <v>136</v>
      </c>
      <c r="B26" s="34" t="s">
        <v>137</v>
      </c>
      <c r="C26" s="70">
        <v>23243218.5</v>
      </c>
      <c r="D26" s="70">
        <v>15011516.9</v>
      </c>
      <c r="E26" s="70">
        <f t="shared" si="0"/>
        <v>64.584501926873855</v>
      </c>
      <c r="F26" s="70">
        <v>13783835.300000001</v>
      </c>
      <c r="G26" s="70">
        <f t="shared" si="1"/>
        <v>108.90667635879252</v>
      </c>
      <c r="H26" s="24"/>
      <c r="K26" s="20"/>
    </row>
    <row r="27" spans="1:11" ht="18.75" x14ac:dyDescent="0.2">
      <c r="A27" s="29" t="s">
        <v>138</v>
      </c>
      <c r="B27" s="30" t="s">
        <v>139</v>
      </c>
      <c r="C27" s="71">
        <v>397284.1</v>
      </c>
      <c r="D27" s="71">
        <v>198303.3</v>
      </c>
      <c r="E27" s="71">
        <f t="shared" si="0"/>
        <v>49.914733562203971</v>
      </c>
      <c r="F27" s="71">
        <v>297357.3</v>
      </c>
      <c r="G27" s="71">
        <f t="shared" si="1"/>
        <v>66.688559520818885</v>
      </c>
      <c r="H27" s="24"/>
      <c r="K27" s="20"/>
    </row>
    <row r="28" spans="1:11" ht="18.75" x14ac:dyDescent="0.2">
      <c r="A28" s="29" t="s">
        <v>140</v>
      </c>
      <c r="B28" s="30" t="s">
        <v>141</v>
      </c>
      <c r="C28" s="71">
        <v>88992.3</v>
      </c>
      <c r="D28" s="71">
        <v>43677</v>
      </c>
      <c r="E28" s="71">
        <f t="shared" si="0"/>
        <v>49.079527105154042</v>
      </c>
      <c r="F28" s="71">
        <v>7091.8</v>
      </c>
      <c r="G28" s="71" t="s">
        <v>142</v>
      </c>
      <c r="H28" s="24"/>
      <c r="K28" s="20"/>
    </row>
    <row r="29" spans="1:11" ht="18.75" x14ac:dyDescent="0.2">
      <c r="A29" s="29" t="s">
        <v>143</v>
      </c>
      <c r="B29" s="30" t="s">
        <v>144</v>
      </c>
      <c r="C29" s="71">
        <v>2449360.9</v>
      </c>
      <c r="D29" s="71">
        <v>1936158.3</v>
      </c>
      <c r="E29" s="71">
        <f t="shared" si="0"/>
        <v>79.047489490013504</v>
      </c>
      <c r="F29" s="71">
        <v>1711687.1</v>
      </c>
      <c r="G29" s="71">
        <f t="shared" si="1"/>
        <v>113.11403234855248</v>
      </c>
      <c r="H29" s="24"/>
      <c r="K29" s="20"/>
    </row>
    <row r="30" spans="1:11" ht="18.75" x14ac:dyDescent="0.2">
      <c r="A30" s="29" t="s">
        <v>145</v>
      </c>
      <c r="B30" s="30" t="s">
        <v>146</v>
      </c>
      <c r="C30" s="71">
        <v>781067.7</v>
      </c>
      <c r="D30" s="71">
        <v>486088.4</v>
      </c>
      <c r="E30" s="71">
        <f t="shared" si="0"/>
        <v>62.233837092482517</v>
      </c>
      <c r="F30" s="71">
        <v>124015</v>
      </c>
      <c r="G30" s="71" t="s">
        <v>147</v>
      </c>
      <c r="H30" s="24"/>
      <c r="K30" s="20"/>
    </row>
    <row r="31" spans="1:11" ht="18.75" x14ac:dyDescent="0.2">
      <c r="A31" s="29" t="s">
        <v>148</v>
      </c>
      <c r="B31" s="30" t="s">
        <v>149</v>
      </c>
      <c r="C31" s="71">
        <v>319759.59999999998</v>
      </c>
      <c r="D31" s="71">
        <v>259740.1</v>
      </c>
      <c r="E31" s="71">
        <f t="shared" si="0"/>
        <v>81.229805141112266</v>
      </c>
      <c r="F31" s="71">
        <v>262230.09999999998</v>
      </c>
      <c r="G31" s="71">
        <f t="shared" si="1"/>
        <v>99.050452255480977</v>
      </c>
      <c r="H31" s="24"/>
      <c r="K31" s="20"/>
    </row>
    <row r="32" spans="1:11" ht="18.75" x14ac:dyDescent="0.2">
      <c r="A32" s="29" t="s">
        <v>150</v>
      </c>
      <c r="B32" s="30" t="s">
        <v>151</v>
      </c>
      <c r="C32" s="71">
        <v>890746.6</v>
      </c>
      <c r="D32" s="71">
        <v>768073.1</v>
      </c>
      <c r="E32" s="71">
        <f t="shared" si="0"/>
        <v>86.228013668533791</v>
      </c>
      <c r="F32" s="71">
        <v>565484.19999999995</v>
      </c>
      <c r="G32" s="71">
        <f t="shared" si="1"/>
        <v>135.82574013562183</v>
      </c>
      <c r="H32" s="24"/>
      <c r="K32" s="20"/>
    </row>
    <row r="33" spans="1:11" ht="18.75" x14ac:dyDescent="0.2">
      <c r="A33" s="29" t="s">
        <v>152</v>
      </c>
      <c r="B33" s="30" t="s">
        <v>153</v>
      </c>
      <c r="C33" s="71">
        <v>17451698.5</v>
      </c>
      <c r="D33" s="71">
        <v>10800062.199999999</v>
      </c>
      <c r="E33" s="71">
        <f t="shared" si="0"/>
        <v>61.885450290125057</v>
      </c>
      <c r="F33" s="71">
        <v>10408078.5</v>
      </c>
      <c r="G33" s="71">
        <f t="shared" si="1"/>
        <v>103.76614857391783</v>
      </c>
      <c r="H33" s="24"/>
      <c r="I33" s="36"/>
      <c r="J33" s="36"/>
      <c r="K33" s="37"/>
    </row>
    <row r="34" spans="1:11" ht="18.75" x14ac:dyDescent="0.2">
      <c r="A34" s="29" t="s">
        <v>154</v>
      </c>
      <c r="B34" s="30" t="s">
        <v>155</v>
      </c>
      <c r="C34" s="71">
        <v>54880.9</v>
      </c>
      <c r="D34" s="71">
        <v>974.3</v>
      </c>
      <c r="E34" s="71">
        <f t="shared" si="0"/>
        <v>1.7752988744718108</v>
      </c>
      <c r="F34" s="71">
        <v>7668.5</v>
      </c>
      <c r="G34" s="71">
        <f t="shared" si="1"/>
        <v>12.705222664145529</v>
      </c>
      <c r="H34" s="24"/>
      <c r="I34" s="36"/>
      <c r="J34" s="36"/>
      <c r="K34" s="37"/>
    </row>
    <row r="35" spans="1:11" ht="31.5" x14ac:dyDescent="0.2">
      <c r="A35" s="29" t="s">
        <v>156</v>
      </c>
      <c r="B35" s="30" t="s">
        <v>157</v>
      </c>
      <c r="C35" s="71">
        <v>5025</v>
      </c>
      <c r="D35" s="71"/>
      <c r="E35" s="71"/>
      <c r="F35" s="71">
        <v>563</v>
      </c>
      <c r="G35" s="71"/>
      <c r="H35" s="24"/>
      <c r="I35" s="36"/>
      <c r="J35" s="36"/>
      <c r="K35" s="37"/>
    </row>
    <row r="36" spans="1:11" ht="18.75" customHeight="1" x14ac:dyDescent="0.2">
      <c r="A36" s="29" t="s">
        <v>158</v>
      </c>
      <c r="B36" s="30" t="s">
        <v>159</v>
      </c>
      <c r="C36" s="71">
        <v>804402.9</v>
      </c>
      <c r="D36" s="71">
        <v>518440.2</v>
      </c>
      <c r="E36" s="71">
        <f t="shared" si="0"/>
        <v>64.450314637105365</v>
      </c>
      <c r="F36" s="71">
        <v>399659.8</v>
      </c>
      <c r="G36" s="71">
        <f t="shared" si="1"/>
        <v>129.72037718079227</v>
      </c>
      <c r="H36" s="24"/>
      <c r="I36" s="36"/>
      <c r="J36" s="36"/>
      <c r="K36" s="37"/>
    </row>
    <row r="37" spans="1:11" ht="18.75" x14ac:dyDescent="0.2">
      <c r="A37" s="33" t="s">
        <v>160</v>
      </c>
      <c r="B37" s="34" t="s">
        <v>161</v>
      </c>
      <c r="C37" s="70">
        <v>8622722.1999999993</v>
      </c>
      <c r="D37" s="70">
        <v>4310612.4000000004</v>
      </c>
      <c r="E37" s="70">
        <f t="shared" si="0"/>
        <v>49.991317127206081</v>
      </c>
      <c r="F37" s="70">
        <v>2623419.7999999998</v>
      </c>
      <c r="G37" s="70" t="s">
        <v>162</v>
      </c>
      <c r="H37" s="24"/>
      <c r="I37" s="36"/>
      <c r="J37" s="36"/>
      <c r="K37" s="37"/>
    </row>
    <row r="38" spans="1:11" ht="18.75" x14ac:dyDescent="0.2">
      <c r="A38" s="29" t="s">
        <v>163</v>
      </c>
      <c r="B38" s="30" t="s">
        <v>164</v>
      </c>
      <c r="C38" s="71">
        <v>3124068.2</v>
      </c>
      <c r="D38" s="71">
        <v>1015520.7</v>
      </c>
      <c r="E38" s="71">
        <f t="shared" si="0"/>
        <v>32.506355014912927</v>
      </c>
      <c r="F38" s="71">
        <v>370152.8</v>
      </c>
      <c r="G38" s="71" t="s">
        <v>165</v>
      </c>
      <c r="H38" s="24"/>
      <c r="I38" s="36"/>
      <c r="J38" s="36"/>
      <c r="K38" s="37"/>
    </row>
    <row r="39" spans="1:11" ht="18.75" x14ac:dyDescent="0.2">
      <c r="A39" s="29" t="s">
        <v>166</v>
      </c>
      <c r="B39" s="30" t="s">
        <v>167</v>
      </c>
      <c r="C39" s="71">
        <v>851964.3</v>
      </c>
      <c r="D39" s="71">
        <v>527467.5</v>
      </c>
      <c r="E39" s="71">
        <f t="shared" si="0"/>
        <v>61.91192518278055</v>
      </c>
      <c r="F39" s="71">
        <v>284562.7</v>
      </c>
      <c r="G39" s="71" t="s">
        <v>168</v>
      </c>
      <c r="H39" s="24"/>
      <c r="I39" s="36"/>
      <c r="J39" s="36"/>
      <c r="K39" s="37"/>
    </row>
    <row r="40" spans="1:11" ht="18.75" x14ac:dyDescent="0.2">
      <c r="A40" s="29" t="s">
        <v>169</v>
      </c>
      <c r="B40" s="30" t="s">
        <v>170</v>
      </c>
      <c r="C40" s="71">
        <v>3774535.6</v>
      </c>
      <c r="D40" s="71">
        <v>2133531.2999999998</v>
      </c>
      <c r="E40" s="71">
        <f t="shared" si="0"/>
        <v>56.524339047166485</v>
      </c>
      <c r="F40" s="71">
        <v>1384296.8</v>
      </c>
      <c r="G40" s="71" t="s">
        <v>171</v>
      </c>
      <c r="H40" s="24"/>
      <c r="I40" s="36"/>
      <c r="J40" s="36"/>
      <c r="K40" s="37"/>
    </row>
    <row r="41" spans="1:11" ht="31.5" x14ac:dyDescent="0.2">
      <c r="A41" s="29" t="s">
        <v>172</v>
      </c>
      <c r="B41" s="30" t="s">
        <v>173</v>
      </c>
      <c r="C41" s="71">
        <v>872154.1</v>
      </c>
      <c r="D41" s="71">
        <v>634092.9</v>
      </c>
      <c r="E41" s="71">
        <f t="shared" si="0"/>
        <v>72.704227383669931</v>
      </c>
      <c r="F41" s="71">
        <v>584407.5</v>
      </c>
      <c r="G41" s="71">
        <f t="shared" si="1"/>
        <v>108.50184160880893</v>
      </c>
      <c r="H41" s="24"/>
      <c r="I41" s="36"/>
      <c r="J41" s="36"/>
      <c r="K41" s="37"/>
    </row>
    <row r="42" spans="1:11" ht="18.75" x14ac:dyDescent="0.2">
      <c r="A42" s="33" t="s">
        <v>174</v>
      </c>
      <c r="B42" s="34" t="s">
        <v>175</v>
      </c>
      <c r="C42" s="70">
        <v>90758.3</v>
      </c>
      <c r="D42" s="70">
        <v>64428</v>
      </c>
      <c r="E42" s="70">
        <f t="shared" si="0"/>
        <v>70.988548705738211</v>
      </c>
      <c r="F42" s="70">
        <v>47380.6</v>
      </c>
      <c r="G42" s="70">
        <f t="shared" si="1"/>
        <v>135.97970477368375</v>
      </c>
      <c r="H42" s="24"/>
      <c r="I42" s="36"/>
      <c r="J42" s="36"/>
      <c r="K42" s="37"/>
    </row>
    <row r="43" spans="1:11" ht="18.75" x14ac:dyDescent="0.2">
      <c r="A43" s="29" t="s">
        <v>176</v>
      </c>
      <c r="B43" s="35" t="s">
        <v>177</v>
      </c>
      <c r="C43" s="71">
        <v>29706.1</v>
      </c>
      <c r="D43" s="71">
        <v>21596.2</v>
      </c>
      <c r="E43" s="70">
        <f t="shared" si="0"/>
        <v>72.699546557777708</v>
      </c>
      <c r="F43" s="71">
        <v>5310</v>
      </c>
      <c r="G43" s="70" t="s">
        <v>178</v>
      </c>
      <c r="H43" s="24"/>
      <c r="I43" s="36"/>
      <c r="J43" s="36"/>
      <c r="K43" s="37"/>
    </row>
    <row r="44" spans="1:11" ht="31.5" x14ac:dyDescent="0.2">
      <c r="A44" s="29" t="s">
        <v>179</v>
      </c>
      <c r="B44" s="30" t="s">
        <v>180</v>
      </c>
      <c r="C44" s="71">
        <v>21250.799999999999</v>
      </c>
      <c r="D44" s="71">
        <v>13952.300000000001</v>
      </c>
      <c r="E44" s="71">
        <f t="shared" si="0"/>
        <v>65.655410619835493</v>
      </c>
      <c r="F44" s="71">
        <v>13505</v>
      </c>
      <c r="G44" s="71">
        <f t="shared" si="1"/>
        <v>103.31210662717514</v>
      </c>
      <c r="H44" s="24"/>
      <c r="I44" s="36"/>
      <c r="J44" s="36"/>
      <c r="K44" s="37"/>
    </row>
    <row r="45" spans="1:11" ht="31.5" x14ac:dyDescent="0.2">
      <c r="A45" s="29" t="s">
        <v>181</v>
      </c>
      <c r="B45" s="30" t="s">
        <v>182</v>
      </c>
      <c r="C45" s="71">
        <v>20</v>
      </c>
      <c r="D45" s="71"/>
      <c r="E45" s="71"/>
      <c r="F45" s="71">
        <v>50</v>
      </c>
      <c r="G45" s="71"/>
      <c r="H45" s="24"/>
      <c r="I45" s="36"/>
      <c r="J45" s="36"/>
      <c r="K45" s="37"/>
    </row>
    <row r="46" spans="1:11" ht="36" customHeight="1" x14ac:dyDescent="0.2">
      <c r="A46" s="29" t="s">
        <v>183</v>
      </c>
      <c r="B46" s="30" t="s">
        <v>184</v>
      </c>
      <c r="C46" s="71">
        <v>39781.4</v>
      </c>
      <c r="D46" s="71">
        <v>28879.5</v>
      </c>
      <c r="E46" s="71">
        <f t="shared" si="0"/>
        <v>72.595484321818731</v>
      </c>
      <c r="F46" s="71">
        <v>28515.599999999999</v>
      </c>
      <c r="G46" s="71">
        <f t="shared" si="1"/>
        <v>101.27614358456425</v>
      </c>
      <c r="H46" s="24"/>
      <c r="I46" s="36"/>
      <c r="J46" s="36"/>
      <c r="K46" s="37"/>
    </row>
    <row r="47" spans="1:11" ht="18.75" x14ac:dyDescent="0.2">
      <c r="A47" s="33" t="s">
        <v>185</v>
      </c>
      <c r="B47" s="34" t="s">
        <v>186</v>
      </c>
      <c r="C47" s="70">
        <v>37644515.299999997</v>
      </c>
      <c r="D47" s="70">
        <v>24754193.5</v>
      </c>
      <c r="E47" s="70">
        <f t="shared" si="0"/>
        <v>65.757769233384195</v>
      </c>
      <c r="F47" s="70">
        <v>23488810.5</v>
      </c>
      <c r="G47" s="70">
        <f t="shared" si="1"/>
        <v>105.38717360762053</v>
      </c>
      <c r="H47" s="24"/>
      <c r="I47" s="36"/>
      <c r="J47" s="36"/>
      <c r="K47" s="37"/>
    </row>
    <row r="48" spans="1:11" ht="18.75" x14ac:dyDescent="0.2">
      <c r="A48" s="29" t="s">
        <v>187</v>
      </c>
      <c r="B48" s="30" t="s">
        <v>188</v>
      </c>
      <c r="C48" s="71">
        <v>9172723.5999999996</v>
      </c>
      <c r="D48" s="71">
        <v>6051034</v>
      </c>
      <c r="E48" s="71">
        <f t="shared" si="0"/>
        <v>65.967691428094483</v>
      </c>
      <c r="F48" s="71">
        <v>6248657.5</v>
      </c>
      <c r="G48" s="71">
        <f t="shared" si="1"/>
        <v>96.837344661633324</v>
      </c>
      <c r="H48" s="24"/>
      <c r="I48" s="36"/>
      <c r="J48" s="36"/>
      <c r="K48" s="37"/>
    </row>
    <row r="49" spans="1:15" ht="18.75" x14ac:dyDescent="0.2">
      <c r="A49" s="29" t="s">
        <v>189</v>
      </c>
      <c r="B49" s="30" t="s">
        <v>190</v>
      </c>
      <c r="C49" s="71">
        <v>20539633.300000001</v>
      </c>
      <c r="D49" s="71">
        <v>13731554.9</v>
      </c>
      <c r="E49" s="71">
        <f t="shared" si="0"/>
        <v>66.853943784867866</v>
      </c>
      <c r="F49" s="71">
        <v>11915759.199999999</v>
      </c>
      <c r="G49" s="71">
        <f t="shared" si="1"/>
        <v>115.23860686946409</v>
      </c>
      <c r="H49" s="24"/>
      <c r="I49" s="36"/>
      <c r="J49" s="36"/>
      <c r="K49" s="37"/>
    </row>
    <row r="50" spans="1:15" ht="18.75" x14ac:dyDescent="0.2">
      <c r="A50" s="29" t="s">
        <v>191</v>
      </c>
      <c r="B50" s="30" t="s">
        <v>192</v>
      </c>
      <c r="C50" s="71">
        <v>2590124</v>
      </c>
      <c r="D50" s="71">
        <v>1731303.3</v>
      </c>
      <c r="E50" s="71">
        <f t="shared" si="0"/>
        <v>66.84248707783874</v>
      </c>
      <c r="F50" s="71">
        <v>1707717.4</v>
      </c>
      <c r="G50" s="71">
        <f t="shared" si="1"/>
        <v>101.3811360123168</v>
      </c>
      <c r="H50" s="24"/>
      <c r="I50" s="36"/>
      <c r="J50" s="36"/>
      <c r="K50" s="37"/>
    </row>
    <row r="51" spans="1:15" ht="18.75" x14ac:dyDescent="0.2">
      <c r="A51" s="29" t="s">
        <v>193</v>
      </c>
      <c r="B51" s="30" t="s">
        <v>194</v>
      </c>
      <c r="C51" s="71">
        <v>3078754.5</v>
      </c>
      <c r="D51" s="71">
        <v>2034334.8</v>
      </c>
      <c r="E51" s="71">
        <f t="shared" si="0"/>
        <v>66.076551410643489</v>
      </c>
      <c r="F51" s="71">
        <v>1999996.4</v>
      </c>
      <c r="G51" s="71">
        <f t="shared" si="1"/>
        <v>101.71692309046156</v>
      </c>
      <c r="H51" s="24"/>
      <c r="I51" s="53"/>
      <c r="J51" s="53"/>
      <c r="K51" s="53"/>
      <c r="L51" s="53"/>
      <c r="M51" s="53"/>
      <c r="N51" s="53"/>
      <c r="O51" s="53"/>
    </row>
    <row r="52" spans="1:15" ht="31.5" x14ac:dyDescent="0.2">
      <c r="A52" s="29" t="s">
        <v>195</v>
      </c>
      <c r="B52" s="30" t="s">
        <v>196</v>
      </c>
      <c r="C52" s="71">
        <v>262566.5</v>
      </c>
      <c r="D52" s="71">
        <v>171571</v>
      </c>
      <c r="E52" s="71">
        <f t="shared" si="0"/>
        <v>65.34382718282798</v>
      </c>
      <c r="F52" s="71">
        <v>116679.3</v>
      </c>
      <c r="G52" s="71">
        <f t="shared" si="1"/>
        <v>147.04493427711685</v>
      </c>
      <c r="H52" s="24"/>
      <c r="I52" s="53"/>
      <c r="J52" s="53"/>
      <c r="K52" s="53"/>
      <c r="L52" s="53"/>
      <c r="M52" s="53"/>
      <c r="N52" s="53"/>
      <c r="O52" s="53"/>
    </row>
    <row r="53" spans="1:15" ht="18.75" customHeight="1" x14ac:dyDescent="0.2">
      <c r="A53" s="29" t="s">
        <v>197</v>
      </c>
      <c r="B53" s="30" t="s">
        <v>198</v>
      </c>
      <c r="C53" s="71">
        <v>870166.3</v>
      </c>
      <c r="D53" s="71">
        <v>292234.5</v>
      </c>
      <c r="E53" s="71">
        <f t="shared" si="0"/>
        <v>33.583752898727518</v>
      </c>
      <c r="F53" s="71">
        <v>761754.3</v>
      </c>
      <c r="G53" s="71">
        <f t="shared" si="1"/>
        <v>38.363354168135317</v>
      </c>
      <c r="H53" s="24"/>
      <c r="I53" s="53"/>
      <c r="J53" s="53"/>
      <c r="K53" s="53"/>
      <c r="L53" s="53"/>
      <c r="M53" s="53"/>
      <c r="N53" s="53"/>
      <c r="O53" s="53"/>
    </row>
    <row r="54" spans="1:15" ht="18.75" x14ac:dyDescent="0.2">
      <c r="A54" s="29" t="s">
        <v>199</v>
      </c>
      <c r="B54" s="30" t="s">
        <v>200</v>
      </c>
      <c r="C54" s="71">
        <v>1130547.1000000001</v>
      </c>
      <c r="D54" s="71">
        <v>742161</v>
      </c>
      <c r="E54" s="71">
        <f t="shared" si="0"/>
        <v>65.646181393061809</v>
      </c>
      <c r="F54" s="71">
        <v>738246.4</v>
      </c>
      <c r="G54" s="71">
        <f t="shared" si="1"/>
        <v>100.53025656474586</v>
      </c>
      <c r="H54" s="24"/>
      <c r="I54" s="36"/>
      <c r="J54" s="36"/>
      <c r="K54" s="37"/>
    </row>
    <row r="55" spans="1:15" ht="18.75" x14ac:dyDescent="0.2">
      <c r="A55" s="33" t="s">
        <v>201</v>
      </c>
      <c r="B55" s="34" t="s">
        <v>202</v>
      </c>
      <c r="C55" s="70">
        <v>5586371.4000000004</v>
      </c>
      <c r="D55" s="70">
        <v>3287039.7</v>
      </c>
      <c r="E55" s="70">
        <f t="shared" si="0"/>
        <v>58.840335964773125</v>
      </c>
      <c r="F55" s="70">
        <v>3157996.5</v>
      </c>
      <c r="G55" s="70">
        <f t="shared" si="1"/>
        <v>104.08623632103455</v>
      </c>
      <c r="H55" s="24"/>
      <c r="I55" s="36"/>
      <c r="J55" s="36"/>
      <c r="K55" s="37"/>
    </row>
    <row r="56" spans="1:15" ht="18.75" x14ac:dyDescent="0.2">
      <c r="A56" s="29" t="s">
        <v>203</v>
      </c>
      <c r="B56" s="30" t="s">
        <v>204</v>
      </c>
      <c r="C56" s="71">
        <v>4957729.7</v>
      </c>
      <c r="D56" s="71">
        <v>2859557.1</v>
      </c>
      <c r="E56" s="71">
        <f t="shared" si="0"/>
        <v>57.678761712240991</v>
      </c>
      <c r="F56" s="71">
        <v>2757153.3</v>
      </c>
      <c r="G56" s="71">
        <f t="shared" si="1"/>
        <v>103.71411339369487</v>
      </c>
      <c r="H56" s="24"/>
      <c r="I56" s="38"/>
      <c r="J56" s="36"/>
      <c r="K56" s="37"/>
    </row>
    <row r="57" spans="1:15" ht="34.5" customHeight="1" x14ac:dyDescent="0.2">
      <c r="A57" s="29" t="s">
        <v>205</v>
      </c>
      <c r="B57" s="30" t="s">
        <v>206</v>
      </c>
      <c r="C57" s="71">
        <v>628641.69999999995</v>
      </c>
      <c r="D57" s="71">
        <v>427482.6</v>
      </c>
      <c r="E57" s="71">
        <f t="shared" si="0"/>
        <v>68.000993252595237</v>
      </c>
      <c r="F57" s="71">
        <v>400843.2</v>
      </c>
      <c r="G57" s="71">
        <f t="shared" si="1"/>
        <v>106.64584056808249</v>
      </c>
      <c r="H57" s="24"/>
      <c r="I57" s="39"/>
      <c r="J57" s="36"/>
      <c r="K57" s="37"/>
    </row>
    <row r="58" spans="1:15" ht="18.75" x14ac:dyDescent="0.2">
      <c r="A58" s="33" t="s">
        <v>207</v>
      </c>
      <c r="B58" s="34" t="s">
        <v>208</v>
      </c>
      <c r="C58" s="70">
        <v>20027650.399999999</v>
      </c>
      <c r="D58" s="70">
        <v>13216797.1</v>
      </c>
      <c r="E58" s="70">
        <f t="shared" si="0"/>
        <v>65.992749204369986</v>
      </c>
      <c r="F58" s="70">
        <v>4030204.4</v>
      </c>
      <c r="G58" s="70" t="s">
        <v>209</v>
      </c>
      <c r="H58" s="24"/>
      <c r="I58" s="39"/>
      <c r="J58" s="36"/>
      <c r="K58" s="37"/>
    </row>
    <row r="59" spans="1:15" ht="18.75" x14ac:dyDescent="0.2">
      <c r="A59" s="29" t="s">
        <v>210</v>
      </c>
      <c r="B59" s="30" t="s">
        <v>211</v>
      </c>
      <c r="C59" s="71">
        <v>12698223.6</v>
      </c>
      <c r="D59" s="71">
        <v>8212427.7000000002</v>
      </c>
      <c r="E59" s="71">
        <f t="shared" si="0"/>
        <v>64.673831227857733</v>
      </c>
      <c r="F59" s="71">
        <v>2048773.4</v>
      </c>
      <c r="G59" s="71" t="s">
        <v>212</v>
      </c>
      <c r="H59" s="24"/>
      <c r="I59" s="39"/>
      <c r="J59" s="36"/>
      <c r="K59" s="37"/>
    </row>
    <row r="60" spans="1:15" ht="18.75" x14ac:dyDescent="0.2">
      <c r="A60" s="29" t="s">
        <v>213</v>
      </c>
      <c r="B60" s="30" t="s">
        <v>214</v>
      </c>
      <c r="C60" s="71">
        <v>2618938.7999999998</v>
      </c>
      <c r="D60" s="71">
        <v>1716788.8</v>
      </c>
      <c r="E60" s="71">
        <f t="shared" si="0"/>
        <v>65.552841479151795</v>
      </c>
      <c r="F60" s="71">
        <v>140393.9</v>
      </c>
      <c r="G60" s="71" t="s">
        <v>215</v>
      </c>
      <c r="H60" s="24"/>
      <c r="I60" s="39"/>
      <c r="J60" s="36"/>
      <c r="K60" s="37"/>
    </row>
    <row r="61" spans="1:15" ht="18.75" x14ac:dyDescent="0.2">
      <c r="A61" s="29" t="s">
        <v>216</v>
      </c>
      <c r="B61" s="30" t="s">
        <v>217</v>
      </c>
      <c r="C61" s="71">
        <v>522888.1</v>
      </c>
      <c r="D61" s="71">
        <v>402641.9</v>
      </c>
      <c r="E61" s="71">
        <f t="shared" si="0"/>
        <v>77.003454467600235</v>
      </c>
      <c r="F61" s="71">
        <v>30434.9</v>
      </c>
      <c r="G61" s="71" t="s">
        <v>218</v>
      </c>
      <c r="H61" s="24"/>
      <c r="I61" s="39"/>
      <c r="J61" s="36"/>
      <c r="K61" s="37"/>
    </row>
    <row r="62" spans="1:15" ht="18.75" x14ac:dyDescent="0.2">
      <c r="A62" s="29" t="s">
        <v>219</v>
      </c>
      <c r="B62" s="30" t="s">
        <v>220</v>
      </c>
      <c r="C62" s="71">
        <v>91207.3</v>
      </c>
      <c r="D62" s="71">
        <v>71611.899999999994</v>
      </c>
      <c r="E62" s="71">
        <f t="shared" si="0"/>
        <v>78.51553548893564</v>
      </c>
      <c r="F62" s="71">
        <v>59665.9</v>
      </c>
      <c r="G62" s="71">
        <f t="shared" si="1"/>
        <v>120.02148630960062</v>
      </c>
      <c r="H62" s="24"/>
      <c r="I62" s="39"/>
      <c r="J62" s="36"/>
      <c r="K62" s="37"/>
    </row>
    <row r="63" spans="1:15" ht="33.75" customHeight="1" x14ac:dyDescent="0.2">
      <c r="A63" s="29" t="s">
        <v>221</v>
      </c>
      <c r="B63" s="30" t="s">
        <v>222</v>
      </c>
      <c r="C63" s="71">
        <v>197533.4</v>
      </c>
      <c r="D63" s="71">
        <v>160709.29999999999</v>
      </c>
      <c r="E63" s="71">
        <f t="shared" si="0"/>
        <v>81.358038691178308</v>
      </c>
      <c r="F63" s="71">
        <v>136461.80000000002</v>
      </c>
      <c r="G63" s="71">
        <f t="shared" si="1"/>
        <v>117.76870889875406</v>
      </c>
      <c r="H63" s="24"/>
      <c r="I63" s="36"/>
      <c r="J63" s="36"/>
      <c r="K63" s="37"/>
    </row>
    <row r="64" spans="1:15" ht="18.75" x14ac:dyDescent="0.2">
      <c r="A64" s="29" t="s">
        <v>223</v>
      </c>
      <c r="B64" s="30" t="s">
        <v>224</v>
      </c>
      <c r="C64" s="71">
        <v>7586.4</v>
      </c>
      <c r="D64" s="71">
        <v>5748.7</v>
      </c>
      <c r="E64" s="71">
        <f t="shared" si="0"/>
        <v>75.776389328271648</v>
      </c>
      <c r="F64" s="71">
        <v>4633.6000000000004</v>
      </c>
      <c r="G64" s="71">
        <f t="shared" si="1"/>
        <v>124.06552140883977</v>
      </c>
      <c r="H64" s="24"/>
      <c r="I64" s="36"/>
      <c r="J64" s="36"/>
      <c r="K64" s="37"/>
    </row>
    <row r="65" spans="1:11" ht="18.75" x14ac:dyDescent="0.2">
      <c r="A65" s="29" t="s">
        <v>225</v>
      </c>
      <c r="B65" s="35" t="s">
        <v>226</v>
      </c>
      <c r="C65" s="71">
        <v>3891272.8</v>
      </c>
      <c r="D65" s="71">
        <v>2646868.7999999998</v>
      </c>
      <c r="E65" s="71">
        <f t="shared" si="0"/>
        <v>68.020643528256358</v>
      </c>
      <c r="F65" s="71">
        <v>1609840.9000000001</v>
      </c>
      <c r="G65" s="71" t="s">
        <v>162</v>
      </c>
      <c r="H65" s="24"/>
      <c r="I65" s="36"/>
      <c r="J65" s="36"/>
      <c r="K65" s="37"/>
    </row>
    <row r="66" spans="1:11" ht="18.75" x14ac:dyDescent="0.2">
      <c r="A66" s="33" t="s">
        <v>227</v>
      </c>
      <c r="B66" s="34" t="s">
        <v>228</v>
      </c>
      <c r="C66" s="70">
        <v>41594681.799999997</v>
      </c>
      <c r="D66" s="70">
        <v>30102505.899999999</v>
      </c>
      <c r="E66" s="70">
        <f t="shared" si="0"/>
        <v>72.371045040666715</v>
      </c>
      <c r="F66" s="70">
        <v>23112512.5</v>
      </c>
      <c r="G66" s="70">
        <f t="shared" si="1"/>
        <v>130.24332988462416</v>
      </c>
      <c r="H66" s="24"/>
      <c r="I66" s="36"/>
      <c r="J66" s="36"/>
      <c r="K66" s="37"/>
    </row>
    <row r="67" spans="1:11" ht="18.75" x14ac:dyDescent="0.2">
      <c r="A67" s="29" t="s">
        <v>229</v>
      </c>
      <c r="B67" s="30" t="s">
        <v>230</v>
      </c>
      <c r="C67" s="71">
        <v>295231.8</v>
      </c>
      <c r="D67" s="71">
        <v>222636.1</v>
      </c>
      <c r="E67" s="71">
        <f t="shared" si="0"/>
        <v>75.410609561707105</v>
      </c>
      <c r="F67" s="71">
        <v>226694.7</v>
      </c>
      <c r="G67" s="71">
        <f t="shared" si="1"/>
        <v>98.209662599081497</v>
      </c>
      <c r="H67" s="24"/>
      <c r="I67" s="36"/>
      <c r="J67" s="36"/>
      <c r="K67" s="37"/>
    </row>
    <row r="68" spans="1:11" ht="18.75" x14ac:dyDescent="0.2">
      <c r="A68" s="29" t="s">
        <v>231</v>
      </c>
      <c r="B68" s="30" t="s">
        <v>232</v>
      </c>
      <c r="C68" s="71">
        <v>6252048.9000000004</v>
      </c>
      <c r="D68" s="71">
        <v>5027456</v>
      </c>
      <c r="E68" s="71">
        <f t="shared" si="0"/>
        <v>80.412934710091605</v>
      </c>
      <c r="F68" s="71">
        <v>3793954.7</v>
      </c>
      <c r="G68" s="71">
        <f t="shared" si="1"/>
        <v>132.51228329109992</v>
      </c>
      <c r="H68" s="24"/>
      <c r="I68" s="36"/>
      <c r="J68" s="36"/>
      <c r="K68" s="37"/>
    </row>
    <row r="69" spans="1:11" ht="18.75" x14ac:dyDescent="0.2">
      <c r="A69" s="29" t="s">
        <v>233</v>
      </c>
      <c r="B69" s="30" t="s">
        <v>234</v>
      </c>
      <c r="C69" s="71">
        <v>21240003.100000001</v>
      </c>
      <c r="D69" s="71">
        <v>15654291.5</v>
      </c>
      <c r="E69" s="71">
        <f t="shared" si="0"/>
        <v>73.701926625425017</v>
      </c>
      <c r="F69" s="71">
        <v>14111347.300000001</v>
      </c>
      <c r="G69" s="71">
        <f t="shared" si="1"/>
        <v>110.93406722404173</v>
      </c>
      <c r="H69" s="24"/>
      <c r="I69" s="36"/>
      <c r="J69" s="36"/>
      <c r="K69" s="37"/>
    </row>
    <row r="70" spans="1:11" ht="18.75" x14ac:dyDescent="0.2">
      <c r="A70" s="29" t="s">
        <v>235</v>
      </c>
      <c r="B70" s="30" t="s">
        <v>236</v>
      </c>
      <c r="C70" s="71">
        <v>12494461.800000001</v>
      </c>
      <c r="D70" s="71">
        <v>8365048.7000000002</v>
      </c>
      <c r="E70" s="71">
        <f t="shared" si="0"/>
        <v>66.950052222337419</v>
      </c>
      <c r="F70" s="71">
        <v>4339362.3</v>
      </c>
      <c r="G70" s="71" t="s">
        <v>168</v>
      </c>
      <c r="H70" s="24"/>
      <c r="I70" s="36"/>
      <c r="J70" s="36"/>
      <c r="K70" s="37"/>
    </row>
    <row r="71" spans="1:11" ht="18.75" x14ac:dyDescent="0.2">
      <c r="A71" s="29" t="s">
        <v>237</v>
      </c>
      <c r="B71" s="30" t="s">
        <v>238</v>
      </c>
      <c r="C71" s="71">
        <v>1312936.2</v>
      </c>
      <c r="D71" s="71">
        <v>833073.6</v>
      </c>
      <c r="E71" s="71">
        <f t="shared" si="0"/>
        <v>63.451186737024997</v>
      </c>
      <c r="F71" s="71">
        <v>641153.5</v>
      </c>
      <c r="G71" s="71">
        <f t="shared" si="1"/>
        <v>129.9335650511149</v>
      </c>
      <c r="H71" s="24"/>
      <c r="I71" s="40"/>
      <c r="J71" s="36"/>
      <c r="K71" s="37"/>
    </row>
    <row r="72" spans="1:11" ht="18.75" x14ac:dyDescent="0.2">
      <c r="A72" s="33" t="s">
        <v>239</v>
      </c>
      <c r="B72" s="34" t="s">
        <v>240</v>
      </c>
      <c r="C72" s="70">
        <v>3293511.4</v>
      </c>
      <c r="D72" s="70">
        <v>1993283.2</v>
      </c>
      <c r="E72" s="70">
        <f t="shared" ref="E72:E87" si="2">D72/C72*100</f>
        <v>60.521521194673866</v>
      </c>
      <c r="F72" s="70">
        <v>1737164.4</v>
      </c>
      <c r="G72" s="70">
        <f t="shared" ref="G72:G87" si="3">D72/F72*100</f>
        <v>114.74349808227709</v>
      </c>
      <c r="H72" s="24"/>
      <c r="I72" s="36"/>
      <c r="J72" s="36"/>
      <c r="K72" s="37"/>
    </row>
    <row r="73" spans="1:11" ht="18.75" x14ac:dyDescent="0.2">
      <c r="A73" s="29" t="s">
        <v>241</v>
      </c>
      <c r="B73" s="30" t="s">
        <v>242</v>
      </c>
      <c r="C73" s="71">
        <v>1086066.3999999999</v>
      </c>
      <c r="D73" s="71">
        <v>697141.2</v>
      </c>
      <c r="E73" s="71">
        <f t="shared" si="2"/>
        <v>64.189555997681168</v>
      </c>
      <c r="F73" s="71">
        <v>779528</v>
      </c>
      <c r="G73" s="71">
        <f t="shared" si="3"/>
        <v>89.431194261142636</v>
      </c>
      <c r="H73" s="24"/>
      <c r="I73" s="36"/>
      <c r="J73" s="36"/>
      <c r="K73" s="37"/>
    </row>
    <row r="74" spans="1:11" ht="18.75" x14ac:dyDescent="0.2">
      <c r="A74" s="29" t="s">
        <v>243</v>
      </c>
      <c r="B74" s="30" t="s">
        <v>244</v>
      </c>
      <c r="C74" s="71">
        <v>1608451.1</v>
      </c>
      <c r="D74" s="71">
        <v>904988.6</v>
      </c>
      <c r="E74" s="71">
        <f t="shared" si="2"/>
        <v>56.264601391985117</v>
      </c>
      <c r="F74" s="71">
        <v>479542.2</v>
      </c>
      <c r="G74" s="71" t="s">
        <v>168</v>
      </c>
      <c r="H74" s="24"/>
      <c r="I74" s="38"/>
      <c r="J74" s="36"/>
      <c r="K74" s="37"/>
    </row>
    <row r="75" spans="1:11" ht="18.75" x14ac:dyDescent="0.2">
      <c r="A75" s="29" t="s">
        <v>245</v>
      </c>
      <c r="B75" s="30" t="s">
        <v>246</v>
      </c>
      <c r="C75" s="71">
        <v>503191.5</v>
      </c>
      <c r="D75" s="71">
        <v>346690.4</v>
      </c>
      <c r="E75" s="71">
        <f t="shared" si="2"/>
        <v>68.898302137456625</v>
      </c>
      <c r="F75" s="71">
        <v>439241</v>
      </c>
      <c r="G75" s="71">
        <f t="shared" si="3"/>
        <v>78.929425987100473</v>
      </c>
      <c r="H75" s="24"/>
      <c r="I75" s="36"/>
      <c r="J75" s="36"/>
      <c r="K75" s="37"/>
    </row>
    <row r="76" spans="1:11" ht="35.25" customHeight="1" x14ac:dyDescent="0.2">
      <c r="A76" s="29" t="s">
        <v>247</v>
      </c>
      <c r="B76" s="30" t="s">
        <v>248</v>
      </c>
      <c r="C76" s="71">
        <v>95802.4</v>
      </c>
      <c r="D76" s="71">
        <v>44463</v>
      </c>
      <c r="E76" s="71">
        <f t="shared" si="2"/>
        <v>46.411154626606432</v>
      </c>
      <c r="F76" s="71">
        <v>38853.199999999997</v>
      </c>
      <c r="G76" s="71">
        <f t="shared" si="3"/>
        <v>114.43845037217014</v>
      </c>
      <c r="H76" s="24"/>
      <c r="I76" s="36"/>
      <c r="J76" s="36"/>
      <c r="K76" s="37"/>
    </row>
    <row r="77" spans="1:11" ht="18.75" x14ac:dyDescent="0.2">
      <c r="A77" s="33" t="s">
        <v>249</v>
      </c>
      <c r="B77" s="34" t="s">
        <v>250</v>
      </c>
      <c r="C77" s="70">
        <v>142596.29999999999</v>
      </c>
      <c r="D77" s="70">
        <v>94510.8</v>
      </c>
      <c r="E77" s="70">
        <f t="shared" si="2"/>
        <v>66.278578055671858</v>
      </c>
      <c r="F77" s="70">
        <v>91456.3</v>
      </c>
      <c r="G77" s="70">
        <f t="shared" si="3"/>
        <v>103.33984646219014</v>
      </c>
      <c r="H77" s="24"/>
      <c r="I77" s="36"/>
      <c r="J77" s="36"/>
      <c r="K77" s="37"/>
    </row>
    <row r="78" spans="1:11" ht="18.75" x14ac:dyDescent="0.2">
      <c r="A78" s="29" t="s">
        <v>251</v>
      </c>
      <c r="B78" s="30" t="s">
        <v>252</v>
      </c>
      <c r="C78" s="71">
        <v>31501.5</v>
      </c>
      <c r="D78" s="71">
        <v>21119.3</v>
      </c>
      <c r="E78" s="71">
        <f t="shared" si="2"/>
        <v>67.042204339475902</v>
      </c>
      <c r="F78" s="71">
        <v>19580</v>
      </c>
      <c r="G78" s="71">
        <f t="shared" si="3"/>
        <v>107.86159346271707</v>
      </c>
      <c r="H78" s="24"/>
      <c r="I78" s="36"/>
      <c r="J78" s="36"/>
      <c r="K78" s="37"/>
    </row>
    <row r="79" spans="1:11" ht="18.75" x14ac:dyDescent="0.2">
      <c r="A79" s="29" t="s">
        <v>253</v>
      </c>
      <c r="B79" s="30" t="s">
        <v>254</v>
      </c>
      <c r="C79" s="71">
        <v>63769.7</v>
      </c>
      <c r="D79" s="71">
        <v>44725.4</v>
      </c>
      <c r="E79" s="71">
        <f t="shared" si="2"/>
        <v>70.135816853458621</v>
      </c>
      <c r="F79" s="71">
        <v>43855.9</v>
      </c>
      <c r="G79" s="71">
        <f t="shared" si="3"/>
        <v>101.98262947516754</v>
      </c>
      <c r="H79" s="24"/>
      <c r="I79" s="36"/>
      <c r="J79" s="36"/>
      <c r="K79" s="37"/>
    </row>
    <row r="80" spans="1:11" ht="31.5" x14ac:dyDescent="0.2">
      <c r="A80" s="29" t="s">
        <v>255</v>
      </c>
      <c r="B80" s="30" t="s">
        <v>256</v>
      </c>
      <c r="C80" s="71">
        <v>47325.1</v>
      </c>
      <c r="D80" s="71">
        <v>28666.1</v>
      </c>
      <c r="E80" s="71">
        <f t="shared" si="2"/>
        <v>60.572719339209002</v>
      </c>
      <c r="F80" s="71">
        <v>28020.400000000001</v>
      </c>
      <c r="G80" s="71">
        <f t="shared" si="3"/>
        <v>102.30439251402548</v>
      </c>
      <c r="H80" s="24"/>
      <c r="I80" s="36"/>
      <c r="J80" s="36"/>
      <c r="K80" s="37"/>
    </row>
    <row r="81" spans="1:11" ht="18.75" x14ac:dyDescent="0.2">
      <c r="A81" s="33" t="s">
        <v>257</v>
      </c>
      <c r="B81" s="34" t="s">
        <v>258</v>
      </c>
      <c r="C81" s="70">
        <v>2665865.6</v>
      </c>
      <c r="D81" s="70">
        <v>1664543.3</v>
      </c>
      <c r="E81" s="70">
        <f t="shared" si="2"/>
        <v>62.439130464791624</v>
      </c>
      <c r="F81" s="70">
        <v>1872000.3</v>
      </c>
      <c r="G81" s="70">
        <f t="shared" si="3"/>
        <v>88.917897075123335</v>
      </c>
      <c r="H81" s="24"/>
      <c r="I81" s="36"/>
      <c r="J81" s="36"/>
      <c r="K81" s="37"/>
    </row>
    <row r="82" spans="1:11" ht="34.5" customHeight="1" x14ac:dyDescent="0.2">
      <c r="A82" s="29" t="s">
        <v>259</v>
      </c>
      <c r="B82" s="30" t="s">
        <v>260</v>
      </c>
      <c r="C82" s="71">
        <v>2665865.6</v>
      </c>
      <c r="D82" s="71">
        <v>1664543.3</v>
      </c>
      <c r="E82" s="71">
        <f t="shared" si="2"/>
        <v>62.439130464791624</v>
      </c>
      <c r="F82" s="71">
        <v>1872000.3</v>
      </c>
      <c r="G82" s="71">
        <f t="shared" si="3"/>
        <v>88.917897075123335</v>
      </c>
      <c r="H82" s="24"/>
      <c r="I82" s="36"/>
      <c r="J82" s="36"/>
      <c r="K82" s="37"/>
    </row>
    <row r="83" spans="1:11" ht="31.5" hidden="1" x14ac:dyDescent="0.2">
      <c r="A83" s="33" t="s">
        <v>261</v>
      </c>
      <c r="B83" s="34" t="s">
        <v>262</v>
      </c>
      <c r="C83" s="70"/>
      <c r="D83" s="70"/>
      <c r="E83" s="70" t="e">
        <f t="shared" si="2"/>
        <v>#DIV/0!</v>
      </c>
      <c r="F83" s="70">
        <v>0</v>
      </c>
      <c r="G83" s="70" t="e">
        <f t="shared" si="3"/>
        <v>#DIV/0!</v>
      </c>
      <c r="H83" s="24"/>
      <c r="I83" s="36"/>
      <c r="J83" s="36"/>
      <c r="K83" s="37"/>
    </row>
    <row r="84" spans="1:11" ht="50.25" hidden="1" customHeight="1" x14ac:dyDescent="0.2">
      <c r="A84" s="29" t="s">
        <v>263</v>
      </c>
      <c r="B84" s="30" t="s">
        <v>264</v>
      </c>
      <c r="C84" s="71"/>
      <c r="D84" s="71"/>
      <c r="E84" s="71" t="e">
        <f t="shared" si="2"/>
        <v>#DIV/0!</v>
      </c>
      <c r="F84" s="71">
        <v>0</v>
      </c>
      <c r="G84" s="71" t="e">
        <f t="shared" si="3"/>
        <v>#DIV/0!</v>
      </c>
      <c r="H84" s="24"/>
      <c r="I84" s="36"/>
      <c r="J84" s="36"/>
      <c r="K84" s="37"/>
    </row>
    <row r="85" spans="1:11" ht="18.75" hidden="1" x14ac:dyDescent="0.2">
      <c r="A85" s="29" t="s">
        <v>265</v>
      </c>
      <c r="B85" s="30" t="s">
        <v>266</v>
      </c>
      <c r="C85" s="71"/>
      <c r="D85" s="71"/>
      <c r="E85" s="71" t="e">
        <f t="shared" si="2"/>
        <v>#DIV/0!</v>
      </c>
      <c r="F85" s="71">
        <v>0</v>
      </c>
      <c r="G85" s="71" t="e">
        <f t="shared" si="3"/>
        <v>#DIV/0!</v>
      </c>
      <c r="H85" s="24"/>
      <c r="I85" s="36"/>
      <c r="J85" s="36"/>
      <c r="K85" s="37"/>
    </row>
    <row r="86" spans="1:11" ht="33" hidden="1" customHeight="1" x14ac:dyDescent="0.2">
      <c r="A86" s="29" t="s">
        <v>267</v>
      </c>
      <c r="B86" s="30" t="s">
        <v>268</v>
      </c>
      <c r="C86" s="71"/>
      <c r="D86" s="71"/>
      <c r="E86" s="71" t="e">
        <f t="shared" si="2"/>
        <v>#DIV/0!</v>
      </c>
      <c r="F86" s="71">
        <v>0</v>
      </c>
      <c r="G86" s="71" t="e">
        <f t="shared" si="3"/>
        <v>#DIV/0!</v>
      </c>
      <c r="H86" s="24"/>
      <c r="I86" s="36"/>
      <c r="J86" s="36"/>
      <c r="K86" s="37"/>
    </row>
    <row r="87" spans="1:11" ht="19.5" customHeight="1" x14ac:dyDescent="0.25">
      <c r="A87" s="54" t="s">
        <v>269</v>
      </c>
      <c r="B87" s="55"/>
      <c r="C87" s="70">
        <f>C7+C17+C20+C26+C37+C42+C47+C55+C58+C66+C72+C77+C81+C83</f>
        <v>152477813.5</v>
      </c>
      <c r="D87" s="70">
        <f>D7+D17+D20+D26+D37+D42+D47+D55+D58+D66+D72+D77+D81+D83</f>
        <v>100464048.89999999</v>
      </c>
      <c r="E87" s="70">
        <f t="shared" si="2"/>
        <v>65.887650533498757</v>
      </c>
      <c r="F87" s="70">
        <f>F7+F17+F20+F26+F37+F42+F47+F55+F58+F66+F72+F77+F81+F83</f>
        <v>79545559.5</v>
      </c>
      <c r="G87" s="70">
        <f t="shared" si="3"/>
        <v>126.29749483376251</v>
      </c>
      <c r="H87" s="24"/>
      <c r="I87" s="36"/>
      <c r="J87" s="36"/>
      <c r="K87" s="37"/>
    </row>
    <row r="88" spans="1:11" ht="20.25" customHeight="1" x14ac:dyDescent="0.2">
      <c r="H88" s="36"/>
      <c r="I88" s="36"/>
      <c r="J88" s="36"/>
      <c r="K88" s="37"/>
    </row>
    <row r="89" spans="1:11" ht="37.5" customHeight="1" x14ac:dyDescent="0.2">
      <c r="A89" s="56"/>
      <c r="B89" s="56"/>
      <c r="C89" s="56"/>
      <c r="D89" s="56"/>
      <c r="E89" s="56"/>
      <c r="F89" s="56"/>
      <c r="G89" s="56"/>
      <c r="H89" s="36"/>
      <c r="I89" s="36"/>
      <c r="J89" s="36"/>
      <c r="K89" s="37"/>
    </row>
    <row r="90" spans="1:11" x14ac:dyDescent="0.2">
      <c r="H90" s="36"/>
      <c r="I90" s="36"/>
      <c r="J90" s="36"/>
      <c r="K90" s="36"/>
    </row>
    <row r="91" spans="1:11" x14ac:dyDescent="0.2">
      <c r="H91" s="36"/>
      <c r="I91" s="36"/>
      <c r="J91" s="36"/>
      <c r="K91" s="36"/>
    </row>
    <row r="92" spans="1:11" x14ac:dyDescent="0.2">
      <c r="H92" s="36"/>
      <c r="I92" s="36"/>
      <c r="J92" s="36"/>
      <c r="K92" s="36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1:O53"/>
    <mergeCell ref="A87:B87"/>
    <mergeCell ref="A89:G89"/>
  </mergeCells>
  <pageMargins left="0.34" right="0.18" top="0.36" bottom="0.28000000000000003" header="0.17" footer="0.17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2020-10-23T11:06:15Z</cp:lastPrinted>
  <dcterms:created xsi:type="dcterms:W3CDTF">2015-12-04T12:59:35Z</dcterms:created>
  <dcterms:modified xsi:type="dcterms:W3CDTF">2020-10-23T13:11:08Z</dcterms:modified>
</cp:coreProperties>
</file>