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9695" windowHeight="12165"/>
  </bookViews>
  <sheets>
    <sheet name="9 месяцев 2020" sheetId="1" r:id="rId1"/>
  </sheets>
  <definedNames>
    <definedName name="_xlnm._FilterDatabase" localSheetId="0" hidden="1">'9 месяцев 2020'!$B$5:$I$102</definedName>
    <definedName name="Z_2505F84B_EDD5_43D7_8CE7_AFF925DFBFF7_.wvu.Cols" localSheetId="0" hidden="1">'9 месяцев 2020'!#REF!</definedName>
    <definedName name="Z_2505F84B_EDD5_43D7_8CE7_AFF925DFBFF7_.wvu.PrintArea" localSheetId="0" hidden="1">'9 месяцев 2020'!$B$1:$I$102</definedName>
    <definedName name="Z_2505F84B_EDD5_43D7_8CE7_AFF925DFBFF7_.wvu.PrintTitles" localSheetId="0" hidden="1">'9 месяцев 2020'!$B:$B,'9 месяцев 2020'!$3:$5</definedName>
    <definedName name="Z_2505F84B_EDD5_43D7_8CE7_AFF925DFBFF7_.wvu.Rows" localSheetId="0" hidden="1">'9 месяцев 2020'!#REF!,'9 месяцев 2020'!$5:$5,'9 месяцев 2020'!#REF!,'9 месяцев 2020'!#REF!,'9 месяцев 2020'!#REF!,'9 месяцев 2020'!#REF!</definedName>
    <definedName name="Z_9D015A7B_71BF_4A38_92C8_CCD8973F5CA0_.wvu.Cols" localSheetId="0" hidden="1">'9 месяцев 2020'!#REF!,'9 месяцев 2020'!#REF!</definedName>
    <definedName name="Z_9D015A7B_71BF_4A38_92C8_CCD8973F5CA0_.wvu.FilterData" localSheetId="0" hidden="1">'9 месяцев 2020'!$B$5:$I$102</definedName>
    <definedName name="Z_9D015A7B_71BF_4A38_92C8_CCD8973F5CA0_.wvu.PrintArea" localSheetId="0" hidden="1">'9 месяцев 2020'!#REF!</definedName>
    <definedName name="Z_9D015A7B_71BF_4A38_92C8_CCD8973F5CA0_.wvu.PrintTitles" localSheetId="0" hidden="1">'9 месяцев 2020'!$B:$B,'9 месяцев 2020'!$3:$5</definedName>
    <definedName name="Z_9D015A7B_71BF_4A38_92C8_CCD8973F5CA0_.wvu.Rows" localSheetId="0" hidden="1">'9 месяцев 2020'!#REF!</definedName>
    <definedName name="_xlnm.Print_Titles" localSheetId="0">'9 месяцев 2020'!$B:$B,'9 месяцев 2020'!$3:$4</definedName>
    <definedName name="_xlnm.Print_Area" localSheetId="0">'9 месяцев 2020'!$A$1:$I$120</definedName>
  </definedNames>
  <calcPr calcId="145621"/>
</workbook>
</file>

<file path=xl/calcChain.xml><?xml version="1.0" encoding="utf-8"?>
<calcChain xmlns="http://schemas.openxmlformats.org/spreadsheetml/2006/main">
  <c r="H118" i="1" l="1"/>
  <c r="J11" i="1"/>
  <c r="J12" i="1"/>
  <c r="G117" i="1" l="1"/>
  <c r="G120" i="1"/>
  <c r="I120" i="1"/>
  <c r="I112" i="1"/>
  <c r="I110" i="1"/>
  <c r="I109" i="1"/>
  <c r="I107" i="1"/>
  <c r="I105" i="1"/>
  <c r="I104" i="1"/>
  <c r="I102" i="1"/>
  <c r="I101" i="1"/>
  <c r="I98" i="1"/>
  <c r="I96" i="1"/>
  <c r="I94" i="1"/>
  <c r="I92" i="1"/>
  <c r="I90" i="1"/>
  <c r="I86" i="1"/>
  <c r="I82" i="1"/>
  <c r="I81" i="1"/>
  <c r="I78" i="1"/>
  <c r="I77" i="1"/>
  <c r="I76" i="1"/>
  <c r="I71" i="1"/>
  <c r="I70" i="1"/>
  <c r="I68" i="1"/>
  <c r="I67" i="1"/>
  <c r="I66" i="1"/>
  <c r="I63" i="1"/>
  <c r="I62" i="1"/>
  <c r="I61" i="1"/>
  <c r="I59" i="1"/>
  <c r="I58" i="1"/>
  <c r="I57" i="1"/>
  <c r="I56" i="1"/>
  <c r="I53" i="1"/>
  <c r="I46" i="1"/>
  <c r="I44" i="1"/>
  <c r="I43" i="1"/>
  <c r="I40" i="1"/>
  <c r="I39" i="1"/>
  <c r="I38" i="1"/>
  <c r="I36" i="1"/>
  <c r="I35" i="1"/>
  <c r="I34" i="1"/>
  <c r="I33" i="1"/>
  <c r="I31" i="1"/>
  <c r="I30" i="1"/>
  <c r="I29" i="1"/>
  <c r="I28" i="1"/>
  <c r="I27" i="1"/>
  <c r="I26" i="1"/>
  <c r="I25" i="1"/>
  <c r="I24" i="1"/>
  <c r="I22" i="1"/>
  <c r="I21" i="1"/>
  <c r="I20" i="1"/>
  <c r="I19" i="1"/>
  <c r="I17" i="1"/>
  <c r="I16" i="1"/>
  <c r="I12" i="1"/>
  <c r="I11" i="1"/>
  <c r="I10" i="1"/>
  <c r="I9" i="1"/>
  <c r="I8" i="1"/>
  <c r="I7" i="1"/>
  <c r="G116" i="1"/>
  <c r="G115" i="1"/>
  <c r="G113" i="1"/>
  <c r="G112" i="1"/>
  <c r="G107" i="1"/>
  <c r="G110" i="1"/>
  <c r="G109" i="1"/>
  <c r="G105" i="1"/>
  <c r="G104" i="1"/>
  <c r="G103" i="1"/>
  <c r="G102" i="1"/>
  <c r="G101" i="1"/>
  <c r="G99" i="1"/>
  <c r="G98" i="1"/>
  <c r="G97" i="1"/>
  <c r="G96" i="1"/>
  <c r="G94" i="1"/>
  <c r="G93" i="1"/>
  <c r="G92" i="1"/>
  <c r="G90" i="1"/>
  <c r="G89" i="1"/>
  <c r="G87" i="1"/>
  <c r="G86" i="1"/>
  <c r="G85" i="1"/>
  <c r="G84" i="1"/>
  <c r="G82" i="1"/>
  <c r="G81" i="1"/>
  <c r="G79" i="1"/>
  <c r="G78" i="1"/>
  <c r="G77" i="1"/>
  <c r="G76" i="1"/>
  <c r="G74" i="1"/>
  <c r="G73" i="1"/>
  <c r="G72" i="1"/>
  <c r="G71" i="1"/>
  <c r="G70" i="1"/>
  <c r="G69" i="1"/>
  <c r="G68" i="1"/>
  <c r="G67" i="1"/>
  <c r="G66" i="1"/>
  <c r="G65" i="1"/>
  <c r="G63" i="1"/>
  <c r="G62" i="1"/>
  <c r="G61" i="1"/>
  <c r="G59" i="1"/>
  <c r="G57" i="1"/>
  <c r="G56" i="1"/>
  <c r="G54" i="1"/>
  <c r="G53" i="1"/>
  <c r="G52" i="1"/>
  <c r="G51" i="1"/>
  <c r="G50" i="1"/>
  <c r="G49" i="1"/>
  <c r="G48" i="1"/>
  <c r="G46" i="1"/>
  <c r="G45" i="1"/>
  <c r="G44" i="1"/>
  <c r="G43" i="1"/>
  <c r="G41" i="1"/>
  <c r="G40" i="1"/>
  <c r="G39" i="1"/>
  <c r="G38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2" i="1"/>
  <c r="G21" i="1"/>
  <c r="G20" i="1"/>
  <c r="G19" i="1"/>
  <c r="G18" i="1"/>
  <c r="G17" i="1"/>
  <c r="G16" i="1"/>
  <c r="G15" i="1"/>
  <c r="G13" i="1"/>
  <c r="G11" i="1"/>
  <c r="G10" i="1"/>
  <c r="G9" i="1"/>
  <c r="G8" i="1"/>
  <c r="G7" i="1"/>
  <c r="H14" i="1"/>
  <c r="F14" i="1"/>
  <c r="E14" i="1"/>
  <c r="H42" i="1"/>
  <c r="F42" i="1"/>
  <c r="G42" i="1" s="1"/>
  <c r="E42" i="1"/>
  <c r="D42" i="1"/>
  <c r="H114" i="1"/>
  <c r="F114" i="1"/>
  <c r="E114" i="1"/>
  <c r="G114" i="1"/>
  <c r="D114" i="1"/>
  <c r="H111" i="1"/>
  <c r="I111" i="1" s="1"/>
  <c r="F111" i="1"/>
  <c r="E111" i="1"/>
  <c r="G111" i="1" s="1"/>
  <c r="D111" i="1"/>
  <c r="H108" i="1"/>
  <c r="I108" i="1" s="1"/>
  <c r="F108" i="1"/>
  <c r="E108" i="1"/>
  <c r="G108" i="1" s="1"/>
  <c r="D108" i="1"/>
  <c r="H106" i="1"/>
  <c r="I106" i="1" s="1"/>
  <c r="F106" i="1"/>
  <c r="E106" i="1"/>
  <c r="D106" i="1"/>
  <c r="H100" i="1"/>
  <c r="F100" i="1"/>
  <c r="I100" i="1"/>
  <c r="E100" i="1"/>
  <c r="D100" i="1"/>
  <c r="H95" i="1"/>
  <c r="F95" i="1"/>
  <c r="G95" i="1" s="1"/>
  <c r="E95" i="1"/>
  <c r="D95" i="1"/>
  <c r="H91" i="1"/>
  <c r="F91" i="1"/>
  <c r="G91" i="1" s="1"/>
  <c r="E91" i="1"/>
  <c r="H83" i="1"/>
  <c r="F83" i="1"/>
  <c r="E83" i="1"/>
  <c r="H88" i="1"/>
  <c r="F88" i="1"/>
  <c r="G88" i="1" s="1"/>
  <c r="E88" i="1"/>
  <c r="D91" i="1"/>
  <c r="D88" i="1"/>
  <c r="D83" i="1"/>
  <c r="H80" i="1"/>
  <c r="F80" i="1"/>
  <c r="I80" i="1" s="1"/>
  <c r="E80" i="1"/>
  <c r="D80" i="1"/>
  <c r="H75" i="1"/>
  <c r="F75" i="1"/>
  <c r="E75" i="1"/>
  <c r="D75" i="1"/>
  <c r="H64" i="1"/>
  <c r="F64" i="1"/>
  <c r="E64" i="1"/>
  <c r="G64" i="1" s="1"/>
  <c r="D64" i="1"/>
  <c r="H60" i="1"/>
  <c r="F60" i="1"/>
  <c r="E60" i="1"/>
  <c r="D60" i="1"/>
  <c r="H55" i="1"/>
  <c r="F55" i="1"/>
  <c r="I55" i="1"/>
  <c r="E55" i="1"/>
  <c r="D55" i="1"/>
  <c r="H47" i="1"/>
  <c r="F47" i="1"/>
  <c r="G47" i="1" s="1"/>
  <c r="E47" i="1"/>
  <c r="D47" i="1"/>
  <c r="H37" i="1"/>
  <c r="F37" i="1"/>
  <c r="E37" i="1"/>
  <c r="D37" i="1"/>
  <c r="H23" i="1"/>
  <c r="F23" i="1"/>
  <c r="I23" i="1" s="1"/>
  <c r="E23" i="1"/>
  <c r="D23" i="1"/>
  <c r="D14" i="1"/>
  <c r="H6" i="1"/>
  <c r="I6" i="1" s="1"/>
  <c r="F6" i="1"/>
  <c r="E6" i="1"/>
  <c r="E118" i="1" s="1"/>
  <c r="E119" i="1" s="1"/>
  <c r="D6" i="1"/>
  <c r="G14" i="1"/>
  <c r="G23" i="1"/>
  <c r="I88" i="1"/>
  <c r="G55" i="1"/>
  <c r="G106" i="1"/>
  <c r="G60" i="1"/>
  <c r="G100" i="1"/>
  <c r="D118" i="1"/>
  <c r="F118" i="1"/>
  <c r="F119" i="1" s="1"/>
  <c r="I60" i="1"/>
  <c r="G75" i="1"/>
  <c r="I75" i="1"/>
  <c r="I37" i="1"/>
  <c r="I47" i="1"/>
  <c r="G6" i="1"/>
  <c r="G83" i="1"/>
  <c r="I42" i="1"/>
  <c r="G37" i="1"/>
  <c r="G119" i="1" l="1"/>
  <c r="G118" i="1"/>
  <c r="I91" i="1"/>
  <c r="G80" i="1"/>
  <c r="H119" i="1" l="1"/>
  <c r="I118" i="1"/>
  <c r="I119" i="1" l="1"/>
</calcChain>
</file>

<file path=xl/sharedStrings.xml><?xml version="1.0" encoding="utf-8"?>
<sst xmlns="http://schemas.openxmlformats.org/spreadsheetml/2006/main" count="364" uniqueCount="253">
  <si>
    <t>Наименование</t>
  </si>
  <si>
    <t xml:space="preserve">Исполнение </t>
  </si>
  <si>
    <t>Подпрограмма «Развитие системы дошкольного образования»</t>
  </si>
  <si>
    <t>Подпрограмма «Развитие системы общего и дополнительного образования»</t>
  </si>
  <si>
    <t>Подпрограмма «Поддержка одаренных детей Саратовской области»</t>
  </si>
  <si>
    <t>Подпрограмма «Развитие профессионального образования»</t>
  </si>
  <si>
    <t>Подпрограмма «Социальная адаптация детей-сирот, детей, оставшихся без попечения родителей»</t>
  </si>
  <si>
    <t>Подпрограмма «Развитие финансовой грамотности населения области»</t>
  </si>
  <si>
    <t>Подпрограмма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</si>
  <si>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</si>
  <si>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</si>
  <si>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«Старшее поколение»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</si>
  <si>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</si>
  <si>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«Комплексное освоение и развитие территорий в целях жилищного строительства»</t>
  </si>
  <si>
    <t>Подпрограмма «Обеспечение жилыми помещениями молодых семей»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</si>
  <si>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</si>
  <si>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</si>
  <si>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</si>
  <si>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</si>
  <si>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</si>
  <si>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</si>
  <si>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</si>
  <si>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</si>
  <si>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«Музеи»</t>
  </si>
  <si>
    <t>Подпрограмма «Театры»</t>
  </si>
  <si>
    <t>Подпрограмма «Концертные организации и коллективы»</t>
  </si>
  <si>
    <t>Подпрограмма «Библиотеки»</t>
  </si>
  <si>
    <t>Подпрограмма «Культурно-досуговые учреждения»</t>
  </si>
  <si>
    <t>Подпрограмма «Государственная охрана, сохранение и популяризация объектов культурного наследия»</t>
  </si>
  <si>
    <t>Подпрограмма «Архивы»</t>
  </si>
  <si>
    <t>Подпрограмма «Творческое развитие детей и молодежи в сфере культуры»</t>
  </si>
  <si>
    <t>Подпрограмма «Укрепление материально-технической базы учреждений в сфере культуры»</t>
  </si>
  <si>
    <t>Подпрограмма «Развитие кадрового потенциала сферы культуры»</t>
  </si>
  <si>
    <t>Подпрограмма «Популяризация культурных традиций»</t>
  </si>
  <si>
    <t>Подпрограмма «Гармонизация межнациональных отношений и этнокультурное развитие народов Саратовской области»</t>
  </si>
  <si>
    <t>Подпрограмма «Туризм»</t>
  </si>
  <si>
    <t>Подпрограмма «Молодежная политика»</t>
  </si>
  <si>
    <t>Подпрограмма «Материально-техническая база спорта»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</si>
  <si>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</si>
  <si>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малого и среднего предпринимательства в  Саратовской области»</t>
  </si>
  <si>
    <t>Подпрограмма «Формирование электронного правительства»</t>
  </si>
  <si>
    <t>Подпрограмма «Модернизация и развитие транспортного комплекса Саратовской области»</t>
  </si>
  <si>
    <t>Подпрограмма «Повышение безопасности дорожного движения в Саратовской области»</t>
  </si>
  <si>
    <t>Подпрограмма «Обеспечение населения твердым топливом»</t>
  </si>
  <si>
    <t>Подпрограмма «Энергосбережение и повышение энергоэффективности теплоснабжения и системы коммунальной инфраструктуры»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</si>
  <si>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</si>
  <si>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</si>
  <si>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Подпрограмма «Профилактика терроризма и экстремизма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</si>
  <si>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</si>
  <si>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«Управление региональными финансами Саратовской области»</t>
  </si>
  <si>
    <t>Подпрограмма «Развитие и государственная поддержка промышленных предприятий обрабатывающих производств»</t>
  </si>
  <si>
    <t>Подпрограмма «Физическая культура и спорт. Подготовка спортивного резерва»</t>
  </si>
  <si>
    <t>Код целевой статьи расходов</t>
  </si>
  <si>
    <t>% исполнения к утвержденным бюджетным назначениям</t>
  </si>
  <si>
    <t>тыс. рублей</t>
  </si>
  <si>
    <t>ИТОГО ПО ПРОГРАММАМ</t>
  </si>
  <si>
    <t>РАСХОДЫ всего</t>
  </si>
  <si>
    <t xml:space="preserve">Сведения об исполнении областного бюджета Саратовской области по расходам в разрезе государственных программ </t>
  </si>
  <si>
    <t xml:space="preserve">Утверждено в гос. программе (годовой план) </t>
  </si>
  <si>
    <t>Темп роста к соответствующему периоду прошлого года, %</t>
  </si>
  <si>
    <t>Непрограммные расходы</t>
  </si>
  <si>
    <t>Государственная программа Саратовской области «Развитие промышленности в Саратовской области»</t>
  </si>
  <si>
    <t>Подпрограмма «Сопровождение инвалидов молодого возраста при трудоустройстве»</t>
  </si>
  <si>
    <t>Подпрограмма «Сокращение административных барьеров, повышение доступности государственных услуг»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</si>
  <si>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</si>
  <si>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</si>
  <si>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Подпрограмма «Информационная открытость органов государственной власти области»</t>
  </si>
  <si>
    <t>Подпрограмма «Гражданско-патриотическое воспитание граждан»</t>
  </si>
  <si>
    <t>Подпрограмма «Военно-патриотическое воспитание граждан»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</si>
  <si>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</si>
  <si>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</si>
  <si>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Подпрограмма «Система образования в сфере культуры»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</si>
  <si>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</si>
  <si>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</si>
  <si>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</si>
  <si>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Подпрограмма «Капитальный ремонт и ремонт в многоквартирных домах Саратовской области»</t>
  </si>
  <si>
    <t>Подпрограмма «Обеспечение жилыми помещениями детей-сирот и детей, оставшихся без попечения родителей»</t>
  </si>
  <si>
    <t>Подпрограмма «Повышение качества водоснабжения и водоотведения»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</si>
  <si>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</si>
  <si>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</si>
  <si>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Подпрограмма «Развитие мелиорации земель сельскохозяйственного назначения Саратовской области»</t>
  </si>
  <si>
    <t>Подпрограмма «Устойчивое развитие сельских территорий Саратовской области»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</si>
  <si>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</si>
  <si>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</si>
  <si>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</si>
  <si>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</si>
  <si>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Государственная программа Саратовской области «Развитие транспортной системы»</t>
  </si>
  <si>
    <t>Подпрограмма  «Развитие и обеспечение сохранности сети автомобильных дорог Саратовской области»</t>
  </si>
  <si>
    <t>Государственная программа Саратовской области «Информационное общество»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</si>
  <si>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</si>
  <si>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</si>
  <si>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«Противодействие коррупции в Саратовской области»</t>
  </si>
  <si>
    <t>Подпрограмма «Материально-техническая база и кадровый потенциал сферы занятости, труда и миграции Саратовской области»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</si>
  <si>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</si>
  <si>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Подпрограмма «Обеспечение устойчивого сокращения непригодного для проживания жилищного фонда»</t>
  </si>
  <si>
    <t>52 0 00 00000</t>
  </si>
  <si>
    <t>52 1 00 00000</t>
  </si>
  <si>
    <t>52 2 00 00000</t>
  </si>
  <si>
    <t>52 3 00 00000</t>
  </si>
  <si>
    <t>52 4 00 00000</t>
  </si>
  <si>
    <t>52 5 00 00000</t>
  </si>
  <si>
    <t>52 7 00 00000</t>
  </si>
  <si>
    <t>54 0 00 00000</t>
  </si>
  <si>
    <t>54 1 00 00000</t>
  </si>
  <si>
    <t>54 3 00 00000</t>
  </si>
  <si>
    <t>54 4 00 00000</t>
  </si>
  <si>
    <t>54 6 00 00000</t>
  </si>
  <si>
    <t>54 7 00 00000</t>
  </si>
  <si>
    <t>54 8 00 00000</t>
  </si>
  <si>
    <t>54 9 00 00000</t>
  </si>
  <si>
    <t>55 0 00 00000</t>
  </si>
  <si>
    <t>55 1 00 00000</t>
  </si>
  <si>
    <t>55 2 00 00000</t>
  </si>
  <si>
    <t>55 3 00 00000</t>
  </si>
  <si>
    <t>55 4 00 00000</t>
  </si>
  <si>
    <t>55 5 00 00000</t>
  </si>
  <si>
    <t>55 6 00 00000</t>
  </si>
  <si>
    <t>55 7 00 00000</t>
  </si>
  <si>
    <t>55 8 00 00000</t>
  </si>
  <si>
    <t>55 9 00 00000</t>
  </si>
  <si>
    <t>55 А 00 00000</t>
  </si>
  <si>
    <t>55 Б 00 00000</t>
  </si>
  <si>
    <t>55 Г 00 00000</t>
  </si>
  <si>
    <t>55 Д 00 00000</t>
  </si>
  <si>
    <t>56 0 00 00000</t>
  </si>
  <si>
    <t>56 1 00 00000</t>
  </si>
  <si>
    <t>56 2 00 00000</t>
  </si>
  <si>
    <t>56 3 00 00000</t>
  </si>
  <si>
    <t>56 4 00 00000</t>
  </si>
  <si>
    <t>58 0 00 00000</t>
  </si>
  <si>
    <t>58 1 00 00000</t>
  </si>
  <si>
    <t>58 2 00 00000</t>
  </si>
  <si>
    <t>58 3 00 00000</t>
  </si>
  <si>
    <t>58 5 00 00000</t>
  </si>
  <si>
    <t>5A 0 00 00000</t>
  </si>
  <si>
    <t>5А 1 00 00000</t>
  </si>
  <si>
    <t>5А 2 00 00000</t>
  </si>
  <si>
    <t>5А 3 00 00000</t>
  </si>
  <si>
    <t>5А 4 00 00000</t>
  </si>
  <si>
    <t>5А 5 00 00000</t>
  </si>
  <si>
    <t>5А 6 00 00000</t>
  </si>
  <si>
    <t>5Е 0 00 00000</t>
  </si>
  <si>
    <t>5Е 1 00 00000</t>
  </si>
  <si>
    <t>5Е 2 00 00000</t>
  </si>
  <si>
    <t>5Е 3 00 00000</t>
  </si>
  <si>
    <t>5Е 4 00 00000</t>
  </si>
  <si>
    <t>5Е 5 00 0000</t>
  </si>
  <si>
    <t>5Е 6 00 00000</t>
  </si>
  <si>
    <t>5Е 7 00 00000</t>
  </si>
  <si>
    <t>5Е 8 00 00000</t>
  </si>
  <si>
    <t>5Е 9 00 00000</t>
  </si>
  <si>
    <t>5Е А 00 00000</t>
  </si>
  <si>
    <t>5Г 0 00 00000</t>
  </si>
  <si>
    <t>5Г 1 00 00000</t>
  </si>
  <si>
    <t>5Г 2 00 00000</t>
  </si>
  <si>
    <t>5Г 3 00 00000</t>
  </si>
  <si>
    <t>5Г 4 00 00000</t>
  </si>
  <si>
    <t>5Д 0 00 00000</t>
  </si>
  <si>
    <t>5Д 1 00 00000</t>
  </si>
  <si>
    <t>5Д 2 00 00000</t>
  </si>
  <si>
    <t>5Д 3 00 00000</t>
  </si>
  <si>
    <t>5Ж 0 00 00000</t>
  </si>
  <si>
    <t>5Ж 1 00 00000</t>
  </si>
  <si>
    <t>5Ж 2 00 00000</t>
  </si>
  <si>
    <t>5Ж 3 00 00000</t>
  </si>
  <si>
    <t>5И 0 00 00000</t>
  </si>
  <si>
    <t>5И 1 00 00000</t>
  </si>
  <si>
    <t>5И 2 00 00000</t>
  </si>
  <si>
    <t>62 0 00 00000</t>
  </si>
  <si>
    <t>62 1 00 00000</t>
  </si>
  <si>
    <t>62 2 00 00000</t>
  </si>
  <si>
    <t>62 3 00 00000</t>
  </si>
  <si>
    <t>62 4 00 00000</t>
  </si>
  <si>
    <t>63 0 00 00000</t>
  </si>
  <si>
    <t>63 1 00 00000</t>
  </si>
  <si>
    <t>63 2 00 00000</t>
  </si>
  <si>
    <t>64 0 00 00000</t>
  </si>
  <si>
    <t>64 1 00 00000</t>
  </si>
  <si>
    <t>64 2 00 00000</t>
  </si>
  <si>
    <t>64 3 00 00000</t>
  </si>
  <si>
    <t>65 0 00 00000</t>
  </si>
  <si>
    <t>65 1 00 00000</t>
  </si>
  <si>
    <t>65 2 00 00000</t>
  </si>
  <si>
    <t>65 3 00 00000</t>
  </si>
  <si>
    <t>65 4 00 00000</t>
  </si>
  <si>
    <t>66 0 00 00000</t>
  </si>
  <si>
    <t>66 1 00 00000</t>
  </si>
  <si>
    <t>66 2 00 00000</t>
  </si>
  <si>
    <t>66 3 00 00000</t>
  </si>
  <si>
    <t>66 4 00 00000</t>
  </si>
  <si>
    <t>66 5 00 00000</t>
  </si>
  <si>
    <t>67 0 00 00000</t>
  </si>
  <si>
    <t>67 8 00 00000</t>
  </si>
  <si>
    <t>68 0 00 00000</t>
  </si>
  <si>
    <t>68 1 00 00000</t>
  </si>
  <si>
    <t>68 2 00 00000</t>
  </si>
  <si>
    <t>69 0 00 00000</t>
  </si>
  <si>
    <t>69 1 00 00000</t>
  </si>
  <si>
    <t>69 2 00 00000</t>
  </si>
  <si>
    <t>5Ж 5 00 00000</t>
  </si>
  <si>
    <t>Подпрограмма  «Развитие рынка газового моторного топлива в Саратовской области»</t>
  </si>
  <si>
    <t>5А 8 00 00000</t>
  </si>
  <si>
    <t>Подпрограмма «Совершенствование управления системой образования»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</si>
  <si>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</si>
  <si>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70 0 00 00000</t>
  </si>
  <si>
    <t>70 1 00 00000</t>
  </si>
  <si>
    <t>70 2 00 00000</t>
  </si>
  <si>
    <t>70 3 00 00000</t>
  </si>
  <si>
    <t>Государственная программа Саратовской области «Комплексное развитие сельских территорий»</t>
  </si>
  <si>
    <t>Подпрограмма «Создание условий для обеспечения доступным и комфортным жильем сельского населения»</t>
  </si>
  <si>
    <t>Подпрограмма «Развитие рынка труда (кадрового потенциала) на сельских территориях»</t>
  </si>
  <si>
    <t>Подпрограмма «Создание и развитие инфраструктуры на сельских территориях»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</si>
  <si>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</si>
  <si>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</si>
  <si>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</si>
  <si>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</si>
  <si>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</si>
  <si>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</si>
  <si>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</si>
  <si>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</si>
  <si>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</si>
  <si>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</si>
  <si>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</si>
  <si>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Государственная программа Саратовской области «Повышение энергоэффективности и энергосбережения в Саратовской области»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</si>
  <si>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</si>
  <si>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</si>
  <si>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</si>
  <si>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 xml:space="preserve">Государственная программа Саратовской области «Развитие государственного и муниципального управления» </t>
  </si>
  <si>
    <t>Подпрограмма «Развитие местного самоуправления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</si>
  <si>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</si>
  <si>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</si>
  <si>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на 1 октября 2020 года</t>
  </si>
  <si>
    <t>на 1 октября 2019 года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</si>
  <si>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</si>
  <si>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</si>
  <si>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</si>
  <si>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</si>
  <si>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Х</t>
  </si>
  <si>
    <t>в 3 раза</t>
  </si>
  <si>
    <t>в 3,4 раза</t>
  </si>
  <si>
    <t>в 2,5 раза</t>
  </si>
  <si>
    <t>в 2,3 раза</t>
  </si>
  <si>
    <t>в 4,6 раза</t>
  </si>
  <si>
    <t>в 2,4 раза</t>
  </si>
  <si>
    <t>в 2 раза</t>
  </si>
  <si>
    <t>в 7 раз</t>
  </si>
  <si>
    <t>в 8,9 раза</t>
  </si>
  <si>
    <t>в 4,5 раза</t>
  </si>
  <si>
    <t>в 9 раз</t>
  </si>
  <si>
    <r>
      <t>Утвержденные бюджетные назначения (годовой план)</t>
    </r>
    <r>
      <rPr>
        <b/>
        <sz val="12"/>
        <color indexed="10"/>
        <rFont val="Times New Roman"/>
        <family val="1"/>
        <charset val="204"/>
      </rPr>
      <t xml:space="preserve"> </t>
    </r>
  </si>
  <si>
    <t>в 875 раз</t>
  </si>
  <si>
    <t>в 6 раз</t>
  </si>
  <si>
    <t>в 2,1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</si>
</sst>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 ;[Red]\-#,##0.0\ "/>
    <numFmt numFmtId="165" formatCode="0000000"/>
    <numFmt numFmtId="166" formatCode="#,##0.0"/>
    <numFmt numFmtId="171" formatCode="0.0"/>
  </numFmts>
  <fonts count="22" x14ac:knownFonts="1"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sz val="10"/>
      <color indexed="9"/>
      <name val="Cambria"/>
      <family val="1"/>
      <charset val="204"/>
    </font>
    <font>
      <b/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sz val="16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1" fillId="0" borderId="0"/>
    <xf numFmtId="0" fontId="13" fillId="0" borderId="0"/>
    <xf numFmtId="0" fontId="13" fillId="0" borderId="0"/>
    <xf numFmtId="0" fontId="1" fillId="0" borderId="0"/>
  </cellStyleXfs>
  <cellXfs count="65">
    <xf numFmtId="0" fontId="0" fillId="0" borderId="0" xfId="0"/>
    <xf numFmtId="0" fontId="2" fillId="0" borderId="0" xfId="5" applyFont="1" applyFill="1"/>
    <xf numFmtId="0" fontId="2" fillId="0" borderId="0" xfId="5" applyFont="1" applyFill="1" applyBorder="1"/>
    <xf numFmtId="0" fontId="3" fillId="0" borderId="0" xfId="5" applyFont="1" applyFill="1"/>
    <xf numFmtId="0" fontId="4" fillId="0" borderId="0" xfId="5" applyFont="1" applyFill="1"/>
    <xf numFmtId="0" fontId="5" fillId="0" borderId="0" xfId="5" applyFont="1" applyFill="1" applyAlignment="1">
      <alignment horizontal="left"/>
    </xf>
    <xf numFmtId="0" fontId="3" fillId="0" borderId="0" xfId="5" applyFont="1" applyFill="1" applyAlignment="1">
      <alignment horizontal="center" vertical="center" wrapText="1"/>
    </xf>
    <xf numFmtId="0" fontId="7" fillId="0" borderId="1" xfId="5" applyFont="1" applyFill="1" applyBorder="1" applyAlignment="1">
      <alignment horizontal="center"/>
    </xf>
    <xf numFmtId="164" fontId="6" fillId="0" borderId="0" xfId="5" applyNumberFormat="1" applyFont="1" applyFill="1" applyBorder="1" applyAlignment="1">
      <alignment horizontal="center"/>
    </xf>
    <xf numFmtId="166" fontId="3" fillId="0" borderId="0" xfId="5" applyNumberFormat="1" applyFont="1" applyFill="1"/>
    <xf numFmtId="166" fontId="2" fillId="0" borderId="0" xfId="5" applyNumberFormat="1" applyFont="1" applyFill="1" applyBorder="1" applyAlignment="1">
      <alignment horizontal="right"/>
    </xf>
    <xf numFmtId="166" fontId="3" fillId="0" borderId="0" xfId="5" applyNumberFormat="1" applyFont="1" applyFill="1" applyAlignment="1">
      <alignment horizontal="right"/>
    </xf>
    <xf numFmtId="0" fontId="7" fillId="2" borderId="1" xfId="5" applyFont="1" applyFill="1" applyBorder="1" applyAlignment="1">
      <alignment horizontal="center"/>
    </xf>
    <xf numFmtId="165" fontId="7" fillId="2" borderId="1" xfId="5" applyNumberFormat="1" applyFont="1" applyFill="1" applyBorder="1" applyAlignment="1" applyProtection="1">
      <alignment horizontal="center"/>
      <protection hidden="1"/>
    </xf>
    <xf numFmtId="0" fontId="3" fillId="2" borderId="1" xfId="5" applyFont="1" applyFill="1" applyBorder="1" applyAlignment="1"/>
    <xf numFmtId="0" fontId="14" fillId="0" borderId="0" xfId="5" applyFont="1" applyFill="1" applyAlignment="1">
      <alignment vertical="top" wrapText="1"/>
    </xf>
    <xf numFmtId="166" fontId="7" fillId="0" borderId="0" xfId="5" applyNumberFormat="1" applyFont="1" applyFill="1"/>
    <xf numFmtId="166" fontId="7" fillId="0" borderId="0" xfId="5" applyNumberFormat="1" applyFont="1" applyFill="1" applyAlignment="1">
      <alignment horizontal="right"/>
    </xf>
    <xf numFmtId="166" fontId="7" fillId="3" borderId="1" xfId="5" applyNumberFormat="1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165" fontId="7" fillId="4" borderId="1" xfId="5" applyNumberFormat="1" applyFont="1" applyFill="1" applyBorder="1" applyAlignment="1" applyProtection="1">
      <alignment horizontal="center" vertical="center"/>
      <protection hidden="1"/>
    </xf>
    <xf numFmtId="165" fontId="9" fillId="5" borderId="1" xfId="5" applyNumberFormat="1" applyFont="1" applyFill="1" applyBorder="1" applyAlignment="1" applyProtection="1">
      <alignment horizontal="center" vertical="center"/>
      <protection hidden="1"/>
    </xf>
    <xf numFmtId="165" fontId="7" fillId="0" borderId="1" xfId="5" applyNumberFormat="1" applyFont="1" applyFill="1" applyBorder="1" applyAlignment="1" applyProtection="1">
      <alignment horizontal="center" vertical="center"/>
      <protection hidden="1"/>
    </xf>
    <xf numFmtId="0" fontId="3" fillId="0" borderId="1" xfId="5" applyFont="1" applyFill="1" applyBorder="1" applyAlignment="1">
      <alignment vertical="center"/>
    </xf>
    <xf numFmtId="165" fontId="7" fillId="4" borderId="1" xfId="5" applyNumberFormat="1" applyFont="1" applyFill="1" applyBorder="1" applyAlignment="1" applyProtection="1">
      <alignment vertical="center" wrapText="1"/>
      <protection hidden="1"/>
    </xf>
    <xf numFmtId="165" fontId="9" fillId="5" borderId="1" xfId="5" applyNumberFormat="1" applyFont="1" applyFill="1" applyBorder="1" applyAlignment="1" applyProtection="1">
      <alignment horizontal="left" vertical="center" wrapText="1"/>
      <protection hidden="1"/>
    </xf>
    <xf numFmtId="165" fontId="7" fillId="0" borderId="1" xfId="5" applyNumberFormat="1" applyFont="1" applyFill="1" applyBorder="1" applyAlignment="1" applyProtection="1">
      <alignment vertical="center" wrapText="1"/>
      <protection hidden="1"/>
    </xf>
    <xf numFmtId="165" fontId="7" fillId="0" borderId="1" xfId="5" applyNumberFormat="1" applyFont="1" applyFill="1" applyBorder="1" applyAlignment="1" applyProtection="1">
      <alignment horizontal="left" vertical="center" wrapText="1"/>
      <protection hidden="1"/>
    </xf>
    <xf numFmtId="0" fontId="7" fillId="4" borderId="1" xfId="5" applyNumberFormat="1" applyFont="1" applyFill="1" applyBorder="1" applyAlignment="1" applyProtection="1">
      <alignment vertical="center" wrapText="1"/>
      <protection hidden="1"/>
    </xf>
    <xf numFmtId="165" fontId="7" fillId="4" borderId="1" xfId="5" applyNumberFormat="1" applyFont="1" applyFill="1" applyBorder="1" applyAlignment="1" applyProtection="1">
      <alignment horizontal="center" vertical="center" wrapText="1"/>
      <protection hidden="1"/>
    </xf>
    <xf numFmtId="165" fontId="15" fillId="4" borderId="1" xfId="5" applyNumberFormat="1" applyFont="1" applyFill="1" applyBorder="1" applyAlignment="1" applyProtection="1">
      <alignment vertical="center" wrapText="1"/>
      <protection hidden="1"/>
    </xf>
    <xf numFmtId="165" fontId="15" fillId="4" borderId="1" xfId="5" applyNumberFormat="1" applyFont="1" applyFill="1" applyBorder="1" applyAlignment="1" applyProtection="1">
      <alignment horizontal="center"/>
      <protection hidden="1"/>
    </xf>
    <xf numFmtId="0" fontId="16" fillId="0" borderId="0" xfId="5" applyFont="1" applyFill="1"/>
    <xf numFmtId="165" fontId="17" fillId="5" borderId="1" xfId="5" applyNumberFormat="1" applyFont="1" applyFill="1" applyBorder="1" applyAlignment="1" applyProtection="1">
      <alignment horizontal="left" vertical="center" wrapText="1"/>
      <protection hidden="1"/>
    </xf>
    <xf numFmtId="165" fontId="17" fillId="2" borderId="1" xfId="5" applyNumberFormat="1" applyFont="1" applyFill="1" applyBorder="1" applyAlignment="1" applyProtection="1">
      <alignment horizontal="center"/>
      <protection hidden="1"/>
    </xf>
    <xf numFmtId="0" fontId="15" fillId="4" borderId="1" xfId="5" applyNumberFormat="1" applyFont="1" applyFill="1" applyBorder="1" applyAlignment="1" applyProtection="1">
      <alignment vertical="center" wrapText="1"/>
      <protection hidden="1"/>
    </xf>
    <xf numFmtId="165" fontId="15" fillId="4" borderId="1" xfId="5" applyNumberFormat="1" applyFont="1" applyFill="1" applyBorder="1" applyAlignment="1" applyProtection="1">
      <alignment horizontal="center" wrapText="1"/>
      <protection hidden="1"/>
    </xf>
    <xf numFmtId="165" fontId="15" fillId="2" borderId="1" xfId="5" applyNumberFormat="1" applyFont="1" applyFill="1" applyBorder="1" applyAlignment="1" applyProtection="1">
      <alignment horizontal="center"/>
      <protection hidden="1"/>
    </xf>
    <xf numFmtId="164" fontId="18" fillId="0" borderId="1" xfId="5" applyNumberFormat="1" applyFont="1" applyFill="1" applyBorder="1" applyAlignment="1">
      <alignment horizontal="right"/>
    </xf>
    <xf numFmtId="164" fontId="19" fillId="4" borderId="1" xfId="5" applyNumberFormat="1" applyFont="1" applyFill="1" applyBorder="1" applyAlignment="1">
      <alignment horizontal="right"/>
    </xf>
    <xf numFmtId="166" fontId="18" fillId="5" borderId="1" xfId="5" applyNumberFormat="1" applyFont="1" applyFill="1" applyBorder="1" applyAlignment="1">
      <alignment horizontal="right"/>
    </xf>
    <xf numFmtId="164" fontId="18" fillId="5" borderId="1" xfId="5" applyNumberFormat="1" applyFont="1" applyFill="1" applyBorder="1" applyAlignment="1">
      <alignment horizontal="right"/>
    </xf>
    <xf numFmtId="166" fontId="18" fillId="5" borderId="1" xfId="5" applyNumberFormat="1" applyFont="1" applyFill="1" applyBorder="1" applyAlignment="1" applyProtection="1">
      <alignment horizontal="right"/>
      <protection hidden="1"/>
    </xf>
    <xf numFmtId="166" fontId="19" fillId="0" borderId="1" xfId="5" applyNumberFormat="1" applyFont="1" applyFill="1" applyBorder="1" applyAlignment="1">
      <alignment horizontal="right"/>
    </xf>
    <xf numFmtId="166" fontId="19" fillId="5" borderId="1" xfId="5" applyNumberFormat="1" applyFont="1" applyFill="1" applyBorder="1" applyAlignment="1">
      <alignment horizontal="right"/>
    </xf>
    <xf numFmtId="164" fontId="19" fillId="5" borderId="1" xfId="5" applyNumberFormat="1" applyFont="1" applyFill="1" applyBorder="1" applyAlignment="1">
      <alignment horizontal="right"/>
    </xf>
    <xf numFmtId="166" fontId="19" fillId="0" borderId="1" xfId="5" applyNumberFormat="1" applyFont="1" applyFill="1" applyBorder="1"/>
    <xf numFmtId="166" fontId="19" fillId="5" borderId="1" xfId="5" applyNumberFormat="1" applyFont="1" applyFill="1" applyBorder="1"/>
    <xf numFmtId="0" fontId="18" fillId="0" borderId="0" xfId="0" applyFont="1"/>
    <xf numFmtId="166" fontId="18" fillId="0" borderId="0" xfId="0" applyNumberFormat="1" applyFont="1"/>
    <xf numFmtId="166" fontId="18" fillId="0" borderId="1" xfId="5" applyNumberFormat="1" applyFont="1" applyFill="1" applyBorder="1" applyAlignment="1">
      <alignment horizontal="right"/>
    </xf>
    <xf numFmtId="166" fontId="18" fillId="0" borderId="1" xfId="0" applyNumberFormat="1" applyFont="1" applyBorder="1" applyAlignment="1">
      <alignment horizontal="right"/>
    </xf>
    <xf numFmtId="166" fontId="18" fillId="0" borderId="1" xfId="0" applyNumberFormat="1" applyFont="1" applyBorder="1"/>
    <xf numFmtId="166" fontId="19" fillId="0" borderId="1" xfId="5" applyNumberFormat="1" applyFont="1" applyFill="1" applyBorder="1" applyAlignment="1">
      <alignment horizontal="center"/>
    </xf>
    <xf numFmtId="0" fontId="20" fillId="0" borderId="1" xfId="5" applyFont="1" applyFill="1" applyBorder="1" applyAlignment="1">
      <alignment horizontal="center"/>
    </xf>
    <xf numFmtId="0" fontId="9" fillId="0" borderId="0" xfId="5" applyFont="1" applyFill="1" applyAlignment="1">
      <alignment horizontal="left" vertical="center" wrapText="1"/>
    </xf>
    <xf numFmtId="0" fontId="9" fillId="0" borderId="0" xfId="5" applyFont="1" applyFill="1" applyAlignment="1">
      <alignment horizontal="left" vertical="center"/>
    </xf>
    <xf numFmtId="0" fontId="10" fillId="0" borderId="0" xfId="5" applyFont="1" applyFill="1" applyAlignment="1">
      <alignment horizontal="center" wrapText="1"/>
    </xf>
    <xf numFmtId="0" fontId="10" fillId="0" borderId="0" xfId="5" applyFont="1" applyFill="1" applyAlignment="1">
      <alignment horizontal="center"/>
    </xf>
    <xf numFmtId="0" fontId="7" fillId="3" borderId="1" xfId="5" applyFont="1" applyFill="1" applyBorder="1" applyAlignment="1">
      <alignment horizontal="center" vertical="center"/>
    </xf>
    <xf numFmtId="0" fontId="7" fillId="3" borderId="2" xfId="5" applyFont="1" applyFill="1" applyBorder="1" applyAlignment="1">
      <alignment horizontal="center" vertical="center" wrapText="1"/>
    </xf>
    <xf numFmtId="0" fontId="7" fillId="3" borderId="3" xfId="5" applyFont="1" applyFill="1" applyBorder="1" applyAlignment="1">
      <alignment horizontal="center" vertical="center"/>
    </xf>
    <xf numFmtId="0" fontId="7" fillId="3" borderId="1" xfId="5" applyFont="1" applyFill="1" applyBorder="1" applyAlignment="1">
      <alignment horizontal="center" vertical="center" wrapText="1"/>
    </xf>
    <xf numFmtId="0" fontId="7" fillId="3" borderId="3" xfId="5" applyFont="1" applyFill="1" applyBorder="1" applyAlignment="1">
      <alignment horizontal="center" vertical="center" wrapText="1"/>
    </xf>
    <xf numFmtId="171" fontId="21" fillId="0" borderId="0" xfId="5" applyNumberFormat="1" applyFont="1" applyFill="1"/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tmp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showZeros="0" tabSelected="1" view="pageBreakPreview" zoomScale="70" zoomScaleNormal="70" zoomScaleSheetLayoutView="70" zoomScalePageLayoutView="55" workbookViewId="0">
      <pane xSplit="2" ySplit="5" topLeftCell="D6" activePane="bottomRight" state="frozenSplit"/>
      <selection activeCell="B1" sqref="B1"/>
      <selection pane="topRight" activeCell="D1" sqref="D1"/>
      <selection pane="bottomLeft" activeCell="B8" sqref="B8"/>
      <selection pane="bottomRight" activeCell="B109" sqref="B109"/>
    </sheetView>
  </sheetViews>
  <sheetFormatPr defaultRowHeight="15.75" x14ac:dyDescent="0.25"/>
  <cols>
    <col min="1" max="1" width="16" style="3" customWidth="1"/>
    <col min="2" max="2" width="78.5" style="1" customWidth="1"/>
    <col min="3" max="3" width="16.5" style="1" hidden="1" customWidth="1"/>
    <col min="4" max="4" width="16.375" style="3" customWidth="1"/>
    <col min="5" max="5" width="16.75" style="3" customWidth="1"/>
    <col min="6" max="6" width="14.375" style="3" customWidth="1"/>
    <col min="7" max="7" width="16.5" style="3" customWidth="1"/>
    <col min="8" max="8" width="13.625" style="11" customWidth="1"/>
    <col min="9" max="9" width="19.125" style="3" customWidth="1"/>
    <col min="10" max="10" width="15.875" style="3" customWidth="1"/>
    <col min="11" max="16384" width="9" style="3"/>
  </cols>
  <sheetData>
    <row r="1" spans="1:18" s="4" customFormat="1" ht="20.25" x14ac:dyDescent="0.3">
      <c r="A1" s="57" t="s">
        <v>57</v>
      </c>
      <c r="B1" s="58"/>
      <c r="C1" s="58"/>
      <c r="D1" s="58"/>
      <c r="E1" s="58"/>
      <c r="F1" s="58"/>
      <c r="G1" s="58"/>
      <c r="H1" s="58"/>
      <c r="I1" s="58"/>
    </row>
    <row r="2" spans="1:18" ht="24" customHeight="1" x14ac:dyDescent="0.3">
      <c r="B2" s="5"/>
      <c r="C2" s="5"/>
      <c r="D2" s="2"/>
      <c r="E2" s="2"/>
      <c r="F2" s="2"/>
      <c r="G2" s="2"/>
      <c r="H2" s="10"/>
      <c r="I2" s="8" t="s">
        <v>54</v>
      </c>
    </row>
    <row r="3" spans="1:18" s="6" customFormat="1" ht="31.5" customHeight="1" x14ac:dyDescent="0.25">
      <c r="A3" s="60" t="s">
        <v>52</v>
      </c>
      <c r="B3" s="59" t="s">
        <v>0</v>
      </c>
      <c r="C3" s="60" t="s">
        <v>52</v>
      </c>
      <c r="D3" s="62" t="s">
        <v>231</v>
      </c>
      <c r="E3" s="62"/>
      <c r="F3" s="62"/>
      <c r="G3" s="62"/>
      <c r="H3" s="18" t="s">
        <v>232</v>
      </c>
      <c r="I3" s="62" t="s">
        <v>59</v>
      </c>
    </row>
    <row r="4" spans="1:18" s="6" customFormat="1" ht="74.25" customHeight="1" x14ac:dyDescent="0.25">
      <c r="A4" s="61"/>
      <c r="B4" s="59"/>
      <c r="C4" s="63"/>
      <c r="D4" s="19" t="s">
        <v>58</v>
      </c>
      <c r="E4" s="19" t="s">
        <v>249</v>
      </c>
      <c r="F4" s="19" t="s">
        <v>1</v>
      </c>
      <c r="G4" s="19" t="s">
        <v>53</v>
      </c>
      <c r="H4" s="18" t="s">
        <v>1</v>
      </c>
      <c r="I4" s="62"/>
      <c r="K4" s="15"/>
      <c r="L4" s="15"/>
      <c r="M4" s="15"/>
      <c r="N4" s="15"/>
      <c r="O4" s="15"/>
      <c r="P4" s="15"/>
      <c r="Q4" s="15"/>
      <c r="R4" s="15"/>
    </row>
    <row r="5" spans="1:18" ht="18" customHeight="1" x14ac:dyDescent="0.25">
      <c r="A5" s="7">
        <v>1</v>
      </c>
      <c r="B5" s="7">
        <v>2</v>
      </c>
      <c r="C5" s="12">
        <v>1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K5" s="15"/>
      <c r="L5" s="15"/>
      <c r="M5" s="15"/>
      <c r="N5" s="15"/>
      <c r="O5" s="15"/>
      <c r="P5" s="15"/>
      <c r="Q5" s="15"/>
      <c r="R5" s="15"/>
    </row>
    <row r="6" spans="1:18" s="32" customFormat="1" ht="45" customHeight="1" x14ac:dyDescent="0.25">
      <c r="A6" s="20" t="s">
        <v>95</v>
      </c>
      <c r="B6" s="30" t="s">
        <v>212</v>
      </c>
      <c r="C6" s="31" t="s">
        <v>95</v>
      </c>
      <c r="D6" s="39">
        <f>SUM(D7:D13)</f>
        <v>24468164.399999999</v>
      </c>
      <c r="E6" s="39">
        <f>SUM(E7:E13)</f>
        <v>25098430.399999999</v>
      </c>
      <c r="F6" s="39">
        <f>SUM(F7:F13)</f>
        <v>18010996.400000002</v>
      </c>
      <c r="G6" s="39">
        <f>F6/E6*100</f>
        <v>71.761445289423378</v>
      </c>
      <c r="H6" s="39">
        <f>SUM(H7:H13)</f>
        <v>13086121.4</v>
      </c>
      <c r="I6" s="39">
        <f>F6/H6*100</f>
        <v>137.63433678675793</v>
      </c>
    </row>
    <row r="7" spans="1:18" s="32" customFormat="1" ht="24.75" customHeight="1" x14ac:dyDescent="0.3">
      <c r="A7" s="21" t="s">
        <v>96</v>
      </c>
      <c r="B7" s="25" t="s">
        <v>8</v>
      </c>
      <c r="C7" s="34" t="s">
        <v>96</v>
      </c>
      <c r="D7" s="38">
        <v>18538717.099999998</v>
      </c>
      <c r="E7" s="51">
        <v>18753132.699999999</v>
      </c>
      <c r="F7" s="38">
        <v>13102205.5</v>
      </c>
      <c r="G7" s="38">
        <f>F7/E7*100</f>
        <v>69.866756182021788</v>
      </c>
      <c r="H7" s="40">
        <v>9013957.2999999989</v>
      </c>
      <c r="I7" s="41">
        <f>F7/H7*100</f>
        <v>145.35464351489665</v>
      </c>
      <c r="J7" s="64"/>
    </row>
    <row r="8" spans="1:18" s="32" customFormat="1" ht="25.5" customHeight="1" x14ac:dyDescent="0.3">
      <c r="A8" s="21" t="s">
        <v>97</v>
      </c>
      <c r="B8" s="25" t="s">
        <v>9</v>
      </c>
      <c r="C8" s="34" t="s">
        <v>97</v>
      </c>
      <c r="D8" s="38">
        <v>5411623.2999999998</v>
      </c>
      <c r="E8" s="52">
        <v>5787838.5999999996</v>
      </c>
      <c r="F8" s="38">
        <v>4720462.3</v>
      </c>
      <c r="G8" s="38">
        <f t="shared" ref="G8:G69" si="0">F8/E8*100</f>
        <v>81.558291898464489</v>
      </c>
      <c r="H8" s="40">
        <v>3646086.4</v>
      </c>
      <c r="I8" s="41">
        <f t="shared" ref="I8:I68" si="1">F8/H8*100</f>
        <v>129.46655076522597</v>
      </c>
      <c r="J8" s="64"/>
    </row>
    <row r="9" spans="1:18" s="32" customFormat="1" ht="27.75" customHeight="1" x14ac:dyDescent="0.3">
      <c r="A9" s="21" t="s">
        <v>98</v>
      </c>
      <c r="B9" s="25" t="s">
        <v>10</v>
      </c>
      <c r="C9" s="34" t="s">
        <v>98</v>
      </c>
      <c r="D9" s="38">
        <v>392351</v>
      </c>
      <c r="E9" s="38">
        <v>391986</v>
      </c>
      <c r="F9" s="38">
        <v>97651.700000000012</v>
      </c>
      <c r="G9" s="38">
        <f t="shared" si="0"/>
        <v>24.912037674814918</v>
      </c>
      <c r="H9" s="40">
        <v>303227.90000000002</v>
      </c>
      <c r="I9" s="41">
        <f t="shared" si="1"/>
        <v>32.204061697488918</v>
      </c>
      <c r="J9" s="64"/>
    </row>
    <row r="10" spans="1:18" s="32" customFormat="1" ht="24" customHeight="1" x14ac:dyDescent="0.3">
      <c r="A10" s="21" t="s">
        <v>99</v>
      </c>
      <c r="B10" s="25" t="s">
        <v>11</v>
      </c>
      <c r="C10" s="34" t="s">
        <v>99</v>
      </c>
      <c r="D10" s="38">
        <v>91111.5</v>
      </c>
      <c r="E10" s="52">
        <v>131111.6</v>
      </c>
      <c r="F10" s="38">
        <v>74292.299999999988</v>
      </c>
      <c r="G10" s="38">
        <f t="shared" si="0"/>
        <v>56.663407356786109</v>
      </c>
      <c r="H10" s="40">
        <v>77266.5</v>
      </c>
      <c r="I10" s="41">
        <f t="shared" si="1"/>
        <v>96.150725087845302</v>
      </c>
      <c r="J10" s="64"/>
    </row>
    <row r="11" spans="1:18" s="32" customFormat="1" ht="39.75" customHeight="1" x14ac:dyDescent="0.3">
      <c r="A11" s="21" t="s">
        <v>100</v>
      </c>
      <c r="B11" s="25" t="s">
        <v>12</v>
      </c>
      <c r="C11" s="34" t="s">
        <v>100</v>
      </c>
      <c r="D11" s="38">
        <v>15650.6</v>
      </c>
      <c r="E11" s="52">
        <v>15650.6</v>
      </c>
      <c r="F11" s="38"/>
      <c r="G11" s="38">
        <f t="shared" si="0"/>
        <v>0</v>
      </c>
      <c r="H11" s="40">
        <v>9235.2999999999993</v>
      </c>
      <c r="I11" s="41">
        <f t="shared" si="1"/>
        <v>0</v>
      </c>
      <c r="J11" s="64">
        <f t="shared" ref="J8:J71" si="2">F11/H11*100</f>
        <v>0</v>
      </c>
    </row>
    <row r="12" spans="1:18" s="32" customFormat="1" ht="150" customHeight="1" x14ac:dyDescent="0.3">
      <c r="A12" s="21" t="s">
        <v>101</v>
      </c>
      <c r="B12" s="25" t="s">
        <v>213</v>
      </c>
      <c r="C12" s="34" t="s">
        <v>101</v>
      </c>
      <c r="D12" s="38"/>
      <c r="E12" s="50"/>
      <c r="F12" s="38"/>
      <c r="G12" s="38"/>
      <c r="H12" s="40">
        <v>36348</v>
      </c>
      <c r="I12" s="41">
        <f t="shared" si="1"/>
        <v>0</v>
      </c>
      <c r="J12" s="64">
        <f t="shared" si="2"/>
        <v>0</v>
      </c>
    </row>
    <row r="13" spans="1:18" s="32" customFormat="1" ht="67.5" customHeight="1" x14ac:dyDescent="0.3">
      <c r="A13" s="21" t="s">
        <v>233</v>
      </c>
      <c r="B13" s="25" t="s">
        <v>234</v>
      </c>
      <c r="C13" s="34"/>
      <c r="D13" s="38">
        <v>18710.900000000001</v>
      </c>
      <c r="E13" s="49">
        <v>18710.900000000001</v>
      </c>
      <c r="F13" s="40">
        <v>16384.599999999999</v>
      </c>
      <c r="G13" s="38">
        <f t="shared" si="0"/>
        <v>87.567140009299379</v>
      </c>
      <c r="H13" s="40"/>
      <c r="I13" s="41"/>
      <c r="J13" s="64"/>
    </row>
    <row r="14" spans="1:18" s="32" customFormat="1" ht="50.25" customHeight="1" x14ac:dyDescent="0.3">
      <c r="A14" s="20" t="s">
        <v>102</v>
      </c>
      <c r="B14" s="30" t="s">
        <v>214</v>
      </c>
      <c r="C14" s="31" t="s">
        <v>102</v>
      </c>
      <c r="D14" s="39">
        <f>SUM(D15:D22)</f>
        <v>2075047.3</v>
      </c>
      <c r="E14" s="39">
        <f>SUM(E15:E22)</f>
        <v>2717295.1999999997</v>
      </c>
      <c r="F14" s="39">
        <f>SUM(F15:F22)</f>
        <v>2346420.2000000007</v>
      </c>
      <c r="G14" s="39">
        <f>F14/E14*100</f>
        <v>86.351317295228029</v>
      </c>
      <c r="H14" s="39">
        <f>SUM(H15:H22)</f>
        <v>774192.8</v>
      </c>
      <c r="I14" s="39" t="s">
        <v>238</v>
      </c>
      <c r="J14" s="64"/>
    </row>
    <row r="15" spans="1:18" s="32" customFormat="1" ht="38.25" customHeight="1" x14ac:dyDescent="0.3">
      <c r="A15" s="21" t="s">
        <v>103</v>
      </c>
      <c r="B15" s="25" t="s">
        <v>18</v>
      </c>
      <c r="C15" s="34" t="s">
        <v>103</v>
      </c>
      <c r="D15" s="38">
        <v>1977659</v>
      </c>
      <c r="E15" s="52">
        <v>2619926.5</v>
      </c>
      <c r="F15" s="38">
        <v>2336314.4</v>
      </c>
      <c r="G15" s="38">
        <f t="shared" si="0"/>
        <v>89.174807003173555</v>
      </c>
      <c r="H15" s="40">
        <v>754098.4</v>
      </c>
      <c r="I15" s="41" t="s">
        <v>238</v>
      </c>
      <c r="J15" s="64"/>
    </row>
    <row r="16" spans="1:18" s="32" customFormat="1" ht="30" customHeight="1" x14ac:dyDescent="0.3">
      <c r="A16" s="21" t="s">
        <v>104</v>
      </c>
      <c r="B16" s="25" t="s">
        <v>19</v>
      </c>
      <c r="C16" s="34" t="s">
        <v>104</v>
      </c>
      <c r="D16" s="38">
        <v>1326</v>
      </c>
      <c r="E16" s="52">
        <v>1326</v>
      </c>
      <c r="F16" s="38">
        <v>432.2</v>
      </c>
      <c r="G16" s="38">
        <f t="shared" si="0"/>
        <v>32.594268476621416</v>
      </c>
      <c r="H16" s="40">
        <v>779.1</v>
      </c>
      <c r="I16" s="41">
        <f t="shared" si="1"/>
        <v>55.474265177769219</v>
      </c>
      <c r="J16" s="64"/>
    </row>
    <row r="17" spans="1:10" s="32" customFormat="1" ht="43.5" customHeight="1" x14ac:dyDescent="0.3">
      <c r="A17" s="21" t="s">
        <v>105</v>
      </c>
      <c r="B17" s="25" t="s">
        <v>20</v>
      </c>
      <c r="C17" s="34" t="s">
        <v>105</v>
      </c>
      <c r="D17" s="38">
        <v>13500</v>
      </c>
      <c r="E17" s="52">
        <v>13500</v>
      </c>
      <c r="F17" s="38">
        <v>6866.5</v>
      </c>
      <c r="G17" s="38">
        <f t="shared" si="0"/>
        <v>50.862962962962968</v>
      </c>
      <c r="H17" s="40">
        <v>7832.8</v>
      </c>
      <c r="I17" s="41">
        <f t="shared" si="1"/>
        <v>87.663415381472774</v>
      </c>
      <c r="J17" s="64"/>
    </row>
    <row r="18" spans="1:10" s="32" customFormat="1" ht="43.5" customHeight="1" x14ac:dyDescent="0.3">
      <c r="A18" s="21" t="s">
        <v>235</v>
      </c>
      <c r="B18" s="25" t="s">
        <v>236</v>
      </c>
      <c r="C18" s="34"/>
      <c r="D18" s="38">
        <v>67006.399999999994</v>
      </c>
      <c r="E18" s="52">
        <v>67006.399999999994</v>
      </c>
      <c r="F18" s="38"/>
      <c r="G18" s="38">
        <f t="shared" si="0"/>
        <v>0</v>
      </c>
      <c r="H18" s="40"/>
      <c r="I18" s="41"/>
      <c r="J18" s="64"/>
    </row>
    <row r="19" spans="1:10" s="32" customFormat="1" ht="29.25" customHeight="1" x14ac:dyDescent="0.3">
      <c r="A19" s="21" t="s">
        <v>106</v>
      </c>
      <c r="B19" s="25" t="s">
        <v>21</v>
      </c>
      <c r="C19" s="34" t="s">
        <v>106</v>
      </c>
      <c r="D19" s="38">
        <v>109.3</v>
      </c>
      <c r="E19" s="38">
        <v>109.3</v>
      </c>
      <c r="F19" s="38"/>
      <c r="G19" s="38">
        <f t="shared" si="0"/>
        <v>0</v>
      </c>
      <c r="H19" s="40">
        <v>5.6</v>
      </c>
      <c r="I19" s="41">
        <f t="shared" si="1"/>
        <v>0</v>
      </c>
      <c r="J19" s="64"/>
    </row>
    <row r="20" spans="1:10" s="32" customFormat="1" ht="29.25" customHeight="1" x14ac:dyDescent="0.3">
      <c r="A20" s="21" t="s">
        <v>107</v>
      </c>
      <c r="B20" s="25" t="s">
        <v>22</v>
      </c>
      <c r="C20" s="34" t="s">
        <v>107</v>
      </c>
      <c r="D20" s="38">
        <v>1624.6</v>
      </c>
      <c r="E20" s="38">
        <v>1605</v>
      </c>
      <c r="F20" s="38">
        <v>301.7</v>
      </c>
      <c r="G20" s="38">
        <f t="shared" si="0"/>
        <v>18.797507788161994</v>
      </c>
      <c r="H20" s="40">
        <v>783.6</v>
      </c>
      <c r="I20" s="41">
        <f t="shared" si="1"/>
        <v>38.501786625829503</v>
      </c>
      <c r="J20" s="64"/>
    </row>
    <row r="21" spans="1:10" s="32" customFormat="1" ht="33" customHeight="1" x14ac:dyDescent="0.3">
      <c r="A21" s="21" t="s">
        <v>108</v>
      </c>
      <c r="B21" s="25" t="s">
        <v>62</v>
      </c>
      <c r="C21" s="34" t="s">
        <v>108</v>
      </c>
      <c r="D21" s="38">
        <v>2895.2</v>
      </c>
      <c r="E21" s="48">
        <v>2895.2</v>
      </c>
      <c r="F21" s="38">
        <v>572.20000000000005</v>
      </c>
      <c r="G21" s="38">
        <f t="shared" si="0"/>
        <v>19.76374689140647</v>
      </c>
      <c r="H21" s="40">
        <v>610</v>
      </c>
      <c r="I21" s="41">
        <f t="shared" si="1"/>
        <v>93.8032786885246</v>
      </c>
      <c r="J21" s="64"/>
    </row>
    <row r="22" spans="1:10" s="32" customFormat="1" ht="42" customHeight="1" x14ac:dyDescent="0.3">
      <c r="A22" s="21" t="s">
        <v>109</v>
      </c>
      <c r="B22" s="25" t="s">
        <v>92</v>
      </c>
      <c r="C22" s="34" t="s">
        <v>109</v>
      </c>
      <c r="D22" s="38">
        <v>10926.8</v>
      </c>
      <c r="E22" s="38">
        <v>10926.8</v>
      </c>
      <c r="F22" s="38">
        <v>1933.2</v>
      </c>
      <c r="G22" s="38">
        <f t="shared" si="0"/>
        <v>17.692279532891607</v>
      </c>
      <c r="H22" s="40">
        <v>10083.299999999999</v>
      </c>
      <c r="I22" s="41">
        <f t="shared" si="1"/>
        <v>19.172294784445569</v>
      </c>
      <c r="J22" s="64"/>
    </row>
    <row r="23" spans="1:10" s="32" customFormat="1" ht="39.75" customHeight="1" x14ac:dyDescent="0.3">
      <c r="A23" s="20" t="s">
        <v>110</v>
      </c>
      <c r="B23" s="30" t="s">
        <v>215</v>
      </c>
      <c r="C23" s="31" t="s">
        <v>110</v>
      </c>
      <c r="D23" s="39">
        <f>SUM(D24:D36)</f>
        <v>2579569.1999999997</v>
      </c>
      <c r="E23" s="39">
        <f>SUM(E24:E36)</f>
        <v>2660106.2999999998</v>
      </c>
      <c r="F23" s="39">
        <f>SUM(F24:F36)</f>
        <v>1438798.7</v>
      </c>
      <c r="G23" s="39">
        <f>F23/E23*100</f>
        <v>54.088015204505183</v>
      </c>
      <c r="H23" s="39">
        <f>SUM(H24:H36)</f>
        <v>1321399.8</v>
      </c>
      <c r="I23" s="39">
        <f>F23/H23*100</f>
        <v>108.88443452163379</v>
      </c>
      <c r="J23" s="64"/>
    </row>
    <row r="24" spans="1:10" s="32" customFormat="1" ht="30" customHeight="1" x14ac:dyDescent="0.3">
      <c r="A24" s="21" t="s">
        <v>111</v>
      </c>
      <c r="B24" s="25" t="s">
        <v>23</v>
      </c>
      <c r="C24" s="34" t="s">
        <v>111</v>
      </c>
      <c r="D24" s="38">
        <v>160193.29999999999</v>
      </c>
      <c r="E24" s="52">
        <v>159118</v>
      </c>
      <c r="F24" s="38">
        <v>101234.5</v>
      </c>
      <c r="G24" s="38">
        <f t="shared" si="0"/>
        <v>63.622280320265467</v>
      </c>
      <c r="H24" s="40">
        <v>110015.6</v>
      </c>
      <c r="I24" s="41">
        <f t="shared" si="1"/>
        <v>92.01831376641131</v>
      </c>
      <c r="J24" s="64"/>
    </row>
    <row r="25" spans="1:10" s="32" customFormat="1" ht="20.25" x14ac:dyDescent="0.3">
      <c r="A25" s="21" t="s">
        <v>112</v>
      </c>
      <c r="B25" s="25" t="s">
        <v>24</v>
      </c>
      <c r="C25" s="34" t="s">
        <v>112</v>
      </c>
      <c r="D25" s="38">
        <v>552752.9</v>
      </c>
      <c r="E25" s="52">
        <v>549781.80000000005</v>
      </c>
      <c r="F25" s="38">
        <v>390618.6</v>
      </c>
      <c r="G25" s="38">
        <f t="shared" si="0"/>
        <v>71.049751010309905</v>
      </c>
      <c r="H25" s="40">
        <v>367712.8</v>
      </c>
      <c r="I25" s="41">
        <f t="shared" si="1"/>
        <v>106.22926370798078</v>
      </c>
      <c r="J25" s="64"/>
    </row>
    <row r="26" spans="1:10" s="32" customFormat="1" ht="20.25" x14ac:dyDescent="0.3">
      <c r="A26" s="21" t="s">
        <v>113</v>
      </c>
      <c r="B26" s="25" t="s">
        <v>25</v>
      </c>
      <c r="C26" s="34" t="s">
        <v>113</v>
      </c>
      <c r="D26" s="38">
        <v>127862</v>
      </c>
      <c r="E26" s="52">
        <v>127817</v>
      </c>
      <c r="F26" s="38">
        <v>87148.6</v>
      </c>
      <c r="G26" s="38">
        <f t="shared" si="0"/>
        <v>68.18232316515018</v>
      </c>
      <c r="H26" s="40">
        <v>78085.100000000006</v>
      </c>
      <c r="I26" s="41">
        <f t="shared" si="1"/>
        <v>111.60720803328677</v>
      </c>
      <c r="J26" s="64"/>
    </row>
    <row r="27" spans="1:10" s="32" customFormat="1" ht="20.25" x14ac:dyDescent="0.3">
      <c r="A27" s="21" t="s">
        <v>114</v>
      </c>
      <c r="B27" s="25" t="s">
        <v>26</v>
      </c>
      <c r="C27" s="34" t="s">
        <v>114</v>
      </c>
      <c r="D27" s="38">
        <v>109666.2</v>
      </c>
      <c r="E27" s="52">
        <v>109374.6</v>
      </c>
      <c r="F27" s="38">
        <v>75258.3</v>
      </c>
      <c r="G27" s="38">
        <f t="shared" si="0"/>
        <v>68.807840211529907</v>
      </c>
      <c r="H27" s="40">
        <v>76964.899999999994</v>
      </c>
      <c r="I27" s="41">
        <f t="shared" si="1"/>
        <v>97.782625586468654</v>
      </c>
      <c r="J27" s="64"/>
    </row>
    <row r="28" spans="1:10" s="32" customFormat="1" ht="20.25" x14ac:dyDescent="0.3">
      <c r="A28" s="21" t="s">
        <v>115</v>
      </c>
      <c r="B28" s="25" t="s">
        <v>71</v>
      </c>
      <c r="C28" s="34" t="s">
        <v>115</v>
      </c>
      <c r="D28" s="38">
        <v>454072.4</v>
      </c>
      <c r="E28" s="52">
        <v>454072.4</v>
      </c>
      <c r="F28" s="38">
        <v>344159.8</v>
      </c>
      <c r="G28" s="38">
        <f t="shared" si="0"/>
        <v>75.794036369530488</v>
      </c>
      <c r="H28" s="40">
        <v>245395.8</v>
      </c>
      <c r="I28" s="41">
        <f t="shared" si="1"/>
        <v>140.24681759019509</v>
      </c>
      <c r="J28" s="64"/>
    </row>
    <row r="29" spans="1:10" s="32" customFormat="1" ht="20.25" x14ac:dyDescent="0.3">
      <c r="A29" s="21" t="s">
        <v>116</v>
      </c>
      <c r="B29" s="25" t="s">
        <v>27</v>
      </c>
      <c r="C29" s="34" t="s">
        <v>116</v>
      </c>
      <c r="D29" s="38">
        <v>138378.1</v>
      </c>
      <c r="E29" s="52">
        <v>137508.1</v>
      </c>
      <c r="F29" s="38">
        <v>95256.3</v>
      </c>
      <c r="G29" s="38">
        <f t="shared" si="0"/>
        <v>69.273228268007486</v>
      </c>
      <c r="H29" s="40">
        <v>93106.4</v>
      </c>
      <c r="I29" s="41">
        <f t="shared" si="1"/>
        <v>102.30907864550664</v>
      </c>
      <c r="J29" s="64"/>
    </row>
    <row r="30" spans="1:10" s="32" customFormat="1" ht="31.5" x14ac:dyDescent="0.3">
      <c r="A30" s="21" t="s">
        <v>117</v>
      </c>
      <c r="B30" s="25" t="s">
        <v>28</v>
      </c>
      <c r="C30" s="34" t="s">
        <v>117</v>
      </c>
      <c r="D30" s="38">
        <v>23177.5</v>
      </c>
      <c r="E30" s="49">
        <v>23177.5</v>
      </c>
      <c r="F30" s="38">
        <v>17318.7</v>
      </c>
      <c r="G30" s="38">
        <f t="shared" si="0"/>
        <v>74.722036457771551</v>
      </c>
      <c r="H30" s="40">
        <v>14770.7</v>
      </c>
      <c r="I30" s="41">
        <f t="shared" si="1"/>
        <v>117.25036728117151</v>
      </c>
      <c r="J30" s="64"/>
    </row>
    <row r="31" spans="1:10" s="32" customFormat="1" ht="20.25" x14ac:dyDescent="0.3">
      <c r="A31" s="21" t="s">
        <v>118</v>
      </c>
      <c r="B31" s="25" t="s">
        <v>29</v>
      </c>
      <c r="C31" s="34" t="s">
        <v>118</v>
      </c>
      <c r="D31" s="38">
        <v>84749.9</v>
      </c>
      <c r="E31" s="49">
        <v>84749.9</v>
      </c>
      <c r="F31" s="38">
        <v>64915.5</v>
      </c>
      <c r="G31" s="38">
        <f t="shared" si="0"/>
        <v>76.596550556401837</v>
      </c>
      <c r="H31" s="40">
        <v>48813.2</v>
      </c>
      <c r="I31" s="41">
        <f t="shared" si="1"/>
        <v>132.98759351978563</v>
      </c>
      <c r="J31" s="64"/>
    </row>
    <row r="32" spans="1:10" s="32" customFormat="1" ht="21" customHeight="1" x14ac:dyDescent="0.3">
      <c r="A32" s="21" t="s">
        <v>119</v>
      </c>
      <c r="B32" s="25" t="s">
        <v>30</v>
      </c>
      <c r="C32" s="34" t="s">
        <v>119</v>
      </c>
      <c r="D32" s="38">
        <v>5500</v>
      </c>
      <c r="E32" s="38">
        <v>5500</v>
      </c>
      <c r="F32" s="38">
        <v>3722.5</v>
      </c>
      <c r="G32" s="38">
        <f t="shared" si="0"/>
        <v>67.681818181818173</v>
      </c>
      <c r="H32" s="40">
        <v>1099.9000000000001</v>
      </c>
      <c r="I32" s="41" t="s">
        <v>239</v>
      </c>
      <c r="J32" s="64"/>
    </row>
    <row r="33" spans="1:10" s="32" customFormat="1" ht="32.25" customHeight="1" x14ac:dyDescent="0.3">
      <c r="A33" s="21" t="s">
        <v>120</v>
      </c>
      <c r="B33" s="25" t="s">
        <v>31</v>
      </c>
      <c r="C33" s="34" t="s">
        <v>120</v>
      </c>
      <c r="D33" s="38">
        <v>902433</v>
      </c>
      <c r="E33" s="49">
        <v>988983</v>
      </c>
      <c r="F33" s="38">
        <v>252458.9</v>
      </c>
      <c r="G33" s="38">
        <f t="shared" si="0"/>
        <v>25.527122306450163</v>
      </c>
      <c r="H33" s="40">
        <v>273575.60000000003</v>
      </c>
      <c r="I33" s="41">
        <f t="shared" si="1"/>
        <v>92.281219523963372</v>
      </c>
      <c r="J33" s="64"/>
    </row>
    <row r="34" spans="1:10" s="32" customFormat="1" ht="20.25" customHeight="1" x14ac:dyDescent="0.3">
      <c r="A34" s="21" t="s">
        <v>121</v>
      </c>
      <c r="B34" s="25" t="s">
        <v>32</v>
      </c>
      <c r="C34" s="34" t="s">
        <v>121</v>
      </c>
      <c r="D34" s="38">
        <v>8325</v>
      </c>
      <c r="E34" s="38">
        <v>8435.1</v>
      </c>
      <c r="F34" s="38">
        <v>5377.9</v>
      </c>
      <c r="G34" s="38">
        <f t="shared" si="0"/>
        <v>63.75620917357233</v>
      </c>
      <c r="H34" s="40">
        <v>5849.3</v>
      </c>
      <c r="I34" s="41">
        <f t="shared" si="1"/>
        <v>91.940916007043569</v>
      </c>
      <c r="J34" s="64"/>
    </row>
    <row r="35" spans="1:10" s="32" customFormat="1" ht="27" customHeight="1" x14ac:dyDescent="0.3">
      <c r="A35" s="21" t="s">
        <v>122</v>
      </c>
      <c r="B35" s="25" t="s">
        <v>33</v>
      </c>
      <c r="C35" s="34" t="s">
        <v>122</v>
      </c>
      <c r="D35" s="38">
        <v>10000</v>
      </c>
      <c r="E35" s="38">
        <v>9130</v>
      </c>
      <c r="F35" s="38">
        <v>1329.1</v>
      </c>
      <c r="G35" s="38">
        <f t="shared" si="0"/>
        <v>14.557502738225628</v>
      </c>
      <c r="H35" s="40">
        <v>4637.8999999999996</v>
      </c>
      <c r="I35" s="41">
        <f t="shared" si="1"/>
        <v>28.657366480519205</v>
      </c>
      <c r="J35" s="64"/>
    </row>
    <row r="36" spans="1:10" s="32" customFormat="1" ht="36.75" customHeight="1" x14ac:dyDescent="0.3">
      <c r="A36" s="21" t="s">
        <v>123</v>
      </c>
      <c r="B36" s="25" t="s">
        <v>34</v>
      </c>
      <c r="C36" s="34" t="s">
        <v>123</v>
      </c>
      <c r="D36" s="38">
        <v>2458.9</v>
      </c>
      <c r="E36" s="38">
        <v>2458.9</v>
      </c>
      <c r="F36" s="38"/>
      <c r="G36" s="38">
        <f t="shared" si="0"/>
        <v>0</v>
      </c>
      <c r="H36" s="40">
        <v>1372.6</v>
      </c>
      <c r="I36" s="41">
        <f t="shared" si="1"/>
        <v>0</v>
      </c>
      <c r="J36" s="64"/>
    </row>
    <row r="37" spans="1:10" s="32" customFormat="1" ht="46.5" customHeight="1" x14ac:dyDescent="0.3">
      <c r="A37" s="20" t="s">
        <v>124</v>
      </c>
      <c r="B37" s="35" t="s">
        <v>216</v>
      </c>
      <c r="C37" s="31" t="s">
        <v>124</v>
      </c>
      <c r="D37" s="39">
        <f>SUM(D38:D41)</f>
        <v>2258027.5</v>
      </c>
      <c r="E37" s="39">
        <f>SUM(E38:E41)</f>
        <v>2278460.5</v>
      </c>
      <c r="F37" s="39">
        <f>SUM(F38:F41)</f>
        <v>1388068.4</v>
      </c>
      <c r="G37" s="39">
        <f>F37/E37*100</f>
        <v>60.921328238957841</v>
      </c>
      <c r="H37" s="39">
        <f>SUM(H38:H41)</f>
        <v>1182743.5</v>
      </c>
      <c r="I37" s="39">
        <f>F37/H37*100</f>
        <v>117.36005313070838</v>
      </c>
      <c r="J37" s="64"/>
    </row>
    <row r="38" spans="1:10" s="32" customFormat="1" ht="25.5" customHeight="1" x14ac:dyDescent="0.3">
      <c r="A38" s="21" t="s">
        <v>125</v>
      </c>
      <c r="B38" s="25" t="s">
        <v>51</v>
      </c>
      <c r="C38" s="34" t="s">
        <v>125</v>
      </c>
      <c r="D38" s="38">
        <v>1087567.4000000001</v>
      </c>
      <c r="E38" s="49">
        <v>1095260.3</v>
      </c>
      <c r="F38" s="38">
        <v>740131.9</v>
      </c>
      <c r="G38" s="38">
        <f t="shared" si="0"/>
        <v>67.575890407056662</v>
      </c>
      <c r="H38" s="40">
        <v>904042.1</v>
      </c>
      <c r="I38" s="41">
        <f t="shared" si="1"/>
        <v>81.869185074456169</v>
      </c>
      <c r="J38" s="64"/>
    </row>
    <row r="39" spans="1:10" s="32" customFormat="1" ht="26.25" customHeight="1" x14ac:dyDescent="0.3">
      <c r="A39" s="21" t="s">
        <v>126</v>
      </c>
      <c r="B39" s="25" t="s">
        <v>35</v>
      </c>
      <c r="C39" s="34" t="s">
        <v>126</v>
      </c>
      <c r="D39" s="38">
        <v>3936.5</v>
      </c>
      <c r="E39" s="38">
        <v>3936.5</v>
      </c>
      <c r="F39" s="38">
        <v>637</v>
      </c>
      <c r="G39" s="38">
        <f t="shared" si="0"/>
        <v>16.181887463482788</v>
      </c>
      <c r="H39" s="40">
        <v>916.2</v>
      </c>
      <c r="I39" s="41">
        <f t="shared" si="1"/>
        <v>69.526304300371095</v>
      </c>
      <c r="J39" s="64"/>
    </row>
    <row r="40" spans="1:10" s="32" customFormat="1" ht="25.5" customHeight="1" x14ac:dyDescent="0.3">
      <c r="A40" s="21" t="s">
        <v>127</v>
      </c>
      <c r="B40" s="25" t="s">
        <v>36</v>
      </c>
      <c r="C40" s="34" t="s">
        <v>127</v>
      </c>
      <c r="D40" s="38">
        <v>38709.800000000003</v>
      </c>
      <c r="E40" s="38">
        <v>28657</v>
      </c>
      <c r="F40" s="38">
        <v>20658.8</v>
      </c>
      <c r="G40" s="38">
        <f t="shared" si="0"/>
        <v>72.089890777122505</v>
      </c>
      <c r="H40" s="40">
        <v>23973.200000000001</v>
      </c>
      <c r="I40" s="41">
        <f t="shared" si="1"/>
        <v>86.174561593779714</v>
      </c>
      <c r="J40" s="64"/>
    </row>
    <row r="41" spans="1:10" s="32" customFormat="1" ht="27" customHeight="1" x14ac:dyDescent="0.3">
      <c r="A41" s="21" t="s">
        <v>128</v>
      </c>
      <c r="B41" s="25" t="s">
        <v>37</v>
      </c>
      <c r="C41" s="34" t="s">
        <v>128</v>
      </c>
      <c r="D41" s="38">
        <v>1127813.8</v>
      </c>
      <c r="E41" s="49">
        <v>1150606.7</v>
      </c>
      <c r="F41" s="38">
        <v>626640.69999999995</v>
      </c>
      <c r="G41" s="38">
        <f t="shared" si="0"/>
        <v>54.461763520062931</v>
      </c>
      <c r="H41" s="40">
        <v>253812</v>
      </c>
      <c r="I41" s="41" t="s">
        <v>240</v>
      </c>
      <c r="J41" s="64"/>
    </row>
    <row r="42" spans="1:10" s="32" customFormat="1" ht="44.25" customHeight="1" x14ac:dyDescent="0.3">
      <c r="A42" s="20" t="s">
        <v>129</v>
      </c>
      <c r="B42" s="35" t="s">
        <v>217</v>
      </c>
      <c r="C42" s="31" t="s">
        <v>129</v>
      </c>
      <c r="D42" s="39">
        <f>SUM(D43:D46)</f>
        <v>1000823.2999999999</v>
      </c>
      <c r="E42" s="39">
        <f>SUM(E43:E46)</f>
        <v>1000720.5</v>
      </c>
      <c r="F42" s="39">
        <f>SUM(F43:F46)</f>
        <v>751818.6</v>
      </c>
      <c r="G42" s="39">
        <f>F42/E42*100</f>
        <v>75.127730470196212</v>
      </c>
      <c r="H42" s="39">
        <f>SUM(H43:H46)</f>
        <v>548217.59999999998</v>
      </c>
      <c r="I42" s="39">
        <f>F42/H42*100</f>
        <v>137.13872009946414</v>
      </c>
      <c r="J42" s="64"/>
    </row>
    <row r="43" spans="1:10" s="32" customFormat="1" ht="32.25" customHeight="1" x14ac:dyDescent="0.3">
      <c r="A43" s="21" t="s">
        <v>130</v>
      </c>
      <c r="B43" s="25" t="s">
        <v>38</v>
      </c>
      <c r="C43" s="34" t="s">
        <v>130</v>
      </c>
      <c r="D43" s="38">
        <v>41584</v>
      </c>
      <c r="E43" s="38">
        <v>41584</v>
      </c>
      <c r="F43" s="38">
        <v>1062.9000000000001</v>
      </c>
      <c r="G43" s="38">
        <f t="shared" si="0"/>
        <v>2.556031165833013</v>
      </c>
      <c r="H43" s="40">
        <v>1004.3</v>
      </c>
      <c r="I43" s="41">
        <f t="shared" si="1"/>
        <v>105.83490988748383</v>
      </c>
      <c r="J43" s="64"/>
    </row>
    <row r="44" spans="1:10" s="32" customFormat="1" ht="36" customHeight="1" x14ac:dyDescent="0.3">
      <c r="A44" s="21" t="s">
        <v>131</v>
      </c>
      <c r="B44" s="25" t="s">
        <v>72</v>
      </c>
      <c r="C44" s="34" t="s">
        <v>131</v>
      </c>
      <c r="D44" s="38">
        <v>82615.600000000006</v>
      </c>
      <c r="E44" s="52">
        <v>82512.899999999994</v>
      </c>
      <c r="F44" s="38">
        <v>20832.7</v>
      </c>
      <c r="G44" s="38">
        <f t="shared" si="0"/>
        <v>25.247809736416976</v>
      </c>
      <c r="H44" s="40">
        <v>53484</v>
      </c>
      <c r="I44" s="41">
        <f t="shared" si="1"/>
        <v>38.951275147707726</v>
      </c>
      <c r="J44" s="64"/>
    </row>
    <row r="45" spans="1:10" s="32" customFormat="1" ht="34.5" customHeight="1" x14ac:dyDescent="0.3">
      <c r="A45" s="21" t="s">
        <v>132</v>
      </c>
      <c r="B45" s="25" t="s">
        <v>39</v>
      </c>
      <c r="C45" s="34" t="s">
        <v>132</v>
      </c>
      <c r="D45" s="38">
        <v>423382.6</v>
      </c>
      <c r="E45" s="52">
        <v>423382.5</v>
      </c>
      <c r="F45" s="38">
        <v>374402.2</v>
      </c>
      <c r="G45" s="38">
        <f t="shared" si="0"/>
        <v>88.431194014868353</v>
      </c>
      <c r="H45" s="40">
        <v>165743.5</v>
      </c>
      <c r="I45" s="41" t="s">
        <v>241</v>
      </c>
      <c r="J45" s="64"/>
    </row>
    <row r="46" spans="1:10" s="32" customFormat="1" ht="30" customHeight="1" x14ac:dyDescent="0.3">
      <c r="A46" s="21" t="s">
        <v>133</v>
      </c>
      <c r="B46" s="25" t="s">
        <v>63</v>
      </c>
      <c r="C46" s="34" t="s">
        <v>133</v>
      </c>
      <c r="D46" s="38">
        <v>453241.1</v>
      </c>
      <c r="E46" s="52">
        <v>453241.1</v>
      </c>
      <c r="F46" s="38">
        <v>355520.8</v>
      </c>
      <c r="G46" s="38">
        <f t="shared" si="0"/>
        <v>78.439664893585331</v>
      </c>
      <c r="H46" s="40">
        <v>327985.8</v>
      </c>
      <c r="I46" s="41">
        <f t="shared" si="1"/>
        <v>108.39518052305922</v>
      </c>
      <c r="J46" s="64"/>
    </row>
    <row r="47" spans="1:10" s="32" customFormat="1" ht="49.5" customHeight="1" x14ac:dyDescent="0.3">
      <c r="A47" s="29" t="s">
        <v>134</v>
      </c>
      <c r="B47" s="24" t="s">
        <v>73</v>
      </c>
      <c r="C47" s="36" t="s">
        <v>134</v>
      </c>
      <c r="D47" s="39">
        <f>SUM(D48:D54)</f>
        <v>28330593.699999999</v>
      </c>
      <c r="E47" s="39">
        <f>SUM(E48:E54)</f>
        <v>27967276.900000006</v>
      </c>
      <c r="F47" s="39">
        <f>SUM(F48:F54)</f>
        <v>18731562.299999997</v>
      </c>
      <c r="G47" s="39">
        <f>F47/E47*100</f>
        <v>66.976711272165332</v>
      </c>
      <c r="H47" s="39">
        <f>SUM(H48:H54)</f>
        <v>17002240.299999997</v>
      </c>
      <c r="I47" s="39">
        <f>F47/H47*100</f>
        <v>110.17114197591948</v>
      </c>
      <c r="J47" s="64"/>
    </row>
    <row r="48" spans="1:10" s="32" customFormat="1" ht="20.25" x14ac:dyDescent="0.3">
      <c r="A48" s="21" t="s">
        <v>135</v>
      </c>
      <c r="B48" s="25" t="s">
        <v>2</v>
      </c>
      <c r="C48" s="34" t="s">
        <v>135</v>
      </c>
      <c r="D48" s="38">
        <v>6669161.7999999998</v>
      </c>
      <c r="E48" s="52">
        <v>6559622.7999999998</v>
      </c>
      <c r="F48" s="38">
        <v>4233054.0999999996</v>
      </c>
      <c r="G48" s="38">
        <f t="shared" si="0"/>
        <v>64.531974308034904</v>
      </c>
      <c r="H48" s="40">
        <v>4352125.5</v>
      </c>
      <c r="I48" s="41">
        <v>97.3</v>
      </c>
      <c r="J48" s="64"/>
    </row>
    <row r="49" spans="1:10" s="32" customFormat="1" ht="20.25" x14ac:dyDescent="0.3">
      <c r="A49" s="21" t="s">
        <v>136</v>
      </c>
      <c r="B49" s="25" t="s">
        <v>3</v>
      </c>
      <c r="C49" s="34" t="s">
        <v>136</v>
      </c>
      <c r="D49" s="38">
        <v>17921473.5</v>
      </c>
      <c r="E49" s="52">
        <v>17667695.600000001</v>
      </c>
      <c r="F49" s="38">
        <v>12090494.4</v>
      </c>
      <c r="G49" s="38">
        <f t="shared" si="0"/>
        <v>68.432775126598855</v>
      </c>
      <c r="H49" s="40">
        <v>10353383.6</v>
      </c>
      <c r="I49" s="41">
        <v>116.8</v>
      </c>
      <c r="J49" s="64"/>
    </row>
    <row r="50" spans="1:10" s="32" customFormat="1" ht="20.25" customHeight="1" x14ac:dyDescent="0.3">
      <c r="A50" s="21" t="s">
        <v>137</v>
      </c>
      <c r="B50" s="25" t="s">
        <v>4</v>
      </c>
      <c r="C50" s="34" t="s">
        <v>137</v>
      </c>
      <c r="D50" s="38">
        <v>9828.9</v>
      </c>
      <c r="E50" s="52">
        <v>9829</v>
      </c>
      <c r="F50" s="38">
        <v>2012.5</v>
      </c>
      <c r="G50" s="38">
        <f t="shared" si="0"/>
        <v>20.475124631193406</v>
      </c>
      <c r="H50" s="40">
        <v>5130.2</v>
      </c>
      <c r="I50" s="41">
        <v>39.200000000000003</v>
      </c>
      <c r="J50" s="64"/>
    </row>
    <row r="51" spans="1:10" s="32" customFormat="1" ht="21" customHeight="1" x14ac:dyDescent="0.3">
      <c r="A51" s="21" t="s">
        <v>138</v>
      </c>
      <c r="B51" s="25" t="s">
        <v>5</v>
      </c>
      <c r="C51" s="34" t="s">
        <v>138</v>
      </c>
      <c r="D51" s="38">
        <v>2346164.0999999996</v>
      </c>
      <c r="E51" s="52">
        <v>2346164.1</v>
      </c>
      <c r="F51" s="38">
        <v>1519529.9</v>
      </c>
      <c r="G51" s="38">
        <f t="shared" si="0"/>
        <v>64.76656513497926</v>
      </c>
      <c r="H51" s="40">
        <v>1557627.5</v>
      </c>
      <c r="I51" s="41">
        <v>97.6</v>
      </c>
      <c r="J51" s="64"/>
    </row>
    <row r="52" spans="1:10" s="32" customFormat="1" ht="37.5" customHeight="1" x14ac:dyDescent="0.3">
      <c r="A52" s="21" t="s">
        <v>139</v>
      </c>
      <c r="B52" s="25" t="s">
        <v>6</v>
      </c>
      <c r="C52" s="34" t="s">
        <v>139</v>
      </c>
      <c r="D52" s="38">
        <v>1130763.3</v>
      </c>
      <c r="E52" s="52">
        <v>1130763.3</v>
      </c>
      <c r="F52" s="38">
        <v>735606.4</v>
      </c>
      <c r="G52" s="38">
        <f t="shared" si="0"/>
        <v>65.05396841231051</v>
      </c>
      <c r="H52" s="40">
        <v>733973.5</v>
      </c>
      <c r="I52" s="41">
        <v>100.2</v>
      </c>
      <c r="J52" s="64"/>
    </row>
    <row r="53" spans="1:10" s="32" customFormat="1" ht="26.25" customHeight="1" x14ac:dyDescent="0.3">
      <c r="A53" s="21" t="s">
        <v>140</v>
      </c>
      <c r="B53" s="25" t="s">
        <v>7</v>
      </c>
      <c r="C53" s="34" t="s">
        <v>140</v>
      </c>
      <c r="D53" s="38">
        <v>5000</v>
      </c>
      <c r="E53" s="50">
        <v>5000</v>
      </c>
      <c r="F53" s="38"/>
      <c r="G53" s="38">
        <f t="shared" si="0"/>
        <v>0</v>
      </c>
      <c r="I53" s="41">
        <f>F53/H52*100</f>
        <v>0</v>
      </c>
      <c r="J53" s="64"/>
    </row>
    <row r="54" spans="1:10" s="32" customFormat="1" ht="25.5" customHeight="1" x14ac:dyDescent="0.3">
      <c r="A54" s="21" t="s">
        <v>201</v>
      </c>
      <c r="B54" s="25" t="s">
        <v>202</v>
      </c>
      <c r="C54" s="34"/>
      <c r="D54" s="38">
        <v>248202.1</v>
      </c>
      <c r="E54" s="52">
        <v>248202.1</v>
      </c>
      <c r="F54" s="38">
        <v>150865</v>
      </c>
      <c r="G54" s="38">
        <f t="shared" si="0"/>
        <v>60.783127942914263</v>
      </c>
      <c r="H54" s="40"/>
      <c r="I54" s="41"/>
      <c r="J54" s="64"/>
    </row>
    <row r="55" spans="1:10" s="32" customFormat="1" ht="55.5" customHeight="1" x14ac:dyDescent="0.3">
      <c r="A55" s="20" t="s">
        <v>152</v>
      </c>
      <c r="B55" s="24" t="s">
        <v>78</v>
      </c>
      <c r="C55" s="31" t="s">
        <v>152</v>
      </c>
      <c r="D55" s="39">
        <f>SUM(D56:D59)</f>
        <v>2421109.6</v>
      </c>
      <c r="E55" s="39">
        <f>SUM(E56:E59)</f>
        <v>2419365.4</v>
      </c>
      <c r="F55" s="39">
        <f>SUM(F56:F59)</f>
        <v>1906856.4999999998</v>
      </c>
      <c r="G55" s="39">
        <f>F55/E55*100</f>
        <v>78.81639127351329</v>
      </c>
      <c r="H55" s="39">
        <f>SUM(H56:H59)</f>
        <v>1732982.4000000001</v>
      </c>
      <c r="I55" s="39">
        <f>F55/H55*100</f>
        <v>110.03322941998717</v>
      </c>
      <c r="J55" s="64"/>
    </row>
    <row r="56" spans="1:10" s="32" customFormat="1" ht="51" customHeight="1" x14ac:dyDescent="0.3">
      <c r="A56" s="21" t="s">
        <v>153</v>
      </c>
      <c r="B56" s="25" t="s">
        <v>79</v>
      </c>
      <c r="C56" s="34" t="s">
        <v>153</v>
      </c>
      <c r="D56" s="38">
        <v>1729581.4</v>
      </c>
      <c r="E56" s="52">
        <v>1729333.7</v>
      </c>
      <c r="F56" s="38">
        <v>1351086.2</v>
      </c>
      <c r="G56" s="38">
        <f t="shared" si="0"/>
        <v>78.127558608266284</v>
      </c>
      <c r="H56" s="40">
        <v>1276201.5</v>
      </c>
      <c r="I56" s="41">
        <f t="shared" si="1"/>
        <v>105.86778028391284</v>
      </c>
      <c r="J56" s="64"/>
    </row>
    <row r="57" spans="1:10" s="32" customFormat="1" ht="33.75" customHeight="1" x14ac:dyDescent="0.3">
      <c r="A57" s="21" t="s">
        <v>154</v>
      </c>
      <c r="B57" s="25" t="s">
        <v>80</v>
      </c>
      <c r="C57" s="34" t="s">
        <v>154</v>
      </c>
      <c r="D57" s="38">
        <v>269468.59999999998</v>
      </c>
      <c r="E57" s="52">
        <v>269468.59999999998</v>
      </c>
      <c r="F57" s="38">
        <v>269468.59999999998</v>
      </c>
      <c r="G57" s="38">
        <f t="shared" si="0"/>
        <v>100</v>
      </c>
      <c r="H57" s="40">
        <v>147047.79999999999</v>
      </c>
      <c r="I57" s="41">
        <f t="shared" si="1"/>
        <v>183.25238459874953</v>
      </c>
      <c r="J57" s="64"/>
    </row>
    <row r="58" spans="1:10" s="32" customFormat="1" ht="23.25" customHeight="1" x14ac:dyDescent="0.3">
      <c r="A58" s="21" t="s">
        <v>155</v>
      </c>
      <c r="B58" s="25" t="s">
        <v>81</v>
      </c>
      <c r="C58" s="34" t="s">
        <v>155</v>
      </c>
      <c r="D58" s="38"/>
      <c r="E58" s="50"/>
      <c r="F58" s="38"/>
      <c r="G58" s="38"/>
      <c r="H58" s="40">
        <v>60482.6</v>
      </c>
      <c r="I58" s="41">
        <f t="shared" si="1"/>
        <v>0</v>
      </c>
      <c r="J58" s="64"/>
    </row>
    <row r="59" spans="1:10" s="32" customFormat="1" ht="51" customHeight="1" x14ac:dyDescent="0.3">
      <c r="A59" s="21" t="s">
        <v>156</v>
      </c>
      <c r="B59" s="25" t="s">
        <v>82</v>
      </c>
      <c r="C59" s="34" t="s">
        <v>156</v>
      </c>
      <c r="D59" s="38">
        <v>422059.6</v>
      </c>
      <c r="E59" s="52">
        <v>420563.1</v>
      </c>
      <c r="F59" s="38">
        <v>286301.7</v>
      </c>
      <c r="G59" s="38">
        <f t="shared" si="0"/>
        <v>68.075801229351796</v>
      </c>
      <c r="H59" s="40">
        <v>249250.5</v>
      </c>
      <c r="I59" s="41">
        <f t="shared" si="1"/>
        <v>114.86504540612759</v>
      </c>
      <c r="J59" s="64"/>
    </row>
    <row r="60" spans="1:10" s="32" customFormat="1" ht="35.25" customHeight="1" x14ac:dyDescent="0.3">
      <c r="A60" s="29" t="s">
        <v>157</v>
      </c>
      <c r="B60" s="24" t="s">
        <v>83</v>
      </c>
      <c r="C60" s="36" t="s">
        <v>157</v>
      </c>
      <c r="D60" s="39">
        <f>SUM(D61:D63)</f>
        <v>28988427.800000004</v>
      </c>
      <c r="E60" s="39">
        <f>SUM(E61:E63)</f>
        <v>30147734.800000008</v>
      </c>
      <c r="F60" s="39">
        <f>SUM(F61:F63)</f>
        <v>21076246.599999998</v>
      </c>
      <c r="G60" s="39">
        <f>F60/E60*100</f>
        <v>69.909884572820346</v>
      </c>
      <c r="H60" s="39">
        <f>SUM(H61:H63)</f>
        <v>12223752.700000001</v>
      </c>
      <c r="I60" s="39">
        <f>F60/H60*100</f>
        <v>172.4204269937496</v>
      </c>
      <c r="J60" s="64"/>
    </row>
    <row r="61" spans="1:10" s="32" customFormat="1" ht="34.5" customHeight="1" x14ac:dyDescent="0.3">
      <c r="A61" s="21" t="s">
        <v>158</v>
      </c>
      <c r="B61" s="25" t="s">
        <v>203</v>
      </c>
      <c r="C61" s="34" t="s">
        <v>158</v>
      </c>
      <c r="D61" s="38">
        <v>27746203.000000004</v>
      </c>
      <c r="E61" s="52">
        <v>28907933.100000005</v>
      </c>
      <c r="F61" s="38">
        <v>20528841.299999997</v>
      </c>
      <c r="G61" s="38">
        <f t="shared" si="0"/>
        <v>71.014559321780055</v>
      </c>
      <c r="H61" s="40">
        <v>11848756.800000001</v>
      </c>
      <c r="I61" s="41">
        <f t="shared" si="1"/>
        <v>173.25734375778558</v>
      </c>
      <c r="J61" s="64"/>
    </row>
    <row r="62" spans="1:10" s="32" customFormat="1" ht="25.5" customHeight="1" x14ac:dyDescent="0.3">
      <c r="A62" s="21" t="s">
        <v>159</v>
      </c>
      <c r="B62" s="25" t="s">
        <v>84</v>
      </c>
      <c r="C62" s="34" t="s">
        <v>159</v>
      </c>
      <c r="D62" s="38">
        <v>293930.2</v>
      </c>
      <c r="E62" s="52">
        <v>291507.09999999998</v>
      </c>
      <c r="F62" s="38">
        <v>177126.8</v>
      </c>
      <c r="G62" s="38">
        <f t="shared" si="0"/>
        <v>60.762430829300548</v>
      </c>
      <c r="H62" s="40">
        <v>160953.60000000001</v>
      </c>
      <c r="I62" s="41">
        <f t="shared" si="1"/>
        <v>110.04836176388721</v>
      </c>
      <c r="J62" s="64"/>
    </row>
    <row r="63" spans="1:10" s="32" customFormat="1" ht="27" customHeight="1" x14ac:dyDescent="0.3">
      <c r="A63" s="21" t="s">
        <v>160</v>
      </c>
      <c r="B63" s="25" t="s">
        <v>85</v>
      </c>
      <c r="C63" s="34" t="s">
        <v>160</v>
      </c>
      <c r="D63" s="38">
        <v>948294.60000000009</v>
      </c>
      <c r="E63" s="52">
        <v>948294.60000000009</v>
      </c>
      <c r="F63" s="38">
        <v>370278.5</v>
      </c>
      <c r="G63" s="38">
        <f t="shared" si="0"/>
        <v>39.04677934473105</v>
      </c>
      <c r="H63" s="40">
        <v>214042.3</v>
      </c>
      <c r="I63" s="41">
        <f t="shared" si="1"/>
        <v>172.99314200978031</v>
      </c>
      <c r="J63" s="64"/>
    </row>
    <row r="64" spans="1:10" s="32" customFormat="1" ht="39.75" customHeight="1" x14ac:dyDescent="0.3">
      <c r="A64" s="20" t="s">
        <v>141</v>
      </c>
      <c r="B64" s="24" t="s">
        <v>74</v>
      </c>
      <c r="C64" s="31" t="s">
        <v>141</v>
      </c>
      <c r="D64" s="39">
        <f>SUM(D65:D74)</f>
        <v>5691165.0000000009</v>
      </c>
      <c r="E64" s="39">
        <f>SUM(E65:E74)</f>
        <v>5774371.4000000004</v>
      </c>
      <c r="F64" s="39">
        <f>SUM(F65:F74)</f>
        <v>1917900.3</v>
      </c>
      <c r="G64" s="39">
        <f>F64/E64*100</f>
        <v>33.214010099869917</v>
      </c>
      <c r="H64" s="39">
        <f>SUM(H65:H74)</f>
        <v>631640.70000000007</v>
      </c>
      <c r="I64" s="39" t="s">
        <v>238</v>
      </c>
      <c r="J64" s="64"/>
    </row>
    <row r="65" spans="1:10" s="32" customFormat="1" ht="31.5" x14ac:dyDescent="0.3">
      <c r="A65" s="21" t="s">
        <v>142</v>
      </c>
      <c r="B65" s="25" t="s">
        <v>13</v>
      </c>
      <c r="C65" s="34" t="s">
        <v>142</v>
      </c>
      <c r="D65" s="38">
        <v>1960085.6</v>
      </c>
      <c r="E65" s="52">
        <v>1976172.5</v>
      </c>
      <c r="F65" s="38">
        <v>450341.7</v>
      </c>
      <c r="G65" s="38">
        <f t="shared" si="0"/>
        <v>22.788582474455037</v>
      </c>
      <c r="H65" s="40">
        <v>98581.8</v>
      </c>
      <c r="I65" s="41" t="s">
        <v>242</v>
      </c>
      <c r="J65" s="64"/>
    </row>
    <row r="66" spans="1:10" s="32" customFormat="1" ht="31.5" x14ac:dyDescent="0.3">
      <c r="A66" s="21" t="s">
        <v>143</v>
      </c>
      <c r="B66" s="25" t="s">
        <v>75</v>
      </c>
      <c r="C66" s="34" t="s">
        <v>143</v>
      </c>
      <c r="D66" s="38">
        <v>168097</v>
      </c>
      <c r="E66" s="52">
        <v>168097</v>
      </c>
      <c r="F66" s="38">
        <v>68275.399999999994</v>
      </c>
      <c r="G66" s="38">
        <f t="shared" si="0"/>
        <v>40.616667757306793</v>
      </c>
      <c r="H66" s="40">
        <v>93430.5</v>
      </c>
      <c r="I66" s="41">
        <f t="shared" si="1"/>
        <v>73.076136807573533</v>
      </c>
      <c r="J66" s="64"/>
    </row>
    <row r="67" spans="1:10" s="32" customFormat="1" ht="24" customHeight="1" x14ac:dyDescent="0.3">
      <c r="A67" s="21" t="s">
        <v>144</v>
      </c>
      <c r="B67" s="25" t="s">
        <v>14</v>
      </c>
      <c r="C67" s="34" t="s">
        <v>144</v>
      </c>
      <c r="D67" s="38">
        <v>68893.7</v>
      </c>
      <c r="E67" s="52">
        <v>68893.7</v>
      </c>
      <c r="F67" s="38">
        <v>66811.8</v>
      </c>
      <c r="G67" s="38">
        <f t="shared" si="0"/>
        <v>96.978098142500698</v>
      </c>
      <c r="H67" s="40">
        <v>77393.7</v>
      </c>
      <c r="I67" s="41">
        <f t="shared" si="1"/>
        <v>86.327181669825848</v>
      </c>
      <c r="J67" s="64"/>
    </row>
    <row r="68" spans="1:10" s="32" customFormat="1" ht="31.5" x14ac:dyDescent="0.3">
      <c r="A68" s="21" t="s">
        <v>145</v>
      </c>
      <c r="B68" s="25" t="s">
        <v>76</v>
      </c>
      <c r="C68" s="34" t="s">
        <v>145</v>
      </c>
      <c r="D68" s="38">
        <v>734267.8</v>
      </c>
      <c r="E68" s="52">
        <v>734208.2</v>
      </c>
      <c r="F68" s="38">
        <v>246935.3</v>
      </c>
      <c r="G68" s="38">
        <f t="shared" si="0"/>
        <v>33.632871438918826</v>
      </c>
      <c r="H68" s="40">
        <v>132317.5</v>
      </c>
      <c r="I68" s="41">
        <f t="shared" si="1"/>
        <v>186.62331135337351</v>
      </c>
      <c r="J68" s="64"/>
    </row>
    <row r="69" spans="1:10" s="32" customFormat="1" ht="31.5" x14ac:dyDescent="0.3">
      <c r="A69" s="21" t="s">
        <v>146</v>
      </c>
      <c r="B69" s="25" t="s">
        <v>15</v>
      </c>
      <c r="C69" s="34" t="s">
        <v>146</v>
      </c>
      <c r="D69" s="38">
        <v>324720.5</v>
      </c>
      <c r="E69" s="52">
        <v>324720.5</v>
      </c>
      <c r="F69" s="38">
        <v>110093.3</v>
      </c>
      <c r="G69" s="38">
        <f t="shared" si="0"/>
        <v>33.904018994797063</v>
      </c>
      <c r="H69" s="40">
        <v>46171.199999999997</v>
      </c>
      <c r="I69" s="41" t="s">
        <v>243</v>
      </c>
      <c r="J69" s="64"/>
    </row>
    <row r="70" spans="1:10" s="32" customFormat="1" ht="23.25" customHeight="1" x14ac:dyDescent="0.3">
      <c r="A70" s="21" t="s">
        <v>147</v>
      </c>
      <c r="B70" s="25" t="s">
        <v>16</v>
      </c>
      <c r="C70" s="34" t="s">
        <v>147</v>
      </c>
      <c r="D70" s="38">
        <v>164224.5</v>
      </c>
      <c r="E70" s="52">
        <v>161671.79999999999</v>
      </c>
      <c r="F70" s="38">
        <v>95998.9</v>
      </c>
      <c r="G70" s="38">
        <f t="shared" ref="G70:G107" si="3">F70/E70*100</f>
        <v>59.378877454200428</v>
      </c>
      <c r="H70" s="40">
        <v>147038.29999999999</v>
      </c>
      <c r="I70" s="41">
        <f t="shared" ref="I70:I120" si="4">F70/H70*100</f>
        <v>65.28836364403017</v>
      </c>
      <c r="J70" s="64"/>
    </row>
    <row r="71" spans="1:10" s="32" customFormat="1" ht="31.5" x14ac:dyDescent="0.3">
      <c r="A71" s="21" t="s">
        <v>148</v>
      </c>
      <c r="B71" s="25" t="s">
        <v>17</v>
      </c>
      <c r="C71" s="34" t="s">
        <v>148</v>
      </c>
      <c r="D71" s="38">
        <v>27800.7</v>
      </c>
      <c r="E71" s="52">
        <v>27800.7</v>
      </c>
      <c r="F71" s="38">
        <v>1731.6</v>
      </c>
      <c r="G71" s="38">
        <f t="shared" si="3"/>
        <v>6.2286201426582783</v>
      </c>
      <c r="H71" s="40">
        <v>20987.4</v>
      </c>
      <c r="I71" s="41">
        <f t="shared" si="4"/>
        <v>8.2506646845249989</v>
      </c>
      <c r="J71" s="64"/>
    </row>
    <row r="72" spans="1:10" s="32" customFormat="1" ht="25.5" customHeight="1" x14ac:dyDescent="0.3">
      <c r="A72" s="21" t="s">
        <v>149</v>
      </c>
      <c r="B72" s="25" t="s">
        <v>77</v>
      </c>
      <c r="C72" s="34" t="s">
        <v>149</v>
      </c>
      <c r="D72" s="38">
        <v>272773.7</v>
      </c>
      <c r="E72" s="52">
        <v>272505.40000000002</v>
      </c>
      <c r="F72" s="38">
        <v>217432.8</v>
      </c>
      <c r="G72" s="38">
        <f t="shared" si="3"/>
        <v>79.790272045985134</v>
      </c>
      <c r="H72" s="40"/>
      <c r="I72" s="41"/>
      <c r="J72" s="64"/>
    </row>
    <row r="73" spans="1:10" s="32" customFormat="1" ht="31.5" x14ac:dyDescent="0.3">
      <c r="A73" s="21" t="s">
        <v>150</v>
      </c>
      <c r="B73" s="25" t="s">
        <v>93</v>
      </c>
      <c r="C73" s="34" t="s">
        <v>150</v>
      </c>
      <c r="D73" s="38">
        <v>32004.5</v>
      </c>
      <c r="E73" s="52">
        <v>32004.5</v>
      </c>
      <c r="F73" s="38">
        <v>30000</v>
      </c>
      <c r="G73" s="38">
        <f t="shared" si="3"/>
        <v>93.736818259932193</v>
      </c>
      <c r="H73" s="40">
        <v>15000</v>
      </c>
      <c r="I73" s="41" t="s">
        <v>244</v>
      </c>
      <c r="J73" s="64"/>
    </row>
    <row r="74" spans="1:10" s="32" customFormat="1" ht="31.5" x14ac:dyDescent="0.3">
      <c r="A74" s="21" t="s">
        <v>151</v>
      </c>
      <c r="B74" s="25" t="s">
        <v>94</v>
      </c>
      <c r="C74" s="34" t="s">
        <v>151</v>
      </c>
      <c r="D74" s="38">
        <v>1938297</v>
      </c>
      <c r="E74" s="52">
        <v>2008297.1</v>
      </c>
      <c r="F74" s="38">
        <v>630279.5</v>
      </c>
      <c r="G74" s="38">
        <f t="shared" si="3"/>
        <v>31.383777828489617</v>
      </c>
      <c r="H74" s="40">
        <v>720.3</v>
      </c>
      <c r="I74" s="41" t="s">
        <v>250</v>
      </c>
      <c r="J74" s="64"/>
    </row>
    <row r="75" spans="1:10" s="32" customFormat="1" ht="31.5" customHeight="1" x14ac:dyDescent="0.3">
      <c r="A75" s="20" t="s">
        <v>161</v>
      </c>
      <c r="B75" s="28" t="s">
        <v>86</v>
      </c>
      <c r="C75" s="31" t="s">
        <v>161</v>
      </c>
      <c r="D75" s="39">
        <f>SUM(D76:D79)</f>
        <v>13770012.100000001</v>
      </c>
      <c r="E75" s="39">
        <f>SUM(E76:E79)</f>
        <v>13769487</v>
      </c>
      <c r="F75" s="39">
        <f>SUM(F76:F79)</f>
        <v>8672859.2000000011</v>
      </c>
      <c r="G75" s="39">
        <f>F75/E75*100</f>
        <v>62.986073482621393</v>
      </c>
      <c r="H75" s="39">
        <f>SUM(H76:H79)</f>
        <v>8768226.0999999996</v>
      </c>
      <c r="I75" s="39">
        <f>F75/H75*100</f>
        <v>98.912358110838426</v>
      </c>
      <c r="J75" s="64"/>
    </row>
    <row r="76" spans="1:10" s="32" customFormat="1" ht="33" customHeight="1" x14ac:dyDescent="0.3">
      <c r="A76" s="21" t="s">
        <v>162</v>
      </c>
      <c r="B76" s="25" t="s">
        <v>41</v>
      </c>
      <c r="C76" s="34" t="s">
        <v>162</v>
      </c>
      <c r="D76" s="38">
        <v>279555.8</v>
      </c>
      <c r="E76" s="52">
        <v>279030.7</v>
      </c>
      <c r="F76" s="38">
        <v>235590.8</v>
      </c>
      <c r="G76" s="38">
        <f t="shared" si="3"/>
        <v>84.431856422967073</v>
      </c>
      <c r="H76" s="40">
        <v>283378</v>
      </c>
      <c r="I76" s="41">
        <f t="shared" si="4"/>
        <v>83.136587879087301</v>
      </c>
      <c r="J76" s="64"/>
    </row>
    <row r="77" spans="1:10" s="32" customFormat="1" ht="30.75" customHeight="1" x14ac:dyDescent="0.3">
      <c r="A77" s="21" t="s">
        <v>163</v>
      </c>
      <c r="B77" s="25" t="s">
        <v>87</v>
      </c>
      <c r="C77" s="34" t="s">
        <v>163</v>
      </c>
      <c r="D77" s="38">
        <v>13110775.4</v>
      </c>
      <c r="E77" s="52">
        <v>13110775.4</v>
      </c>
      <c r="F77" s="38">
        <v>8251486.7000000002</v>
      </c>
      <c r="G77" s="38">
        <f t="shared" si="3"/>
        <v>62.936679549860955</v>
      </c>
      <c r="H77" s="40">
        <v>8349894.7000000002</v>
      </c>
      <c r="I77" s="41">
        <f t="shared" si="4"/>
        <v>98.82144621536365</v>
      </c>
      <c r="J77" s="64"/>
    </row>
    <row r="78" spans="1:10" s="32" customFormat="1" ht="25.5" customHeight="1" x14ac:dyDescent="0.3">
      <c r="A78" s="21" t="s">
        <v>164</v>
      </c>
      <c r="B78" s="25" t="s">
        <v>42</v>
      </c>
      <c r="C78" s="34" t="s">
        <v>164</v>
      </c>
      <c r="D78" s="38">
        <v>285159.90000000002</v>
      </c>
      <c r="E78" s="52">
        <v>285159.90000000002</v>
      </c>
      <c r="F78" s="38">
        <v>142010.9</v>
      </c>
      <c r="G78" s="38">
        <f t="shared" si="3"/>
        <v>49.800445294026261</v>
      </c>
      <c r="H78" s="40">
        <v>134953.4</v>
      </c>
      <c r="I78" s="41">
        <f t="shared" si="4"/>
        <v>105.22958295233762</v>
      </c>
      <c r="J78" s="64"/>
    </row>
    <row r="79" spans="1:10" s="32" customFormat="1" ht="21" customHeight="1" x14ac:dyDescent="0.3">
      <c r="A79" s="21" t="s">
        <v>199</v>
      </c>
      <c r="B79" s="25" t="s">
        <v>200</v>
      </c>
      <c r="C79" s="34"/>
      <c r="D79" s="38">
        <v>94521</v>
      </c>
      <c r="E79" s="52">
        <v>94521</v>
      </c>
      <c r="F79" s="38">
        <v>43770.8</v>
      </c>
      <c r="G79" s="38">
        <f t="shared" si="3"/>
        <v>46.308016208038424</v>
      </c>
      <c r="H79" s="40"/>
      <c r="I79" s="41"/>
      <c r="J79" s="64"/>
    </row>
    <row r="80" spans="1:10" s="32" customFormat="1" ht="33" customHeight="1" x14ac:dyDescent="0.3">
      <c r="A80" s="20" t="s">
        <v>165</v>
      </c>
      <c r="B80" s="28" t="s">
        <v>88</v>
      </c>
      <c r="C80" s="31" t="s">
        <v>165</v>
      </c>
      <c r="D80" s="39">
        <f>SUM(D81:D82)</f>
        <v>75740.2</v>
      </c>
      <c r="E80" s="39">
        <f>SUM(E81:E82)</f>
        <v>75584.399999999994</v>
      </c>
      <c r="F80" s="39">
        <f>SUM(F81:F82)</f>
        <v>6544.2000000000007</v>
      </c>
      <c r="G80" s="39">
        <f>F80/E80*100</f>
        <v>8.6581358058011979</v>
      </c>
      <c r="H80" s="39">
        <f>SUM(H81:H82)</f>
        <v>14853</v>
      </c>
      <c r="I80" s="39">
        <f>F80/H80*100</f>
        <v>44.059785901838019</v>
      </c>
      <c r="J80" s="64"/>
    </row>
    <row r="81" spans="1:10" s="32" customFormat="1" ht="29.25" customHeight="1" x14ac:dyDescent="0.3">
      <c r="A81" s="21" t="s">
        <v>166</v>
      </c>
      <c r="B81" s="25" t="s">
        <v>40</v>
      </c>
      <c r="C81" s="34" t="s">
        <v>166</v>
      </c>
      <c r="D81" s="38">
        <v>42712.7</v>
      </c>
      <c r="E81" s="38">
        <v>42712.7</v>
      </c>
      <c r="F81" s="38"/>
      <c r="G81" s="38">
        <f t="shared" si="3"/>
        <v>0</v>
      </c>
      <c r="H81" s="40">
        <v>7657.7</v>
      </c>
      <c r="I81" s="41">
        <f t="shared" si="4"/>
        <v>0</v>
      </c>
      <c r="J81" s="64"/>
    </row>
    <row r="82" spans="1:10" s="32" customFormat="1" ht="50.25" customHeight="1" x14ac:dyDescent="0.3">
      <c r="A82" s="21" t="s">
        <v>167</v>
      </c>
      <c r="B82" s="25" t="s">
        <v>89</v>
      </c>
      <c r="C82" s="34" t="s">
        <v>167</v>
      </c>
      <c r="D82" s="38">
        <v>33027.5</v>
      </c>
      <c r="E82" s="52">
        <v>32871.699999999997</v>
      </c>
      <c r="F82" s="38">
        <v>6544.2000000000007</v>
      </c>
      <c r="G82" s="38">
        <f t="shared" si="3"/>
        <v>19.908310187790718</v>
      </c>
      <c r="H82" s="40">
        <v>7195.3</v>
      </c>
      <c r="I82" s="41">
        <f t="shared" si="4"/>
        <v>90.951037482801283</v>
      </c>
      <c r="J82" s="64"/>
    </row>
    <row r="83" spans="1:10" s="32" customFormat="1" ht="56.25" customHeight="1" x14ac:dyDescent="0.3">
      <c r="A83" s="20" t="s">
        <v>168</v>
      </c>
      <c r="B83" s="30" t="s">
        <v>218</v>
      </c>
      <c r="C83" s="31" t="s">
        <v>168</v>
      </c>
      <c r="D83" s="39">
        <f>SUM(D84:D87)</f>
        <v>968787.3</v>
      </c>
      <c r="E83" s="39">
        <f>SUM(E84:E87)</f>
        <v>981330.40000000014</v>
      </c>
      <c r="F83" s="39">
        <f>SUM(F84:F87)</f>
        <v>661131.4</v>
      </c>
      <c r="G83" s="39">
        <f>F83/E83*100</f>
        <v>67.370928282666057</v>
      </c>
      <c r="H83" s="39">
        <f>SUM(H84:H87)</f>
        <v>310550.59999999998</v>
      </c>
      <c r="I83" s="39" t="s">
        <v>252</v>
      </c>
      <c r="J83" s="64"/>
    </row>
    <row r="84" spans="1:10" s="32" customFormat="1" ht="37.5" customHeight="1" x14ac:dyDescent="0.3">
      <c r="A84" s="21" t="s">
        <v>169</v>
      </c>
      <c r="B84" s="33" t="s">
        <v>219</v>
      </c>
      <c r="C84" s="34" t="s">
        <v>169</v>
      </c>
      <c r="D84" s="38">
        <v>68621.7</v>
      </c>
      <c r="E84" s="52">
        <v>65291.8</v>
      </c>
      <c r="F84" s="38">
        <v>49483.5</v>
      </c>
      <c r="G84" s="38">
        <f t="shared" si="3"/>
        <v>75.78823068134129</v>
      </c>
      <c r="H84" s="40">
        <v>8231</v>
      </c>
      <c r="I84" s="41" t="s">
        <v>251</v>
      </c>
      <c r="J84" s="64"/>
    </row>
    <row r="85" spans="1:10" s="32" customFormat="1" ht="26.25" customHeight="1" x14ac:dyDescent="0.3">
      <c r="A85" s="21" t="s">
        <v>170</v>
      </c>
      <c r="B85" s="33" t="s">
        <v>220</v>
      </c>
      <c r="C85" s="34" t="s">
        <v>170</v>
      </c>
      <c r="D85" s="38">
        <v>584603.9</v>
      </c>
      <c r="E85" s="52">
        <v>600566.9</v>
      </c>
      <c r="F85" s="38">
        <v>354113.7</v>
      </c>
      <c r="G85" s="38">
        <f t="shared" si="3"/>
        <v>58.963239565816892</v>
      </c>
      <c r="H85" s="40">
        <v>50575.6</v>
      </c>
      <c r="I85" s="41" t="s">
        <v>245</v>
      </c>
      <c r="J85" s="64"/>
    </row>
    <row r="86" spans="1:10" s="32" customFormat="1" ht="27.75" customHeight="1" x14ac:dyDescent="0.3">
      <c r="A86" s="21" t="s">
        <v>171</v>
      </c>
      <c r="B86" s="33" t="s">
        <v>221</v>
      </c>
      <c r="C86" s="34" t="s">
        <v>171</v>
      </c>
      <c r="D86" s="38">
        <v>315461.7</v>
      </c>
      <c r="E86" s="52">
        <v>315461.7</v>
      </c>
      <c r="F86" s="38">
        <v>257534.2</v>
      </c>
      <c r="G86" s="38">
        <f t="shared" si="3"/>
        <v>81.637232031653923</v>
      </c>
      <c r="H86" s="40">
        <v>251744</v>
      </c>
      <c r="I86" s="41">
        <f t="shared" si="4"/>
        <v>102.30003495614592</v>
      </c>
      <c r="J86" s="64"/>
    </row>
    <row r="87" spans="1:10" s="32" customFormat="1" ht="39.75" customHeight="1" x14ac:dyDescent="0.3">
      <c r="A87" s="21" t="s">
        <v>172</v>
      </c>
      <c r="B87" s="33" t="s">
        <v>222</v>
      </c>
      <c r="C87" s="34" t="s">
        <v>172</v>
      </c>
      <c r="D87" s="38">
        <v>100</v>
      </c>
      <c r="E87" s="50">
        <v>10</v>
      </c>
      <c r="F87" s="38"/>
      <c r="G87" s="38">
        <f t="shared" si="3"/>
        <v>0</v>
      </c>
      <c r="H87" s="40"/>
      <c r="I87" s="41"/>
      <c r="J87" s="64"/>
    </row>
    <row r="88" spans="1:10" s="32" customFormat="1" ht="45.75" customHeight="1" x14ac:dyDescent="0.3">
      <c r="A88" s="20" t="s">
        <v>173</v>
      </c>
      <c r="B88" s="24" t="s">
        <v>223</v>
      </c>
      <c r="C88" s="31" t="s">
        <v>173</v>
      </c>
      <c r="D88" s="39">
        <f>SUM(D89:D90)</f>
        <v>109672</v>
      </c>
      <c r="E88" s="39">
        <f>SUM(E89:E90)</f>
        <v>109422</v>
      </c>
      <c r="F88" s="39">
        <f>SUM(F89:F90)</f>
        <v>70551.3</v>
      </c>
      <c r="G88" s="39">
        <f>F88/E88*100</f>
        <v>64.476339310193566</v>
      </c>
      <c r="H88" s="39">
        <f>SUM(H89:H90)</f>
        <v>90838.3</v>
      </c>
      <c r="I88" s="39">
        <f>F88/H88*100</f>
        <v>77.666909222211331</v>
      </c>
      <c r="J88" s="64"/>
    </row>
    <row r="89" spans="1:10" s="32" customFormat="1" ht="26.25" customHeight="1" x14ac:dyDescent="0.3">
      <c r="A89" s="21" t="s">
        <v>174</v>
      </c>
      <c r="B89" s="25" t="s">
        <v>43</v>
      </c>
      <c r="C89" s="34" t="s">
        <v>174</v>
      </c>
      <c r="D89" s="38">
        <v>1500</v>
      </c>
      <c r="E89" s="38">
        <v>1500</v>
      </c>
      <c r="F89" s="38"/>
      <c r="G89" s="38">
        <f t="shared" si="3"/>
        <v>0</v>
      </c>
      <c r="H89" s="40"/>
      <c r="I89" s="41"/>
      <c r="J89" s="64"/>
    </row>
    <row r="90" spans="1:10" s="32" customFormat="1" ht="39" customHeight="1" x14ac:dyDescent="0.3">
      <c r="A90" s="21" t="s">
        <v>175</v>
      </c>
      <c r="B90" s="25" t="s">
        <v>44</v>
      </c>
      <c r="C90" s="34" t="s">
        <v>175</v>
      </c>
      <c r="D90" s="38">
        <v>108172</v>
      </c>
      <c r="E90" s="49">
        <v>107922</v>
      </c>
      <c r="F90" s="38">
        <v>70551.3</v>
      </c>
      <c r="G90" s="38">
        <f t="shared" si="3"/>
        <v>65.372491243675995</v>
      </c>
      <c r="H90" s="40">
        <v>90838.3</v>
      </c>
      <c r="I90" s="41">
        <f t="shared" si="4"/>
        <v>77.666909222211331</v>
      </c>
      <c r="J90" s="64"/>
    </row>
    <row r="91" spans="1:10" s="32" customFormat="1" ht="47.25" customHeight="1" x14ac:dyDescent="0.3">
      <c r="A91" s="20" t="s">
        <v>176</v>
      </c>
      <c r="B91" s="30" t="s">
        <v>224</v>
      </c>
      <c r="C91" s="31" t="s">
        <v>176</v>
      </c>
      <c r="D91" s="39">
        <f>SUM(D92:D94)</f>
        <v>669319.20000000007</v>
      </c>
      <c r="E91" s="39">
        <f>SUM(E92:E94)</f>
        <v>769573.6</v>
      </c>
      <c r="F91" s="39">
        <f>SUM(F92:F94)</f>
        <v>527745.6</v>
      </c>
      <c r="G91" s="39">
        <f>F91/E91*100</f>
        <v>68.576364885697743</v>
      </c>
      <c r="H91" s="39">
        <f>SUM(H92:H94)</f>
        <v>274685.09999999998</v>
      </c>
      <c r="I91" s="39">
        <f>F91/H91*100</f>
        <v>192.12749435626469</v>
      </c>
      <c r="J91" s="64"/>
    </row>
    <row r="92" spans="1:10" s="32" customFormat="1" ht="34.5" customHeight="1" x14ac:dyDescent="0.3">
      <c r="A92" s="21" t="s">
        <v>177</v>
      </c>
      <c r="B92" s="25" t="s">
        <v>45</v>
      </c>
      <c r="C92" s="34" t="s">
        <v>177</v>
      </c>
      <c r="D92" s="38">
        <v>502163.8</v>
      </c>
      <c r="E92" s="52">
        <v>513702</v>
      </c>
      <c r="F92" s="38">
        <v>392843.6</v>
      </c>
      <c r="G92" s="38">
        <f t="shared" si="3"/>
        <v>76.473052470109124</v>
      </c>
      <c r="H92" s="40">
        <v>251519.19999999998</v>
      </c>
      <c r="I92" s="41">
        <f t="shared" si="4"/>
        <v>156.18831484832967</v>
      </c>
      <c r="J92" s="64"/>
    </row>
    <row r="93" spans="1:10" s="32" customFormat="1" ht="25.5" customHeight="1" x14ac:dyDescent="0.3">
      <c r="A93" s="21" t="s">
        <v>178</v>
      </c>
      <c r="B93" s="25" t="s">
        <v>46</v>
      </c>
      <c r="C93" s="34" t="s">
        <v>178</v>
      </c>
      <c r="D93" s="38">
        <v>163264.50000000003</v>
      </c>
      <c r="E93" s="52">
        <v>223780.7</v>
      </c>
      <c r="F93" s="38">
        <v>130113.59999999999</v>
      </c>
      <c r="G93" s="38">
        <f t="shared" si="3"/>
        <v>58.143351951262986</v>
      </c>
      <c r="H93" s="40">
        <v>14648.699999999999</v>
      </c>
      <c r="I93" s="41" t="s">
        <v>246</v>
      </c>
      <c r="J93" s="64"/>
    </row>
    <row r="94" spans="1:10" s="32" customFormat="1" ht="40.5" customHeight="1" x14ac:dyDescent="0.3">
      <c r="A94" s="21" t="s">
        <v>179</v>
      </c>
      <c r="B94" s="25" t="s">
        <v>64</v>
      </c>
      <c r="C94" s="34" t="s">
        <v>179</v>
      </c>
      <c r="D94" s="38">
        <v>3890.9</v>
      </c>
      <c r="E94" s="52">
        <v>32090.9</v>
      </c>
      <c r="F94" s="38">
        <v>4788.3999999999996</v>
      </c>
      <c r="G94" s="38">
        <f t="shared" si="3"/>
        <v>14.921364000386401</v>
      </c>
      <c r="H94" s="40">
        <v>8517.2000000000007</v>
      </c>
      <c r="I94" s="41">
        <f t="shared" si="4"/>
        <v>56.220354106983507</v>
      </c>
      <c r="J94" s="64"/>
    </row>
    <row r="95" spans="1:10" s="32" customFormat="1" ht="48" customHeight="1" x14ac:dyDescent="0.3">
      <c r="A95" s="20" t="s">
        <v>180</v>
      </c>
      <c r="B95" s="30" t="s">
        <v>225</v>
      </c>
      <c r="C95" s="31" t="s">
        <v>180</v>
      </c>
      <c r="D95" s="39">
        <f>SUM(D96:D99)</f>
        <v>255491</v>
      </c>
      <c r="E95" s="39">
        <f>SUM(E96:E99)</f>
        <v>255491</v>
      </c>
      <c r="F95" s="39">
        <f>SUM(F96:F99)</f>
        <v>162002.69999999998</v>
      </c>
      <c r="G95" s="39">
        <f>F95/E95*100</f>
        <v>63.408378377320531</v>
      </c>
      <c r="H95" s="39">
        <f>SUM(H96:H99)</f>
        <v>35714.800000000003</v>
      </c>
      <c r="I95" s="39" t="s">
        <v>247</v>
      </c>
      <c r="J95" s="64"/>
    </row>
    <row r="96" spans="1:10" s="32" customFormat="1" ht="45" customHeight="1" x14ac:dyDescent="0.3">
      <c r="A96" s="21" t="s">
        <v>181</v>
      </c>
      <c r="B96" s="25" t="s">
        <v>90</v>
      </c>
      <c r="C96" s="34" t="s">
        <v>181</v>
      </c>
      <c r="D96" s="38">
        <v>45441.7</v>
      </c>
      <c r="E96" s="52">
        <v>45441.7</v>
      </c>
      <c r="F96" s="38">
        <v>28578.3</v>
      </c>
      <c r="G96" s="38">
        <f t="shared" si="3"/>
        <v>62.890032723247593</v>
      </c>
      <c r="H96" s="40">
        <v>20759.3</v>
      </c>
      <c r="I96" s="41">
        <f t="shared" si="4"/>
        <v>137.66504650927536</v>
      </c>
      <c r="J96" s="64"/>
    </row>
    <row r="97" spans="1:10" s="32" customFormat="1" ht="33" customHeight="1" x14ac:dyDescent="0.3">
      <c r="A97" s="21" t="s">
        <v>182</v>
      </c>
      <c r="B97" s="25" t="s">
        <v>47</v>
      </c>
      <c r="C97" s="34" t="s">
        <v>182</v>
      </c>
      <c r="D97" s="38">
        <v>209690</v>
      </c>
      <c r="E97" s="52">
        <v>209690</v>
      </c>
      <c r="F97" s="38">
        <v>133389.4</v>
      </c>
      <c r="G97" s="38">
        <f t="shared" si="3"/>
        <v>63.612666316944058</v>
      </c>
      <c r="H97" s="40">
        <v>14888</v>
      </c>
      <c r="I97" s="41" t="s">
        <v>248</v>
      </c>
      <c r="J97" s="64"/>
    </row>
    <row r="98" spans="1:10" s="32" customFormat="1" ht="40.5" customHeight="1" x14ac:dyDescent="0.3">
      <c r="A98" s="21" t="s">
        <v>183</v>
      </c>
      <c r="B98" s="33" t="s">
        <v>226</v>
      </c>
      <c r="C98" s="34" t="s">
        <v>183</v>
      </c>
      <c r="D98" s="38">
        <v>264.3</v>
      </c>
      <c r="E98" s="50">
        <v>264.3</v>
      </c>
      <c r="F98" s="38">
        <v>35</v>
      </c>
      <c r="G98" s="38">
        <f t="shared" si="3"/>
        <v>13.242527430949677</v>
      </c>
      <c r="H98" s="40">
        <v>67.5</v>
      </c>
      <c r="I98" s="41">
        <f t="shared" si="4"/>
        <v>51.851851851851848</v>
      </c>
      <c r="J98" s="64"/>
    </row>
    <row r="99" spans="1:10" s="32" customFormat="1" ht="26.25" customHeight="1" x14ac:dyDescent="0.3">
      <c r="A99" s="21" t="s">
        <v>184</v>
      </c>
      <c r="B99" s="25" t="s">
        <v>91</v>
      </c>
      <c r="C99" s="34" t="s">
        <v>184</v>
      </c>
      <c r="D99" s="38">
        <v>95</v>
      </c>
      <c r="E99" s="50">
        <v>95</v>
      </c>
      <c r="F99" s="38"/>
      <c r="G99" s="38">
        <f t="shared" si="3"/>
        <v>0</v>
      </c>
      <c r="H99" s="40"/>
      <c r="I99" s="41"/>
      <c r="J99" s="64"/>
    </row>
    <row r="100" spans="1:10" s="32" customFormat="1" ht="40.5" customHeight="1" x14ac:dyDescent="0.3">
      <c r="A100" s="20" t="s">
        <v>185</v>
      </c>
      <c r="B100" s="24" t="s">
        <v>227</v>
      </c>
      <c r="C100" s="31" t="s">
        <v>185</v>
      </c>
      <c r="D100" s="39">
        <f>SUM(D101:D105)</f>
        <v>9394845.0999999978</v>
      </c>
      <c r="E100" s="39">
        <f>SUM(E101:E105)</f>
        <v>9828490.9999999981</v>
      </c>
      <c r="F100" s="39">
        <f>SUM(F101:F105)</f>
        <v>6619555.8000000007</v>
      </c>
      <c r="G100" s="39">
        <f>F100/E100*100</f>
        <v>67.350682826081865</v>
      </c>
      <c r="H100" s="39">
        <f>SUM(H101:H105)</f>
        <v>6004594.5999999987</v>
      </c>
      <c r="I100" s="39">
        <f>F100/H100*100</f>
        <v>110.24151072580324</v>
      </c>
      <c r="J100" s="64"/>
    </row>
    <row r="101" spans="1:10" s="32" customFormat="1" ht="27.75" customHeight="1" x14ac:dyDescent="0.3">
      <c r="A101" s="21" t="s">
        <v>186</v>
      </c>
      <c r="B101" s="25" t="s">
        <v>228</v>
      </c>
      <c r="C101" s="34" t="s">
        <v>186</v>
      </c>
      <c r="D101" s="38">
        <v>10304.5</v>
      </c>
      <c r="E101" s="52">
        <v>10304.5</v>
      </c>
      <c r="F101" s="38">
        <v>4178.7</v>
      </c>
      <c r="G101" s="38">
        <f t="shared" si="3"/>
        <v>40.552185938182348</v>
      </c>
      <c r="H101" s="40">
        <v>19299.400000000001</v>
      </c>
      <c r="I101" s="41">
        <f t="shared" si="4"/>
        <v>21.651968454977872</v>
      </c>
      <c r="J101" s="64"/>
    </row>
    <row r="102" spans="1:10" s="32" customFormat="1" ht="42.75" customHeight="1" x14ac:dyDescent="0.3">
      <c r="A102" s="21" t="s">
        <v>187</v>
      </c>
      <c r="B102" s="25" t="s">
        <v>48</v>
      </c>
      <c r="C102" s="34" t="s">
        <v>187</v>
      </c>
      <c r="D102" s="38">
        <v>398101.3</v>
      </c>
      <c r="E102" s="52">
        <v>398101.3</v>
      </c>
      <c r="F102" s="38">
        <v>207854.1</v>
      </c>
      <c r="G102" s="38">
        <f t="shared" si="3"/>
        <v>52.211359269613034</v>
      </c>
      <c r="H102" s="40">
        <v>224336.1</v>
      </c>
      <c r="I102" s="41">
        <f t="shared" si="4"/>
        <v>92.652988083505065</v>
      </c>
      <c r="J102" s="64"/>
    </row>
    <row r="103" spans="1:10" s="32" customFormat="1" ht="39" customHeight="1" x14ac:dyDescent="0.3">
      <c r="A103" s="21" t="s">
        <v>188</v>
      </c>
      <c r="B103" s="25" t="s">
        <v>65</v>
      </c>
      <c r="C103" s="34" t="s">
        <v>188</v>
      </c>
      <c r="D103" s="38">
        <v>230.4</v>
      </c>
      <c r="E103" s="50">
        <v>230.4</v>
      </c>
      <c r="F103" s="38">
        <v>0</v>
      </c>
      <c r="G103" s="38">
        <f t="shared" si="3"/>
        <v>0</v>
      </c>
      <c r="H103" s="40">
        <v>0</v>
      </c>
      <c r="I103" s="41"/>
      <c r="J103" s="64"/>
    </row>
    <row r="104" spans="1:10" s="32" customFormat="1" ht="30" customHeight="1" x14ac:dyDescent="0.3">
      <c r="A104" s="21" t="s">
        <v>189</v>
      </c>
      <c r="B104" s="25" t="s">
        <v>49</v>
      </c>
      <c r="C104" s="34" t="s">
        <v>189</v>
      </c>
      <c r="D104" s="38">
        <v>8894843.1999999993</v>
      </c>
      <c r="E104" s="52">
        <v>9328489.0999999996</v>
      </c>
      <c r="F104" s="38">
        <v>6347367.6000000006</v>
      </c>
      <c r="G104" s="38">
        <f t="shared" si="3"/>
        <v>68.042825927727151</v>
      </c>
      <c r="H104" s="40">
        <v>5707856.2999999989</v>
      </c>
      <c r="I104" s="41">
        <f t="shared" si="4"/>
        <v>111.20405396330671</v>
      </c>
      <c r="J104" s="64"/>
    </row>
    <row r="105" spans="1:10" s="32" customFormat="1" ht="36.75" customHeight="1" x14ac:dyDescent="0.3">
      <c r="A105" s="21" t="s">
        <v>190</v>
      </c>
      <c r="B105" s="25" t="s">
        <v>66</v>
      </c>
      <c r="C105" s="34" t="s">
        <v>190</v>
      </c>
      <c r="D105" s="38">
        <v>91365.7</v>
      </c>
      <c r="E105" s="52">
        <v>91365.7</v>
      </c>
      <c r="F105" s="38">
        <v>60155.4</v>
      </c>
      <c r="G105" s="38">
        <f t="shared" si="3"/>
        <v>65.8402442054294</v>
      </c>
      <c r="H105" s="40">
        <v>53102.8</v>
      </c>
      <c r="I105" s="41">
        <f t="shared" si="4"/>
        <v>113.28103226195228</v>
      </c>
      <c r="J105" s="64"/>
    </row>
    <row r="106" spans="1:10" s="32" customFormat="1" ht="41.25" customHeight="1" x14ac:dyDescent="0.3">
      <c r="A106" s="20" t="s">
        <v>191</v>
      </c>
      <c r="B106" s="24" t="s">
        <v>61</v>
      </c>
      <c r="C106" s="37" t="s">
        <v>191</v>
      </c>
      <c r="D106" s="39">
        <f>D107</f>
        <v>17421.599999999999</v>
      </c>
      <c r="E106" s="39">
        <f>E107</f>
        <v>15271.5</v>
      </c>
      <c r="F106" s="39">
        <f>F107</f>
        <v>1563.8</v>
      </c>
      <c r="G106" s="39">
        <f>F106/E106*100</f>
        <v>10.239989522967619</v>
      </c>
      <c r="H106" s="39">
        <f>H107</f>
        <v>1664.1</v>
      </c>
      <c r="I106" s="39">
        <f>F106/H106*100</f>
        <v>93.972717985697969</v>
      </c>
      <c r="J106" s="64"/>
    </row>
    <row r="107" spans="1:10" s="32" customFormat="1" ht="35.25" customHeight="1" x14ac:dyDescent="0.3">
      <c r="A107" s="21" t="s">
        <v>192</v>
      </c>
      <c r="B107" s="25" t="s">
        <v>50</v>
      </c>
      <c r="C107" s="34" t="s">
        <v>192</v>
      </c>
      <c r="D107" s="38">
        <v>17421.599999999999</v>
      </c>
      <c r="E107" s="49">
        <v>15271.5</v>
      </c>
      <c r="F107" s="38">
        <v>1563.8</v>
      </c>
      <c r="G107" s="38">
        <f t="shared" si="3"/>
        <v>10.239989522967619</v>
      </c>
      <c r="H107" s="40">
        <v>1664.1</v>
      </c>
      <c r="I107" s="41">
        <f t="shared" si="4"/>
        <v>93.972717985697969</v>
      </c>
      <c r="J107" s="64"/>
    </row>
    <row r="108" spans="1:10" s="32" customFormat="1" ht="34.5" customHeight="1" x14ac:dyDescent="0.3">
      <c r="A108" s="20" t="s">
        <v>193</v>
      </c>
      <c r="B108" s="24" t="s">
        <v>229</v>
      </c>
      <c r="C108" s="31" t="s">
        <v>193</v>
      </c>
      <c r="D108" s="39">
        <f>SUM(D109:D110)</f>
        <v>1140</v>
      </c>
      <c r="E108" s="39">
        <f>SUM(E109:E110)</f>
        <v>1140</v>
      </c>
      <c r="F108" s="39">
        <f>SUM(F109:F110)</f>
        <v>277</v>
      </c>
      <c r="G108" s="39">
        <f>F108/E108*100</f>
        <v>24.298245614035089</v>
      </c>
      <c r="H108" s="39">
        <f>SUM(H109:H110)</f>
        <v>610</v>
      </c>
      <c r="I108" s="39">
        <f>F108/H108*100</f>
        <v>45.409836065573771</v>
      </c>
      <c r="J108" s="64"/>
    </row>
    <row r="109" spans="1:10" s="32" customFormat="1" ht="35.25" customHeight="1" x14ac:dyDescent="0.3">
      <c r="A109" s="21" t="s">
        <v>194</v>
      </c>
      <c r="B109" s="25" t="s">
        <v>67</v>
      </c>
      <c r="C109" s="34" t="s">
        <v>194</v>
      </c>
      <c r="D109" s="38">
        <v>380</v>
      </c>
      <c r="E109" s="38">
        <v>380</v>
      </c>
      <c r="F109" s="38">
        <v>76.5</v>
      </c>
      <c r="G109" s="38">
        <f t="shared" ref="G109:G117" si="5">F109/E109*100</f>
        <v>20.131578947368421</v>
      </c>
      <c r="H109" s="40">
        <v>190</v>
      </c>
      <c r="I109" s="41">
        <f t="shared" si="4"/>
        <v>40.263157894736842</v>
      </c>
      <c r="J109" s="64"/>
    </row>
    <row r="110" spans="1:10" s="32" customFormat="1" ht="30.75" customHeight="1" x14ac:dyDescent="0.3">
      <c r="A110" s="21" t="s">
        <v>195</v>
      </c>
      <c r="B110" s="25" t="s">
        <v>68</v>
      </c>
      <c r="C110" s="34" t="s">
        <v>195</v>
      </c>
      <c r="D110" s="38">
        <v>760</v>
      </c>
      <c r="E110" s="38">
        <v>760</v>
      </c>
      <c r="F110" s="38">
        <v>200.5</v>
      </c>
      <c r="G110" s="38">
        <f t="shared" si="5"/>
        <v>26.381578947368421</v>
      </c>
      <c r="H110" s="40">
        <v>420</v>
      </c>
      <c r="I110" s="41">
        <f t="shared" si="4"/>
        <v>47.738095238095241</v>
      </c>
      <c r="J110" s="64"/>
    </row>
    <row r="111" spans="1:10" s="32" customFormat="1" ht="36" customHeight="1" x14ac:dyDescent="0.3">
      <c r="A111" s="20" t="s">
        <v>196</v>
      </c>
      <c r="B111" s="30" t="s">
        <v>230</v>
      </c>
      <c r="C111" s="31" t="s">
        <v>196</v>
      </c>
      <c r="D111" s="39">
        <f>SUM(D112:D113)</f>
        <v>919903.6</v>
      </c>
      <c r="E111" s="39">
        <f>SUM(E112:E113)</f>
        <v>1437880.1</v>
      </c>
      <c r="F111" s="39">
        <f>SUM(F112:F113)</f>
        <v>760321.3</v>
      </c>
      <c r="G111" s="39">
        <f>F111/E111*100</f>
        <v>52.877934676194492</v>
      </c>
      <c r="H111" s="39">
        <f>SUM(H112:H113)</f>
        <v>512990.6</v>
      </c>
      <c r="I111" s="39">
        <f>F111/H111*100</f>
        <v>148.2134955299376</v>
      </c>
      <c r="J111" s="64"/>
    </row>
    <row r="112" spans="1:10" s="32" customFormat="1" ht="20.25" customHeight="1" x14ac:dyDescent="0.3">
      <c r="A112" s="21" t="s">
        <v>197</v>
      </c>
      <c r="B112" s="25" t="s">
        <v>69</v>
      </c>
      <c r="C112" s="34" t="s">
        <v>197</v>
      </c>
      <c r="D112" s="38">
        <v>747003.6</v>
      </c>
      <c r="E112" s="52">
        <v>779980.1</v>
      </c>
      <c r="F112" s="38">
        <v>607932.5</v>
      </c>
      <c r="G112" s="38">
        <f t="shared" si="5"/>
        <v>77.942052624163111</v>
      </c>
      <c r="H112" s="40">
        <v>478780.8</v>
      </c>
      <c r="I112" s="41">
        <f t="shared" si="4"/>
        <v>126.97512097394048</v>
      </c>
      <c r="J112" s="64"/>
    </row>
    <row r="113" spans="1:10" s="32" customFormat="1" ht="20.25" customHeight="1" x14ac:dyDescent="0.3">
      <c r="A113" s="21" t="s">
        <v>198</v>
      </c>
      <c r="B113" s="25" t="s">
        <v>70</v>
      </c>
      <c r="C113" s="34" t="s">
        <v>198</v>
      </c>
      <c r="D113" s="42">
        <v>172900</v>
      </c>
      <c r="E113" s="52">
        <v>657900</v>
      </c>
      <c r="F113" s="38">
        <v>152388.79999999999</v>
      </c>
      <c r="G113" s="38">
        <f t="shared" si="5"/>
        <v>23.162912296701624</v>
      </c>
      <c r="H113" s="40">
        <v>34209.800000000003</v>
      </c>
      <c r="I113" s="41" t="s">
        <v>247</v>
      </c>
      <c r="J113" s="64"/>
    </row>
    <row r="114" spans="1:10" s="32" customFormat="1" ht="33" customHeight="1" x14ac:dyDescent="0.3">
      <c r="A114" s="20" t="s">
        <v>204</v>
      </c>
      <c r="B114" s="24" t="s">
        <v>208</v>
      </c>
      <c r="C114" s="31" t="s">
        <v>196</v>
      </c>
      <c r="D114" s="39">
        <f>SUM(D115:D117)</f>
        <v>372826.5</v>
      </c>
      <c r="E114" s="39">
        <f>SUM(E115:E117)</f>
        <v>297174.7</v>
      </c>
      <c r="F114" s="39">
        <f>SUM(F115:F117)</f>
        <v>123291.9</v>
      </c>
      <c r="G114" s="39">
        <f>F114/E114*100</f>
        <v>41.488020346281154</v>
      </c>
      <c r="H114" s="39">
        <f>SUM(H115:H117)</f>
        <v>0</v>
      </c>
      <c r="I114" s="39"/>
      <c r="J114" s="64"/>
    </row>
    <row r="115" spans="1:10" s="32" customFormat="1" ht="27.75" customHeight="1" x14ac:dyDescent="0.3">
      <c r="A115" s="21" t="s">
        <v>205</v>
      </c>
      <c r="B115" s="25" t="s">
        <v>209</v>
      </c>
      <c r="C115" s="34"/>
      <c r="D115" s="42">
        <v>54030.2</v>
      </c>
      <c r="E115" s="49">
        <v>54030.2</v>
      </c>
      <c r="F115" s="38">
        <v>41476.9</v>
      </c>
      <c r="G115" s="38">
        <f t="shared" si="5"/>
        <v>76.766141898419775</v>
      </c>
      <c r="H115" s="40"/>
      <c r="I115" s="41"/>
      <c r="J115" s="64"/>
    </row>
    <row r="116" spans="1:10" s="32" customFormat="1" ht="24.75" customHeight="1" x14ac:dyDescent="0.3">
      <c r="A116" s="21" t="s">
        <v>206</v>
      </c>
      <c r="B116" s="25" t="s">
        <v>210</v>
      </c>
      <c r="C116" s="34"/>
      <c r="D116" s="42">
        <v>5072.8999999999996</v>
      </c>
      <c r="E116" s="42">
        <v>5072.8999999999996</v>
      </c>
      <c r="F116" s="38">
        <v>0</v>
      </c>
      <c r="G116" s="38">
        <f t="shared" si="5"/>
        <v>0</v>
      </c>
      <c r="H116" s="40"/>
      <c r="I116" s="41"/>
      <c r="J116" s="64"/>
    </row>
    <row r="117" spans="1:10" s="32" customFormat="1" ht="24.75" customHeight="1" x14ac:dyDescent="0.3">
      <c r="A117" s="21" t="s">
        <v>207</v>
      </c>
      <c r="B117" s="25" t="s">
        <v>211</v>
      </c>
      <c r="C117" s="34"/>
      <c r="D117" s="42">
        <v>313723.40000000002</v>
      </c>
      <c r="E117" s="49">
        <v>238071.6</v>
      </c>
      <c r="F117" s="38">
        <v>81815</v>
      </c>
      <c r="G117" s="38">
        <f t="shared" si="5"/>
        <v>34.365711827870271</v>
      </c>
      <c r="H117" s="40"/>
      <c r="I117" s="41"/>
      <c r="J117" s="64"/>
    </row>
    <row r="118" spans="1:10" ht="18.75" customHeight="1" x14ac:dyDescent="0.3">
      <c r="A118" s="22"/>
      <c r="B118" s="26" t="s">
        <v>55</v>
      </c>
      <c r="C118" s="13"/>
      <c r="D118" s="43">
        <f>D6+D14+D23+D37+D42+D47+D55+D60+D64+D75+D80+D83+D88+D91+D95+D100+D106+D111+D108+D114</f>
        <v>124368086.39999999</v>
      </c>
      <c r="E118" s="43">
        <f>E6+E14+E23+E37+E42+E47+E55+E60+E64+E75+E80+E83+E88+E91+E95+E100+E106+E111+E108+E114</f>
        <v>127604607.10000002</v>
      </c>
      <c r="F118" s="43">
        <f>F6+F14+F23+F37+F42+F47+F55+F60+F64+F75+F80+F83+F88+F91+F95+F100+F106+F111+F108+F114</f>
        <v>85174512.199999988</v>
      </c>
      <c r="G118" s="45">
        <f>F118/E118*100</f>
        <v>66.748775091835995</v>
      </c>
      <c r="H118" s="43">
        <f>H6+H14+H23+H37+H42+H47+H55+H60+H64+H75+H80+H83+H88+H91+H95+H100+H106+H111+H108+H114</f>
        <v>64518018.400000006</v>
      </c>
      <c r="I118" s="45">
        <f t="shared" si="4"/>
        <v>132.0166277766522</v>
      </c>
      <c r="J118" s="64"/>
    </row>
    <row r="119" spans="1:10" ht="20.25" customHeight="1" x14ac:dyDescent="0.3">
      <c r="A119" s="23"/>
      <c r="B119" s="27" t="s">
        <v>60</v>
      </c>
      <c r="C119" s="14"/>
      <c r="D119" s="54" t="s">
        <v>237</v>
      </c>
      <c r="E119" s="46">
        <f>E120-E118</f>
        <v>5761915.4999999702</v>
      </c>
      <c r="F119" s="46">
        <f>F120-F118</f>
        <v>3723105.1000000089</v>
      </c>
      <c r="G119" s="45">
        <f t="shared" ref="G119:G120" si="6">F119/E119*100</f>
        <v>64.615753216096778</v>
      </c>
      <c r="H119" s="44">
        <f>H120-H118</f>
        <v>2543467.8999999911</v>
      </c>
      <c r="I119" s="45">
        <f t="shared" si="4"/>
        <v>146.37908738695</v>
      </c>
      <c r="J119" s="64"/>
    </row>
    <row r="120" spans="1:10" ht="20.25" x14ac:dyDescent="0.3">
      <c r="A120" s="23"/>
      <c r="B120" s="26" t="s">
        <v>56</v>
      </c>
      <c r="C120" s="14"/>
      <c r="D120" s="53" t="s">
        <v>237</v>
      </c>
      <c r="E120" s="46">
        <v>133366522.59999999</v>
      </c>
      <c r="F120" s="46">
        <v>88897617.299999997</v>
      </c>
      <c r="G120" s="45">
        <f t="shared" si="6"/>
        <v>66.656620842268254</v>
      </c>
      <c r="H120" s="47">
        <v>67061486.299999997</v>
      </c>
      <c r="I120" s="45">
        <f t="shared" si="4"/>
        <v>132.56135854537422</v>
      </c>
      <c r="J120" s="64"/>
    </row>
    <row r="122" spans="1:10" ht="36" customHeight="1" x14ac:dyDescent="0.2">
      <c r="A122" s="55"/>
      <c r="B122" s="55"/>
      <c r="C122" s="55"/>
      <c r="D122" s="55"/>
      <c r="E122" s="55"/>
      <c r="F122" s="55"/>
      <c r="G122" s="55"/>
      <c r="H122" s="55"/>
      <c r="I122" s="55"/>
    </row>
    <row r="123" spans="1:10" ht="21" customHeight="1" x14ac:dyDescent="0.2">
      <c r="A123" s="56"/>
      <c r="B123" s="56"/>
      <c r="C123" s="56"/>
      <c r="D123" s="56"/>
      <c r="E123" s="56"/>
      <c r="F123" s="56"/>
      <c r="G123" s="56"/>
      <c r="H123" s="56"/>
      <c r="I123" s="56"/>
    </row>
    <row r="126" spans="1:10" x14ac:dyDescent="0.25">
      <c r="E126" s="16"/>
      <c r="F126" s="16"/>
      <c r="H126" s="16"/>
    </row>
    <row r="127" spans="1:10" x14ac:dyDescent="0.25">
      <c r="E127" s="16"/>
      <c r="F127" s="16"/>
    </row>
    <row r="128" spans="1:10" x14ac:dyDescent="0.25">
      <c r="E128" s="16"/>
      <c r="F128" s="16"/>
      <c r="H128" s="17"/>
    </row>
    <row r="132" spans="5:6" x14ac:dyDescent="0.25">
      <c r="E132" s="9"/>
      <c r="F132" s="9"/>
    </row>
  </sheetData>
  <mergeCells count="8">
    <mergeCell ref="A122:I122"/>
    <mergeCell ref="A123:I123"/>
    <mergeCell ref="A1:I1"/>
    <mergeCell ref="B3:B4"/>
    <mergeCell ref="A3:A4"/>
    <mergeCell ref="D3:G3"/>
    <mergeCell ref="I3:I4"/>
    <mergeCell ref="C3:C4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65" fitToHeight="0" orientation="landscape" r:id="rId1"/>
  <headerFooter alignWithMargins="0">
    <oddFooter>&amp;C&amp;P</oddFooter>
  </headerFooter>
  <rowBreaks count="2" manualBreakCount="2">
    <brk id="20" max="8" man="1"/>
    <brk id="10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 2020</vt:lpstr>
      <vt:lpstr>'9 месяцев 2020'!Заголовки_для_печати</vt:lpstr>
      <vt:lpstr>'9 месяцев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2020-10-23T13:33:56Z</cp:lastPrinted>
  <dcterms:created xsi:type="dcterms:W3CDTF">2017-08-15T08:04:26Z</dcterms:created>
  <dcterms:modified xsi:type="dcterms:W3CDTF">2020-10-23T13:34:01Z</dcterms:modified>
</cp:coreProperties>
</file>