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915" yWindow="210" windowWidth="14415" windowHeight="11265"/>
  </bookViews>
  <sheets>
    <sheet name="Доходы областного бюджета " sheetId="1" r:id="rId1"/>
  </sheets>
  <definedNames>
    <definedName name="_xlnm.Print_Area" localSheetId="0">'Доходы областного бюджета '!$A$1:$G$49</definedName>
  </definedNames>
  <calcPr calcId="145621"/>
</workbook>
</file>

<file path=xl/calcChain.xml><?xml version="1.0" encoding="utf-8"?>
<calcChain xmlns="http://schemas.openxmlformats.org/spreadsheetml/2006/main">
  <c r="G13" i="1" l="1"/>
  <c r="F13" i="1"/>
  <c r="E13" i="1"/>
  <c r="D13" i="1"/>
  <c r="L13" i="1" l="1"/>
  <c r="K13" i="1"/>
  <c r="J13" i="1"/>
  <c r="I13" i="1"/>
  <c r="D9" i="1" l="1"/>
  <c r="D19" i="1"/>
  <c r="D23" i="1"/>
  <c r="D12" i="1"/>
  <c r="D7" i="1" s="1"/>
  <c r="C13" i="1" l="1"/>
  <c r="D37" i="1" l="1"/>
  <c r="E37" i="1"/>
  <c r="F37" i="1"/>
  <c r="F36" i="1" s="1"/>
  <c r="G37" i="1"/>
  <c r="G36" i="1" s="1"/>
  <c r="D36" i="1"/>
  <c r="D46" i="1" s="1"/>
  <c r="E36" i="1"/>
  <c r="D28" i="1" l="1"/>
  <c r="E28" i="1"/>
  <c r="F28" i="1"/>
  <c r="G28" i="1"/>
  <c r="C28" i="1"/>
  <c r="C16" i="1"/>
  <c r="D16" i="1" l="1"/>
  <c r="D8" i="1" s="1"/>
  <c r="E16" i="1"/>
  <c r="F16" i="1"/>
  <c r="G16" i="1"/>
  <c r="C37" i="1" l="1"/>
  <c r="C36" i="1" s="1"/>
  <c r="C23" i="1" l="1"/>
  <c r="E23" i="1"/>
  <c r="F23" i="1"/>
  <c r="G23" i="1"/>
  <c r="C19" i="1"/>
  <c r="E19" i="1"/>
  <c r="F19" i="1"/>
  <c r="G19" i="1"/>
  <c r="C12" i="1"/>
  <c r="E12" i="1"/>
  <c r="F12" i="1"/>
  <c r="G12" i="1"/>
  <c r="C9" i="1"/>
  <c r="E9" i="1"/>
  <c r="F9" i="1"/>
  <c r="G9" i="1"/>
  <c r="F8" i="1" l="1"/>
  <c r="G8" i="1"/>
  <c r="E8" i="1"/>
  <c r="C8" i="1"/>
  <c r="C7" i="1"/>
  <c r="C46" i="1" s="1"/>
  <c r="G7" i="1"/>
  <c r="G46" i="1" s="1"/>
  <c r="F7" i="1"/>
  <c r="F46" i="1" s="1"/>
  <c r="E7" i="1"/>
  <c r="E46" i="1" s="1"/>
</calcChain>
</file>

<file path=xl/sharedStrings.xml><?xml version="1.0" encoding="utf-8"?>
<sst xmlns="http://schemas.openxmlformats.org/spreadsheetml/2006/main" count="87" uniqueCount="87">
  <si>
    <t>1 00 00000 00 0000 000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</si>
  <si>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</si>
  <si>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</si>
  <si>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</si>
  <si>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</si>
  <si>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1 03 02000 01 0000 110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</si>
  <si>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</si>
  <si>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</si>
  <si>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</si>
  <si>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</si>
  <si>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</si>
  <si>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</si>
  <si>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</si>
  <si>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</si>
  <si>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</si>
  <si>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</si>
  <si>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</si>
  <si>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</si>
  <si>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</si>
  <si>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</si>
  <si>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1 09 00000 00 0000 000</t>
  </si>
  <si>
    <t>1 11 00000 00 0000 000</t>
  </si>
  <si>
    <t>1 12 00000 00 0000 000</t>
  </si>
  <si>
    <t>1 13 00000 00 0000 000</t>
  </si>
  <si>
    <t>1 14 00000 00 0000 000</t>
  </si>
  <si>
    <t>1 15 00000 00 0000 000</t>
  </si>
  <si>
    <t>1 16 00000 00 0000 000</t>
  </si>
  <si>
    <t>1 17 00000 00 0000 000</t>
  </si>
  <si>
    <t>Код</t>
  </si>
  <si>
    <t>Наименование доходного источника</t>
  </si>
  <si>
    <t>Иные межбюджетные трансферты</t>
  </si>
  <si>
    <t>2 00 00000 00 0000 000</t>
  </si>
  <si>
    <t>1 01 00000 00 0000 000</t>
  </si>
  <si>
    <t>1 03 00000 00 0000 000</t>
  </si>
  <si>
    <t>НАЛОГИ НА ТОВАРЫ (РАБОТЫ, УСЛУГИ), РЕАЛИЗУЕМЫЕ НА ТЕРРИТОРИИ РОССИЙСКОЙ ФЕДЕРАЦИИ</t>
  </si>
  <si>
    <t>1 05 00000 00 0000 000</t>
  </si>
  <si>
    <t>НАЛОГИ НА СОВОКУПНЫЙ ДОХОД</t>
  </si>
  <si>
    <t>1 06 00000 00 0000 000</t>
  </si>
  <si>
    <t>НАЛОГИ НА ИМУЩЕСТВО</t>
  </si>
  <si>
    <t>1 07 00000 00 0000 000</t>
  </si>
  <si>
    <t>НАЛОГИ, СБОРЫ И РЕГУЛЯРНЫЕ ПЛАТЕЖИ ЗА ПОЛЬЗОВАНИЕ ПРИРОДНЫМИ РЕСУРСАМИ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</si>
  <si>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</si>
  <si>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</si>
  <si>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</si>
  <si>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</si>
  <si>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</si>
  <si>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</si>
  <si>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</si>
  <si>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2 02 09000 00 0000 151</t>
  </si>
  <si>
    <t>Прочие безвозмездные поступления от других бюджетов бюджетной системы</t>
  </si>
  <si>
    <t>2 03 00000 00 0000 180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</si>
  <si>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</si>
  <si>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</si>
  <si>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</si>
  <si>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</si>
  <si>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</si>
  <si>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2 02 00000 00 0000 000</t>
  </si>
  <si>
    <t>НАЛОГОВЫЕ И НЕНАЛОГОВЫЕ ДОХОДЫ</t>
  </si>
  <si>
    <t>НАЛОГИ НА ПРИБЫЛЬ, ДОХОДЫ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</si>
  <si>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</si>
  <si>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</si>
  <si>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</si>
  <si>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</si>
  <si>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</si>
  <si>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</si>
  <si>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</si>
  <si>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</si>
  <si>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</si>
  <si>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</si>
  <si>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</si>
  <si>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Сведения о доходах бюджета Саратовской области по видам доходов </t>
  </si>
  <si>
    <t>Единый сельскохозяйственный налог</t>
  </si>
  <si>
    <t>1 05 03000 01 0000 110</t>
  </si>
  <si>
    <t>2021 год</t>
  </si>
  <si>
    <t>Акцизы на алкогольную продукцию</t>
  </si>
  <si>
    <t>Акцизы на нефтепродукты</t>
  </si>
  <si>
    <t>НЕНАЛОГОВЫЕ ДОХОДЫ</t>
  </si>
  <si>
    <t>НАЛОГОВЫЕ ДОХОДЫ</t>
  </si>
  <si>
    <t>тыс. рублей</t>
  </si>
  <si>
    <t>ВСЕГО:</t>
  </si>
  <si>
    <t>2022 год</t>
  </si>
  <si>
    <t xml:space="preserve">2019 год (отчет) </t>
  </si>
  <si>
    <t>2023 год</t>
  </si>
  <si>
    <t>* без учета распределения целевых федеральных средств</t>
  </si>
  <si>
    <t xml:space="preserve">2020 год (оценка)* </t>
  </si>
  <si>
    <t>прогноз**</t>
  </si>
  <si>
    <t>* в связи с высокой неопределенностью параметров социально-экономического развития области в период пандемии в качестве оценки приведен уточненный план на 1 сентября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</si>
</sst>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"/>
  </numFmts>
  <fonts count="11" x14ac:knownFonts="1">
    <font>
      <sz val="8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164" fontId="9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/>
    </xf>
    <xf numFmtId="165" fontId="8" fillId="2" borderId="1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165" fontId="3" fillId="2" borderId="1" xfId="0" applyNumberFormat="1" applyFont="1" applyFill="1" applyBorder="1" applyAlignment="1">
      <alignment horizontal="center" vertical="center"/>
    </xf>
    <xf numFmtId="165" fontId="1" fillId="0" borderId="0" xfId="0" applyNumberFormat="1" applyFont="1"/>
    <xf numFmtId="0" fontId="2" fillId="2" borderId="1" xfId="0" applyFont="1" applyFill="1" applyBorder="1" applyAlignment="1">
      <alignment vertical="center" wrapText="1"/>
    </xf>
    <xf numFmtId="165" fontId="5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 wrapText="1"/>
    </xf>
    <xf numFmtId="0" fontId="2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showZeros="0" tabSelected="1" view="pageBreakPreview" zoomScale="70" zoomScaleNormal="100" zoomScaleSheetLayoutView="70" workbookViewId="0">
      <selection activeCell="B57" sqref="B57"/>
    </sheetView>
  </sheetViews>
  <sheetFormatPr defaultRowHeight="15" x14ac:dyDescent="0.25"/>
  <cols>
    <col min="1" max="1" width="33.6640625" style="1" customWidth="1"/>
    <col min="2" max="2" width="78.5" style="1" customWidth="1"/>
    <col min="3" max="3" width="19.1640625" style="1" customWidth="1"/>
    <col min="4" max="4" width="19.6640625" style="1" customWidth="1"/>
    <col min="5" max="5" width="19" style="1" customWidth="1"/>
    <col min="6" max="6" width="18" style="1" customWidth="1"/>
    <col min="7" max="7" width="19" style="1" customWidth="1"/>
    <col min="8" max="16384" width="9.33203125" style="1"/>
  </cols>
  <sheetData>
    <row r="1" spans="1:12" ht="20.25" x14ac:dyDescent="0.3">
      <c r="A1" s="30" t="s">
        <v>70</v>
      </c>
      <c r="B1" s="30"/>
      <c r="C1" s="30"/>
      <c r="D1" s="30"/>
      <c r="E1" s="30"/>
      <c r="F1" s="30"/>
      <c r="G1" s="30"/>
    </row>
    <row r="3" spans="1:12" x14ac:dyDescent="0.25">
      <c r="G3" s="2" t="s">
        <v>78</v>
      </c>
    </row>
    <row r="4" spans="1:12" ht="21" customHeight="1" x14ac:dyDescent="0.25">
      <c r="A4" s="31" t="s">
        <v>28</v>
      </c>
      <c r="B4" s="31" t="s">
        <v>29</v>
      </c>
      <c r="C4" s="31" t="s">
        <v>81</v>
      </c>
      <c r="D4" s="31" t="s">
        <v>84</v>
      </c>
      <c r="E4" s="31" t="s">
        <v>85</v>
      </c>
      <c r="F4" s="31"/>
      <c r="G4" s="31"/>
    </row>
    <row r="5" spans="1:12" ht="23.25" customHeight="1" x14ac:dyDescent="0.25">
      <c r="A5" s="31"/>
      <c r="B5" s="31"/>
      <c r="C5" s="31"/>
      <c r="D5" s="31"/>
      <c r="E5" s="19" t="s">
        <v>73</v>
      </c>
      <c r="F5" s="22" t="s">
        <v>80</v>
      </c>
      <c r="G5" s="23" t="s">
        <v>82</v>
      </c>
    </row>
    <row r="6" spans="1:12" ht="12.75" customHeight="1" x14ac:dyDescent="0.25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</row>
    <row r="7" spans="1:12" ht="20.25" customHeight="1" x14ac:dyDescent="0.25">
      <c r="A7" s="12" t="s">
        <v>0</v>
      </c>
      <c r="B7" s="14" t="s">
        <v>57</v>
      </c>
      <c r="C7" s="21">
        <f>C9+C12+C16+C19+C23+C26+C27+C29+C30+C31+C32+C33+C34+C35</f>
        <v>68670867.849999994</v>
      </c>
      <c r="D7" s="21">
        <f>D9+D12+D16+D19+D23+D26+D27+D29+D30+D31+D32+D33+D34+D35</f>
        <v>71011051.799999997</v>
      </c>
      <c r="E7" s="21">
        <f>E9+E12+E16+E19+E23+E26+E27+E29+E30+E31+E32+E33+E34+E35</f>
        <v>69028380.999999985</v>
      </c>
      <c r="F7" s="21">
        <f>F9+F12+F16+F19+F23+F26+F27+F29+F30+F31+F32+F33+F34+F35</f>
        <v>73522416.299999997</v>
      </c>
      <c r="G7" s="21">
        <f>G9+G12+G16+G19+G23+G26+G27+G29+G30+G31+G32+G33+G34+G35</f>
        <v>80130028.200000003</v>
      </c>
    </row>
    <row r="8" spans="1:12" ht="20.25" customHeight="1" x14ac:dyDescent="0.25">
      <c r="A8" s="12"/>
      <c r="B8" s="14" t="s">
        <v>77</v>
      </c>
      <c r="C8" s="21">
        <f>C9+C12+C16+C19+C23+C26+C27</f>
        <v>67235940.25</v>
      </c>
      <c r="D8" s="21">
        <f t="shared" ref="D8:G8" si="0">D9+D12+D16+D19+D23+D26+D27</f>
        <v>69653596.200000003</v>
      </c>
      <c r="E8" s="21">
        <f t="shared" si="0"/>
        <v>67788777.900000006</v>
      </c>
      <c r="F8" s="21">
        <f t="shared" si="0"/>
        <v>72334040.400000006</v>
      </c>
      <c r="G8" s="21">
        <f t="shared" si="0"/>
        <v>78941726.5</v>
      </c>
    </row>
    <row r="9" spans="1:12" ht="20.25" customHeight="1" x14ac:dyDescent="0.25">
      <c r="A9" s="6" t="s">
        <v>32</v>
      </c>
      <c r="B9" s="5" t="s">
        <v>58</v>
      </c>
      <c r="C9" s="15">
        <f t="shared" ref="C9:G9" si="1">C10+C11</f>
        <v>43742503.200000003</v>
      </c>
      <c r="D9" s="15">
        <f t="shared" si="1"/>
        <v>44632880.600000001</v>
      </c>
      <c r="E9" s="15">
        <f t="shared" si="1"/>
        <v>42153487.100000001</v>
      </c>
      <c r="F9" s="15">
        <f t="shared" si="1"/>
        <v>45009650.099999994</v>
      </c>
      <c r="G9" s="15">
        <f t="shared" si="1"/>
        <v>48343116.099999994</v>
      </c>
    </row>
    <row r="10" spans="1:12" ht="19.5" customHeight="1" x14ac:dyDescent="0.25">
      <c r="A10" s="4" t="s">
        <v>1</v>
      </c>
      <c r="B10" s="5" t="s">
        <v>2</v>
      </c>
      <c r="C10" s="15">
        <v>20730520.699999999</v>
      </c>
      <c r="D10" s="15">
        <v>20233934.5</v>
      </c>
      <c r="E10" s="15">
        <v>16291519.6</v>
      </c>
      <c r="F10" s="15">
        <v>17179612.199999999</v>
      </c>
      <c r="G10" s="15">
        <v>18409196.100000001</v>
      </c>
    </row>
    <row r="11" spans="1:12" ht="19.5" customHeight="1" x14ac:dyDescent="0.25">
      <c r="A11" s="4" t="s">
        <v>3</v>
      </c>
      <c r="B11" s="5" t="s">
        <v>4</v>
      </c>
      <c r="C11" s="15">
        <v>23011982.5</v>
      </c>
      <c r="D11" s="15">
        <v>24398946.100000001</v>
      </c>
      <c r="E11" s="15">
        <v>25861967.5</v>
      </c>
      <c r="F11" s="15">
        <v>27830037.899999995</v>
      </c>
      <c r="G11" s="15">
        <v>29933919.999999996</v>
      </c>
    </row>
    <row r="12" spans="1:12" ht="39" customHeight="1" x14ac:dyDescent="0.25">
      <c r="A12" s="4" t="s">
        <v>33</v>
      </c>
      <c r="B12" s="20" t="s">
        <v>34</v>
      </c>
      <c r="C12" s="15">
        <f t="shared" ref="C12:G12" si="2">C13</f>
        <v>7282277.0999999996</v>
      </c>
      <c r="D12" s="15">
        <f t="shared" si="2"/>
        <v>9429670.7999999989</v>
      </c>
      <c r="E12" s="15">
        <f t="shared" si="2"/>
        <v>12319518.5</v>
      </c>
      <c r="F12" s="15">
        <f t="shared" si="2"/>
        <v>13337721.699999999</v>
      </c>
      <c r="G12" s="15">
        <f t="shared" si="2"/>
        <v>15724990.9</v>
      </c>
    </row>
    <row r="13" spans="1:12" ht="37.5" customHeight="1" x14ac:dyDescent="0.25">
      <c r="A13" s="4" t="s">
        <v>5</v>
      </c>
      <c r="B13" s="5" t="s">
        <v>6</v>
      </c>
      <c r="C13" s="15">
        <f>C14+C15</f>
        <v>7282277.0999999996</v>
      </c>
      <c r="D13" s="15">
        <f>D14+D15</f>
        <v>9429670.7999999989</v>
      </c>
      <c r="E13" s="15">
        <f>E14+E15</f>
        <v>12319518.5</v>
      </c>
      <c r="F13" s="15">
        <f>F14+F15</f>
        <v>13337721.699999999</v>
      </c>
      <c r="G13" s="15">
        <f>G14+G15</f>
        <v>15724990.9</v>
      </c>
      <c r="I13" s="16">
        <f>D13-D14-D15</f>
        <v>0</v>
      </c>
      <c r="J13" s="16">
        <f t="shared" ref="J13:L13" si="3">E13-E14-E15</f>
        <v>0</v>
      </c>
      <c r="K13" s="16">
        <f t="shared" si="3"/>
        <v>0</v>
      </c>
      <c r="L13" s="16">
        <f t="shared" si="3"/>
        <v>0</v>
      </c>
    </row>
    <row r="14" spans="1:12" ht="15.75" x14ac:dyDescent="0.25">
      <c r="A14" s="4"/>
      <c r="B14" s="5" t="s">
        <v>74</v>
      </c>
      <c r="C14" s="15">
        <v>1868628.9</v>
      </c>
      <c r="D14" s="15">
        <v>2034245.7</v>
      </c>
      <c r="E14" s="15">
        <v>2125367.1</v>
      </c>
      <c r="F14" s="15">
        <v>2393839</v>
      </c>
      <c r="G14" s="15">
        <v>2679066.9</v>
      </c>
    </row>
    <row r="15" spans="1:12" ht="15.75" x14ac:dyDescent="0.25">
      <c r="A15" s="4"/>
      <c r="B15" s="5" t="s">
        <v>75</v>
      </c>
      <c r="C15" s="15">
        <v>5413648.2000000002</v>
      </c>
      <c r="D15" s="15">
        <v>7395425.0999999996</v>
      </c>
      <c r="E15" s="15">
        <v>10194151.4</v>
      </c>
      <c r="F15" s="15">
        <v>10943882.699999999</v>
      </c>
      <c r="G15" s="15">
        <v>13045924</v>
      </c>
    </row>
    <row r="16" spans="1:12" ht="19.5" customHeight="1" x14ac:dyDescent="0.25">
      <c r="A16" s="6" t="s">
        <v>35</v>
      </c>
      <c r="B16" s="5" t="s">
        <v>36</v>
      </c>
      <c r="C16" s="15">
        <f>SUM(C17:C18)</f>
        <v>4484095.8</v>
      </c>
      <c r="D16" s="15">
        <f>SUM(D17:D18)</f>
        <v>4671566.4000000004</v>
      </c>
      <c r="E16" s="15">
        <f>SUM(E17:E18)</f>
        <v>4832581.3999999994</v>
      </c>
      <c r="F16" s="15">
        <f>SUM(F17:F18)</f>
        <v>5342498.0999999996</v>
      </c>
      <c r="G16" s="15">
        <f>SUM(G17:G18)</f>
        <v>5981991.5999999996</v>
      </c>
    </row>
    <row r="17" spans="1:7" ht="35.25" customHeight="1" x14ac:dyDescent="0.25">
      <c r="A17" s="4" t="s">
        <v>7</v>
      </c>
      <c r="B17" s="5" t="s">
        <v>8</v>
      </c>
      <c r="C17" s="15">
        <v>4484074.7</v>
      </c>
      <c r="D17" s="15">
        <v>4671566.4000000004</v>
      </c>
      <c r="E17" s="15">
        <v>4832581.3999999994</v>
      </c>
      <c r="F17" s="15">
        <v>5342498.0999999996</v>
      </c>
      <c r="G17" s="15">
        <v>5981991.5999999996</v>
      </c>
    </row>
    <row r="18" spans="1:7" ht="27.75" customHeight="1" x14ac:dyDescent="0.25">
      <c r="A18" s="4" t="s">
        <v>72</v>
      </c>
      <c r="B18" s="5" t="s">
        <v>71</v>
      </c>
      <c r="C18" s="15">
        <v>21.1</v>
      </c>
      <c r="D18" s="15"/>
      <c r="E18" s="15"/>
      <c r="F18" s="15">
        <v>0</v>
      </c>
      <c r="G18" s="15"/>
    </row>
    <row r="19" spans="1:7" ht="19.5" customHeight="1" x14ac:dyDescent="0.25">
      <c r="A19" s="8" t="s">
        <v>37</v>
      </c>
      <c r="B19" s="5" t="s">
        <v>38</v>
      </c>
      <c r="C19" s="15">
        <f t="shared" ref="C19:G19" si="4">C20+C21+C22</f>
        <v>11280849.15</v>
      </c>
      <c r="D19" s="15">
        <f t="shared" si="4"/>
        <v>10497713.9</v>
      </c>
      <c r="E19" s="15">
        <f t="shared" si="4"/>
        <v>8112575.4000000004</v>
      </c>
      <c r="F19" s="15">
        <f t="shared" si="4"/>
        <v>8272726.0999999996</v>
      </c>
      <c r="G19" s="15">
        <f t="shared" si="4"/>
        <v>8521436.6999999993</v>
      </c>
    </row>
    <row r="20" spans="1:7" ht="18" customHeight="1" x14ac:dyDescent="0.25">
      <c r="A20" s="4" t="s">
        <v>9</v>
      </c>
      <c r="B20" s="5" t="s">
        <v>10</v>
      </c>
      <c r="C20" s="15">
        <v>8767551.2190000005</v>
      </c>
      <c r="D20" s="15">
        <v>8055980.2000000002</v>
      </c>
      <c r="E20" s="15">
        <v>8103812.4000000004</v>
      </c>
      <c r="F20" s="15">
        <v>8263963.0999999996</v>
      </c>
      <c r="G20" s="15">
        <v>8512673.6999999993</v>
      </c>
    </row>
    <row r="21" spans="1:7" ht="18" customHeight="1" x14ac:dyDescent="0.25">
      <c r="A21" s="4" t="s">
        <v>11</v>
      </c>
      <c r="B21" s="5" t="s">
        <v>12</v>
      </c>
      <c r="C21" s="15">
        <v>2504710.4309999999</v>
      </c>
      <c r="D21" s="15">
        <v>2432325.7000000002</v>
      </c>
      <c r="E21" s="15">
        <v>0</v>
      </c>
      <c r="F21" s="15">
        <v>0</v>
      </c>
      <c r="G21" s="15">
        <v>0</v>
      </c>
    </row>
    <row r="22" spans="1:7" ht="18.75" customHeight="1" x14ac:dyDescent="0.25">
      <c r="A22" s="4" t="s">
        <v>13</v>
      </c>
      <c r="B22" s="5" t="s">
        <v>14</v>
      </c>
      <c r="C22" s="15">
        <v>8587.5</v>
      </c>
      <c r="D22" s="15">
        <v>9408</v>
      </c>
      <c r="E22" s="15">
        <v>8763</v>
      </c>
      <c r="F22" s="15">
        <v>8763</v>
      </c>
      <c r="G22" s="15">
        <v>8763</v>
      </c>
    </row>
    <row r="23" spans="1:7" ht="33" customHeight="1" x14ac:dyDescent="0.25">
      <c r="A23" s="8" t="s">
        <v>39</v>
      </c>
      <c r="B23" s="5" t="s">
        <v>40</v>
      </c>
      <c r="C23" s="15">
        <f t="shared" ref="C23:G23" si="5">C24+C25</f>
        <v>63644.9</v>
      </c>
      <c r="D23" s="15">
        <f t="shared" si="5"/>
        <v>61928.7</v>
      </c>
      <c r="E23" s="15">
        <f t="shared" si="5"/>
        <v>60122</v>
      </c>
      <c r="F23" s="15">
        <f t="shared" si="5"/>
        <v>60632</v>
      </c>
      <c r="G23" s="15">
        <f t="shared" si="5"/>
        <v>60734</v>
      </c>
    </row>
    <row r="24" spans="1:7" ht="20.25" customHeight="1" x14ac:dyDescent="0.25">
      <c r="A24" s="4" t="s">
        <v>15</v>
      </c>
      <c r="B24" s="5" t="s">
        <v>16</v>
      </c>
      <c r="C24" s="15">
        <v>62462</v>
      </c>
      <c r="D24" s="15">
        <v>60442</v>
      </c>
      <c r="E24" s="15">
        <v>58725</v>
      </c>
      <c r="F24" s="15">
        <v>59185</v>
      </c>
      <c r="G24" s="15">
        <v>59237</v>
      </c>
    </row>
    <row r="25" spans="1:7" ht="51" customHeight="1" x14ac:dyDescent="0.25">
      <c r="A25" s="4" t="s">
        <v>17</v>
      </c>
      <c r="B25" s="5" t="s">
        <v>18</v>
      </c>
      <c r="C25" s="15">
        <v>1182.9000000000001</v>
      </c>
      <c r="D25" s="15">
        <v>1486.7</v>
      </c>
      <c r="E25" s="15">
        <v>1397</v>
      </c>
      <c r="F25" s="15">
        <v>1447</v>
      </c>
      <c r="G25" s="15">
        <v>1497</v>
      </c>
    </row>
    <row r="26" spans="1:7" ht="21.75" customHeight="1" x14ac:dyDescent="0.25">
      <c r="A26" s="6" t="s">
        <v>19</v>
      </c>
      <c r="B26" s="5" t="s">
        <v>59</v>
      </c>
      <c r="C26" s="15">
        <v>381395.1</v>
      </c>
      <c r="D26" s="15">
        <v>358612.3</v>
      </c>
      <c r="E26" s="15">
        <v>309060.7</v>
      </c>
      <c r="F26" s="15">
        <v>309433.2</v>
      </c>
      <c r="G26" s="15">
        <v>309457.2</v>
      </c>
    </row>
    <row r="27" spans="1:7" ht="51" customHeight="1" x14ac:dyDescent="0.25">
      <c r="A27" s="6" t="s">
        <v>20</v>
      </c>
      <c r="B27" s="5" t="s">
        <v>60</v>
      </c>
      <c r="C27" s="15">
        <v>1175</v>
      </c>
      <c r="D27" s="15">
        <v>1223.5</v>
      </c>
      <c r="E27" s="15">
        <v>1432.8</v>
      </c>
      <c r="F27" s="15">
        <v>1379.1999999999998</v>
      </c>
      <c r="G27" s="15">
        <v>0</v>
      </c>
    </row>
    <row r="28" spans="1:7" ht="28.5" customHeight="1" x14ac:dyDescent="0.25">
      <c r="A28" s="6"/>
      <c r="B28" s="17" t="s">
        <v>76</v>
      </c>
      <c r="C28" s="21">
        <f>SUM(C29:C35)</f>
        <v>1434927.5999999999</v>
      </c>
      <c r="D28" s="26">
        <f t="shared" ref="D28:G28" si="6">SUM(D29:D35)</f>
        <v>1357455.6</v>
      </c>
      <c r="E28" s="26">
        <f t="shared" si="6"/>
        <v>1239603.1000000001</v>
      </c>
      <c r="F28" s="26">
        <f t="shared" si="6"/>
        <v>1188375.8999999999</v>
      </c>
      <c r="G28" s="26">
        <f t="shared" si="6"/>
        <v>1188301.7</v>
      </c>
    </row>
    <row r="29" spans="1:7" ht="51" customHeight="1" x14ac:dyDescent="0.25">
      <c r="A29" s="6" t="s">
        <v>21</v>
      </c>
      <c r="B29" s="5" t="s">
        <v>61</v>
      </c>
      <c r="C29" s="15">
        <v>37475</v>
      </c>
      <c r="D29" s="15">
        <v>96965.4</v>
      </c>
      <c r="E29" s="15">
        <v>19111.599999999999</v>
      </c>
      <c r="F29" s="15">
        <v>11945</v>
      </c>
      <c r="G29" s="15">
        <v>10201.9</v>
      </c>
    </row>
    <row r="30" spans="1:7" ht="33.75" customHeight="1" x14ac:dyDescent="0.25">
      <c r="A30" s="6" t="s">
        <v>22</v>
      </c>
      <c r="B30" s="5" t="s">
        <v>62</v>
      </c>
      <c r="C30" s="15">
        <v>108398.5</v>
      </c>
      <c r="D30" s="15">
        <v>109657.60000000001</v>
      </c>
      <c r="E30" s="15">
        <v>105782.6</v>
      </c>
      <c r="F30" s="15">
        <v>108723</v>
      </c>
      <c r="G30" s="15">
        <v>111747.70000000001</v>
      </c>
    </row>
    <row r="31" spans="1:7" ht="33.75" customHeight="1" x14ac:dyDescent="0.25">
      <c r="A31" s="9" t="s">
        <v>23</v>
      </c>
      <c r="B31" s="5" t="s">
        <v>63</v>
      </c>
      <c r="C31" s="15">
        <v>282812.09999999998</v>
      </c>
      <c r="D31" s="15">
        <v>248158.5</v>
      </c>
      <c r="E31" s="15">
        <v>226261.6</v>
      </c>
      <c r="F31" s="15">
        <v>226261.6</v>
      </c>
      <c r="G31" s="15">
        <v>225211.6</v>
      </c>
    </row>
    <row r="32" spans="1:7" ht="31.5" x14ac:dyDescent="0.25">
      <c r="A32" s="4" t="s">
        <v>24</v>
      </c>
      <c r="B32" s="5" t="s">
        <v>64</v>
      </c>
      <c r="C32" s="15">
        <v>6643.8</v>
      </c>
      <c r="D32" s="15">
        <v>0</v>
      </c>
      <c r="E32" s="15">
        <v>0</v>
      </c>
      <c r="F32" s="15">
        <v>0</v>
      </c>
      <c r="G32" s="15">
        <v>0</v>
      </c>
    </row>
    <row r="33" spans="1:7" ht="21" customHeight="1" x14ac:dyDescent="0.25">
      <c r="A33" s="6" t="s">
        <v>25</v>
      </c>
      <c r="B33" s="5" t="s">
        <v>65</v>
      </c>
      <c r="C33" s="15">
        <v>17238.900000000001</v>
      </c>
      <c r="D33" s="15">
        <v>14000</v>
      </c>
      <c r="E33" s="15">
        <v>14700</v>
      </c>
      <c r="F33" s="15">
        <v>14700</v>
      </c>
      <c r="G33" s="15">
        <v>14700</v>
      </c>
    </row>
    <row r="34" spans="1:7" ht="18.75" customHeight="1" x14ac:dyDescent="0.25">
      <c r="A34" s="6" t="s">
        <v>26</v>
      </c>
      <c r="B34" s="5" t="s">
        <v>66</v>
      </c>
      <c r="C34" s="15">
        <v>977888.6</v>
      </c>
      <c r="D34" s="15">
        <v>882634.1</v>
      </c>
      <c r="E34" s="15">
        <v>867707.29999999993</v>
      </c>
      <c r="F34" s="15">
        <v>820706.3</v>
      </c>
      <c r="G34" s="15">
        <v>820400.5</v>
      </c>
    </row>
    <row r="35" spans="1:7" ht="19.5" customHeight="1" x14ac:dyDescent="0.25">
      <c r="A35" s="6" t="s">
        <v>27</v>
      </c>
      <c r="B35" s="5" t="s">
        <v>67</v>
      </c>
      <c r="C35" s="15">
        <v>4470.7</v>
      </c>
      <c r="D35" s="15">
        <v>6040</v>
      </c>
      <c r="E35" s="15">
        <v>6040</v>
      </c>
      <c r="F35" s="15">
        <v>6040</v>
      </c>
      <c r="G35" s="15">
        <v>6040</v>
      </c>
    </row>
    <row r="36" spans="1:7" ht="15.75" x14ac:dyDescent="0.25">
      <c r="A36" s="12" t="s">
        <v>31</v>
      </c>
      <c r="B36" s="14" t="s">
        <v>68</v>
      </c>
      <c r="C36" s="21">
        <f>C37+C43+C44+C45</f>
        <v>35344072</v>
      </c>
      <c r="D36" s="13">
        <f t="shared" ref="D36:G36" si="7">D37+D43+D44+D45</f>
        <v>56514711.399999999</v>
      </c>
      <c r="E36" s="13">
        <f t="shared" si="7"/>
        <v>11977825.800000001</v>
      </c>
      <c r="F36" s="13">
        <f t="shared" si="7"/>
        <v>11977825.800000001</v>
      </c>
      <c r="G36" s="13">
        <f t="shared" si="7"/>
        <v>11977825.800000001</v>
      </c>
    </row>
    <row r="37" spans="1:7" ht="48" customHeight="1" x14ac:dyDescent="0.25">
      <c r="A37" s="6" t="s">
        <v>56</v>
      </c>
      <c r="B37" s="7" t="s">
        <v>69</v>
      </c>
      <c r="C37" s="15">
        <f t="shared" ref="C37:G37" si="8">C38+C39+C40+C41+C42</f>
        <v>35133303.299999997</v>
      </c>
      <c r="D37" s="10">
        <f t="shared" si="8"/>
        <v>55915938.900000006</v>
      </c>
      <c r="E37" s="11">
        <f t="shared" si="8"/>
        <v>11977825.800000001</v>
      </c>
      <c r="F37" s="11">
        <f t="shared" si="8"/>
        <v>11977825.800000001</v>
      </c>
      <c r="G37" s="11">
        <f t="shared" si="8"/>
        <v>11977825.800000001</v>
      </c>
    </row>
    <row r="38" spans="1:7" ht="31.5" x14ac:dyDescent="0.25">
      <c r="A38" s="4" t="s">
        <v>41</v>
      </c>
      <c r="B38" s="5" t="s">
        <v>42</v>
      </c>
      <c r="C38" s="15">
        <v>15507882.6</v>
      </c>
      <c r="D38" s="11">
        <v>21529256.100000001</v>
      </c>
      <c r="E38" s="11">
        <v>11977825.800000001</v>
      </c>
      <c r="F38" s="11">
        <v>11977825.800000001</v>
      </c>
      <c r="G38" s="11">
        <v>11977825.800000001</v>
      </c>
    </row>
    <row r="39" spans="1:7" ht="36.75" customHeight="1" x14ac:dyDescent="0.25">
      <c r="A39" s="4" t="s">
        <v>43</v>
      </c>
      <c r="B39" s="5" t="s">
        <v>44</v>
      </c>
      <c r="C39" s="15">
        <v>8276958.7999999998</v>
      </c>
      <c r="D39" s="11">
        <v>19219673.5</v>
      </c>
      <c r="E39" s="11"/>
      <c r="F39" s="11"/>
      <c r="G39" s="11"/>
    </row>
    <row r="40" spans="1:7" ht="31.5" x14ac:dyDescent="0.25">
      <c r="A40" s="4" t="s">
        <v>45</v>
      </c>
      <c r="B40" s="5" t="s">
        <v>46</v>
      </c>
      <c r="C40" s="15">
        <v>4318490.0999999996</v>
      </c>
      <c r="D40" s="11">
        <v>7078489.2000000002</v>
      </c>
      <c r="E40" s="11"/>
      <c r="F40" s="11"/>
      <c r="G40" s="11"/>
    </row>
    <row r="41" spans="1:7" ht="15.75" x14ac:dyDescent="0.25">
      <c r="A41" s="4" t="s">
        <v>47</v>
      </c>
      <c r="B41" s="5" t="s">
        <v>30</v>
      </c>
      <c r="C41" s="15">
        <v>7029971.7999999998</v>
      </c>
      <c r="D41" s="11">
        <v>8088520.0999999996</v>
      </c>
      <c r="E41" s="11"/>
      <c r="F41" s="11"/>
      <c r="G41" s="11"/>
    </row>
    <row r="42" spans="1:7" ht="31.5" x14ac:dyDescent="0.25">
      <c r="A42" s="4" t="s">
        <v>48</v>
      </c>
      <c r="B42" s="5" t="s">
        <v>49</v>
      </c>
      <c r="C42" s="24"/>
      <c r="D42" s="11"/>
      <c r="E42" s="11"/>
      <c r="F42" s="11"/>
      <c r="G42" s="11"/>
    </row>
    <row r="43" spans="1:7" ht="52.5" customHeight="1" x14ac:dyDescent="0.25">
      <c r="A43" s="6" t="s">
        <v>50</v>
      </c>
      <c r="B43" s="7" t="s">
        <v>51</v>
      </c>
      <c r="C43" s="15">
        <v>15581.1</v>
      </c>
      <c r="D43" s="10">
        <v>632355.9</v>
      </c>
      <c r="E43" s="11"/>
      <c r="F43" s="11"/>
      <c r="G43" s="11"/>
    </row>
    <row r="44" spans="1:7" ht="98.25" customHeight="1" x14ac:dyDescent="0.25">
      <c r="A44" s="6" t="s">
        <v>52</v>
      </c>
      <c r="B44" s="7" t="s">
        <v>53</v>
      </c>
      <c r="C44" s="15">
        <v>266836.59999999998</v>
      </c>
      <c r="D44" s="10">
        <v>9922.7999999999993</v>
      </c>
      <c r="E44" s="11"/>
      <c r="F44" s="11"/>
      <c r="G44" s="11"/>
    </row>
    <row r="45" spans="1:7" ht="52.5" customHeight="1" x14ac:dyDescent="0.25">
      <c r="A45" s="6" t="s">
        <v>54</v>
      </c>
      <c r="B45" s="7" t="s">
        <v>55</v>
      </c>
      <c r="C45" s="15">
        <v>-71649</v>
      </c>
      <c r="D45" s="10">
        <v>-43506.2</v>
      </c>
      <c r="E45" s="11"/>
      <c r="F45" s="11"/>
      <c r="G45" s="11"/>
    </row>
    <row r="46" spans="1:7" ht="22.5" customHeight="1" x14ac:dyDescent="0.25">
      <c r="A46" s="29" t="s">
        <v>79</v>
      </c>
      <c r="B46" s="29"/>
      <c r="C46" s="25">
        <f>C7+C36</f>
        <v>104014939.84999999</v>
      </c>
      <c r="D46" s="18">
        <f t="shared" ref="D46:G46" si="9">D7+D36</f>
        <v>127525763.19999999</v>
      </c>
      <c r="E46" s="18">
        <f t="shared" si="9"/>
        <v>81006206.799999982</v>
      </c>
      <c r="F46" s="18">
        <f t="shared" si="9"/>
        <v>85500242.099999994</v>
      </c>
      <c r="G46" s="18">
        <f t="shared" si="9"/>
        <v>92107854</v>
      </c>
    </row>
    <row r="48" spans="1:7" ht="33" customHeight="1" x14ac:dyDescent="0.25">
      <c r="A48" s="28" t="s">
        <v>86</v>
      </c>
      <c r="B48" s="28"/>
      <c r="C48" s="28"/>
      <c r="D48" s="28"/>
      <c r="E48" s="28"/>
      <c r="F48" s="28"/>
      <c r="G48" s="28"/>
    </row>
    <row r="49" spans="1:2" ht="15.75" x14ac:dyDescent="0.25">
      <c r="A49" s="27" t="s">
        <v>83</v>
      </c>
    </row>
    <row r="51" spans="1:2" x14ac:dyDescent="0.25">
      <c r="B51" s="16"/>
    </row>
  </sheetData>
  <mergeCells count="8">
    <mergeCell ref="A48:G48"/>
    <mergeCell ref="A46:B46"/>
    <mergeCell ref="A1:G1"/>
    <mergeCell ref="E4:G4"/>
    <mergeCell ref="C4:C5"/>
    <mergeCell ref="B4:B5"/>
    <mergeCell ref="A4:A5"/>
    <mergeCell ref="D4:D5"/>
  </mergeCells>
  <printOptions horizontalCentered="1"/>
  <pageMargins left="0.15748031496062992" right="0.15748031496062992" top="0.55118110236220474" bottom="0.74803149606299213" header="0.31496062992125984" footer="0.31496062992125984"/>
  <pageSetup paperSize="9" scale="5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Доходы областного бюджета </vt:lpstr>
      <vt:lpstr>'Доходы областного бюджета 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lastPrinted>2020-10-09T13:04:32Z</cp:lastPrinted>
  <dcterms:created xsi:type="dcterms:W3CDTF">2015-12-04T12:59:35Z</dcterms:created>
  <dcterms:modified xsi:type="dcterms:W3CDTF">2020-10-09T13:45:26Z</dcterms:modified>
</cp:coreProperties>
</file>