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3215" yWindow="120" windowWidth="15060" windowHeight="12585"/>
  </bookViews>
  <sheets>
    <sheet name="Оценка (Этап I-II) " sheetId="2" r:id="rId1"/>
    <sheet name="Оценка (Этап II)" sheetId="4" r:id="rId2"/>
    <sheet name="Методика II этап" sheetId="5" r:id="rId3"/>
    <sheet name="Показатель 3.1" sheetId="6" r:id="rId4"/>
    <sheet name="Показатель 3.2" sheetId="7" r:id="rId5"/>
    <sheet name="Показатель 3.3" sheetId="8" r:id="rId6"/>
    <sheet name="Показатель 4.1" sheetId="9" r:id="rId7"/>
    <sheet name="Показатель 4.2" sheetId="10" r:id="rId8"/>
  </sheets>
  <externalReferences>
    <externalReference r:id="rId9"/>
  </externalReferences>
  <definedNames>
    <definedName name="_xlnm._FilterDatabase" localSheetId="3" hidden="1">'Показатель 3.1'!$A$8:$T$47</definedName>
    <definedName name="_xlnm._FilterDatabase" localSheetId="4" hidden="1">'Показатель 3.2'!$A$1:$I$52</definedName>
    <definedName name="_xlnm._FilterDatabase" localSheetId="5" hidden="1">'Показатель 3.3'!$A$1:$K$50</definedName>
    <definedName name="_xlnm._FilterDatabase" localSheetId="6" hidden="1">'Показатель 4.1'!$A$1:$I$50</definedName>
    <definedName name="_xlnm._FilterDatabase" localSheetId="7" hidden="1">'Показатель 4.2'!$A$7:$T$46</definedName>
    <definedName name="OLE_LINK51" localSheetId="3">'Показатель 3.1'!$K$45</definedName>
    <definedName name="А1" localSheetId="0">#REF!</definedName>
    <definedName name="А1" localSheetId="5">#REF!</definedName>
    <definedName name="А1" localSheetId="6">#REF!</definedName>
    <definedName name="А1" localSheetId="7">#REF!</definedName>
    <definedName name="А1">#REF!</definedName>
    <definedName name="Выбор_1.1" localSheetId="7">'Показатель 4.2'!$C$5:$C$6</definedName>
    <definedName name="Выбор_1.1">'Показатель 3.1'!$C$5:$C$7</definedName>
    <definedName name="Выбор_1.2" localSheetId="5">'Показатель 3.3'!$C$5:$C$6</definedName>
    <definedName name="Выбор_1.2" localSheetId="6">'Показатель 4.1'!$C$5:$C$6</definedName>
    <definedName name="Выбор_1.2">'Показатель 3.2'!$C$5:$C$7</definedName>
    <definedName name="Выбор_1.3" localSheetId="0">#REF!</definedName>
    <definedName name="Выбор_1.3" localSheetId="5">#REF!</definedName>
    <definedName name="Выбор_1.3" localSheetId="6">#REF!</definedName>
    <definedName name="Выбор_1.3" localSheetId="7">#REF!</definedName>
    <definedName name="Выбор_1.3">#REF!</definedName>
    <definedName name="Выбор_4.1" localSheetId="0">#REF!</definedName>
    <definedName name="Выбор_4.1" localSheetId="5">#REF!</definedName>
    <definedName name="Выбор_4.1" localSheetId="6">#REF!</definedName>
    <definedName name="Выбор_4.1" localSheetId="7">#REF!</definedName>
    <definedName name="Выбор_4.1">#REF!</definedName>
    <definedName name="Выбор_4.2">'[1]Показатель 4.2'!$C$5:$C$8</definedName>
    <definedName name="Выбор_4.3">'[1]Показатель 4.3'!$C$5:$C$7</definedName>
    <definedName name="Выбор_4.4">'[1]Показатель 4.4'!$C$6:$C$8</definedName>
    <definedName name="Выбор1.1" localSheetId="0">#REF!</definedName>
    <definedName name="Выбор1.1" localSheetId="5">#REF!</definedName>
    <definedName name="Выбор1.1" localSheetId="6">#REF!</definedName>
    <definedName name="Выбор1.1" localSheetId="7">#REF!</definedName>
    <definedName name="Выбор1.1">#REF!</definedName>
    <definedName name="Да_нет" localSheetId="0">#REF!</definedName>
    <definedName name="Да_нет" localSheetId="5">#REF!</definedName>
    <definedName name="Да_нет" localSheetId="6">#REF!</definedName>
    <definedName name="Да_нет" localSheetId="7">#REF!</definedName>
    <definedName name="Да_нет">#REF!</definedName>
    <definedName name="_xlnm.Print_Titles" localSheetId="1">'Оценка (Этап II)'!$3:$4</definedName>
    <definedName name="_xlnm.Print_Titles" localSheetId="0">'Оценка (Этап I-II) '!$3:$4</definedName>
    <definedName name="_xlnm.Print_Titles" localSheetId="3">'Показатель 3.1'!$4:$7</definedName>
    <definedName name="_xlnm.Print_Titles" localSheetId="4">'Показатель 3.2'!$4:$7</definedName>
    <definedName name="_xlnm.Print_Titles" localSheetId="5">'Показатель 3.3'!$4:$6</definedName>
    <definedName name="_xlnm.Print_Titles" localSheetId="6">'Показатель 4.1'!$4:$6</definedName>
    <definedName name="_xlnm.Print_Titles" localSheetId="7">'Показатель 4.2'!$4:$6</definedName>
    <definedName name="Коэфициент">[1]Параметры!$C$3:$C$4</definedName>
    <definedName name="_xlnm.Print_Area" localSheetId="2">'Методика II этап'!$A$1:$C$30</definedName>
    <definedName name="_xlnm.Print_Area" localSheetId="1">'Оценка (Этап II)'!$A$1:$G$49</definedName>
    <definedName name="_xlnm.Print_Area" localSheetId="0">'Оценка (Этап I-II) '!$A$1:$D$49</definedName>
    <definedName name="_xlnm.Print_Area" localSheetId="3">'Показатель 3.1'!$A$1:$L$51</definedName>
    <definedName name="_xlnm.Print_Area" localSheetId="4">'Показатель 3.2'!$A$1:$J$52</definedName>
    <definedName name="_xlnm.Print_Area" localSheetId="5">'Показатель 3.3'!$A$1:$L$50</definedName>
    <definedName name="_xlnm.Print_Area" localSheetId="6">'Показатель 4.1'!$A$1:$J$50</definedName>
    <definedName name="_xlnm.Print_Area" localSheetId="7">'Показатель 4.2'!$A$1:$L$50</definedName>
    <definedName name="Формат">#REF!</definedName>
  </definedNames>
  <calcPr calcId="145621"/>
</workbook>
</file>

<file path=xl/calcChain.xml><?xml version="1.0" encoding="utf-8"?>
<calcChain xmlns="http://schemas.openxmlformats.org/spreadsheetml/2006/main">
  <c r="F50" i="10" l="1"/>
  <c r="J50" i="10" s="1"/>
  <c r="J47" i="10"/>
  <c r="F47" i="10"/>
  <c r="F46" i="10"/>
  <c r="J46" i="10" s="1"/>
  <c r="G45" i="4" s="1"/>
  <c r="F43" i="10"/>
  <c r="J43" i="10" s="1"/>
  <c r="G42" i="4" s="1"/>
  <c r="F42" i="10"/>
  <c r="J42" i="10" s="1"/>
  <c r="J39" i="10"/>
  <c r="F39" i="10"/>
  <c r="F38" i="10"/>
  <c r="J38" i="10" s="1"/>
  <c r="F35" i="10"/>
  <c r="J35" i="10" s="1"/>
  <c r="G34" i="4" s="1"/>
  <c r="F34" i="10"/>
  <c r="J34" i="10" s="1"/>
  <c r="J31" i="10"/>
  <c r="F31" i="10"/>
  <c r="F30" i="10"/>
  <c r="J30" i="10" s="1"/>
  <c r="G29" i="4" s="1"/>
  <c r="F27" i="10"/>
  <c r="J27" i="10" s="1"/>
  <c r="G26" i="4" s="1"/>
  <c r="F26" i="10"/>
  <c r="J26" i="10" s="1"/>
  <c r="J23" i="10"/>
  <c r="F23" i="10"/>
  <c r="F22" i="10"/>
  <c r="J22" i="10" s="1"/>
  <c r="G21" i="4" s="1"/>
  <c r="J19" i="10"/>
  <c r="F19" i="10"/>
  <c r="F18" i="10"/>
  <c r="J18" i="10" s="1"/>
  <c r="J15" i="10"/>
  <c r="F15" i="10"/>
  <c r="F14" i="10"/>
  <c r="J14" i="10" s="1"/>
  <c r="G13" i="4" s="1"/>
  <c r="F10" i="10"/>
  <c r="J10" i="10" s="1"/>
  <c r="G9" i="4" s="1"/>
  <c r="F9" i="10"/>
  <c r="J9" i="10" s="1"/>
  <c r="C6" i="10"/>
  <c r="C5" i="10"/>
  <c r="F49" i="10" s="1"/>
  <c r="J49" i="10" s="1"/>
  <c r="C4" i="10"/>
  <c r="A3" i="10"/>
  <c r="E50" i="9"/>
  <c r="H50" i="9" s="1"/>
  <c r="F49" i="4" s="1"/>
  <c r="H47" i="9"/>
  <c r="F46" i="4" s="1"/>
  <c r="E47" i="9"/>
  <c r="E46" i="9"/>
  <c r="H46" i="9" s="1"/>
  <c r="F45" i="4" s="1"/>
  <c r="E43" i="9"/>
  <c r="H43" i="9" s="1"/>
  <c r="F42" i="4" s="1"/>
  <c r="E42" i="9"/>
  <c r="H42" i="9" s="1"/>
  <c r="F41" i="4" s="1"/>
  <c r="H39" i="9"/>
  <c r="E39" i="9"/>
  <c r="E38" i="9"/>
  <c r="H38" i="9" s="1"/>
  <c r="F37" i="4" s="1"/>
  <c r="E35" i="9"/>
  <c r="H35" i="9" s="1"/>
  <c r="F34" i="4" s="1"/>
  <c r="E34" i="9"/>
  <c r="H34" i="9" s="1"/>
  <c r="F33" i="4" s="1"/>
  <c r="H31" i="9"/>
  <c r="F30" i="4" s="1"/>
  <c r="E31" i="9"/>
  <c r="E30" i="9"/>
  <c r="H30" i="9" s="1"/>
  <c r="E27" i="9"/>
  <c r="H27" i="9" s="1"/>
  <c r="E26" i="9"/>
  <c r="H26" i="9" s="1"/>
  <c r="F25" i="4" s="1"/>
  <c r="H23" i="9"/>
  <c r="F22" i="4" s="1"/>
  <c r="E23" i="9"/>
  <c r="E22" i="9"/>
  <c r="H22" i="9" s="1"/>
  <c r="E19" i="9"/>
  <c r="H19" i="9" s="1"/>
  <c r="F18" i="4" s="1"/>
  <c r="E18" i="9"/>
  <c r="H18" i="9" s="1"/>
  <c r="F17" i="4" s="1"/>
  <c r="H15" i="9"/>
  <c r="F14" i="4" s="1"/>
  <c r="E15" i="9"/>
  <c r="E14" i="9"/>
  <c r="H14" i="9" s="1"/>
  <c r="E10" i="9"/>
  <c r="H10" i="9" s="1"/>
  <c r="F9" i="4" s="1"/>
  <c r="E9" i="9"/>
  <c r="H9" i="9" s="1"/>
  <c r="F8" i="4" s="1"/>
  <c r="C6" i="9"/>
  <c r="C5" i="9"/>
  <c r="E49" i="9" s="1"/>
  <c r="H49" i="9" s="1"/>
  <c r="F48" i="4" s="1"/>
  <c r="C4" i="9"/>
  <c r="A3" i="9"/>
  <c r="F50" i="8"/>
  <c r="J50" i="8" s="1"/>
  <c r="E49" i="4" s="1"/>
  <c r="F47" i="8"/>
  <c r="J47" i="8" s="1"/>
  <c r="E46" i="4" s="1"/>
  <c r="F46" i="8"/>
  <c r="J46" i="8" s="1"/>
  <c r="E45" i="4" s="1"/>
  <c r="F43" i="8"/>
  <c r="J43" i="8" s="1"/>
  <c r="F42" i="8"/>
  <c r="J42" i="8" s="1"/>
  <c r="E41" i="4" s="1"/>
  <c r="J39" i="8"/>
  <c r="E38" i="4" s="1"/>
  <c r="F39" i="8"/>
  <c r="F38" i="8"/>
  <c r="J38" i="8" s="1"/>
  <c r="E37" i="4" s="1"/>
  <c r="F35" i="8"/>
  <c r="J35" i="8" s="1"/>
  <c r="E34" i="4" s="1"/>
  <c r="F34" i="8"/>
  <c r="J34" i="8" s="1"/>
  <c r="E33" i="4" s="1"/>
  <c r="F31" i="8"/>
  <c r="J31" i="8" s="1"/>
  <c r="E30" i="4" s="1"/>
  <c r="F30" i="8"/>
  <c r="J30" i="8" s="1"/>
  <c r="E29" i="4" s="1"/>
  <c r="F27" i="8"/>
  <c r="J27" i="8" s="1"/>
  <c r="F26" i="8"/>
  <c r="J26" i="8" s="1"/>
  <c r="E25" i="4" s="1"/>
  <c r="F23" i="8"/>
  <c r="J23" i="8" s="1"/>
  <c r="E22" i="4" s="1"/>
  <c r="F22" i="8"/>
  <c r="J22" i="8" s="1"/>
  <c r="F19" i="8"/>
  <c r="J19" i="8" s="1"/>
  <c r="E18" i="4" s="1"/>
  <c r="F18" i="8"/>
  <c r="J18" i="8" s="1"/>
  <c r="F15" i="8"/>
  <c r="J15" i="8" s="1"/>
  <c r="E14" i="4" s="1"/>
  <c r="F14" i="8"/>
  <c r="J14" i="8" s="1"/>
  <c r="E13" i="4" s="1"/>
  <c r="F10" i="8"/>
  <c r="J10" i="8" s="1"/>
  <c r="E9" i="4" s="1"/>
  <c r="F9" i="8"/>
  <c r="J9" i="8" s="1"/>
  <c r="C6" i="8"/>
  <c r="C5" i="8"/>
  <c r="F49" i="8" s="1"/>
  <c r="J49" i="8" s="1"/>
  <c r="C4" i="8"/>
  <c r="A3" i="8"/>
  <c r="E52" i="7"/>
  <c r="H52" i="7" s="1"/>
  <c r="D49" i="4" s="1"/>
  <c r="E49" i="7"/>
  <c r="H49" i="7" s="1"/>
  <c r="D46" i="4" s="1"/>
  <c r="E45" i="7"/>
  <c r="H45" i="7" s="1"/>
  <c r="D42" i="4" s="1"/>
  <c r="E44" i="7"/>
  <c r="H44" i="7" s="1"/>
  <c r="D41" i="4" s="1"/>
  <c r="H37" i="7"/>
  <c r="D34" i="4" s="1"/>
  <c r="E37" i="7"/>
  <c r="E36" i="7"/>
  <c r="H36" i="7" s="1"/>
  <c r="D33" i="4" s="1"/>
  <c r="E29" i="7"/>
  <c r="H29" i="7" s="1"/>
  <c r="D26" i="4" s="1"/>
  <c r="E28" i="7"/>
  <c r="H28" i="7" s="1"/>
  <c r="D25" i="4" s="1"/>
  <c r="E21" i="7"/>
  <c r="H21" i="7" s="1"/>
  <c r="D18" i="4" s="1"/>
  <c r="E20" i="7"/>
  <c r="H20" i="7" s="1"/>
  <c r="E17" i="7"/>
  <c r="H17" i="7" s="1"/>
  <c r="H12" i="7"/>
  <c r="D9" i="4" s="1"/>
  <c r="E12" i="7"/>
  <c r="E11" i="7"/>
  <c r="H11" i="7" s="1"/>
  <c r="D8" i="4" s="1"/>
  <c r="C8" i="7"/>
  <c r="C7" i="7"/>
  <c r="C6" i="7"/>
  <c r="E41" i="7" s="1"/>
  <c r="H41" i="7" s="1"/>
  <c r="D38" i="4" s="1"/>
  <c r="C5" i="7"/>
  <c r="C4" i="7"/>
  <c r="A3" i="7"/>
  <c r="J49" i="6"/>
  <c r="C47" i="4" s="1"/>
  <c r="F49" i="6"/>
  <c r="F48" i="6"/>
  <c r="J48" i="6" s="1"/>
  <c r="F45" i="6"/>
  <c r="J45" i="6" s="1"/>
  <c r="C43" i="4" s="1"/>
  <c r="F44" i="6"/>
  <c r="J44" i="6" s="1"/>
  <c r="J42" i="6"/>
  <c r="C40" i="4" s="1"/>
  <c r="F42" i="6"/>
  <c r="F41" i="6"/>
  <c r="J41" i="6" s="1"/>
  <c r="C39" i="4" s="1"/>
  <c r="F38" i="6"/>
  <c r="J38" i="6" s="1"/>
  <c r="C36" i="4" s="1"/>
  <c r="F37" i="6"/>
  <c r="J37" i="6" s="1"/>
  <c r="C35" i="4" s="1"/>
  <c r="F36" i="6"/>
  <c r="J36" i="6" s="1"/>
  <c r="C34" i="4" s="1"/>
  <c r="F32" i="6"/>
  <c r="J32" i="6" s="1"/>
  <c r="F30" i="6"/>
  <c r="J30" i="6" s="1"/>
  <c r="C28" i="4" s="1"/>
  <c r="F25" i="6"/>
  <c r="J25" i="6" s="1"/>
  <c r="C23" i="4" s="1"/>
  <c r="F24" i="6"/>
  <c r="J24" i="6" s="1"/>
  <c r="C22" i="4" s="1"/>
  <c r="F21" i="6"/>
  <c r="J21" i="6" s="1"/>
  <c r="C19" i="4" s="1"/>
  <c r="F18" i="6"/>
  <c r="J18" i="6" s="1"/>
  <c r="C16" i="4" s="1"/>
  <c r="F17" i="6"/>
  <c r="J17" i="6" s="1"/>
  <c r="C15" i="4" s="1"/>
  <c r="F16" i="6"/>
  <c r="J16" i="6" s="1"/>
  <c r="F12" i="6"/>
  <c r="J12" i="6" s="1"/>
  <c r="C10" i="4" s="1"/>
  <c r="F11" i="6"/>
  <c r="J11" i="6" s="1"/>
  <c r="F10" i="6"/>
  <c r="J10" i="6" s="1"/>
  <c r="C8" i="4" s="1"/>
  <c r="J9" i="6"/>
  <c r="F9" i="6"/>
  <c r="C7" i="6"/>
  <c r="C6" i="6"/>
  <c r="F33" i="6" s="1"/>
  <c r="J33" i="6" s="1"/>
  <c r="C31" i="4" s="1"/>
  <c r="C5" i="6"/>
  <c r="F51" i="6" s="1"/>
  <c r="J51" i="6" s="1"/>
  <c r="C49" i="4" s="1"/>
  <c r="C4" i="6"/>
  <c r="A3" i="6"/>
  <c r="C21" i="5"/>
  <c r="C5" i="5"/>
  <c r="C30" i="5" s="1"/>
  <c r="G49" i="4"/>
  <c r="G48" i="4"/>
  <c r="E48" i="4"/>
  <c r="G46" i="4"/>
  <c r="C46" i="4"/>
  <c r="E42" i="4"/>
  <c r="C42" i="4"/>
  <c r="G41" i="4"/>
  <c r="G38" i="4"/>
  <c r="F38" i="4"/>
  <c r="G37" i="4"/>
  <c r="G33" i="4"/>
  <c r="G30" i="4"/>
  <c r="C30" i="4"/>
  <c r="F29" i="4"/>
  <c r="F26" i="4"/>
  <c r="E26" i="4"/>
  <c r="G25" i="4"/>
  <c r="G22" i="4"/>
  <c r="F21" i="4"/>
  <c r="E21" i="4"/>
  <c r="G18" i="4"/>
  <c r="G17" i="4"/>
  <c r="E17" i="4"/>
  <c r="D17" i="4"/>
  <c r="G14" i="4"/>
  <c r="D14" i="4"/>
  <c r="C14" i="4"/>
  <c r="F13" i="4"/>
  <c r="C9" i="4"/>
  <c r="G8" i="4"/>
  <c r="E8" i="4"/>
  <c r="C7" i="4"/>
  <c r="D5" i="4"/>
  <c r="C5" i="4"/>
  <c r="G3" i="4"/>
  <c r="F3" i="4"/>
  <c r="E3" i="4"/>
  <c r="D3" i="4"/>
  <c r="C3" i="4"/>
  <c r="B5" i="2"/>
  <c r="B5" i="4" l="1"/>
  <c r="B8" i="4"/>
  <c r="C8" i="2" s="1"/>
  <c r="B46" i="4"/>
  <c r="B9" i="4"/>
  <c r="B34" i="4"/>
  <c r="B42" i="4"/>
  <c r="B14" i="4"/>
  <c r="B49" i="4"/>
  <c r="F20" i="6"/>
  <c r="J20" i="6" s="1"/>
  <c r="C18" i="4" s="1"/>
  <c r="F26" i="6"/>
  <c r="J26" i="6" s="1"/>
  <c r="C24" i="4" s="1"/>
  <c r="E51" i="7"/>
  <c r="H51" i="7" s="1"/>
  <c r="D48" i="4" s="1"/>
  <c r="E47" i="7"/>
  <c r="H47" i="7" s="1"/>
  <c r="D44" i="4" s="1"/>
  <c r="E43" i="7"/>
  <c r="H43" i="7" s="1"/>
  <c r="D40" i="4" s="1"/>
  <c r="E39" i="7"/>
  <c r="H39" i="7" s="1"/>
  <c r="D36" i="4" s="1"/>
  <c r="E35" i="7"/>
  <c r="H35" i="7" s="1"/>
  <c r="D32" i="4" s="1"/>
  <c r="E31" i="7"/>
  <c r="H31" i="7" s="1"/>
  <c r="D28" i="4" s="1"/>
  <c r="E27" i="7"/>
  <c r="H27" i="7" s="1"/>
  <c r="D24" i="4" s="1"/>
  <c r="E23" i="7"/>
  <c r="H23" i="7" s="1"/>
  <c r="D20" i="4" s="1"/>
  <c r="E19" i="7"/>
  <c r="H19" i="7" s="1"/>
  <c r="D16" i="4" s="1"/>
  <c r="E15" i="7"/>
  <c r="H15" i="7" s="1"/>
  <c r="D12" i="4" s="1"/>
  <c r="E10" i="7"/>
  <c r="H10" i="7" s="1"/>
  <c r="D7" i="4" s="1"/>
  <c r="E50" i="7"/>
  <c r="H50" i="7" s="1"/>
  <c r="D47" i="4" s="1"/>
  <c r="E46" i="7"/>
  <c r="H46" i="7" s="1"/>
  <c r="D43" i="4" s="1"/>
  <c r="E42" i="7"/>
  <c r="H42" i="7" s="1"/>
  <c r="D39" i="4" s="1"/>
  <c r="E38" i="7"/>
  <c r="H38" i="7" s="1"/>
  <c r="D35" i="4" s="1"/>
  <c r="E34" i="7"/>
  <c r="H34" i="7" s="1"/>
  <c r="D31" i="4" s="1"/>
  <c r="E30" i="7"/>
  <c r="H30" i="7" s="1"/>
  <c r="D27" i="4" s="1"/>
  <c r="E26" i="7"/>
  <c r="H26" i="7" s="1"/>
  <c r="D23" i="4" s="1"/>
  <c r="E22" i="7"/>
  <c r="H22" i="7" s="1"/>
  <c r="D19" i="4" s="1"/>
  <c r="E18" i="7"/>
  <c r="H18" i="7" s="1"/>
  <c r="D15" i="4" s="1"/>
  <c r="E13" i="7"/>
  <c r="H13" i="7" s="1"/>
  <c r="D10" i="4" s="1"/>
  <c r="E16" i="7"/>
  <c r="H16" i="7" s="1"/>
  <c r="D13" i="4" s="1"/>
  <c r="E24" i="7"/>
  <c r="H24" i="7" s="1"/>
  <c r="D21" i="4" s="1"/>
  <c r="E32" i="7"/>
  <c r="H32" i="7" s="1"/>
  <c r="D29" i="4" s="1"/>
  <c r="E40" i="7"/>
  <c r="H40" i="7" s="1"/>
  <c r="D37" i="4" s="1"/>
  <c r="E48" i="7"/>
  <c r="H48" i="7" s="1"/>
  <c r="D45" i="4" s="1"/>
  <c r="F50" i="6"/>
  <c r="J50" i="6" s="1"/>
  <c r="C48" i="4" s="1"/>
  <c r="F46" i="6"/>
  <c r="J46" i="6" s="1"/>
  <c r="C44" i="4" s="1"/>
  <c r="F14" i="6"/>
  <c r="J14" i="6" s="1"/>
  <c r="C12" i="4" s="1"/>
  <c r="F40" i="6"/>
  <c r="J40" i="6" s="1"/>
  <c r="C38" i="4" s="1"/>
  <c r="E25" i="7"/>
  <c r="H25" i="7" s="1"/>
  <c r="D22" i="4" s="1"/>
  <c r="E33" i="7"/>
  <c r="H33" i="7" s="1"/>
  <c r="D30" i="4" s="1"/>
  <c r="F28" i="6"/>
  <c r="J28" i="6" s="1"/>
  <c r="C26" i="4" s="1"/>
  <c r="F34" i="6"/>
  <c r="J34" i="6" s="1"/>
  <c r="C32" i="4" s="1"/>
  <c r="F22" i="6"/>
  <c r="J22" i="6" s="1"/>
  <c r="C20" i="4" s="1"/>
  <c r="F29" i="6"/>
  <c r="J29" i="6" s="1"/>
  <c r="C27" i="4" s="1"/>
  <c r="F11" i="8"/>
  <c r="J11" i="8" s="1"/>
  <c r="E10" i="4" s="1"/>
  <c r="F16" i="8"/>
  <c r="J16" i="8" s="1"/>
  <c r="E15" i="4" s="1"/>
  <c r="F20" i="8"/>
  <c r="J20" i="8" s="1"/>
  <c r="E19" i="4" s="1"/>
  <c r="F24" i="8"/>
  <c r="J24" i="8" s="1"/>
  <c r="E23" i="4" s="1"/>
  <c r="F28" i="8"/>
  <c r="J28" i="8" s="1"/>
  <c r="E27" i="4" s="1"/>
  <c r="F32" i="8"/>
  <c r="J32" i="8" s="1"/>
  <c r="E31" i="4" s="1"/>
  <c r="F36" i="8"/>
  <c r="J36" i="8" s="1"/>
  <c r="E35" i="4" s="1"/>
  <c r="F40" i="8"/>
  <c r="J40" i="8" s="1"/>
  <c r="E39" i="4" s="1"/>
  <c r="F44" i="8"/>
  <c r="J44" i="8" s="1"/>
  <c r="E43" i="4" s="1"/>
  <c r="F48" i="8"/>
  <c r="J48" i="8" s="1"/>
  <c r="E47" i="4" s="1"/>
  <c r="E11" i="9"/>
  <c r="H11" i="9" s="1"/>
  <c r="F10" i="4" s="1"/>
  <c r="E16" i="9"/>
  <c r="H16" i="9" s="1"/>
  <c r="F15" i="4" s="1"/>
  <c r="E20" i="9"/>
  <c r="H20" i="9" s="1"/>
  <c r="F19" i="4" s="1"/>
  <c r="E24" i="9"/>
  <c r="H24" i="9" s="1"/>
  <c r="F23" i="4" s="1"/>
  <c r="E28" i="9"/>
  <c r="H28" i="9" s="1"/>
  <c r="F27" i="4" s="1"/>
  <c r="E32" i="9"/>
  <c r="H32" i="9" s="1"/>
  <c r="F31" i="4" s="1"/>
  <c r="E36" i="9"/>
  <c r="H36" i="9" s="1"/>
  <c r="F35" i="4" s="1"/>
  <c r="E40" i="9"/>
  <c r="H40" i="9" s="1"/>
  <c r="F39" i="4" s="1"/>
  <c r="E44" i="9"/>
  <c r="H44" i="9" s="1"/>
  <c r="F43" i="4" s="1"/>
  <c r="E48" i="9"/>
  <c r="H48" i="9" s="1"/>
  <c r="F47" i="4" s="1"/>
  <c r="F11" i="10"/>
  <c r="J11" i="10" s="1"/>
  <c r="G10" i="4" s="1"/>
  <c r="F16" i="10"/>
  <c r="J16" i="10" s="1"/>
  <c r="G15" i="4" s="1"/>
  <c r="F20" i="10"/>
  <c r="J20" i="10" s="1"/>
  <c r="G19" i="4" s="1"/>
  <c r="F24" i="10"/>
  <c r="J24" i="10" s="1"/>
  <c r="G23" i="4" s="1"/>
  <c r="F28" i="10"/>
  <c r="J28" i="10" s="1"/>
  <c r="G27" i="4" s="1"/>
  <c r="F32" i="10"/>
  <c r="J32" i="10" s="1"/>
  <c r="G31" i="4" s="1"/>
  <c r="F36" i="10"/>
  <c r="J36" i="10" s="1"/>
  <c r="G35" i="4" s="1"/>
  <c r="F40" i="10"/>
  <c r="J40" i="10" s="1"/>
  <c r="G39" i="4" s="1"/>
  <c r="F44" i="10"/>
  <c r="J44" i="10" s="1"/>
  <c r="G43" i="4" s="1"/>
  <c r="F48" i="10"/>
  <c r="J48" i="10" s="1"/>
  <c r="G47" i="4" s="1"/>
  <c r="F15" i="6"/>
  <c r="J15" i="6" s="1"/>
  <c r="C13" i="4" s="1"/>
  <c r="F19" i="6"/>
  <c r="J19" i="6" s="1"/>
  <c r="C17" i="4" s="1"/>
  <c r="F23" i="6"/>
  <c r="J23" i="6" s="1"/>
  <c r="C21" i="4" s="1"/>
  <c r="F27" i="6"/>
  <c r="J27" i="6" s="1"/>
  <c r="C25" i="4" s="1"/>
  <c r="F31" i="6"/>
  <c r="J31" i="6" s="1"/>
  <c r="C29" i="4" s="1"/>
  <c r="F35" i="6"/>
  <c r="J35" i="6" s="1"/>
  <c r="C33" i="4" s="1"/>
  <c r="F39" i="6"/>
  <c r="J39" i="6" s="1"/>
  <c r="C37" i="4" s="1"/>
  <c r="F43" i="6"/>
  <c r="J43" i="6" s="1"/>
  <c r="C41" i="4" s="1"/>
  <c r="F47" i="6"/>
  <c r="J47" i="6" s="1"/>
  <c r="C45" i="4" s="1"/>
  <c r="F8" i="8"/>
  <c r="J8" i="8" s="1"/>
  <c r="E7" i="4" s="1"/>
  <c r="F13" i="8"/>
  <c r="J13" i="8" s="1"/>
  <c r="E12" i="4" s="1"/>
  <c r="F17" i="8"/>
  <c r="J17" i="8" s="1"/>
  <c r="E16" i="4" s="1"/>
  <c r="F21" i="8"/>
  <c r="J21" i="8" s="1"/>
  <c r="E20" i="4" s="1"/>
  <c r="F25" i="8"/>
  <c r="J25" i="8" s="1"/>
  <c r="E24" i="4" s="1"/>
  <c r="F29" i="8"/>
  <c r="J29" i="8" s="1"/>
  <c r="E28" i="4" s="1"/>
  <c r="F33" i="8"/>
  <c r="J33" i="8" s="1"/>
  <c r="E32" i="4" s="1"/>
  <c r="F37" i="8"/>
  <c r="J37" i="8" s="1"/>
  <c r="E36" i="4" s="1"/>
  <c r="F41" i="8"/>
  <c r="J41" i="8" s="1"/>
  <c r="E40" i="4" s="1"/>
  <c r="F45" i="8"/>
  <c r="J45" i="8" s="1"/>
  <c r="E44" i="4" s="1"/>
  <c r="E8" i="9"/>
  <c r="H8" i="9" s="1"/>
  <c r="F7" i="4" s="1"/>
  <c r="E13" i="9"/>
  <c r="H13" i="9" s="1"/>
  <c r="F12" i="4" s="1"/>
  <c r="E17" i="9"/>
  <c r="H17" i="9" s="1"/>
  <c r="F16" i="4" s="1"/>
  <c r="E21" i="9"/>
  <c r="H21" i="9" s="1"/>
  <c r="F20" i="4" s="1"/>
  <c r="E25" i="9"/>
  <c r="H25" i="9" s="1"/>
  <c r="F24" i="4" s="1"/>
  <c r="E29" i="9"/>
  <c r="H29" i="9" s="1"/>
  <c r="F28" i="4" s="1"/>
  <c r="E33" i="9"/>
  <c r="H33" i="9" s="1"/>
  <c r="F32" i="4" s="1"/>
  <c r="E37" i="9"/>
  <c r="H37" i="9" s="1"/>
  <c r="F36" i="4" s="1"/>
  <c r="E41" i="9"/>
  <c r="H41" i="9" s="1"/>
  <c r="F40" i="4" s="1"/>
  <c r="E45" i="9"/>
  <c r="H45" i="9" s="1"/>
  <c r="F44" i="4" s="1"/>
  <c r="F8" i="10"/>
  <c r="J8" i="10" s="1"/>
  <c r="G7" i="4" s="1"/>
  <c r="F13" i="10"/>
  <c r="J13" i="10" s="1"/>
  <c r="G12" i="4" s="1"/>
  <c r="F17" i="10"/>
  <c r="J17" i="10" s="1"/>
  <c r="G16" i="4" s="1"/>
  <c r="F21" i="10"/>
  <c r="J21" i="10" s="1"/>
  <c r="G20" i="4" s="1"/>
  <c r="F25" i="10"/>
  <c r="J25" i="10" s="1"/>
  <c r="G24" i="4" s="1"/>
  <c r="F29" i="10"/>
  <c r="J29" i="10" s="1"/>
  <c r="G28" i="4" s="1"/>
  <c r="F33" i="10"/>
  <c r="J33" i="10" s="1"/>
  <c r="G32" i="4" s="1"/>
  <c r="F37" i="10"/>
  <c r="J37" i="10" s="1"/>
  <c r="G36" i="4" s="1"/>
  <c r="F41" i="10"/>
  <c r="J41" i="10" s="1"/>
  <c r="G40" i="4" s="1"/>
  <c r="F45" i="10"/>
  <c r="J45" i="10" s="1"/>
  <c r="G44" i="4" s="1"/>
  <c r="B10" i="4" l="1"/>
  <c r="B32" i="4"/>
  <c r="B24" i="4"/>
  <c r="C42" i="2"/>
  <c r="B16" i="4"/>
  <c r="B18" i="4"/>
  <c r="B25" i="4"/>
  <c r="B38" i="4"/>
  <c r="C49" i="2"/>
  <c r="B30" i="4"/>
  <c r="C9" i="2"/>
  <c r="B28" i="4"/>
  <c r="B35" i="4"/>
  <c r="B41" i="4"/>
  <c r="B15" i="4"/>
  <c r="B26" i="4"/>
  <c r="B21" i="4"/>
  <c r="B12" i="4"/>
  <c r="B40" i="4"/>
  <c r="B47" i="4"/>
  <c r="B43" i="4"/>
  <c r="B23" i="4"/>
  <c r="C46" i="2"/>
  <c r="B33" i="4"/>
  <c r="B8" i="2"/>
  <c r="B17" i="4"/>
  <c r="B27" i="4"/>
  <c r="B44" i="4"/>
  <c r="B39" i="4"/>
  <c r="C14" i="2"/>
  <c r="B36" i="4"/>
  <c r="B31" i="4"/>
  <c r="C10" i="2"/>
  <c r="B37" i="4"/>
  <c r="B29" i="4"/>
  <c r="C34" i="2"/>
  <c r="B45" i="4"/>
  <c r="B13" i="4"/>
  <c r="B20" i="4"/>
  <c r="B48" i="4"/>
  <c r="B19" i="4"/>
  <c r="B7" i="4"/>
  <c r="B22" i="4"/>
  <c r="C15" i="2" l="1"/>
  <c r="C17" i="2"/>
  <c r="C22" i="2"/>
  <c r="C21" i="2"/>
  <c r="C23" i="2"/>
  <c r="C28" i="2"/>
  <c r="C18" i="2"/>
  <c r="C24" i="2"/>
  <c r="B10" i="2"/>
  <c r="C48" i="2"/>
  <c r="C25" i="2"/>
  <c r="C20" i="2"/>
  <c r="C7" i="2"/>
  <c r="C13" i="2"/>
  <c r="C29" i="2"/>
  <c r="C31" i="2"/>
  <c r="C44" i="2"/>
  <c r="C43" i="2"/>
  <c r="B9" i="2"/>
  <c r="B49" i="2"/>
  <c r="C16" i="2"/>
  <c r="B34" i="2"/>
  <c r="B14" i="2"/>
  <c r="C12" i="2"/>
  <c r="B46" i="2"/>
  <c r="C41" i="2"/>
  <c r="C36" i="2"/>
  <c r="C27" i="2"/>
  <c r="C47" i="2"/>
  <c r="C26" i="2"/>
  <c r="C38" i="2"/>
  <c r="C30" i="2"/>
  <c r="C39" i="2"/>
  <c r="C35" i="2"/>
  <c r="C19" i="2"/>
  <c r="C45" i="2"/>
  <c r="C37" i="2"/>
  <c r="C33" i="2"/>
  <c r="C40" i="2"/>
  <c r="B42" i="2"/>
  <c r="C32" i="2"/>
  <c r="B12" i="2" l="1"/>
  <c r="B16" i="2"/>
  <c r="B13" i="2"/>
  <c r="B7" i="2"/>
  <c r="B19" i="2"/>
  <c r="B41" i="2"/>
  <c r="B48" i="2"/>
  <c r="B22" i="2"/>
  <c r="B15" i="2"/>
  <c r="B30" i="2"/>
  <c r="B40" i="2"/>
  <c r="B26" i="2"/>
  <c r="B27" i="2"/>
  <c r="B21" i="2"/>
  <c r="B35" i="2"/>
  <c r="B25" i="2"/>
  <c r="B17" i="2"/>
  <c r="B37" i="2"/>
  <c r="B32" i="2"/>
  <c r="B39" i="2"/>
  <c r="B43" i="2"/>
  <c r="B31" i="2"/>
  <c r="B24" i="2"/>
  <c r="B28" i="2"/>
  <c r="B33" i="2"/>
  <c r="B45" i="2"/>
  <c r="B38" i="2"/>
  <c r="B47" i="2"/>
  <c r="B36" i="2"/>
  <c r="B44" i="2"/>
  <c r="B29" i="2"/>
  <c r="B20" i="2"/>
  <c r="B18" i="2"/>
  <c r="B23" i="2"/>
</calcChain>
</file>

<file path=xl/sharedStrings.xml><?xml version="1.0" encoding="utf-8"?>
<sst xmlns="http://schemas.openxmlformats.org/spreadsheetml/2006/main" count="1100" uniqueCount="373">
  <si>
    <t>Календарный период</t>
  </si>
  <si>
    <t>2020 год</t>
  </si>
  <si>
    <t>Итого по II этапу</t>
  </si>
  <si>
    <t>Итого по I этапу</t>
  </si>
  <si>
    <t>Единица измерения</t>
  </si>
  <si>
    <t>баллов</t>
  </si>
  <si>
    <t>Максимальный балл</t>
  </si>
  <si>
    <t xml:space="preserve">Оценка муниципальных образований по I - II этапам </t>
  </si>
  <si>
    <t>Наименование муниципального образования Саратовской обалсти</t>
  </si>
  <si>
    <t>Итого по I- II этапам</t>
  </si>
  <si>
    <t>Городские округа</t>
  </si>
  <si>
    <t>г. Саратов</t>
  </si>
  <si>
    <t>п. Михайловское</t>
  </si>
  <si>
    <t>ЗАТО Светлый</t>
  </si>
  <si>
    <t>г. Шиханы</t>
  </si>
  <si>
    <t>Муниципальные районы</t>
  </si>
  <si>
    <t xml:space="preserve">Александрово-Гайский </t>
  </si>
  <si>
    <t>Аркадакский</t>
  </si>
  <si>
    <t>Аткарский</t>
  </si>
  <si>
    <t>Базарно-Карабулакский</t>
  </si>
  <si>
    <t>Балаковский</t>
  </si>
  <si>
    <t>Балашовский</t>
  </si>
  <si>
    <t>Балтайский</t>
  </si>
  <si>
    <t>Вольский</t>
  </si>
  <si>
    <t>Воскресенский</t>
  </si>
  <si>
    <t>Дергачевский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</si>
  <si>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</si>
  <si>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</si>
  <si>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</si>
  <si>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</si>
  <si>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</si>
  <si>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</si>
  <si>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</si>
  <si>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</si>
  <si>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</si>
  <si>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</si>
  <si>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</si>
  <si>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</si>
  <si>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</si>
  <si>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</si>
  <si>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</si>
  <si>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</si>
  <si>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</si>
  <si>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</si>
  <si>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 xml:space="preserve">Романовский </t>
  </si>
  <si>
    <t>Ртищевский</t>
  </si>
  <si>
    <t>Самойловский</t>
  </si>
  <si>
    <t>Саратовский</t>
  </si>
  <si>
    <t>Советский</t>
  </si>
  <si>
    <t>Татищевский</t>
  </si>
  <si>
    <t>Турковский</t>
  </si>
  <si>
    <t>Федоровский</t>
  </si>
  <si>
    <t>Хвалынский</t>
  </si>
  <si>
    <t>Энгельсский</t>
  </si>
  <si>
    <r>
      <t xml:space="preserve">Оценка муниципальных образований по II этапу  </t>
    </r>
    <r>
      <rPr>
        <b/>
        <sz val="12"/>
        <color rgb="FF000000"/>
        <rFont val="Calibri"/>
        <family val="2"/>
        <charset val="204"/>
      </rPr>
      <t>«</t>
    </r>
    <r>
      <rPr>
        <b/>
        <sz val="12"/>
        <color rgb="FF000000"/>
        <rFont val="Times New Roman"/>
        <family val="1"/>
        <charset val="204"/>
      </rPr>
      <t>Годовой отчет об исполнении бюджета  муниципального образования»</t>
    </r>
  </si>
  <si>
    <t xml:space="preserve">II этап. Годовой отчет об исполнении бюджета  муниципального образования </t>
  </si>
  <si>
    <t>№ п/п</t>
  </si>
  <si>
    <t>Вопросы и варианты ответов</t>
  </si>
  <si>
    <t>Баллы</t>
  </si>
  <si>
    <t>3.</t>
  </si>
  <si>
    <t xml:space="preserve">Годовой отчет об исполнении бюджета муниципального образования  </t>
  </si>
  <si>
    <t>3.1</t>
  </si>
  <si>
    <t>Опубликование проекта решения об исполнении бюджета муниципального образования за отчетный финансовый год на портале (сайте)</t>
  </si>
  <si>
    <t>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Публикация отдельных составляющих в целях оценки показателя не учитывается. Проект решения об исполнении бюджета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t>
  </si>
  <si>
    <t>Опубликован в структурированном виде с указанием полных или кратких наименований всех составляющих</t>
  </si>
  <si>
    <t>Опубликован, но не в структурированном виде и (или) без указания полных или кратких наименований всех составляющих</t>
  </si>
  <si>
    <t>Не опубликован</t>
  </si>
  <si>
    <t>3.2</t>
  </si>
  <si>
    <t>Опубликование бюджета для граждан, разработанного на основе решения об исполнении бюджета муниципального образования за отчетный финансовый год, на портале (сайте)</t>
  </si>
  <si>
    <t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сведения о прогнозируемых и фактических значениях основных показателей социально- экономического развития муниципального образования за отчетный финансовый год (в том числе,сведения о показателях, характеризующих объемы производства, численность и состав населения и т.д.);
2) исполнение плана по доходам в разрезе видов доходов с объяснениями причин отклонения (в случае их наличия);
3)исполнение плана по расходам по разделам и подразделам классификации расходов бюджета с объяснениями причин отклонения (в случае их наличия);
4) сведения о реализуемых в отчетном финансовом году муниципальных программах и достигнутых показателях в увязке с объемами бюджетных расходов, направленных на их достижение;   
5) сведения о выполнении обязательств по финансированию социально-значимых проектов за счет бюджета муниципального образования за отчетный финансовый год или об отсутствии таких проектов;                                                                                                                                                                         
6) сведения об объеме муниципального долга (об отсутствии муниципального долга) по состоянию на начало и на конец отчетного года;
7) контактная информациядля обратной связи с гражданами.
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</si>
  <si>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Опубликован и содержит информацию по всем ключевым элементам</t>
  </si>
  <si>
    <t>Опубликован и содержит информацию по пяти и более ключевым элементам</t>
  </si>
  <si>
    <t>Опубликован и содержит информацию по трем и более ключевым элементам</t>
  </si>
  <si>
    <t>Не опубликован или содержит информацию менее чем по трем ключевым элементам</t>
  </si>
  <si>
    <t>3.3</t>
  </si>
  <si>
    <t>Опубликование заключения контрольно-счетного органа муниципального образования на годовой отчет об исполнении бюджета муниципального образования за отчетный финансовый год на портале (сайте)</t>
  </si>
  <si>
    <t xml:space="preserve">В целях оценки показателя учитывается официальный документ, подписанный уполномоченным должностным лицом. В указанном документе должны быть указаны: а) должность, фамилия и инициалы лица, подписавшего документ, б) дата подписания документа. 
</t>
  </si>
  <si>
    <t>Опубликовано</t>
  </si>
  <si>
    <t>Не опубликовано или не отвечает требованиям</t>
  </si>
  <si>
    <t>4.</t>
  </si>
  <si>
    <t>Общественное участие</t>
  </si>
  <si>
    <t>4.1</t>
  </si>
  <si>
    <t>Опубликование информационного сообщения для граждан о проведении публичных слушаний по годовому отчету об исполнении бюджета за отчетный финансовый год на портале (сайте)</t>
  </si>
  <si>
    <t xml:space="preserve">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Если указанные сведения представлены частично, оценка показателя принимает значение 0 баллов.
В случае, если в установленный срок в информационном сообщении ссылка (адрес) на раздел (страницу) портала (сайта), где опубликованы указанные материалы, отсутствует, а также если по указанной ссылке (адресу) проект решения об исполнении бюджета за отчетный год не опубликован, оценка показателя принимает значение 0 баллов. 
Информационное сообщение о проведении публичных слушаний по годовому отчету должно быть опубликовано не позднее, чем за пять рабочих дней до дня проведения публичных слушаний.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</si>
  <si>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Опубликовано и содержит информацию о том, где можно ознакомиться с проектом решения об исполнении бюджета за отчетный год</t>
  </si>
  <si>
    <t>Не опубликовано, или публичные слушания не проводились, или не отвечает требованиям</t>
  </si>
  <si>
    <t>4.2</t>
  </si>
  <si>
    <t>Проведение публичных слушаний по годовому отчету об исполнении бюджета муниципального образования за отчетный финансовый год и опубликование в составе материалов к проекту решения об исполнении  бюджета муниципального образования  за отчетный финансовый год  итогового документа (решения/протокола), принятого по результатам публичных слушаний, на портале (сайте)</t>
  </si>
  <si>
    <t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Указанный документ должен быть опубликован не позднее 10 рабочих дней после проведения публичных слушаний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</si>
  <si>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Публичные слушания проводились, и в составе материалов к проекту решения об исполнении бюджета муниципального образования за отчетный финансовый год  опубликован итоговый документ (решение/протокол), принятый по результатам публичных слушаний</t>
  </si>
  <si>
    <t>Публичные слушания не проводились, или не опубликован итоговый документ (решение/протокол), принятый по результатам публичных слушаний</t>
  </si>
  <si>
    <t>Итого баллов на II этапе</t>
  </si>
  <si>
    <t xml:space="preserve">3.1. Проект решения об исполнении бюджета муниципального образования  </t>
  </si>
  <si>
    <t>Комментарий:</t>
  </si>
  <si>
    <t>Вопрос</t>
  </si>
  <si>
    <t>Формат</t>
  </si>
  <si>
    <t>Доступность
(указать, если возникли трудности с поиском документа, если переход осуществляется более, чем за 5 «кликов» с основной страницы портала (сайта), если название раздела не соответствует содержанию)</t>
  </si>
  <si>
    <t>Оценка показателя 3.1</t>
  </si>
  <si>
    <t>Ссылка на источник данных</t>
  </si>
  <si>
    <t>Комментарии</t>
  </si>
  <si>
    <t>Варианты ответов</t>
  </si>
  <si>
    <t>Word, Excel, PDF</t>
  </si>
  <si>
    <t>баллы</t>
  </si>
  <si>
    <t>понижающие коэффициенты</t>
  </si>
  <si>
    <t>Итого</t>
  </si>
  <si>
    <t>графический формат</t>
  </si>
  <si>
    <t>затруднен-ный поиск</t>
  </si>
  <si>
    <t>несоблюде-ние сроков</t>
  </si>
  <si>
    <t>Word</t>
  </si>
  <si>
    <t>http://www.saratovmer.ru/budget/rubrics/5/1304.html</t>
  </si>
  <si>
    <t>Word, Excel</t>
  </si>
  <si>
    <t>http://www.mihailovski.ru/obschestvennyy-sovet-zato-mikhaylovskiy/proekt-resheniya-sobraniya-deputatov-ob-utverzhden/</t>
  </si>
  <si>
    <t xml:space="preserve"> Word</t>
  </si>
  <si>
    <t>https://zatosvetly.ru/city/economics_amp_finance/byudzhet-gorodskogo-okruga/informatsiya-ob-ispolnenii-byudzheta-gorodskogo-okruga-zato-svetlyy/2019/</t>
  </si>
  <si>
    <t>http://zatoshihany.ru/budget/ispolnenie-byudzheta/2019/otchet-ob-ispolnenii-byudzheta/</t>
  </si>
  <si>
    <t>http://algay.sarmo.ru/byudzhet-ekonomika-finansy/proekty-byud.php</t>
  </si>
  <si>
    <t>PDF</t>
  </si>
  <si>
    <t>http://arkadak.sarmo.ru/byudzhet-munitsipalnogo-rayona/otchetnost-ob-ispolnenii-byudzheta-munitsipalnogo-rayona.php</t>
  </si>
  <si>
    <t>http://atkarsk.moyaokruga.ru/CityArticles.aspx?articleid=11431</t>
  </si>
  <si>
    <t>Web,Word</t>
  </si>
  <si>
    <t>6 кликов до документа. Размещено в разделе «Решения о бюджете 2020 год», логичнее размещать в разделе  «Исполнение бюджета»</t>
  </si>
  <si>
    <t>https://admbk.ru/administration/finansovoe-upravlenie/po-proektu-resheniya-sobraniya-bazarno-karabulakskogo-munitsipalnogo-rayona-ob-utverzhdenii-godovogo/proekt-resheniya-sobraniya-bazarno-karabulakskogo-munitsipalnogo-rayona-ob-utverzhdenii-godovogo-otch/</t>
  </si>
  <si>
    <t>Приложения к проекту опубликованы без указания полных или кратких наименований.</t>
  </si>
  <si>
    <t>http://balkomfin.ru/</t>
  </si>
  <si>
    <t>http://baladmin.ru/byudzhet-na-2019-god-i-planovyy-period-2019-i-2020-godov.php?clear_cache=Y</t>
  </si>
  <si>
    <t>http://adm-baltay.ru/finansovoe-upravlenie/rasporyazheniya-ob-utverzhdenii-otchetov-ob-ispolnenii-mestnogo-byudzheta/proekt-otcheta-ob-ispolnenii-byudzheta-baltajskogo-municzipalnogo-obrazovaniya-bmr-za-2019-god/</t>
  </si>
  <si>
    <t>лишняя папка в архиве</t>
  </si>
  <si>
    <t>http://volsk-ms.ru/resheniya-vms/proektyi/</t>
  </si>
  <si>
    <t>http://voskresensk64.ru/meeting/mun-sobranie/documents/index.php</t>
  </si>
  <si>
    <t>Наименование оцениваемого документа «О подготовке и проведении публичных слушаний «Об исполнении бюджета Воскресенского муниципального района за 2019 год»</t>
  </si>
  <si>
    <t>http://dergachi.sarmo.ru/sobranie-dergachevskogo-munitsipalnogo-rayona/proekty-sobraniya-dergachevskogo-munitsipalnogo-rayona/</t>
  </si>
  <si>
    <t xml:space="preserve">Размещена только постановляющая часть проекта решения об исполнении бюджета за 2019 год </t>
  </si>
  <si>
    <t>http://duhovnitskoe.sarmo.ru/predstavitelnyy-organ/npa/mpa-2020/?ELEMENT_ID=5815</t>
  </si>
  <si>
    <t>http://ekaterinovka.sarmo.ru/rayonnoe-sobranie/2020-god.php</t>
  </si>
  <si>
    <t>Наименование оцениваемого документа «О назначении публичных слушаний по проекту отчета об исполнении бюджета Екатериновского муниципального района за  2019 год»</t>
  </si>
  <si>
    <t>https://adminemr.ru/byudzhet-i-finansy/byudzhet/proekt-resheniya-ob-ispolnenii-byudzheta-za-2016-god/</t>
  </si>
  <si>
    <t xml:space="preserve">Ссылка дана на архив. Необходимо предоставлять ссылку на страницу портала, с которой можно перейти на документ. В архиве «Проект решения об исполнении бюджета за 2019 год» отсутствует постановляющая часть проекта решения, в наименовании приложений используются формулировки то «на 2019 год», то «за 2019 год», у прилождения 2 отсутствует полное или краткое наименование. Проект документа желательно размещать отдельно от дополнительных материалов. </t>
  </si>
  <si>
    <t>http://ivanteevka.sarmo.ru/byudzhet-dlya-grazhdan/proekt-byudzheta-dlya-grazhdan/proekt-resheniya-ob-ispolnenii-byudzheta-za-2019-god/</t>
  </si>
  <si>
    <t>http://kalininsk.sarmo.ru/byudzhet/byudzhet-munitsipalnogo-rayona/</t>
  </si>
  <si>
    <t xml:space="preserve">По предоставленной ссылке не найден проект решения об исполнении бюджета за 2019 год, только проект решения «Об утверждении отчета об исполнении бюджета Калининского муниципального района за 2018 год» </t>
  </si>
  <si>
    <t>https://krasnoarmeysk64.ru/krasnoarmeyskiy-rayon/byudzhet/reshenie-ob-ispolnenii-byudzheta-krasnoarmeyskogo-munitsipalnogo-rayona/2019.php?clear_cache=Y</t>
  </si>
  <si>
    <t>По предоставленной ссылке открывается сайт с надписью «Домен заблокирован»</t>
  </si>
  <si>
    <t>Размещено в разделе  «Новости», логичнее размещать в разделе «Бюджет района»</t>
  </si>
  <si>
    <t>http://krasny-kut.ru/krasnokutskij_rajon/finansy/novosti/</t>
  </si>
  <si>
    <t>https://adminkmr.ru/byudzhet/ispolnenie-byudzheta/ispolnenie-byudzheta-za-2019-god/</t>
  </si>
  <si>
    <t>JPG</t>
  </si>
  <si>
    <t>http://adm.lysyegory.ru/base/7248-proekt-reshenija-ob-ispolnenii-byudzheta-lysogorskogo-municipalnogo-obrazovanija-za-2019-god.html</t>
  </si>
  <si>
    <t>Отсутсвует возможность скачать документ целиком.</t>
  </si>
  <si>
    <t>https://marksadm.ru/icp-b.html</t>
  </si>
  <si>
    <t>Проект решения об исполнении бюджета за 2019 год не найден.</t>
  </si>
  <si>
    <t>Word,Exel</t>
  </si>
  <si>
    <t>http://www.nbfin.ru/byudzhet_dlya_grazhdan/na_tekuwij_god/proekt_resheniya_ob_ispolnenii_byudzheta/za_2019_god/</t>
  </si>
  <si>
    <t>http://novouzensk.ru/city/budget.php</t>
  </si>
  <si>
    <t>С двух разных наименований документов  «09.06.2020 Проект решения Собрания НМР Об утверждении отчета об исполнении бюджета НМР за 2019 год»
и «Решение от 26.05.2020 года № 238 О назначении публичных слушаний по проекту решения Собрания НМР» открывается один и тот же документ «Решение от 26.05.2020 года № 238 О назначении публичных слушаний по проекту решения Собрания НМР», составной частью которого является оцениваемый проект решения об исполнении бюджета.</t>
  </si>
  <si>
    <t>Раздел не структурирован</t>
  </si>
  <si>
    <t>http://ozinki.sarmo.ru/byudzhet/ispolnenie-byudzheta.php?ELEMENT_ID=4797</t>
  </si>
  <si>
    <t>http://adm-perelyb.ru/byudzhet-rayona/</t>
  </si>
  <si>
    <t>По предоставленной с заголовка «Проект решения «Об утверждении годового отчета за 2019 год»» происходит  открытие файла «Баланс исполнения бюджета»</t>
  </si>
  <si>
    <t>Web, Word</t>
  </si>
  <si>
    <t>Размещено в разделе «Общественное участие», логичнее размещать в разделе «Исполнение бюджета»</t>
  </si>
  <si>
    <t>https://petrovsk64.ru/sub-org/fin-upr/otkrytyy-byudzhet/obshchestvennoe-uchastie/proekt-resheniya-ob-utverzhdenii-godovogo-otcheta-za-2019-god/</t>
  </si>
  <si>
    <t>http://piterka.sarmo.ru/byudzhet-piterskogo-mr/publichnye-slushaniya/</t>
  </si>
  <si>
    <t>http://pugachev-adm.ru/2019-5</t>
  </si>
  <si>
    <t>По предоставленной ссылке документ «Проект Решения Собрания Пугачевского муниципального района «Об исполнении бюджета Пугачевского муниципального района за 2019 год» размещен не в структурированном виде, постановляющая часть и все приложения в одном файле. Ниже документа размещены отдельно  4 приложения, но размещены они намного позднее, чем сам проект (проект - 16.03.2020, приложения - 30.06.2020 г).</t>
  </si>
  <si>
    <t>http://rovnoe.sarmo.ru/2019-god-.php?clear_cache=Y</t>
  </si>
  <si>
    <t>http://romanovka.sarmo.ru/byudzhet-dlya-grazhdan/byudzhet-romanovskogo-munitsipalnogo-rayona/godovoy-otchet/</t>
  </si>
  <si>
    <t>Проект решения об исполнении бюджета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(дата внесения проекта - 27.03.2020, дата последнего изменения файла - 03.07.2020)</t>
  </si>
  <si>
    <t>http://rtishevo.sarmo.ru/finansovyy-organ/rtishchevskiy-munitsipalnyy-rayon/2019-god/informatsiya-ob-ispolnenii-byudzheta-munitsipalnogo-rayona/</t>
  </si>
  <si>
    <t>https://sam64.ru/ekonomika-i-byudzhet/byudzhet/ispolnenie-byudzheta/</t>
  </si>
  <si>
    <t>лишнии папки в архиве</t>
  </si>
  <si>
    <t>http://saratovskiyraion.ru/mestnyy-byudzhet/ispolnenie-byudzheta/</t>
  </si>
  <si>
    <t>В составе архива отсутствует приложение 2.</t>
  </si>
  <si>
    <t>https://stepnoe-adm.ru/administration/use-budget-funds/novyy-razdel/</t>
  </si>
  <si>
    <t>Постановляющая часть проекта не открывается.</t>
  </si>
  <si>
    <t>http://tatishevo.saratov.gov.ru/index.php?option=com_content&amp;view=article&amp;id=1564:2014-02-27-07-02-43&amp;catid=64&amp;Itemid=91</t>
  </si>
  <si>
    <t>http://turki.sarmo.ru/otkrytyy-byudzhet/proekt-resheniya-ob-ispolnennii-byudzheta/proekt-resheniya-ob-ispolnenii-byudzheta-turkovskogo-munitsipalnogo-rayona-za-2019-god.php</t>
  </si>
  <si>
    <t>Отсутствует возможность скачать файл целиком, только по частям.</t>
  </si>
  <si>
    <t>http://fedormr.ru/byudzhet/byudzhet-2019.php</t>
  </si>
  <si>
    <t>Размещено в разделе «Проект бюджета», логичнее размещать в разделе «Исполнение бюджета»</t>
  </si>
  <si>
    <t>http://hvalynsk.sarmo.ru/administratsiya-khvalynskogo-munitsipalnogo-rayona/byudzhet/proekt-byudzheta.php</t>
  </si>
  <si>
    <t>www.engels-city.ru/publichnye-slushaniya/63326-proekt-resheniya-ob-ispolnenii-byudzheta-engelsskogo-munitsipalnogo-rajona-za-2019-god</t>
  </si>
  <si>
    <t>3.2. Опубликование бюджета для граждан, разработанного на основе решения об исполнении бюджета муниципального образования за отчетный финансовый год , на портале (сайте)</t>
  </si>
  <si>
    <t>Оценка показателя 3.2</t>
  </si>
  <si>
    <t>Ссылка не предоставлена, на сайте информация не найдена.</t>
  </si>
  <si>
    <t>http://www.mihailovski.ru/byudzhet-dlya-grazhdan/byudzhet-dlya-grazhdan-razrabotannyy-na-osnove-res/</t>
  </si>
  <si>
    <t>Пункт 5 отсутствует, пункт  2 не соответствует (отсутствуют  причины отклонения исполнения от плановых значений), пункт  4 не соответствует (отсутствуют достигнутые целевые показатели по каждой программе).</t>
  </si>
  <si>
    <t>http://algay.sarmo.ru/byudzhet-ekonomika-finansy/byudzhet-dlya-grazhdan.php</t>
  </si>
  <si>
    <t>Отсутствует пункты 1,5,6, пункты 2,3  не соответствуют (отсутствуют причины отклонения исполнения от плановых значений), пункт 4 не соответствует (отсутствуют достигнутые целевые показатели по каждой программе).</t>
  </si>
  <si>
    <t>http://arkadak.sarmo.ru/byudzhet-munitsipalnogo-rayona/byudzhet-dlya-grazhdan.php</t>
  </si>
  <si>
    <t>По указанной ссылке бюджет для граждан, разработанный на основе решения об исполнении бюджета за 2019 год не найден. «Презентация отчёта об исполнении бюджета Аркадакского муниципального района за 2019 год» подготовлен 27.04.2020, а  отчет об исполнении бюджета Аркадакского муниципального района за 2019 год утвержден решением № 31-212 от 29.05.2020 года.</t>
  </si>
  <si>
    <t>https://moyaokruga.ru/cityatkarsk/CityArticles.aspx?articleid=12023</t>
  </si>
  <si>
    <t>https://admbk.ru/administration/finansovoe-upravlenie/byudzhet/byudzhet-dlya-grazhdan-rayona/</t>
  </si>
  <si>
    <t>При нажатии на заголовок «Бюджет для граждан к отчету об исполнении районного бюджета Балаковского муниципального района за 2019 год» открывается брошюра  «Бюджет для граждан к отчету об исполнении бюджета муниципального образования г.Балаково за 2019 год».</t>
  </si>
  <si>
    <t>http://baladmin.ru/administration/divisions-structure/finance/otkritiy-byudzhet.php</t>
  </si>
  <si>
    <t>http://adm-baltay.ru/finansovoe-upravlenie/byudzhet-dlya-grazhdan/</t>
  </si>
  <si>
    <t>Пункт 4 не соответствует (отсутствуют  достигнутые целевые показатели по каждой программе)</t>
  </si>
  <si>
    <t>http://вольск.рф/administratsiya/struktura-administratsii/byudzhet-dlya-grazhdan.php</t>
  </si>
  <si>
    <t>Пункт 1 не соответствует (отсутствуют данные о составе населения), пункты 2 не соответствуют (отсутствуют причины отклонения исполнения от плановых значений).</t>
  </si>
  <si>
    <t xml:space="preserve">http://voskresensk64.ru/administration/statistics/Budget for citizens/2020-god/ </t>
  </si>
  <si>
    <t>По указанной ссылке бюджет для граждан, разработанный на основе решения об исполнении бюджета за 2019 год не найден. «Бюджет для граждан
по отчету об исполнении бюджета Воскресенского муниципального района Саратовской области  за 2019 год» подготовлен на основе проекта решения Собрания Воскресенского муниципального района Саратовской  области «Об исполнении бюджета Воскресенского муниципального района Саратовской области за 2019 год»</t>
  </si>
  <si>
    <t>http://dergachi.sarmo.ru/byudzhet-dlya-grazhdan/</t>
  </si>
  <si>
    <t>Пункт 4 не соответствует (информация представлена по 17 из 23 муниципальных программ).  Обратите внимание, что на стр.3 размещена фраза: «Бюджет для граждан» познакомит вас с параметрами бюджета Дергачевского муниципального района за 2018 год.</t>
  </si>
  <si>
    <t>http://duhovnitskoe.sarmo.ru/byudzhet-dlya-grazhdan/byudzhet-dlya-grazhdan/</t>
  </si>
  <si>
    <t>Отсутствует пункт 5, пункт 4 не соответствует (отсутствуют  достигнутые целевые показатели по каждой программе), пункты 2 не соответствуют (отсутствуют причины отклонения исполнения от плановых значений), пункты 3  не соответствуют (отсутствуют плановые назначения и причины отклонения исполнения от плановых значений)</t>
  </si>
  <si>
    <t>http://ekaterinovka.sarmo.ru/byudzhet-dlya-grazhdan/</t>
  </si>
  <si>
    <t>По указанной ссылке бюджет для граждан, разработанный на основе решения об исполнении бюджета за 2019 год не найден.</t>
  </si>
  <si>
    <t>https://adminemr.ru/byudzhet-i-finansy/byudzhet-dlya-grazhdan/</t>
  </si>
  <si>
    <t xml:space="preserve">Ссылка дана на документ. Необходимо предоставлять ссылку на страницу портала, с которой можно перейти на документ. Пункт 1  не соответствует (отсутствует  сравнение плановых и фактических показателей), пункт 2 и 3  не соответствуют требованиям (отсутствуют  причины отклонения  от плановых значений). </t>
  </si>
  <si>
    <t>http://ivanteevka.sarmo.ru/byudzhet-dlya-grazhdan/byudzhet-dlya-grazhdan/2019/</t>
  </si>
  <si>
    <t>http://kalininsk.sarmo.ru/byudzhet/byudzhet-dlya-grazhdan/</t>
  </si>
  <si>
    <t>Пункт 4 не соответствует требованиям (отсутствуют  достигнутые целевые показатели по каждой программе</t>
  </si>
  <si>
    <t>https://krasnoarmeysk64.ru/krasnoarmeyskiy-rayon/byudzhet/byudzhet-dlya-grazhdan/</t>
  </si>
  <si>
    <t>По предоставленной ссылке открывается сайт с надписью «Домен заблокирован». 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(дата решения - 14.05.2020, дата последнего изменения в брошюре - 04.06.2020). Отсутствуют пункты 1, 5, пункты 2, 3  не соответствуют (не  указаны причины отклонения исполнения от плановых значений), пункт 4 не соответствует (отсутствуют  достигнутые целевые показатели по каждой программе), пункт 6 не соответствукет (олтсутствуют данные по состоянию на начало отчетного года).</t>
  </si>
  <si>
    <t>http://krasny-kut.ru/krasnokutskij_rajon/finansy/</t>
  </si>
  <si>
    <t>Пункт 1  не соответствует (отсутствует  сравнение плановых и фактических показателей),  пункты 2,3  не соответствуют (отсутствуют сравнение плана и факта, причины отклонения исполнения от плановых значений),  пункт 4 не соответствует (отсутствуют  достигнутые целевые показатели по каждой программе, только оценка по 2019 году)</t>
  </si>
  <si>
    <t>https://adminkmr.ru/byudzhet/byudzhet-dlya-grazhdan/</t>
  </si>
  <si>
    <t>http://adm.lysyegory.ru/base/7479-byudzhet-dlja-grazhdan-k-resheniyu-sobranija-lysogorskogo-municipalnogo-raiona-saratovskoi-obla.html</t>
  </si>
  <si>
    <t>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(дата решения - 29.05.2020, дата последнего изменения в брошюре - 29.06.2020). Отсутствует пункт 5, пункт 3 не соответствуют (отсутствуют причины отклонения исполнения от плановых значений).</t>
  </si>
  <si>
    <t>https://marksadm.ru/bdg-kf.html</t>
  </si>
  <si>
    <t>По указанной ссылке бюджет для граждан, разработанный на основе решения об исполнении бюджета за 2019 год отсутствует.</t>
  </si>
  <si>
    <t>http://www.nbfin.ru/byudzhet_dlya_grazhdan1/novoburasskij_municipal_nyj_rajon/2019_god/</t>
  </si>
  <si>
    <t>http://novouzensk.ru/budget%20for%20people/byudzhet-dlya-grazhdan-2020/index.php</t>
  </si>
  <si>
    <t>Наименование файла «Отчет об исполнении районного бюджета Перелюбского муниципального района за 2019 год»</t>
  </si>
  <si>
    <t>http://ozinki.sarmo.ru/byudzhet/byudzhet-dlya-grazhdan.php?ELEMENT_ID=4362</t>
  </si>
  <si>
    <t xml:space="preserve">Отсутствует пункт 5, пункты 2,3  не соответствуют (отсутствуют сравнение плана и факта, причины отклонения исполнения от плановых значений). </t>
  </si>
  <si>
    <t>http://adm-perelyb.ru/byudzhet-dlya-grazhdan/</t>
  </si>
  <si>
    <t>Пункт 2 не соответствует (отсутствуют причины отклонения исполнения от плановых значений), пункт 4 не соответствует (отсутствует информация о финансировании муниципальных программ), пункт 5 не соответствует (необходимо указывать не только наименование проектов, но и адрес реализации, финансирование (план/факт), фото проекта и пр. информацию).</t>
  </si>
  <si>
    <t>https://petrovsk64.ru/sub-org/fin-upr/otkrytyy-byudzhet/byudzhet-dlya-grazhdan/</t>
  </si>
  <si>
    <t>http://piterka.sarmo.ru/byudzhet-piterskogo-mr/byudzhet-dlya-grazhdan/byudzhet-dlya-grazhdan.php</t>
  </si>
  <si>
    <t xml:space="preserve">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(дата решения - 27.05.2020, дата последнего изменения в брошюре - 11.06.2020). Отсутствует пункт 5, пункты 2,3  не соответствуют (отсутствуют причины отклонения исполнения от плановых значений). </t>
  </si>
  <si>
    <t>http://pugachev-adm.ru/2019-3</t>
  </si>
  <si>
    <t>Пункты 2,3  не соответствуют (отсутствуют сравнение плана и факта, причины отклонения исполнения от плановых значений).</t>
  </si>
  <si>
    <t>http://rovnoe.sarmo.ru/byudzhet/byudzhet-dlyagrazhdan/</t>
  </si>
  <si>
    <t>http://romanovka.sarmo.ru/byudzhet-dlya-grazhdan/byudzhet-romanovskogo-munitsipalnogo-rayona/byudzhet-dlya-grazhdan.php</t>
  </si>
  <si>
    <t>По указанной ссылке бюджет для граждан, разработанный на основе решения об исполнении бюджета за 2019 год не найден. «Бюджет для граждан исполнение 2019 год» подготовлен на основе решения  от 27.03.2020 №221  «О проекте отчета об исполнении бюджета Романовского муниципального района за 2019 год»</t>
  </si>
  <si>
    <t>https://sam64.ru/ekonomika-i-byudzhet/byudzhet/byudzhet-dlya-grazhdan/</t>
  </si>
  <si>
    <t xml:space="preserve">Отсутствует п.5, пункт 1  не соответствует (отсутствует  сравнение плановых и фактических показателей), пункт 4 не соответствует (отсутствуют  достигнутые целевые показатели по каждой программе). По пунктам 2 и 3 желательно перед описательной частью размещать данные в табличной форме (план, факт, % исполнения) для наглядности. </t>
  </si>
  <si>
    <t>https://saratovskiyraion.ru/mestnyy-byudzhet/byudzhet-dlya-grazhdan/</t>
  </si>
  <si>
    <t>При нажатии на заголовок «Бюджет для граждан к решению Собрания депутатов Саратовского муниципального района 26.05.2020г. «1-07/191 «Об исполнении бюджета Саратовского муниципального района за 2019 год» открывается брошюра  «Бюджет для граждан к проекту решения Собрания депутатов Саратовского муниципального района «О бюджете Саратовского муниципального района на 2020 год и плановый период 2021 и 2022 годов»».</t>
  </si>
  <si>
    <t>https://stepnoe-adm.ru/administration/use-budget-funds/byudzhet-dlya-grazhdan/</t>
  </si>
  <si>
    <t>Пункт 1  не соответствует (отсутствует  сравнение плановых и фактических показателей), пункт 4 не соответствует (отсутствуют  достигнутые целевые показатели по каждой программе).</t>
  </si>
  <si>
    <t>http://tatishevo.saratov.gov.ru/index.php?option=com_content&amp;view=article&amp;id=Itemid=1827</t>
  </si>
  <si>
    <t>http://turki.sarmo.ru/otkrytyy-byudzhet/byudzhet-dlya-grazhdan/</t>
  </si>
  <si>
    <t>http://hvalynsk.sarmo.ru/administratsiya-khvalynskogo-munitsipalnogo-rayona/byudzhet/byudzhet-dlya-grazhdan.php?bitrix_include_areas=N&amp;clear_cache=Y</t>
  </si>
  <si>
    <t>Пункт 2 не соответствует (отсутствуют причины отклонения исполнения от плановых значений). Обратите внимание, на стр. 57 ошибка в наименовании двух последних граф.</t>
  </si>
  <si>
    <t>http://www.engels-city.ru/byudzhet-dlya-grazhdan</t>
  </si>
  <si>
    <t xml:space="preserve">По пунктам 2  желательно перед описательной частью размещать данные в табличной форме (план, факт, % исполнения) для наглядности. </t>
  </si>
  <si>
    <t>3.3. Опубликование заключение контрольно-счетного органа муниципального образования на годовой отчет об исполнении бюджета муниципального образования за отчетный финансовый год  на портале (сайте)</t>
  </si>
  <si>
    <t>Оценка показателя 3.3</t>
  </si>
  <si>
    <t>Web, PDF</t>
  </si>
  <si>
    <t>https://www.kspsaratov.ru/?p=3817</t>
  </si>
  <si>
    <t>Дата документа -24.04.2020 года, дата публикации - 30.06.2020</t>
  </si>
  <si>
    <t>http://www.mihailovski.ru/kontrolno---schyotnaya-komissiya/deyatelnost-ksk/zaklyuchenie-na-godovoy-otchet-ob-ispolnenii-byudz/</t>
  </si>
  <si>
    <t>Дата документа -28.05.2020 года, дата публикации - 30.06.2020</t>
  </si>
  <si>
    <t>http://zatoshihany.ru/sobranie/kontrolnaya/</t>
  </si>
  <si>
    <t>В документе отсутствует подпись должностного лица и дата подписания документа. Не соблюден формат размещения официального документа.</t>
  </si>
  <si>
    <t>http://algay.sarmo.ru/byudzhet-ekonomika-finansy/vneshniy-kontrol.php</t>
  </si>
  <si>
    <t>http://atkarsk.moyaokruga.ru/CityArticles.aspx?articleid=11696</t>
  </si>
  <si>
    <t>https://admbk.ru/administration/finansovoe-upravlenie/po-proektu-resheniya-sobraniya-bazarno-karabulakskogo-munitsipalnogo-rayona-ob-utverzhdenii-godovogo/</t>
  </si>
  <si>
    <t>http://adm-baltay.ru/finansovoe-upravlenie/vnutrenniy-munitsipalnyiy-finansovyiy-kontrol-baltayskogo-munitsipalnogo-rayona/</t>
  </si>
  <si>
    <t>Дата документа -28.04.2020 года, дата публикации - 30.06.2020</t>
  </si>
  <si>
    <t>Ссылка не предоставлена, информация на сайте не обнаружена.</t>
  </si>
  <si>
    <t>http://dergachi.sarmo.ru/kontrolno-schetnyy-organ-dergachevskogo-munitsipalnogo-rayona/</t>
  </si>
  <si>
    <t>http://duhovnitskoe.sarmo.ru/kontrolno-revizionnaya-komissiya/zaklyucheniya-po-byudzhetu/</t>
  </si>
  <si>
    <t>Дата документа -30.04.2020 года, дата публикации - 21.05.2020</t>
  </si>
  <si>
    <t>http://ekaterinovka.sarmo.ru/kontrolno-schetnaya-komissiya/</t>
  </si>
  <si>
    <t xml:space="preserve">В документе отсутствует подпись должностного лица. Не соблюден формат размещения официального документа. </t>
  </si>
  <si>
    <t>https://adminemr.ru/ershovskiy-munitsipalnyy-rayon/kontrolno-schetnaya-komissiya/zaklyucheniya/</t>
  </si>
  <si>
    <t xml:space="preserve">Ссылка дана на документ. Необходимо предоставлять ссылку на страницу портала, с которой можно перейти на документ. В документе отсутствует подпись должностного лица. Не соблюден формат размещения официального документа. </t>
  </si>
  <si>
    <t>http://ivanteevka.sarmo.ru/byudzhet-dlya-grazhdan/finansovyy-kontrol/kontrolno-schetnyy-organ-ivantevskogo-munitsipalnogo-rayona/kontrolnye-meropriyatiya/</t>
  </si>
  <si>
    <t>http://kalininsk.sarmo.ru/kontrolno-schetnaya-komissiya/zaklyuchenie-ksk-na-otchet-ob-ispolnenii-byudzheta/</t>
  </si>
  <si>
    <t>По предоставленной ссылке документ не обнаружен.</t>
  </si>
  <si>
    <t xml:space="preserve">По предоставленной ссылке открывается сайт с надписью «Домен заблокирован». В документе отсутствует подпись должностного лица. Не соблюден формат размещения официального документа. </t>
  </si>
  <si>
    <t>http://krasny-kut.ru/municipal_noe_sobranie/kontrol_no-schetnaya_komissiya/</t>
  </si>
  <si>
    <t>http://adm.lysyegory.ru/base/7290-zaklyuchenie-na-godovoi-otchet-ob-ispolnenii-byudzheta-lysogorskogo-municipalnogo-raiona.html</t>
  </si>
  <si>
    <t xml:space="preserve"> PDF</t>
  </si>
  <si>
    <t>Дата документа -14.05.2020 года, дата публикации - 25.06.2020</t>
  </si>
  <si>
    <t>http://novouzensk.ru/budget%20for%20people/byudzhet-dlya-grazhdan-2020/proekt-resheniya-ob-utverzhdenii-otcheta/index.php</t>
  </si>
  <si>
    <t>Дата документа -30.04.2020 года, дата публикации - 29.06.2020</t>
  </si>
  <si>
    <t>Дата документа -10.04.2020 года, дата публикации - 13.07.2020</t>
  </si>
  <si>
    <t>В документе отсутствует дата подписания документа.</t>
  </si>
  <si>
    <t>6 кликов до документа</t>
  </si>
  <si>
    <t>https://petrovsk64.ru/sub-org/fin-upr/dokumenty/informaciya-ksk/</t>
  </si>
  <si>
    <t>http://pugachev-adm.ru/ekspertno-analiticheskie-meropriyatiya</t>
  </si>
  <si>
    <t>Дата документа -20.04.2020 года, дата публикации -22.05.2020</t>
  </si>
  <si>
    <t>http://romanovka.sarmo.ru/byudzhet-dlya-grazhdan/byudzhet-romanovskogo-munitsipalnogo-rayona/godovoy-otchet/zaklyuchenie-kontrolno-schetnogo-organa/</t>
  </si>
  <si>
    <t>Дата документа -14.04.2020 года, дата публикации -30.06.2020</t>
  </si>
  <si>
    <t>https://sam64.ru/munitsipalnoe-sobranie/kontrolno-schetnaya-komissiya-samoylovskogo-munitsipalnogo-rayona/zaklyucheniya-ksk-na-godovye-otchety-ob-ispolnenii-byudzheta/</t>
  </si>
  <si>
    <t>Word,JPG</t>
  </si>
  <si>
    <t>Дата документа -30.04.2020 года, дата публикации -29.06.2020</t>
  </si>
  <si>
    <t>http://tatishevo.saratov.gov.ru/index.php?option=com_content&amp;view=article&amp;id=5241:--2020--&amp;catid=64:2009-12-20-17-44-19&amp;Itemid=91</t>
  </si>
  <si>
    <t>http://turki.sarmo.ru/otkrytyy-byudzhet/obshchestvennoe-uchastie/publichnye-slushaniya-po-proektu-resheniya-o-byudzhete-2019-god/</t>
  </si>
  <si>
    <t>В документе отсутствует дата подписания.</t>
  </si>
  <si>
    <t>http://www.engels-city.ru/resheniya-o-byudzhete/64962-zaklyuchenie-kontrolno-schetnoj-palaty-na-godovoj-otchet-engelsskogo-munitsipalnogo-rajona-za-2019-god</t>
  </si>
  <si>
    <t>4.1. Информационное сообщение для граждан о проведении публичных слушаний по годовому отчету об исполнении бюджета муниципального образования за отчетный финансовый год на портале (сайте)</t>
  </si>
  <si>
    <t>Доступность
(указать, если возникли трудности с поиском информационного сообщения, если переход осуществляется более, чем за 5 «кликов» с основной страницы портала (сайта), если название раздела не соответствует содержанию)</t>
  </si>
  <si>
    <t>Оценка показателя 4.1.</t>
  </si>
  <si>
    <t>http://www.mihailovski.ru/administratsiya/finansy/publichnye-slushaniya/obyavlenie4231/</t>
  </si>
  <si>
    <t>Информационное сообщение рекомендуется размещать в разделе «Новости»</t>
  </si>
  <si>
    <t>http://algay.sarmo.ru/?ELEMENT_ID=5595</t>
  </si>
  <si>
    <t>По предоставленной ссылке  размещено Постановление от 06.03.2020 г. № 94 «О назначении публичных слушаний по отчету об исполнении бюджета Александрово-Гайского муниципального района за 2019 год», а не информационное сообщение.</t>
  </si>
  <si>
    <t>http://arkadak.sarmo.ru/news/15maya2020godav1000vaktovomzaleadministratsiimoarkadakskogomunitsipalnogorayona/</t>
  </si>
  <si>
    <t>https://moyaokruga.ru/cityatkarsk/CityArticles.aspx?articleid=11693</t>
  </si>
  <si>
    <t>https://admbk.ru/administration/finansovoe-upravlenie/</t>
  </si>
  <si>
    <t>http://www.admbal.ru/news_all/uvazhaemye-zhiteli-balakovskogo-munitsip646alnogo-rayona/</t>
  </si>
  <si>
    <t>http://baladmin.ru/news/14317/</t>
  </si>
  <si>
    <t>http://adm-baltay.ru/o-provedenii-publichnyh-slushanij-2/</t>
  </si>
  <si>
    <t xml:space="preserve">Информационное сообщение для граждан о проведении публичных слушаний по годовому отчету об исполнении бюджета за 2019 год на портале (сайте)  в разделе «Новости муниципального района» со ссылкой на страницу, где можно ознакомиться с проектом решения, не публиковалось. </t>
  </si>
  <si>
    <t>http://dergachi.sarmo.ru/novosti/?ELEMENT_ID=1799</t>
  </si>
  <si>
    <t>Ссылка предоставлена на архив, где размещено «Положение о публичных слушаниях в Дергачевском муниципальном районе Саратовской области», а не на информационное сообщение.</t>
  </si>
  <si>
    <t>http://duhovnitskoe.sarmo.ru/publichnye-slushaniya/?ELEMENT_ID=5706</t>
  </si>
  <si>
    <t>Ссылка предоставлена на информационное сообщение о проведении публичных слушаний по проекту решения районного Собрания Духовницкого муниципального района «Об исполнении бюджета Духовницкого муниципального района за 2018 год». В составе информационных сообщений о проведении публичных слушаний в обязательном порядке должны быть указаны порядок их проведения</t>
  </si>
  <si>
    <t>http://ekaterinovka.sarmo.ru/rayonnoe-sobranie/publichnye-slushaniya.php</t>
  </si>
  <si>
    <t>По предоставленной ссылке  информационное сообщение о проведении  публичных слушаниям об исполнении бюджета за 2019 год не размещено. Информация на сайте не обнаружена.</t>
  </si>
  <si>
    <t>Ссылка предоставлена на решение «О назначении публичных слушаний
по проекту решения районного Собрания
«Об утверждении отчета 
об исполнении бюджета Ершовского 
муниципального района за 2019 год». Необходимо предоставлять ссылку на
информационное сообщение. которое рекомендуется размещать в разделе «Новости». Информация на сайте не обнаружена.</t>
  </si>
  <si>
    <t>http://ivanteevka.sarmo.ru/novyy-razdel/?ELEMENT_ID=7225</t>
  </si>
  <si>
    <t>http://kalininsk.sarmo.ru/predstavitelnyy-organ-munitsipalnogo-rayona/proekty-informatsiya/</t>
  </si>
  <si>
    <t>https://krasnoarmeysk64.ru/</t>
  </si>
  <si>
    <t xml:space="preserve"> По предоставленной ссылке открывается сайт с надписью «Домен заблокирован». Информация на сайте не обнаружена.</t>
  </si>
  <si>
    <t>Информационное сообщение рекомендуется размещать в разделе «Новости». Отсутствует прямая ссылка на проект решения об исполнении бюджета за отчетный год, вставлена ссылка на главную страницу сайта.</t>
  </si>
  <si>
    <t>http://adm.lysyegory.ru/base/7249-objavlenie.html</t>
  </si>
  <si>
    <t>Информационное сообщение рекомендуется размещать в разделе «Новости». Отсутствует ссылка на проект решения об исполнении бюджета за отчетный год.</t>
  </si>
  <si>
    <t>https://marksadm.ru/news/6619-publichnye-slushaniya.html</t>
  </si>
  <si>
    <t>На момент опубликования информационного сообщения, проект решения об исполнении бюджета за 2019 год по указанной ссылке не размещен.</t>
  </si>
  <si>
    <t>http://admnburasy.ru/nov_mr_podrob_jul_20.htm#21072020</t>
  </si>
  <si>
    <t xml:space="preserve">http://novouzensk.ru/city/budget.php </t>
  </si>
  <si>
    <t xml:space="preserve">По предоставленной ссылке размещено «Решение от 26.05.2020 года № 238 О назначении публичных слушаний по проекту решения Собрания НМР», а не информационное сообщение. </t>
  </si>
  <si>
    <t>В составе информационных сообщений о проведении публичных слушаний в обязательном порядке должен быть указан порядок их проведения. Информационное сообщение рекомендуется размещать в разделе «Новости».</t>
  </si>
  <si>
    <t>http://adm-perelyb.ru/informaciya-dlya-naseleniya-2/</t>
  </si>
  <si>
    <t>В составе информационных сообщений о проведении публичных слушаний в обязательном порядке должен быть указан порядок их проведения. В указанном в сообщении разделе не опубликован проект решения об исполнении бюджета.</t>
  </si>
  <si>
    <t>https://petrovsk64.ru/novosti/rayon/16836/</t>
  </si>
  <si>
    <t>http://piterka.sarmo.ru/novostnaya-lenta/novosti-rayona.php?ELEMENT_ID=3302</t>
  </si>
  <si>
    <t>Отсутствует ссылка на проект решения об исполнении бюджета за отчетный год</t>
  </si>
  <si>
    <t>http://pugachev-adm.ru/naznachenyi-publichnyie-slushaniya-19.html#more-72583</t>
  </si>
  <si>
    <t>http://rovnoe.sarmo.ru/novosti/3054/</t>
  </si>
  <si>
    <t>http://romanovka.sarmo.ru/novosti-v-rayone/?ELEMENT_ID=1901</t>
  </si>
  <si>
    <t>http://rtishevo.sarmo.ru/novosti/9003/</t>
  </si>
  <si>
    <t>https://sam64.ru/news/opublikovano-postanovlenie-munitsipalnogo-sobraniya-o-vynesenii-na-publichnye-slushaniya-proekta-resh/</t>
  </si>
  <si>
    <t>https://saratovskiyraion.ru/mestnyy-byudzhet/publichnye-slushaniya/</t>
  </si>
  <si>
    <t>Дата информационного сообщения - 30.06.2020, дата публичных  слушаний - 06.05.2020. Информационное сообщение рекомендуется размещать в разделе «Новости».</t>
  </si>
  <si>
    <t>На момент опубликования информационного сообщения, проект решения об исполнении бюджета за 2019 год по указанной ссылке не размещен (публичные слушания прошли 18.05.2020, проект размещен - 29.06.2020) Информационное сообщение рекомендуется размещать в разделе «Новости»</t>
  </si>
  <si>
    <t>http://fedormr.ru/?ELEMENT_ID=463</t>
  </si>
  <si>
    <t>http://hvalynsk.sarmo.ru/novosti-khvalynskogo-rayona/2247/</t>
  </si>
  <si>
    <t>http://www.engels-city.ru/news-line/63323-publichnye-slushaniya-po-proektu-godovogo-otcheta-ob-ispolnenii-byudzheta-engelsskogo-munitsipalnogo-rajona-za-2019-god-naznacheny-na-10-aprelya</t>
  </si>
  <si>
    <t>4.2. Проведение публичных слушаний по годовому отчету об исполнении бюджета муниципального образования за отчетный финансовый год</t>
  </si>
  <si>
    <t>Оценка показателя 4.2</t>
  </si>
  <si>
    <t>Опубликован не в составе материалов к проекту решения об исполнении бюджета муниципального образования за отчетный финансовый год</t>
  </si>
  <si>
    <t>http://www.mihailovski.ru/administratsiya/finansy/publichnye-slushaniya/protokol-publichnykh-slushaniy-po-obsuzhdeniyu-pro4259/</t>
  </si>
  <si>
    <t>http://algay.sarmo.ru/?ELEMENT_ID=5596</t>
  </si>
  <si>
    <t>В документе отсутствует подпись должностного лица. Не соблюден формат размещения официального документа.</t>
  </si>
  <si>
    <t>Документ не открывается, при нажатии на него происходит переход на карту сайта.</t>
  </si>
  <si>
    <t>https://moyaokruga.ru/cityatkarsk/CityArticles.aspx?articleid=11836</t>
  </si>
  <si>
    <t>http://adm-baltay.ru/finansovoe-upravlenie/rasporyazheniya-ob-utverzhdenii-otchetov-ob-ispolnenii-mestnogo-byudzheta/</t>
  </si>
  <si>
    <t>По указанной ссылке размещено решение о проведении публичных слушаний №471 от 22.06.2020. Протокол,  принятый по итогом публичных слушаний, не найден.</t>
  </si>
  <si>
    <t>http://voskresensk64.ru/administration/statistics/obshchestvennoe-uchastie-/</t>
  </si>
  <si>
    <t>http://dergachi.sarmo.ru/publichnye-slushaniya.php</t>
  </si>
  <si>
    <t>Web</t>
  </si>
  <si>
    <t>http://duhovnitskoe.sarmo.ru/publichnye-slushaniya/?ELEMENT_ID=5842</t>
  </si>
  <si>
    <t>https://adminemr.ru/byudzhet-i-finansy/obshchestvennoe-uchastie/</t>
  </si>
  <si>
    <t>Ссылка дана на документ. Необходимо предоставлять ссылку на страницу портала, с которой можно перейти на документ. В наименовании файла «Заключение о результатах публичных слушаний» не указано, по итогам каких именно публичных слушаний составлено заключение Дата создания документа 29.12.2036 года.</t>
  </si>
  <si>
    <t>По указанной ссылке протокол,  принятый по итогом публичных слушаний, не найден</t>
  </si>
  <si>
    <t>По предоставленной ссылке открывается сайт с надписью «Домен заблокирован». Протокол,  принятый по итогом публичных слушаний, на сайте не найден.</t>
  </si>
  <si>
    <t>http://adm.lysyegory.ru/base/7327-protokol-publichnyh-slushanii-lysogorskogo-municipalnogo-raiona-po-otchetu-ob-ispolnenii-byudzh.html</t>
  </si>
  <si>
    <t>https://marksadm.ru/ps-sl.html</t>
  </si>
  <si>
    <t xml:space="preserve">Дата документа -10.07.2020 года, дата последнего изменения - 02.01.1985. </t>
  </si>
  <si>
    <t>https://petrovsk64.ru/po/rs/dokumenty/resheniya/</t>
  </si>
  <si>
    <t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лицом,опубликованный не позднее 10 рабочих дней после проведения публичных слушаний (дата документа -10.04.2020 года, дата последнего изменения - 14.05.2020). </t>
  </si>
  <si>
    <t>https://sam64.ru/ekonomika-i-byudzhet/byudzhet/publichnye-slushaniya/</t>
  </si>
  <si>
    <t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лицом,опубликованный не позднее 10 рабочих дней после проведения публичных слушаний (дата документа -06.05.2020 года, дата последнего изменения - 29.06.2020). </t>
  </si>
  <si>
    <t>«Заключение публичных слушаний по решению Муниципального Собрания Советского муниципального района Саратовской области от 25.03.2020 № 216 «О проекте решения Муниципального Собрания Советского муниципального района «Об утверждении отчёта об исполнении бюджета Советского муниципального района за 2019 год» не открывается как документ, только пустая страница.</t>
  </si>
  <si>
    <t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лицом,опубликованный не позднее 10 рабочих дней после проведения публичных слушаний (дата документа -18.05.2020 года, дата последнего изменения - 29.06.2020). </t>
  </si>
  <si>
    <t>http://www.engels-city.ru/publichnye-slushaniya</t>
  </si>
  <si>
    <t>http://www.saratovmer.ru/news/2020/10/22/65703.html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</si>
</sst>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_-* #,##0.00_р_._-;\-* #,##0.00_р_._-;_-* &quot;-&quot;??_р_._-;_-@_-"/>
  </numFmts>
  <fonts count="40" x14ac:knownFonts="1">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b/>
      <sz val="12"/>
      <color rgb="FF000000"/>
      <name val="Times New Roman"/>
      <family val="1"/>
      <charset val="204"/>
    </font>
    <font>
      <sz val="10"/>
      <color theme="1"/>
      <name val="Calibri"/>
      <family val="2"/>
      <charset val="204"/>
      <scheme val="minor"/>
    </font>
    <font>
      <sz val="10"/>
      <color theme="1"/>
      <name val="Times New Roman"/>
      <family val="1"/>
      <charset val="204"/>
    </font>
    <font>
      <b/>
      <sz val="10"/>
      <color theme="1"/>
      <name val="Times New Roman"/>
      <family val="1"/>
      <charset val="204"/>
    </font>
    <font>
      <b/>
      <sz val="10"/>
      <name val="Times New Roman"/>
      <family val="1"/>
      <charset val="204"/>
    </font>
    <font>
      <b/>
      <sz val="10"/>
      <name val="Calibri"/>
      <family val="2"/>
      <charset val="204"/>
      <scheme val="minor"/>
    </font>
    <font>
      <b/>
      <i/>
      <sz val="10"/>
      <name val="Times New Roman"/>
      <family val="1"/>
      <charset val="204"/>
    </font>
    <font>
      <sz val="10"/>
      <name val="Times New Roman"/>
      <family val="1"/>
      <charset val="204"/>
    </font>
    <font>
      <i/>
      <sz val="10"/>
      <name val="Times New Roman"/>
      <family val="1"/>
      <charset val="204"/>
    </font>
    <font>
      <sz val="10"/>
      <name val="Calibri"/>
      <family val="2"/>
      <charset val="204"/>
      <scheme val="minor"/>
    </font>
    <font>
      <b/>
      <i/>
      <sz val="10"/>
      <color theme="1"/>
      <name val="Times New Roman"/>
      <family val="1"/>
      <charset val="204"/>
    </font>
    <font>
      <sz val="11"/>
      <color indexed="8"/>
      <name val="Calibri"/>
      <family val="2"/>
    </font>
    <font>
      <sz val="10"/>
      <color rgb="FF000000"/>
      <name val="Times New Roman"/>
      <family val="1"/>
      <charset val="204"/>
    </font>
    <font>
      <b/>
      <sz val="12"/>
      <color rgb="FF000000"/>
      <name val="Calibri"/>
      <family val="2"/>
      <charset val="204"/>
    </font>
    <font>
      <b/>
      <sz val="12"/>
      <color theme="1"/>
      <name val="Times New Roman"/>
      <family val="1"/>
      <charset val="204"/>
    </font>
    <font>
      <b/>
      <sz val="10"/>
      <color rgb="FF000000"/>
      <name val="Times New Roman"/>
      <family val="1"/>
      <charset val="204"/>
    </font>
    <font>
      <i/>
      <sz val="10"/>
      <color theme="1"/>
      <name val="Times New Roman"/>
      <family val="1"/>
      <charset val="204"/>
    </font>
    <font>
      <sz val="10"/>
      <color rgb="FFC00000"/>
      <name val="Times New Roman"/>
      <family val="1"/>
      <charset val="204"/>
    </font>
    <font>
      <sz val="10"/>
      <color rgb="FFC00000"/>
      <name val="Calibri"/>
      <family val="2"/>
      <charset val="204"/>
      <scheme val="minor"/>
    </font>
    <font>
      <b/>
      <sz val="10"/>
      <color rgb="FFC00000"/>
      <name val="Times New Roman"/>
      <family val="1"/>
      <charset val="204"/>
    </font>
    <font>
      <i/>
      <sz val="10"/>
      <color rgb="FFC00000"/>
      <name val="Times New Roman"/>
      <family val="1"/>
      <charset val="204"/>
    </font>
    <font>
      <u/>
      <sz val="11"/>
      <color theme="10"/>
      <name val="Calibri"/>
      <family val="2"/>
      <charset val="204"/>
      <scheme val="minor"/>
    </font>
    <font>
      <u/>
      <sz val="10"/>
      <color theme="10"/>
      <name val="Times New Roman"/>
      <family val="1"/>
      <charset val="204"/>
    </font>
    <font>
      <sz val="10"/>
      <color rgb="FFFF0000"/>
      <name val="Times New Roman"/>
      <family val="1"/>
      <charset val="204"/>
    </font>
    <font>
      <b/>
      <sz val="10"/>
      <color rgb="FFFF0000"/>
      <name val="Times New Roman"/>
      <family val="1"/>
      <charset val="204"/>
    </font>
    <font>
      <b/>
      <sz val="10"/>
      <color theme="1"/>
      <name val="Calibri"/>
      <family val="2"/>
      <charset val="204"/>
      <scheme val="minor"/>
    </font>
    <font>
      <u/>
      <sz val="10"/>
      <name val="Times New Roman"/>
      <family val="1"/>
      <charset val="204"/>
    </font>
    <font>
      <u/>
      <sz val="11"/>
      <name val="Calibri"/>
      <family val="2"/>
      <charset val="204"/>
      <scheme val="minor"/>
    </font>
    <font>
      <b/>
      <sz val="12"/>
      <name val="Times New Roman"/>
      <family val="1"/>
      <charset val="204"/>
    </font>
    <font>
      <i/>
      <sz val="10"/>
      <color theme="1"/>
      <name val="Calibri"/>
      <family val="2"/>
      <charset val="204"/>
      <scheme val="minor"/>
    </font>
    <font>
      <u/>
      <sz val="10"/>
      <color rgb="FFFF0000"/>
      <name val="Times New Roman"/>
      <family val="1"/>
      <charset val="204"/>
    </font>
    <font>
      <b/>
      <sz val="10"/>
      <color rgb="FF000000"/>
      <name val="Arial Cyr"/>
    </font>
    <font>
      <u/>
      <sz val="11"/>
      <color theme="10"/>
      <name val="Calibri"/>
      <family val="2"/>
      <charset val="204"/>
    </font>
    <font>
      <sz val="10"/>
      <name val="Arial"/>
      <family val="2"/>
      <charset val="204"/>
    </font>
    <font>
      <sz val="10"/>
      <color indexed="8"/>
      <name val="Arial"/>
      <family val="2"/>
      <charset val="204"/>
    </font>
    <font>
      <sz val="10"/>
      <name val="Arial Cyr"/>
      <charset val="204"/>
    </font>
    <font>
      <sz val="11"/>
      <color indexed="8"/>
      <name val="Calibri"/>
      <family val="2"/>
      <charset val="204"/>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8" tint="0.39997558519241921"/>
        <bgColor indexed="64"/>
      </patternFill>
    </fill>
    <fill>
      <patternFill patternType="solid">
        <fgColor theme="4" tint="0.59999389629810485"/>
        <bgColor indexed="64"/>
      </patternFill>
    </fill>
    <fill>
      <patternFill patternType="solid">
        <fgColor rgb="FFFFFF9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theme="0" tint="-0.34998626667073579"/>
      </right>
      <top style="thin">
        <color theme="0" tint="-0.34998626667073579"/>
      </top>
      <bottom style="thin">
        <color theme="0" tint="-0.34998626667073579"/>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s>
  <cellStyleXfs count="14">
    <xf numFmtId="0" fontId="0" fillId="0" borderId="0"/>
    <xf numFmtId="0" fontId="14" fillId="0" borderId="0"/>
    <xf numFmtId="0" fontId="24" fillId="0" borderId="0" applyNumberFormat="0" applyFill="0" applyBorder="0" applyAlignment="0" applyProtection="0"/>
    <xf numFmtId="165" fontId="34" fillId="6" borderId="8">
      <alignment horizontal="right" vertical="top" shrinkToFit="1"/>
    </xf>
    <xf numFmtId="0" fontId="35" fillId="0" borderId="0" applyNumberFormat="0" applyFill="0" applyBorder="0" applyAlignment="0" applyProtection="0">
      <alignment vertical="top"/>
      <protection locked="0"/>
    </xf>
    <xf numFmtId="0" fontId="36" fillId="0" borderId="0"/>
    <xf numFmtId="0" fontId="37" fillId="0" borderId="0"/>
    <xf numFmtId="0" fontId="38" fillId="0" borderId="0"/>
    <xf numFmtId="166" fontId="1" fillId="0" borderId="0" applyFont="0" applyFill="0" applyBorder="0" applyAlignment="0" applyProtection="0"/>
    <xf numFmtId="166" fontId="39"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 fillId="0" borderId="0" applyFont="0" applyFill="0" applyBorder="0" applyAlignment="0" applyProtection="0"/>
    <xf numFmtId="166" fontId="39" fillId="0" borderId="0" applyFont="0" applyFill="0" applyBorder="0" applyAlignment="0" applyProtection="0"/>
  </cellStyleXfs>
  <cellXfs count="178">
    <xf numFmtId="0" fontId="0" fillId="0" borderId="0" xfId="0"/>
    <xf numFmtId="0" fontId="4" fillId="0" borderId="0" xfId="0" applyFont="1"/>
    <xf numFmtId="0" fontId="5" fillId="0" borderId="0" xfId="0" applyFont="1" applyAlignment="1">
      <alignment horizontal="left" vertical="center"/>
    </xf>
    <xf numFmtId="0" fontId="6" fillId="0" borderId="0" xfId="0" applyFont="1" applyAlignment="1">
      <alignment horizontal="center" vertical="center"/>
    </xf>
    <xf numFmtId="0" fontId="8" fillId="0" borderId="0" xfId="0" applyFont="1" applyAlignment="1">
      <alignment horizontal="left" vertical="center"/>
    </xf>
    <xf numFmtId="0" fontId="7"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164" fontId="9" fillId="2" borderId="1" xfId="0" applyNumberFormat="1" applyFont="1" applyFill="1" applyBorder="1" applyAlignment="1">
      <alignment horizontal="center" vertical="center" wrapText="1"/>
    </xf>
    <xf numFmtId="0" fontId="10" fillId="3" borderId="1" xfId="0" applyFont="1" applyFill="1" applyBorder="1" applyAlignment="1">
      <alignment vertical="center"/>
    </xf>
    <xf numFmtId="0" fontId="10" fillId="3" borderId="1" xfId="0" applyFont="1" applyFill="1" applyBorder="1" applyAlignment="1">
      <alignment horizontal="center" vertical="center"/>
    </xf>
    <xf numFmtId="164" fontId="7" fillId="3" borderId="1" xfId="0" applyNumberFormat="1" applyFont="1" applyFill="1" applyBorder="1" applyAlignment="1">
      <alignment horizontal="center" vertical="center" wrapText="1"/>
    </xf>
    <xf numFmtId="164" fontId="10" fillId="3" borderId="1" xfId="0" applyNumberFormat="1" applyFont="1" applyFill="1" applyBorder="1" applyAlignment="1">
      <alignment horizontal="center" vertical="center" wrapText="1"/>
    </xf>
    <xf numFmtId="0" fontId="12" fillId="0" borderId="0" xfId="0" applyFont="1"/>
    <xf numFmtId="0" fontId="4" fillId="0" borderId="0" xfId="0" applyFont="1" applyAlignment="1">
      <alignment horizontal="left" vertical="center"/>
    </xf>
    <xf numFmtId="0" fontId="10" fillId="3" borderId="2" xfId="0" applyFont="1" applyFill="1" applyBorder="1" applyAlignment="1">
      <alignment horizontal="center" vertical="center" wrapText="1"/>
    </xf>
    <xf numFmtId="0" fontId="13" fillId="2" borderId="1" xfId="0" applyFont="1" applyFill="1" applyBorder="1" applyAlignment="1">
      <alignment horizontal="center" vertical="center"/>
    </xf>
    <xf numFmtId="164" fontId="7" fillId="2" borderId="1" xfId="0" applyNumberFormat="1" applyFont="1" applyFill="1" applyBorder="1" applyAlignment="1">
      <alignment horizontal="center" vertical="center" wrapText="1"/>
    </xf>
    <xf numFmtId="0" fontId="7" fillId="4" borderId="1" xfId="0" applyFont="1" applyFill="1" applyBorder="1" applyAlignment="1">
      <alignment vertical="center"/>
    </xf>
    <xf numFmtId="0" fontId="7" fillId="4" borderId="1" xfId="0" applyFont="1" applyFill="1" applyBorder="1" applyAlignment="1">
      <alignment vertical="center" wrapText="1"/>
    </xf>
    <xf numFmtId="164" fontId="7" fillId="4" borderId="1" xfId="0" applyNumberFormat="1" applyFont="1" applyFill="1" applyBorder="1" applyAlignment="1">
      <alignment horizontal="center" vertical="center" wrapText="1"/>
    </xf>
    <xf numFmtId="165" fontId="6" fillId="4" borderId="1" xfId="0" applyNumberFormat="1" applyFont="1" applyFill="1" applyBorder="1" applyAlignment="1">
      <alignment horizontal="center" vertical="center"/>
    </xf>
    <xf numFmtId="0" fontId="4" fillId="5" borderId="0" xfId="0" applyFont="1" applyFill="1"/>
    <xf numFmtId="164" fontId="10" fillId="4" borderId="1" xfId="0" applyNumberFormat="1" applyFont="1" applyFill="1" applyBorder="1" applyAlignment="1">
      <alignment horizontal="center" vertical="center" wrapText="1"/>
    </xf>
    <xf numFmtId="164" fontId="15" fillId="4" borderId="1" xfId="1" applyNumberFormat="1" applyFont="1" applyFill="1" applyBorder="1" applyAlignment="1">
      <alignment horizontal="center" vertical="center"/>
    </xf>
    <xf numFmtId="0" fontId="12" fillId="0" borderId="0" xfId="0" applyFont="1" applyAlignment="1">
      <alignment horizontal="left" vertical="center"/>
    </xf>
    <xf numFmtId="165" fontId="7" fillId="4" borderId="1" xfId="0" applyNumberFormat="1" applyFont="1" applyFill="1" applyBorder="1" applyAlignment="1">
      <alignment horizontal="center" vertical="center"/>
    </xf>
    <xf numFmtId="164" fontId="10" fillId="0" borderId="1" xfId="1" applyNumberFormat="1" applyFont="1" applyFill="1" applyBorder="1" applyAlignment="1">
      <alignment horizontal="center" vertical="center"/>
    </xf>
    <xf numFmtId="164" fontId="10" fillId="4" borderId="1" xfId="1" applyNumberFormat="1" applyFont="1" applyFill="1" applyBorder="1" applyAlignment="1">
      <alignment horizontal="center" vertical="center"/>
    </xf>
    <xf numFmtId="0" fontId="5" fillId="0" borderId="0" xfId="0" applyFont="1" applyBorder="1"/>
    <xf numFmtId="0" fontId="5" fillId="0" borderId="0" xfId="0" applyFont="1" applyBorder="1" applyAlignment="1">
      <alignment horizontal="center"/>
    </xf>
    <xf numFmtId="49" fontId="18" fillId="4" borderId="1" xfId="0" applyNumberFormat="1" applyFont="1" applyFill="1" applyBorder="1" applyAlignment="1">
      <alignment horizontal="center" vertical="center" wrapText="1"/>
    </xf>
    <xf numFmtId="49" fontId="18" fillId="4" borderId="1" xfId="0" applyNumberFormat="1" applyFont="1" applyFill="1" applyBorder="1" applyAlignment="1">
      <alignment vertical="center" wrapText="1"/>
    </xf>
    <xf numFmtId="0" fontId="18" fillId="4" borderId="1" xfId="0" applyNumberFormat="1" applyFont="1" applyFill="1" applyBorder="1" applyAlignment="1">
      <alignment horizontal="center" vertical="center" wrapText="1"/>
    </xf>
    <xf numFmtId="0" fontId="5" fillId="2" borderId="4" xfId="0" applyFont="1" applyFill="1" applyBorder="1" applyAlignment="1">
      <alignment vertical="center" wrapText="1"/>
    </xf>
    <xf numFmtId="0" fontId="19" fillId="2" borderId="6" xfId="0" applyFont="1" applyFill="1" applyBorder="1" applyAlignment="1">
      <alignment vertical="center" wrapText="1"/>
    </xf>
    <xf numFmtId="49" fontId="15" fillId="0" borderId="1" xfId="0" applyNumberFormat="1" applyFont="1" applyBorder="1" applyAlignment="1">
      <alignment horizontal="center" vertical="center" wrapText="1"/>
    </xf>
    <xf numFmtId="0" fontId="5" fillId="0" borderId="6" xfId="0" applyFont="1" applyBorder="1" applyAlignment="1">
      <alignment horizontal="left" vertical="center" wrapText="1" indent="1"/>
    </xf>
    <xf numFmtId="0" fontId="15" fillId="0" borderId="1" xfId="0" applyFont="1" applyBorder="1" applyAlignment="1">
      <alignment horizontal="center" vertical="center" wrapText="1"/>
    </xf>
    <xf numFmtId="0" fontId="5" fillId="0" borderId="1" xfId="0" applyFont="1" applyBorder="1" applyAlignment="1">
      <alignment horizontal="left" vertical="center" wrapText="1" indent="1"/>
    </xf>
    <xf numFmtId="0" fontId="5" fillId="0" borderId="4" xfId="0" applyFont="1" applyBorder="1" applyAlignment="1">
      <alignment horizontal="left" vertical="center" wrapText="1" indent="1"/>
    </xf>
    <xf numFmtId="0" fontId="19" fillId="2" borderId="6" xfId="0" applyFont="1" applyFill="1" applyBorder="1" applyAlignment="1">
      <alignment vertical="top" wrapText="1"/>
    </xf>
    <xf numFmtId="49" fontId="15" fillId="3" borderId="1" xfId="0" applyNumberFormat="1" applyFont="1" applyFill="1" applyBorder="1" applyAlignment="1">
      <alignment horizontal="center" vertical="center" wrapText="1"/>
    </xf>
    <xf numFmtId="49" fontId="15" fillId="3" borderId="4" xfId="0" applyNumberFormat="1" applyFont="1" applyFill="1" applyBorder="1" applyAlignment="1">
      <alignment horizontal="center" vertical="center" wrapText="1"/>
    </xf>
    <xf numFmtId="0" fontId="15" fillId="3" borderId="1" xfId="0" applyFont="1" applyFill="1" applyBorder="1" applyAlignment="1">
      <alignment horizontal="center" vertical="center" wrapText="1"/>
    </xf>
    <xf numFmtId="49" fontId="18" fillId="4" borderId="4" xfId="0" applyNumberFormat="1" applyFont="1" applyFill="1" applyBorder="1" applyAlignment="1">
      <alignment horizontal="center" vertical="center" wrapText="1"/>
    </xf>
    <xf numFmtId="49" fontId="15" fillId="0" borderId="1" xfId="0" applyNumberFormat="1" applyFont="1" applyBorder="1" applyAlignment="1">
      <alignment vertical="center" wrapText="1"/>
    </xf>
    <xf numFmtId="0" fontId="5" fillId="4" borderId="1" xfId="0" applyFont="1" applyFill="1" applyBorder="1"/>
    <xf numFmtId="0" fontId="6" fillId="4" borderId="1" xfId="0" applyFont="1" applyFill="1" applyBorder="1"/>
    <xf numFmtId="1" fontId="6" fillId="4" borderId="1" xfId="0" applyNumberFormat="1" applyFont="1" applyFill="1" applyBorder="1" applyAlignment="1">
      <alignment horizontal="center"/>
    </xf>
    <xf numFmtId="0" fontId="17" fillId="0" borderId="0" xfId="0" applyFont="1" applyAlignment="1">
      <alignment vertical="center"/>
    </xf>
    <xf numFmtId="0" fontId="6" fillId="0" borderId="0" xfId="0" applyFont="1" applyAlignment="1">
      <alignment vertical="center"/>
    </xf>
    <xf numFmtId="0" fontId="6" fillId="0" borderId="0" xfId="0" applyFont="1" applyAlignment="1">
      <alignment vertical="center" wrapText="1"/>
    </xf>
    <xf numFmtId="0" fontId="20" fillId="0" borderId="0" xfId="0" applyFont="1"/>
    <xf numFmtId="0" fontId="5" fillId="0" borderId="0" xfId="0" applyFont="1"/>
    <xf numFmtId="0" fontId="19" fillId="0" borderId="0" xfId="0" applyFont="1" applyAlignment="1">
      <alignment horizontal="left" vertical="center"/>
    </xf>
    <xf numFmtId="0" fontId="6" fillId="0" borderId="0" xfId="0" applyFont="1" applyAlignment="1">
      <alignment horizontal="left" vertical="center"/>
    </xf>
    <xf numFmtId="0" fontId="6" fillId="0" borderId="0" xfId="0" applyFont="1" applyAlignment="1">
      <alignment horizontal="left" vertical="center" wrapText="1"/>
    </xf>
    <xf numFmtId="0" fontId="21" fillId="0" borderId="0" xfId="0" applyFont="1"/>
    <xf numFmtId="0" fontId="22" fillId="0" borderId="0" xfId="0" applyFont="1" applyAlignment="1">
      <alignment horizontal="center" vertical="center"/>
    </xf>
    <xf numFmtId="0" fontId="19" fillId="0" borderId="0" xfId="0" applyFont="1" applyAlignment="1">
      <alignment horizontal="center"/>
    </xf>
    <xf numFmtId="0" fontId="23" fillId="0" borderId="0" xfId="0" applyFont="1" applyAlignment="1">
      <alignment horizontal="center"/>
    </xf>
    <xf numFmtId="1" fontId="7" fillId="4" borderId="1" xfId="0" applyNumberFormat="1" applyFont="1" applyFill="1" applyBorder="1" applyAlignment="1">
      <alignment horizontal="right" vertical="center"/>
    </xf>
    <xf numFmtId="0" fontId="22" fillId="4" borderId="1" xfId="0" applyFont="1" applyFill="1" applyBorder="1" applyAlignment="1">
      <alignment horizontal="center" vertical="center"/>
    </xf>
    <xf numFmtId="0" fontId="7" fillId="4" borderId="1" xfId="0" applyFont="1" applyFill="1" applyBorder="1" applyAlignment="1">
      <alignment horizontal="center" vertical="center"/>
    </xf>
    <xf numFmtId="1" fontId="10" fillId="4" borderId="1" xfId="0" applyNumberFormat="1" applyFont="1" applyFill="1" applyBorder="1" applyAlignment="1">
      <alignment horizontal="center" vertical="center"/>
    </xf>
    <xf numFmtId="1" fontId="7" fillId="4" borderId="1" xfId="0" applyNumberFormat="1" applyFont="1" applyFill="1" applyBorder="1" applyAlignment="1">
      <alignment horizontal="center" vertical="center" wrapText="1"/>
    </xf>
    <xf numFmtId="0" fontId="5" fillId="0" borderId="0" xfId="0" applyFont="1" applyFill="1"/>
    <xf numFmtId="0" fontId="20" fillId="0" borderId="0" xfId="0" applyFont="1" applyFill="1"/>
    <xf numFmtId="1" fontId="10" fillId="0" borderId="1" xfId="0" applyNumberFormat="1" applyFont="1" applyFill="1" applyBorder="1" applyAlignment="1">
      <alignment horizontal="center" vertical="center"/>
    </xf>
    <xf numFmtId="0" fontId="10" fillId="3" borderId="1" xfId="0" applyFont="1" applyFill="1" applyBorder="1" applyAlignment="1">
      <alignment horizontal="left" vertical="center" wrapText="1"/>
    </xf>
    <xf numFmtId="0" fontId="10" fillId="3" borderId="1" xfId="0" applyFont="1" applyFill="1" applyBorder="1" applyAlignment="1">
      <alignment horizontal="center" vertical="center" wrapText="1"/>
    </xf>
    <xf numFmtId="164" fontId="10" fillId="3" borderId="1" xfId="0" applyNumberFormat="1" applyFont="1" applyFill="1" applyBorder="1" applyAlignment="1">
      <alignment horizontal="center" vertical="center"/>
    </xf>
    <xf numFmtId="0" fontId="25" fillId="3" borderId="1" xfId="2" applyFont="1" applyFill="1" applyBorder="1" applyAlignment="1">
      <alignment horizontal="left" vertical="center" wrapText="1"/>
    </xf>
    <xf numFmtId="1" fontId="26" fillId="3" borderId="1" xfId="0" applyNumberFormat="1" applyFont="1" applyFill="1" applyBorder="1" applyAlignment="1">
      <alignment horizontal="left" vertical="center" wrapText="1"/>
    </xf>
    <xf numFmtId="0" fontId="10" fillId="0" borderId="0" xfId="0" applyFont="1" applyFill="1"/>
    <xf numFmtId="1" fontId="10" fillId="3" borderId="1" xfId="0" applyNumberFormat="1" applyFont="1" applyFill="1" applyBorder="1" applyAlignment="1">
      <alignment horizontal="left" vertical="center" wrapText="1"/>
    </xf>
    <xf numFmtId="2" fontId="10" fillId="3" borderId="1" xfId="0" applyNumberFormat="1" applyFont="1" applyFill="1" applyBorder="1" applyAlignment="1">
      <alignment horizontal="center" vertical="center"/>
    </xf>
    <xf numFmtId="1" fontId="7" fillId="4"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0" fontId="27" fillId="4" borderId="1" xfId="0" applyFont="1" applyFill="1" applyBorder="1" applyAlignment="1">
      <alignment horizontal="center" vertical="center"/>
    </xf>
    <xf numFmtId="164" fontId="26" fillId="4" borderId="1" xfId="0" applyNumberFormat="1" applyFont="1" applyFill="1" applyBorder="1" applyAlignment="1">
      <alignment horizontal="center" vertical="center"/>
    </xf>
    <xf numFmtId="1" fontId="26" fillId="4" borderId="1" xfId="0" applyNumberFormat="1" applyFont="1" applyFill="1" applyBorder="1" applyAlignment="1">
      <alignment horizontal="center" vertical="center"/>
    </xf>
    <xf numFmtId="1" fontId="27" fillId="4" borderId="1" xfId="0" applyNumberFormat="1" applyFont="1" applyFill="1" applyBorder="1" applyAlignment="1">
      <alignment horizontal="left" vertical="center" wrapText="1"/>
    </xf>
    <xf numFmtId="1" fontId="27" fillId="4"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xf>
    <xf numFmtId="1" fontId="10" fillId="3" borderId="1" xfId="2" applyNumberFormat="1" applyFont="1" applyFill="1" applyBorder="1" applyAlignment="1">
      <alignment horizontal="left" vertical="center" wrapText="1"/>
    </xf>
    <xf numFmtId="1" fontId="26" fillId="3" borderId="1" xfId="2" applyNumberFormat="1" applyFont="1" applyFill="1" applyBorder="1" applyAlignment="1">
      <alignment horizontal="left" vertical="center" wrapText="1"/>
    </xf>
    <xf numFmtId="0" fontId="24" fillId="3" borderId="1" xfId="2" applyFill="1" applyBorder="1" applyAlignment="1">
      <alignment horizontal="left" vertical="center" wrapText="1"/>
    </xf>
    <xf numFmtId="0" fontId="10" fillId="0" borderId="0" xfId="0" applyFont="1" applyFill="1" applyAlignment="1">
      <alignment horizontal="center" vertical="center"/>
    </xf>
    <xf numFmtId="0" fontId="10" fillId="0" borderId="1" xfId="0" applyFont="1" applyFill="1" applyBorder="1" applyAlignment="1">
      <alignment horizontal="center" vertical="center"/>
    </xf>
    <xf numFmtId="0" fontId="28" fillId="0" borderId="0" xfId="0" applyFont="1" applyAlignment="1">
      <alignment horizontal="right"/>
    </xf>
    <xf numFmtId="0" fontId="28" fillId="0" borderId="0" xfId="0" applyFont="1"/>
    <xf numFmtId="0" fontId="2" fillId="0" borderId="0" xfId="0" applyFont="1" applyAlignment="1">
      <alignment wrapText="1"/>
    </xf>
    <xf numFmtId="4" fontId="28" fillId="0" borderId="0" xfId="0" applyNumberFormat="1" applyFont="1" applyAlignment="1">
      <alignment horizontal="right"/>
    </xf>
    <xf numFmtId="4" fontId="4" fillId="0" borderId="0" xfId="0" applyNumberFormat="1" applyFont="1"/>
    <xf numFmtId="4" fontId="28" fillId="0" borderId="0" xfId="0" applyNumberFormat="1" applyFont="1"/>
    <xf numFmtId="4" fontId="28" fillId="0" borderId="0" xfId="0" applyNumberFormat="1" applyFont="1" applyAlignment="1">
      <alignment wrapText="1"/>
    </xf>
    <xf numFmtId="0" fontId="28" fillId="0" borderId="0" xfId="0" applyFont="1" applyAlignment="1">
      <alignment wrapText="1"/>
    </xf>
    <xf numFmtId="0" fontId="6" fillId="0" borderId="0" xfId="0" applyFont="1" applyAlignment="1">
      <alignment horizontal="left" wrapText="1"/>
    </xf>
    <xf numFmtId="0" fontId="13" fillId="2" borderId="1" xfId="0" applyFont="1" applyFill="1" applyBorder="1" applyAlignment="1">
      <alignment horizontal="center" vertical="center" wrapText="1"/>
    </xf>
    <xf numFmtId="0" fontId="22" fillId="4" borderId="1" xfId="0" applyFont="1" applyFill="1" applyBorder="1" applyAlignment="1">
      <alignment horizontal="left" vertical="center"/>
    </xf>
    <xf numFmtId="0" fontId="10" fillId="4" borderId="1" xfId="0" applyFont="1" applyFill="1" applyBorder="1" applyAlignment="1">
      <alignment horizontal="left" vertical="center"/>
    </xf>
    <xf numFmtId="164" fontId="10" fillId="4" borderId="1" xfId="0" applyNumberFormat="1" applyFont="1" applyFill="1" applyBorder="1" applyAlignment="1">
      <alignment horizontal="center" vertical="center"/>
    </xf>
    <xf numFmtId="2" fontId="29" fillId="4" borderId="1" xfId="2" applyNumberFormat="1" applyFont="1" applyFill="1" applyBorder="1" applyAlignment="1">
      <alignment horizontal="left" vertical="center"/>
    </xf>
    <xf numFmtId="0" fontId="5" fillId="5" borderId="0" xfId="0" applyFont="1" applyFill="1"/>
    <xf numFmtId="0" fontId="10" fillId="0" borderId="1" xfId="0" applyFont="1" applyFill="1" applyBorder="1" applyAlignment="1">
      <alignment vertical="center"/>
    </xf>
    <xf numFmtId="165" fontId="10" fillId="0" borderId="1" xfId="0" applyNumberFormat="1" applyFont="1" applyFill="1" applyBorder="1" applyAlignment="1">
      <alignment horizontal="left" vertical="center" wrapText="1"/>
    </xf>
    <xf numFmtId="164" fontId="10" fillId="0" borderId="1" xfId="0" applyNumberFormat="1" applyFont="1" applyFill="1" applyBorder="1" applyAlignment="1">
      <alignment horizontal="center" vertical="center"/>
    </xf>
    <xf numFmtId="0" fontId="29" fillId="0" borderId="1" xfId="2" applyFont="1" applyFill="1" applyBorder="1" applyAlignment="1">
      <alignment vertical="center"/>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25" fillId="0" borderId="1" xfId="2" applyFont="1" applyFill="1" applyBorder="1" applyAlignment="1">
      <alignment vertical="center" wrapText="1"/>
    </xf>
    <xf numFmtId="2" fontId="10" fillId="0" borderId="1" xfId="0" applyNumberFormat="1" applyFont="1" applyFill="1" applyBorder="1" applyAlignment="1">
      <alignment horizontal="center" vertical="center" wrapText="1"/>
    </xf>
    <xf numFmtId="0" fontId="30" fillId="0" borderId="1" xfId="2" applyFont="1" applyFill="1" applyBorder="1" applyAlignment="1">
      <alignment vertical="center" wrapText="1"/>
    </xf>
    <xf numFmtId="165" fontId="10" fillId="4" borderId="1" xfId="0" applyNumberFormat="1" applyFont="1" applyFill="1" applyBorder="1" applyAlignment="1">
      <alignment horizontal="left" vertical="center" wrapText="1"/>
    </xf>
    <xf numFmtId="1" fontId="27" fillId="4" borderId="1" xfId="0" applyNumberFormat="1" applyFont="1" applyFill="1" applyBorder="1" applyAlignment="1">
      <alignment horizontal="left" vertical="center"/>
    </xf>
    <xf numFmtId="0" fontId="26" fillId="4" borderId="1" xfId="0" applyFont="1" applyFill="1" applyBorder="1" applyAlignment="1">
      <alignment horizontal="left" vertical="center"/>
    </xf>
    <xf numFmtId="0" fontId="26" fillId="5" borderId="0" xfId="0" applyFont="1" applyFill="1"/>
    <xf numFmtId="0" fontId="7" fillId="0" borderId="1" xfId="0" applyFont="1" applyFill="1" applyBorder="1" applyAlignment="1">
      <alignment horizontal="center" vertical="center"/>
    </xf>
    <xf numFmtId="1" fontId="26" fillId="0" borderId="1" xfId="2" applyNumberFormat="1" applyFont="1" applyFill="1" applyBorder="1" applyAlignment="1">
      <alignment horizontal="left" vertical="center" wrapText="1"/>
    </xf>
    <xf numFmtId="0" fontId="10" fillId="0" borderId="0" xfId="0" applyFont="1" applyFill="1" applyAlignment="1">
      <alignment vertical="center" wrapText="1"/>
    </xf>
    <xf numFmtId="0" fontId="26" fillId="0" borderId="1" xfId="0" applyFont="1" applyFill="1" applyBorder="1" applyAlignment="1">
      <alignment horizontal="left" vertical="center" wrapText="1"/>
    </xf>
    <xf numFmtId="1" fontId="10" fillId="0" borderId="1" xfId="0" applyNumberFormat="1" applyFont="1" applyFill="1" applyBorder="1" applyAlignment="1">
      <alignment horizontal="left" vertical="center" wrapText="1"/>
    </xf>
    <xf numFmtId="165" fontId="10" fillId="0" borderId="1" xfId="0" applyNumberFormat="1" applyFont="1" applyFill="1" applyBorder="1" applyAlignment="1">
      <alignment horizontal="center" vertical="center"/>
    </xf>
    <xf numFmtId="0" fontId="28" fillId="3" borderId="0" xfId="0" applyFont="1" applyFill="1"/>
    <xf numFmtId="0" fontId="1" fillId="0" borderId="0" xfId="0" applyFont="1" applyBorder="1" applyAlignment="1">
      <alignment horizontal="left"/>
    </xf>
    <xf numFmtId="0" fontId="10" fillId="3" borderId="0" xfId="0" applyFont="1" applyFill="1" applyBorder="1" applyAlignment="1">
      <alignment vertical="center" wrapText="1"/>
    </xf>
    <xf numFmtId="0" fontId="1" fillId="0" borderId="0" xfId="0" applyFont="1" applyAlignment="1">
      <alignment horizontal="left"/>
    </xf>
    <xf numFmtId="0" fontId="31" fillId="0" borderId="0" xfId="0" applyFont="1" applyAlignment="1">
      <alignment vertical="center"/>
    </xf>
    <xf numFmtId="0" fontId="7" fillId="0" borderId="0" xfId="0" applyFont="1" applyAlignment="1">
      <alignment vertical="center" wrapText="1"/>
    </xf>
    <xf numFmtId="0" fontId="11" fillId="0" borderId="0" xfId="0" applyFont="1" applyAlignment="1">
      <alignment horizontal="left" vertical="center"/>
    </xf>
    <xf numFmtId="0" fontId="7" fillId="0" borderId="0" xfId="0" applyFont="1" applyAlignment="1">
      <alignment horizontal="left" wrapText="1"/>
    </xf>
    <xf numFmtId="0" fontId="7" fillId="0" borderId="0" xfId="0" applyFont="1" applyAlignment="1">
      <alignment horizontal="left" vertical="center" wrapText="1"/>
    </xf>
    <xf numFmtId="0" fontId="7" fillId="0" borderId="0" xfId="0" applyFont="1" applyAlignment="1">
      <alignment horizontal="left" vertical="center"/>
    </xf>
    <xf numFmtId="0" fontId="32" fillId="0" borderId="0" xfId="0" applyFont="1" applyAlignment="1">
      <alignment horizontal="center"/>
    </xf>
    <xf numFmtId="0" fontId="25" fillId="0" borderId="1" xfId="2" applyFont="1" applyBorder="1" applyAlignment="1">
      <alignment vertical="center"/>
    </xf>
    <xf numFmtId="0" fontId="10" fillId="0" borderId="1" xfId="0" applyFont="1" applyFill="1" applyBorder="1" applyAlignment="1">
      <alignment vertical="center" wrapText="1"/>
    </xf>
    <xf numFmtId="0" fontId="25" fillId="0" borderId="1" xfId="2" applyFont="1" applyBorder="1" applyAlignment="1">
      <alignment vertical="center" wrapText="1"/>
    </xf>
    <xf numFmtId="0" fontId="26" fillId="0" borderId="1" xfId="0" applyFont="1" applyFill="1" applyBorder="1" applyAlignment="1">
      <alignment vertical="center" wrapText="1"/>
    </xf>
    <xf numFmtId="165" fontId="10" fillId="4" borderId="1" xfId="0" applyNumberFormat="1" applyFont="1" applyFill="1" applyBorder="1" applyAlignment="1">
      <alignment horizontal="center" vertical="center" wrapText="1"/>
    </xf>
    <xf numFmtId="0" fontId="26" fillId="4" borderId="1" xfId="0" applyFont="1" applyFill="1" applyBorder="1"/>
    <xf numFmtId="1" fontId="29" fillId="0" borderId="1" xfId="2" applyNumberFormat="1" applyFont="1" applyFill="1" applyBorder="1" applyAlignment="1">
      <alignment horizontal="left" vertical="center" wrapText="1"/>
    </xf>
    <xf numFmtId="0" fontId="24" fillId="0" borderId="1" xfId="2" applyBorder="1" applyAlignment="1">
      <alignment vertical="center" wrapText="1"/>
    </xf>
    <xf numFmtId="0" fontId="10" fillId="3" borderId="1" xfId="0" applyFont="1" applyFill="1" applyBorder="1" applyAlignment="1">
      <alignment vertical="center" wrapText="1"/>
    </xf>
    <xf numFmtId="0" fontId="29" fillId="0" borderId="1" xfId="2" applyFont="1" applyFill="1" applyBorder="1" applyAlignment="1">
      <alignment horizontal="left" vertical="center" wrapText="1"/>
    </xf>
    <xf numFmtId="4" fontId="10" fillId="0" borderId="1" xfId="0" applyNumberFormat="1" applyFont="1" applyFill="1" applyBorder="1" applyAlignment="1">
      <alignment horizontal="center" vertical="center"/>
    </xf>
    <xf numFmtId="0" fontId="8" fillId="0" borderId="0" xfId="0" applyFont="1" applyAlignment="1">
      <alignment horizontal="right"/>
    </xf>
    <xf numFmtId="0" fontId="8" fillId="3" borderId="0" xfId="0" applyFont="1" applyFill="1"/>
    <xf numFmtId="4" fontId="8" fillId="0" borderId="0" xfId="0" applyNumberFormat="1" applyFont="1" applyAlignment="1">
      <alignment horizontal="right"/>
    </xf>
    <xf numFmtId="4" fontId="12" fillId="0" borderId="0" xfId="0" applyNumberFormat="1" applyFont="1"/>
    <xf numFmtId="4" fontId="8" fillId="0" borderId="0" xfId="0" applyNumberFormat="1" applyFont="1"/>
    <xf numFmtId="0" fontId="8" fillId="0" borderId="0" xfId="0" applyFont="1"/>
    <xf numFmtId="0" fontId="25" fillId="0" borderId="1" xfId="2" applyFont="1" applyFill="1" applyBorder="1" applyAlignment="1">
      <alignment horizontal="left" vertical="center" wrapText="1"/>
    </xf>
    <xf numFmtId="0" fontId="33" fillId="0" borderId="1" xfId="2" applyFont="1" applyFill="1" applyBorder="1" applyAlignment="1">
      <alignment horizontal="left" vertical="center" wrapText="1"/>
    </xf>
    <xf numFmtId="0" fontId="29" fillId="0" borderId="1" xfId="2" applyFont="1" applyFill="1" applyBorder="1" applyAlignment="1">
      <alignment vertical="center" wrapText="1"/>
    </xf>
    <xf numFmtId="0" fontId="4" fillId="0" borderId="0" xfId="0" applyFont="1" applyFill="1"/>
    <xf numFmtId="2" fontId="10" fillId="0" borderId="1" xfId="0" applyNumberFormat="1" applyFont="1" applyFill="1" applyBorder="1" applyAlignment="1">
      <alignment horizontal="center" vertical="center"/>
    </xf>
    <xf numFmtId="1" fontId="26" fillId="0" borderId="1" xfId="0" applyNumberFormat="1" applyFont="1" applyFill="1" applyBorder="1" applyAlignment="1">
      <alignment horizontal="left" vertical="center" wrapText="1"/>
    </xf>
    <xf numFmtId="0" fontId="26" fillId="0" borderId="1" xfId="2" applyFont="1" applyFill="1" applyBorder="1" applyAlignment="1">
      <alignment horizontal="left" vertical="center" wrapText="1"/>
    </xf>
    <xf numFmtId="0" fontId="3" fillId="0" borderId="0" xfId="0" applyFont="1" applyAlignment="1">
      <alignment horizontal="center" vertical="center" wrapText="1"/>
    </xf>
    <xf numFmtId="49" fontId="15" fillId="2" borderId="4" xfId="0" applyNumberFormat="1" applyFont="1" applyFill="1" applyBorder="1" applyAlignment="1">
      <alignment horizontal="center" vertical="center" wrapText="1"/>
    </xf>
    <xf numFmtId="49" fontId="15" fillId="2" borderId="6" xfId="0" applyNumberFormat="1"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6" xfId="0" applyFont="1" applyFill="1" applyBorder="1" applyAlignment="1">
      <alignment horizontal="center" vertical="center" wrapText="1"/>
    </xf>
    <xf numFmtId="49" fontId="15" fillId="2" borderId="1" xfId="0" applyNumberFormat="1" applyFont="1" applyFill="1" applyBorder="1" applyAlignment="1">
      <alignment horizontal="center" vertical="center" wrapText="1"/>
    </xf>
    <xf numFmtId="0" fontId="15" fillId="2" borderId="1" xfId="0" applyFont="1" applyFill="1" applyBorder="1" applyAlignment="1">
      <alignment horizontal="center" vertical="center" wrapText="1"/>
    </xf>
    <xf numFmtId="0" fontId="17" fillId="3" borderId="0" xfId="0" applyFont="1" applyFill="1" applyBorder="1" applyAlignment="1">
      <alignment horizontal="center" vertical="center"/>
    </xf>
    <xf numFmtId="49" fontId="15"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49" fontId="15" fillId="2" borderId="3" xfId="0" applyNumberFormat="1" applyFont="1" applyFill="1" applyBorder="1" applyAlignment="1">
      <alignment horizontal="center" vertical="center" wrapText="1"/>
    </xf>
    <xf numFmtId="0" fontId="15" fillId="2" borderId="5" xfId="0" applyFont="1" applyFill="1" applyBorder="1" applyAlignment="1">
      <alignment horizontal="center" vertical="center" wrapText="1"/>
    </xf>
    <xf numFmtId="0" fontId="13"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5" fillId="0" borderId="0" xfId="0" applyFont="1" applyBorder="1" applyAlignment="1">
      <alignment horizontal="left" vertical="center" wrapText="1"/>
    </xf>
    <xf numFmtId="0" fontId="7" fillId="2" borderId="1" xfId="0" applyFont="1" applyFill="1" applyBorder="1" applyAlignment="1">
      <alignment horizontal="center" vertical="center" wrapText="1"/>
    </xf>
    <xf numFmtId="0" fontId="5" fillId="0" borderId="7" xfId="0" applyFont="1" applyBorder="1" applyAlignment="1">
      <alignment horizontal="left" vertical="top" wrapText="1"/>
    </xf>
    <xf numFmtId="0" fontId="9" fillId="2" borderId="1" xfId="0" applyFont="1" applyFill="1" applyBorder="1" applyAlignment="1">
      <alignment horizontal="center" vertical="center"/>
    </xf>
  </cellXfs>
  <cellStyles count="14">
    <cellStyle name="xl35" xfId="3"/>
    <cellStyle name="Гиперссылка" xfId="2" builtinId="8"/>
    <cellStyle name="Гиперссылка 2" xfId="4"/>
    <cellStyle name="Обычный" xfId="0" builtinId="0"/>
    <cellStyle name="Обычный 2" xfId="1"/>
    <cellStyle name="Обычный 2 2" xfId="5"/>
    <cellStyle name="Обычный 2 3" xfId="6"/>
    <cellStyle name="Обычный 3" xfId="7"/>
    <cellStyle name="Финансовый 2" xfId="8"/>
    <cellStyle name="Финансовый 2 2" xfId="9"/>
    <cellStyle name="Финансовый 3" xfId="10"/>
    <cellStyle name="Финансовый 3 2" xfId="11"/>
    <cellStyle name="Финансовый 4" xfId="12"/>
    <cellStyle name="Финансовый 4 2"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80;&#1090;&#1086;&#1075;&#1080;%202015%20&#1075;&#1086;&#1076;/&#1056;&#1072;&#1079;&#1076;&#1077;&#1083;%204(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Раздел 4)"/>
      <sheetName val="Оценка (Раздел 4)"/>
      <sheetName val="Методика (Раздел 4)"/>
      <sheetName val="Показатель 4.1"/>
      <sheetName val="Показатель 4.2"/>
      <sheetName val="Показатель 4.3"/>
      <sheetName val="Показатель 4.4"/>
      <sheetName val="Параметры"/>
    </sheetNames>
    <sheetDataSet>
      <sheetData sheetId="0"/>
      <sheetData sheetId="1"/>
      <sheetData sheetId="2">
        <row r="22">
          <cell r="B22" t="str">
            <v xml:space="preserve">Общественные советы при исполнительных органах государственной власти субъектов РФ в качестве субъектов общественного контроля предусмотрены Федеральным законом от 21 июля 2014 г. №212-ФЗ «Об основах общественного контроля в Российской Федерации». 
В целях оценки показателя оценивается публикация итоговых документов (протоколов), принятых по результатам заседаний общественного совета, на портале (сайте) субъекта РФ, предназначенном для публикации бюджетных данных. Достаточным для оценки показателя является проведение хотя бы одного заседания в течение квартала. Под итоговым документом (протоколом) понимается документ, подписанный председателем общественного совета или иным уполномоченным лицом. В составе итогового документа (протокола) в обязательном порядке должны быть указаны сведения о дате и месте проведения заседания, составе участников, обсуждаемых вопросах и принятых решениях. При наличии приложений к итоговому документу (протоколу) они также должны быть опубликованы. Рекомендуется публикация итогового документа (протокола) в графическом формате. 
Показатель оценивается при обязательном соблюдении следующих условий:
1) Открытость сведений о работе общественного совета, созданного при финансовом органе субъекта РФ. То есть, на портале (сайте), предназначенном для публикации бюджетных данных, должны быть опубликованы: 
   а) сведения о составе участников Общественного Совета, созданного при финансовом органе субъекта РФ; 
   б) регламент его работы; 
   в) годовой план его работы на 2015 год.
2) Соблюдение ограничений, установленных Федеральным законом от 21 июля 2014 г. №212-ФЗ «Об основах общественного контроля в Российской Федерации», в отношении лиц, входящих в состав общественного совета при исполнительных органах государственной власти. То есть, в состав общественного совета, созданного при финансовом органе субъекта РФ, не должны входить лица, замещающие государственные должности РФ и субъектов РФ, должности государственной службы РФ и субъектов РФ, и лица, замещающие муниципальные должности и должности муниципальной службы, а также другие лица, которые в соответствии с Федеральным законом от 4 апреля 2005 года N 32-ФЗ «Об Общественной палате Российской Федерации» не могут быть членами Общественной палаты РФ.
В случае несоблюдения указанных условий оценка показателя принимает значение 0 баллов. </v>
          </cell>
        </row>
      </sheetData>
      <sheetData sheetId="3">
        <row r="5">
          <cell r="C5" t="str">
            <v>Да, в опросе приняли участие более 400 человек</v>
          </cell>
        </row>
      </sheetData>
      <sheetData sheetId="4">
        <row r="5">
          <cell r="C5" t="str">
            <v>Предоставленной возможностью воспользовались не менее 30 человек</v>
          </cell>
        </row>
        <row r="6">
          <cell r="C6" t="str">
            <v>Предоставленной возможностью воспользовались не менее 10 человек</v>
          </cell>
        </row>
        <row r="7">
          <cell r="C7" t="str">
            <v>Такая возможность не предоставлена или ей воспользовалось менее 10 человек</v>
          </cell>
        </row>
      </sheetData>
      <sheetData sheetId="5">
        <row r="5">
          <cell r="C5" t="str">
            <v>Да, использовались</v>
          </cell>
        </row>
        <row r="6">
          <cell r="C6" t="str">
            <v>Нет, не использовались</v>
          </cell>
        </row>
      </sheetData>
      <sheetData sheetId="6">
        <row r="6">
          <cell r="C6" t="str">
            <v xml:space="preserve">Да, заседания проводились и опубликованы принятые итоговые документы (протоколы) </v>
          </cell>
        </row>
        <row r="7">
          <cell r="C7" t="str">
            <v>Нет, заседания не проводились или принятые итоговые документы (протоколы) не опубликованы, либо не соблюдены требования к открытости данных о работе общественного совета и (или) составу его участников</v>
          </cell>
        </row>
      </sheetData>
      <sheetData sheetId="7">
        <row r="4">
          <cell r="C4">
            <v>0.5</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duhovnitskoe.sarmo.ru/predstavitelnyy-organ/npa/mpa-2020/?ELEMENT_ID=5815" TargetMode="External"/><Relationship Id="rId2" Type="http://schemas.openxmlformats.org/officeDocument/2006/relationships/hyperlink" Target="http://atkarsk.moyaokruga.ru/CityArticles.aspx?articleid=11431" TargetMode="External"/><Relationship Id="rId1" Type="http://schemas.openxmlformats.org/officeDocument/2006/relationships/hyperlink" Target="http://www.saratovmer.ru/budget/rubrics/5/1304.html"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voskresensk64.ru/administration/statistics/Budget%20for%20citizens/2020-god/" TargetMode="External"/><Relationship Id="rId2" Type="http://schemas.openxmlformats.org/officeDocument/2006/relationships/hyperlink" Target="http://adm-baltay.ru/finansovoe-upravlenie/byudzhet-dlya-grazhdan/" TargetMode="External"/><Relationship Id="rId1" Type="http://schemas.openxmlformats.org/officeDocument/2006/relationships/hyperlink" Target="http://www.mihailovski.ru/byudzhet-dlya-grazhdan/byudzhet-dlya-grazhdan-razrabotannyy-na-osnove-res/" TargetMode="External"/><Relationship Id="rId6" Type="http://schemas.openxmlformats.org/officeDocument/2006/relationships/printerSettings" Target="../printerSettings/printerSettings5.bin"/><Relationship Id="rId5" Type="http://schemas.openxmlformats.org/officeDocument/2006/relationships/hyperlink" Target="http://tatishevo.saratov.gov.ru/index.php?option=com_content&amp;view=article&amp;id=Itemid=1827" TargetMode="External"/><Relationship Id="rId4" Type="http://schemas.openxmlformats.org/officeDocument/2006/relationships/hyperlink" Target="http://ekaterinovka.sarmo.ru/byudzhet-dlya-grazhdan/"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nbfin.ru/byudzhet_dlya_grazhdan/na_tekuwij_god/proekt_resheniya_ob_ispolnenii_byudzheta/za_2019_god/" TargetMode="External"/><Relationship Id="rId2" Type="http://schemas.openxmlformats.org/officeDocument/2006/relationships/hyperlink" Target="http://atkarsk.moyaokruga.ru/CityArticles.aspx?articleid=11696" TargetMode="External"/><Relationship Id="rId1" Type="http://schemas.openxmlformats.org/officeDocument/2006/relationships/hyperlink" Target="https://www.kspsaratov.ru/?p=3817" TargetMode="Externa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adminkmr.ru/byudzhet/ispolnenie-byudzheta/ispolnenie-byudzheta-za-2019-god/" TargetMode="External"/><Relationship Id="rId7" Type="http://schemas.openxmlformats.org/officeDocument/2006/relationships/printerSettings" Target="../printerSettings/printerSettings7.bin"/><Relationship Id="rId2" Type="http://schemas.openxmlformats.org/officeDocument/2006/relationships/hyperlink" Target="http://arkadak.sarmo.ru/news/15maya2020godav1000vaktovomzaleadministratsiimoarkadakskogomunitsipalnogorayona/" TargetMode="External"/><Relationship Id="rId1" Type="http://schemas.openxmlformats.org/officeDocument/2006/relationships/hyperlink" Target="http://algay.sarmo.ru/?ELEMENT_ID=5595" TargetMode="External"/><Relationship Id="rId6" Type="http://schemas.openxmlformats.org/officeDocument/2006/relationships/hyperlink" Target="http://www.saratovmer.ru/news/2020/10/22/65703.html" TargetMode="External"/><Relationship Id="rId5" Type="http://schemas.openxmlformats.org/officeDocument/2006/relationships/hyperlink" Target="https://sam64.ru/news/opublikovano-postanovlenie-munitsipalnogo-sobraniya-o-vynesenii-na-publichnye-slushaniya-proekta-resh/" TargetMode="External"/><Relationship Id="rId4" Type="http://schemas.openxmlformats.org/officeDocument/2006/relationships/hyperlink" Target="http://novouzensk.ru/city/budget.php"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www.saratovmer.ru/budget/rubrics/5/1304.html" TargetMode="External"/><Relationship Id="rId3" Type="http://schemas.openxmlformats.org/officeDocument/2006/relationships/hyperlink" Target="https://moyaokruga.ru/cityatkarsk/CityArticles.aspx?articleid=11836" TargetMode="External"/><Relationship Id="rId7" Type="http://schemas.openxmlformats.org/officeDocument/2006/relationships/hyperlink" Target="https://sam64.ru/ekonomika-i-byudzhet/byudzhet/publichnye-slushaniya/" TargetMode="External"/><Relationship Id="rId2" Type="http://schemas.openxmlformats.org/officeDocument/2006/relationships/hyperlink" Target="https://admbk.ru/administration/finansovoe-upravlenie/po-proektu-resheniya-sobraniya-bazarno-karabulakskogo-munitsipalnogo-rayona-ob-utverzhdenii-godovogo/" TargetMode="External"/><Relationship Id="rId1" Type="http://schemas.openxmlformats.org/officeDocument/2006/relationships/hyperlink" Target="http://www.mihailovski.ru/administratsiya/finansy/publichnye-slushaniya/protokol-publichnykh-slushaniy-po-obsuzhdeniyu-pro4259/" TargetMode="External"/><Relationship Id="rId6" Type="http://schemas.openxmlformats.org/officeDocument/2006/relationships/hyperlink" Target="http://romanovka.sarmo.ru/byudzhet-dlya-grazhdan/byudzhet-romanovskogo-munitsipalnogo-rayona/godovoy-otchet/" TargetMode="External"/><Relationship Id="rId5" Type="http://schemas.openxmlformats.org/officeDocument/2006/relationships/hyperlink" Target="http://kalininsk.sarmo.ru/predstavitelnyy-organ-munitsipalnogo-rayona/proekty-informatsiya/" TargetMode="External"/><Relationship Id="rId4" Type="http://schemas.openxmlformats.org/officeDocument/2006/relationships/hyperlink" Target="http://duhovnitskoe.sarmo.ru/publichnye-slushaniya/?ELEMENT_ID=5842" TargetMode="External"/><Relationship Id="rId9"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9"/>
  <sheetViews>
    <sheetView tabSelected="1" view="pageBreakPreview" zoomScale="85" zoomScaleNormal="100" zoomScaleSheetLayoutView="85" zoomScalePageLayoutView="70" workbookViewId="0">
      <selection activeCell="F3" sqref="F3"/>
    </sheetView>
  </sheetViews>
  <sheetFormatPr defaultRowHeight="12.75" x14ac:dyDescent="0.2"/>
  <cols>
    <col min="1" max="1" width="32.42578125" style="1" customWidth="1"/>
    <col min="2" max="2" width="23.28515625" style="13" customWidth="1"/>
    <col min="3" max="3" width="19" style="13" customWidth="1"/>
    <col min="4" max="4" width="22.5703125" style="1" customWidth="1"/>
    <col min="5" max="16384" width="9.140625" style="1"/>
  </cols>
  <sheetData>
    <row r="1" spans="1:5" ht="30.75" customHeight="1" x14ac:dyDescent="0.2">
      <c r="A1" s="160" t="s">
        <v>7</v>
      </c>
      <c r="B1" s="160"/>
      <c r="C1" s="160"/>
      <c r="D1" s="160"/>
    </row>
    <row r="2" spans="1:5" ht="15" customHeight="1" x14ac:dyDescent="0.2">
      <c r="A2" s="2" t="s">
        <v>0</v>
      </c>
      <c r="B2" s="3" t="s">
        <v>1</v>
      </c>
      <c r="C2" s="4"/>
      <c r="D2" s="14"/>
    </row>
    <row r="3" spans="1:5" ht="73.5" customHeight="1" x14ac:dyDescent="0.2">
      <c r="A3" s="5" t="s">
        <v>8</v>
      </c>
      <c r="B3" s="5" t="s">
        <v>9</v>
      </c>
      <c r="C3" s="5" t="s">
        <v>2</v>
      </c>
      <c r="D3" s="5" t="s">
        <v>3</v>
      </c>
      <c r="E3" s="15"/>
    </row>
    <row r="4" spans="1:5" ht="15.95" customHeight="1" x14ac:dyDescent="0.2">
      <c r="A4" s="6" t="s">
        <v>4</v>
      </c>
      <c r="B4" s="7" t="s">
        <v>5</v>
      </c>
      <c r="C4" s="7" t="s">
        <v>5</v>
      </c>
      <c r="D4" s="16" t="s">
        <v>5</v>
      </c>
    </row>
    <row r="5" spans="1:5" ht="15.95" customHeight="1" x14ac:dyDescent="0.2">
      <c r="A5" s="6" t="s">
        <v>6</v>
      </c>
      <c r="B5" s="17">
        <f>C5+D5</f>
        <v>20</v>
      </c>
      <c r="C5" s="17">
        <v>10</v>
      </c>
      <c r="D5" s="17">
        <v>10</v>
      </c>
    </row>
    <row r="6" spans="1:5" s="22" customFormat="1" ht="15.95" customHeight="1" x14ac:dyDescent="0.2">
      <c r="A6" s="18" t="s">
        <v>10</v>
      </c>
      <c r="B6" s="20"/>
      <c r="C6" s="19"/>
      <c r="D6" s="21"/>
    </row>
    <row r="7" spans="1:5" s="13" customFormat="1" ht="23.25" customHeight="1" x14ac:dyDescent="0.2">
      <c r="A7" s="9" t="s">
        <v>11</v>
      </c>
      <c r="B7" s="11">
        <f>C7+D7</f>
        <v>17</v>
      </c>
      <c r="C7" s="12">
        <f>'Оценка (Этап II)'!B7</f>
        <v>7</v>
      </c>
      <c r="D7" s="12">
        <v>10</v>
      </c>
    </row>
    <row r="8" spans="1:5" ht="15.95" customHeight="1" x14ac:dyDescent="0.2">
      <c r="A8" s="9" t="s">
        <v>12</v>
      </c>
      <c r="B8" s="11">
        <f t="shared" ref="B8:B10" si="0">C8+D8</f>
        <v>11.5</v>
      </c>
      <c r="C8" s="12">
        <f>'Оценка (Этап II)'!B8</f>
        <v>7</v>
      </c>
      <c r="D8" s="12">
        <v>4.5</v>
      </c>
    </row>
    <row r="9" spans="1:5" ht="15.95" customHeight="1" x14ac:dyDescent="0.2">
      <c r="A9" s="9" t="s">
        <v>13</v>
      </c>
      <c r="B9" s="11">
        <f t="shared" si="0"/>
        <v>12</v>
      </c>
      <c r="C9" s="12">
        <f>'Оценка (Этап II)'!B9</f>
        <v>3</v>
      </c>
      <c r="D9" s="12">
        <v>9</v>
      </c>
    </row>
    <row r="10" spans="1:5" ht="15.95" customHeight="1" x14ac:dyDescent="0.2">
      <c r="A10" s="9" t="s">
        <v>14</v>
      </c>
      <c r="B10" s="11">
        <f t="shared" si="0"/>
        <v>9</v>
      </c>
      <c r="C10" s="12">
        <f>'Оценка (Этап II)'!B10</f>
        <v>4</v>
      </c>
      <c r="D10" s="12">
        <v>5</v>
      </c>
    </row>
    <row r="11" spans="1:5" s="22" customFormat="1" ht="15.95" customHeight="1" x14ac:dyDescent="0.2">
      <c r="A11" s="18" t="s">
        <v>15</v>
      </c>
      <c r="B11" s="20"/>
      <c r="C11" s="23"/>
      <c r="D11" s="24"/>
    </row>
    <row r="12" spans="1:5" ht="15.95" customHeight="1" x14ac:dyDescent="0.2">
      <c r="A12" s="9" t="s">
        <v>16</v>
      </c>
      <c r="B12" s="11">
        <f>C12+D12</f>
        <v>8</v>
      </c>
      <c r="C12" s="12">
        <f>'Оценка (Этап II)'!B12</f>
        <v>2</v>
      </c>
      <c r="D12" s="12">
        <v>6</v>
      </c>
    </row>
    <row r="13" spans="1:5" ht="15.95" customHeight="1" x14ac:dyDescent="0.2">
      <c r="A13" s="9" t="s">
        <v>17</v>
      </c>
      <c r="B13" s="11">
        <f t="shared" ref="B13:B49" si="1">C13+D13</f>
        <v>12</v>
      </c>
      <c r="C13" s="12">
        <f>'Оценка (Этап II)'!B13</f>
        <v>3</v>
      </c>
      <c r="D13" s="12">
        <v>9</v>
      </c>
    </row>
    <row r="14" spans="1:5" ht="15.95" customHeight="1" x14ac:dyDescent="0.2">
      <c r="A14" s="9" t="s">
        <v>18</v>
      </c>
      <c r="B14" s="11">
        <f t="shared" si="1"/>
        <v>18</v>
      </c>
      <c r="C14" s="12">
        <f>'Оценка (Этап II)'!B14</f>
        <v>9</v>
      </c>
      <c r="D14" s="12">
        <v>9</v>
      </c>
    </row>
    <row r="15" spans="1:5" ht="15.95" customHeight="1" x14ac:dyDescent="0.2">
      <c r="A15" s="9" t="s">
        <v>19</v>
      </c>
      <c r="B15" s="11">
        <f t="shared" si="1"/>
        <v>14</v>
      </c>
      <c r="C15" s="12">
        <f>'Оценка (Этап II)'!B15</f>
        <v>7</v>
      </c>
      <c r="D15" s="12">
        <v>7</v>
      </c>
    </row>
    <row r="16" spans="1:5" ht="15.95" customHeight="1" x14ac:dyDescent="0.2">
      <c r="A16" s="9" t="s">
        <v>20</v>
      </c>
      <c r="B16" s="11">
        <f t="shared" si="1"/>
        <v>15.5</v>
      </c>
      <c r="C16" s="12">
        <f>'Оценка (Этап II)'!B16</f>
        <v>7</v>
      </c>
      <c r="D16" s="12">
        <v>8.5</v>
      </c>
    </row>
    <row r="17" spans="1:4" ht="15.95" customHeight="1" x14ac:dyDescent="0.2">
      <c r="A17" s="9" t="s">
        <v>21</v>
      </c>
      <c r="B17" s="11">
        <f t="shared" si="1"/>
        <v>19</v>
      </c>
      <c r="C17" s="12">
        <f>'Оценка (Этап II)'!B17</f>
        <v>10</v>
      </c>
      <c r="D17" s="12">
        <v>9</v>
      </c>
    </row>
    <row r="18" spans="1:4" ht="15.95" customHeight="1" x14ac:dyDescent="0.2">
      <c r="A18" s="9" t="s">
        <v>22</v>
      </c>
      <c r="B18" s="11">
        <f t="shared" si="1"/>
        <v>15</v>
      </c>
      <c r="C18" s="12">
        <f>'Оценка (Этап II)'!B18</f>
        <v>6</v>
      </c>
      <c r="D18" s="12">
        <v>9</v>
      </c>
    </row>
    <row r="19" spans="1:4" ht="15.95" customHeight="1" x14ac:dyDescent="0.2">
      <c r="A19" s="9" t="s">
        <v>23</v>
      </c>
      <c r="B19" s="11">
        <f t="shared" si="1"/>
        <v>13</v>
      </c>
      <c r="C19" s="12">
        <f>'Оценка (Этап II)'!B19</f>
        <v>6</v>
      </c>
      <c r="D19" s="12">
        <v>7</v>
      </c>
    </row>
    <row r="20" spans="1:4" ht="15.95" customHeight="1" x14ac:dyDescent="0.2">
      <c r="A20" s="9" t="s">
        <v>24</v>
      </c>
      <c r="B20" s="11">
        <f t="shared" si="1"/>
        <v>7</v>
      </c>
      <c r="C20" s="12">
        <f>'Оценка (Этап II)'!B20</f>
        <v>1</v>
      </c>
      <c r="D20" s="12">
        <v>6</v>
      </c>
    </row>
    <row r="21" spans="1:4" ht="15.95" customHeight="1" x14ac:dyDescent="0.2">
      <c r="A21" s="9" t="s">
        <v>25</v>
      </c>
      <c r="B21" s="11">
        <f t="shared" si="1"/>
        <v>10</v>
      </c>
      <c r="C21" s="12">
        <f>'Оценка (Этап II)'!B21</f>
        <v>4</v>
      </c>
      <c r="D21" s="12">
        <v>6</v>
      </c>
    </row>
    <row r="22" spans="1:4" ht="15.95" customHeight="1" x14ac:dyDescent="0.2">
      <c r="A22" s="9" t="s">
        <v>26</v>
      </c>
      <c r="B22" s="11">
        <f t="shared" si="1"/>
        <v>9</v>
      </c>
      <c r="C22" s="12">
        <f>'Оценка (Этап II)'!B22</f>
        <v>4</v>
      </c>
      <c r="D22" s="12">
        <v>5</v>
      </c>
    </row>
    <row r="23" spans="1:4" ht="15.95" customHeight="1" x14ac:dyDescent="0.2">
      <c r="A23" s="9" t="s">
        <v>27</v>
      </c>
      <c r="B23" s="11">
        <f t="shared" si="1"/>
        <v>7</v>
      </c>
      <c r="C23" s="12">
        <f>'Оценка (Этап II)'!B23</f>
        <v>1</v>
      </c>
      <c r="D23" s="12">
        <v>6</v>
      </c>
    </row>
    <row r="24" spans="1:4" ht="15.95" customHeight="1" x14ac:dyDescent="0.2">
      <c r="A24" s="9" t="s">
        <v>28</v>
      </c>
      <c r="B24" s="11">
        <f t="shared" si="1"/>
        <v>10</v>
      </c>
      <c r="C24" s="12">
        <f>'Оценка (Этап II)'!B24</f>
        <v>1</v>
      </c>
      <c r="D24" s="12">
        <v>9</v>
      </c>
    </row>
    <row r="25" spans="1:4" ht="15.95" customHeight="1" x14ac:dyDescent="0.2">
      <c r="A25" s="9" t="s">
        <v>29</v>
      </c>
      <c r="B25" s="11">
        <f t="shared" si="1"/>
        <v>20</v>
      </c>
      <c r="C25" s="12">
        <f>'Оценка (Этап II)'!B25</f>
        <v>10</v>
      </c>
      <c r="D25" s="12">
        <v>10</v>
      </c>
    </row>
    <row r="26" spans="1:4" ht="15.95" customHeight="1" x14ac:dyDescent="0.2">
      <c r="A26" s="9" t="s">
        <v>30</v>
      </c>
      <c r="B26" s="11">
        <f t="shared" si="1"/>
        <v>5</v>
      </c>
      <c r="C26" s="12">
        <f>'Оценка (Этап II)'!B26</f>
        <v>2</v>
      </c>
      <c r="D26" s="12">
        <v>3</v>
      </c>
    </row>
    <row r="27" spans="1:4" ht="15.95" customHeight="1" x14ac:dyDescent="0.2">
      <c r="A27" s="9" t="s">
        <v>31</v>
      </c>
      <c r="B27" s="11">
        <f t="shared" si="1"/>
        <v>7</v>
      </c>
      <c r="C27" s="12">
        <f>'Оценка (Этап II)'!B27</f>
        <v>2</v>
      </c>
      <c r="D27" s="12">
        <v>5</v>
      </c>
    </row>
    <row r="28" spans="1:4" ht="15.95" customHeight="1" x14ac:dyDescent="0.2">
      <c r="A28" s="9" t="s">
        <v>32</v>
      </c>
      <c r="B28" s="11">
        <f t="shared" si="1"/>
        <v>15</v>
      </c>
      <c r="C28" s="12">
        <f>'Оценка (Этап II)'!B28</f>
        <v>6</v>
      </c>
      <c r="D28" s="12">
        <v>9</v>
      </c>
    </row>
    <row r="29" spans="1:4" ht="15.95" customHeight="1" x14ac:dyDescent="0.2">
      <c r="A29" s="9" t="s">
        <v>33</v>
      </c>
      <c r="B29" s="11">
        <f t="shared" si="1"/>
        <v>19</v>
      </c>
      <c r="C29" s="12">
        <f>'Оценка (Этап II)'!B29</f>
        <v>9</v>
      </c>
      <c r="D29" s="12">
        <v>10</v>
      </c>
    </row>
    <row r="30" spans="1:4" ht="15.95" customHeight="1" x14ac:dyDescent="0.2">
      <c r="A30" s="9" t="s">
        <v>34</v>
      </c>
      <c r="B30" s="11">
        <f t="shared" si="1"/>
        <v>9</v>
      </c>
      <c r="C30" s="12">
        <f>'Оценка (Этап II)'!B30</f>
        <v>4</v>
      </c>
      <c r="D30" s="12">
        <v>5</v>
      </c>
    </row>
    <row r="31" spans="1:4" ht="15.95" customHeight="1" x14ac:dyDescent="0.2">
      <c r="A31" s="9" t="s">
        <v>35</v>
      </c>
      <c r="B31" s="11">
        <f t="shared" si="1"/>
        <v>9</v>
      </c>
      <c r="C31" s="12">
        <f>'Оценка (Этап II)'!B31</f>
        <v>1</v>
      </c>
      <c r="D31" s="12">
        <v>8</v>
      </c>
    </row>
    <row r="32" spans="1:4" ht="15.95" customHeight="1" x14ac:dyDescent="0.2">
      <c r="A32" s="9" t="s">
        <v>36</v>
      </c>
      <c r="B32" s="11">
        <f t="shared" si="1"/>
        <v>15</v>
      </c>
      <c r="C32" s="12">
        <f>'Оценка (Этап II)'!B32</f>
        <v>5</v>
      </c>
      <c r="D32" s="12">
        <v>10</v>
      </c>
    </row>
    <row r="33" spans="1:4" ht="15.95" customHeight="1" x14ac:dyDescent="0.2">
      <c r="A33" s="9" t="s">
        <v>37</v>
      </c>
      <c r="B33" s="11">
        <f t="shared" si="1"/>
        <v>12</v>
      </c>
      <c r="C33" s="12">
        <f>'Оценка (Этап II)'!B33</f>
        <v>5</v>
      </c>
      <c r="D33" s="12">
        <v>7</v>
      </c>
    </row>
    <row r="34" spans="1:4" ht="15.95" customHeight="1" x14ac:dyDescent="0.2">
      <c r="A34" s="9" t="s">
        <v>38</v>
      </c>
      <c r="B34" s="11">
        <f t="shared" si="1"/>
        <v>14.5</v>
      </c>
      <c r="C34" s="12">
        <f>'Оценка (Этап II)'!B34</f>
        <v>6.5</v>
      </c>
      <c r="D34" s="12">
        <v>8</v>
      </c>
    </row>
    <row r="35" spans="1:4" ht="15.95" customHeight="1" x14ac:dyDescent="0.2">
      <c r="A35" s="9" t="s">
        <v>39</v>
      </c>
      <c r="B35" s="11">
        <f t="shared" si="1"/>
        <v>12</v>
      </c>
      <c r="C35" s="12">
        <f>'Оценка (Этап II)'!B35</f>
        <v>2</v>
      </c>
      <c r="D35" s="12">
        <v>10</v>
      </c>
    </row>
    <row r="36" spans="1:4" ht="15.95" customHeight="1" x14ac:dyDescent="0.2">
      <c r="A36" s="9" t="s">
        <v>40</v>
      </c>
      <c r="B36" s="11">
        <f t="shared" si="1"/>
        <v>17.5</v>
      </c>
      <c r="C36" s="12">
        <f>'Оценка (Этап II)'!B36</f>
        <v>7.5</v>
      </c>
      <c r="D36" s="12">
        <v>10</v>
      </c>
    </row>
    <row r="37" spans="1:4" ht="15.95" customHeight="1" x14ac:dyDescent="0.2">
      <c r="A37" s="9" t="s">
        <v>41</v>
      </c>
      <c r="B37" s="11">
        <f t="shared" si="1"/>
        <v>14</v>
      </c>
      <c r="C37" s="12">
        <f>'Оценка (Этап II)'!B37</f>
        <v>5</v>
      </c>
      <c r="D37" s="12">
        <v>9</v>
      </c>
    </row>
    <row r="38" spans="1:4" ht="15.95" customHeight="1" x14ac:dyDescent="0.2">
      <c r="A38" s="9" t="s">
        <v>42</v>
      </c>
      <c r="B38" s="11">
        <f t="shared" si="1"/>
        <v>16</v>
      </c>
      <c r="C38" s="12">
        <f>'Оценка (Этап II)'!B38</f>
        <v>7</v>
      </c>
      <c r="D38" s="12">
        <v>9</v>
      </c>
    </row>
    <row r="39" spans="1:4" ht="15.95" customHeight="1" x14ac:dyDescent="0.2">
      <c r="A39" s="9" t="s">
        <v>43</v>
      </c>
      <c r="B39" s="11">
        <f t="shared" si="1"/>
        <v>20</v>
      </c>
      <c r="C39" s="12">
        <f>'Оценка (Этап II)'!B39</f>
        <v>10</v>
      </c>
      <c r="D39" s="12">
        <v>10</v>
      </c>
    </row>
    <row r="40" spans="1:4" ht="15.95" customHeight="1" x14ac:dyDescent="0.2">
      <c r="A40" s="9" t="s">
        <v>44</v>
      </c>
      <c r="B40" s="11">
        <f t="shared" si="1"/>
        <v>15</v>
      </c>
      <c r="C40" s="12">
        <f>'Оценка (Этап II)'!B40</f>
        <v>5</v>
      </c>
      <c r="D40" s="12">
        <v>10</v>
      </c>
    </row>
    <row r="41" spans="1:4" ht="15.95" customHeight="1" x14ac:dyDescent="0.2">
      <c r="A41" s="9" t="s">
        <v>45</v>
      </c>
      <c r="B41" s="11">
        <f t="shared" si="1"/>
        <v>16</v>
      </c>
      <c r="C41" s="12">
        <f>'Оценка (Этап II)'!B41</f>
        <v>7</v>
      </c>
      <c r="D41" s="12">
        <v>9</v>
      </c>
    </row>
    <row r="42" spans="1:4" ht="15.95" customHeight="1" x14ac:dyDescent="0.2">
      <c r="A42" s="9" t="s">
        <v>46</v>
      </c>
      <c r="B42" s="11">
        <f t="shared" si="1"/>
        <v>12</v>
      </c>
      <c r="C42" s="12">
        <f>'Оценка (Этап II)'!B42</f>
        <v>5</v>
      </c>
      <c r="D42" s="12">
        <v>7</v>
      </c>
    </row>
    <row r="43" spans="1:4" ht="15.95" customHeight="1" x14ac:dyDescent="0.2">
      <c r="A43" s="9" t="s">
        <v>47</v>
      </c>
      <c r="B43" s="11">
        <f t="shared" si="1"/>
        <v>5</v>
      </c>
      <c r="C43" s="12">
        <f>'Оценка (Этап II)'!B43</f>
        <v>1</v>
      </c>
      <c r="D43" s="12">
        <v>4</v>
      </c>
    </row>
    <row r="44" spans="1:4" ht="15.95" customHeight="1" x14ac:dyDescent="0.2">
      <c r="A44" s="9" t="s">
        <v>48</v>
      </c>
      <c r="B44" s="11">
        <f t="shared" si="1"/>
        <v>13</v>
      </c>
      <c r="C44" s="12">
        <f>'Оценка (Этап II)'!B44</f>
        <v>4</v>
      </c>
      <c r="D44" s="12">
        <v>9</v>
      </c>
    </row>
    <row r="45" spans="1:4" ht="15.95" customHeight="1" x14ac:dyDescent="0.2">
      <c r="A45" s="9" t="s">
        <v>49</v>
      </c>
      <c r="B45" s="11">
        <f t="shared" si="1"/>
        <v>13.5</v>
      </c>
      <c r="C45" s="12">
        <f>'Оценка (Этап II)'!B45</f>
        <v>4.5</v>
      </c>
      <c r="D45" s="12">
        <v>9</v>
      </c>
    </row>
    <row r="46" spans="1:4" ht="15.95" customHeight="1" x14ac:dyDescent="0.2">
      <c r="A46" s="9" t="s">
        <v>50</v>
      </c>
      <c r="B46" s="11">
        <f t="shared" si="1"/>
        <v>16</v>
      </c>
      <c r="C46" s="12">
        <f>'Оценка (Этап II)'!B46</f>
        <v>8</v>
      </c>
      <c r="D46" s="12">
        <v>8</v>
      </c>
    </row>
    <row r="47" spans="1:4" ht="15.95" customHeight="1" x14ac:dyDescent="0.2">
      <c r="A47" s="9" t="s">
        <v>51</v>
      </c>
      <c r="B47" s="11">
        <f t="shared" si="1"/>
        <v>19</v>
      </c>
      <c r="C47" s="12">
        <f>'Оценка (Этап II)'!B47</f>
        <v>10</v>
      </c>
      <c r="D47" s="12">
        <v>9</v>
      </c>
    </row>
    <row r="48" spans="1:4" ht="15.95" customHeight="1" x14ac:dyDescent="0.2">
      <c r="A48" s="9" t="s">
        <v>52</v>
      </c>
      <c r="B48" s="11">
        <f t="shared" si="1"/>
        <v>16</v>
      </c>
      <c r="C48" s="12">
        <f>'Оценка (Этап II)'!B48</f>
        <v>7</v>
      </c>
      <c r="D48" s="12">
        <v>9</v>
      </c>
    </row>
    <row r="49" spans="1:4" ht="15.95" customHeight="1" x14ac:dyDescent="0.2">
      <c r="A49" s="9" t="s">
        <v>53</v>
      </c>
      <c r="B49" s="11">
        <f t="shared" si="1"/>
        <v>15</v>
      </c>
      <c r="C49" s="12">
        <f>'Оценка (Этап II)'!B49</f>
        <v>10</v>
      </c>
      <c r="D49" s="12">
        <v>5</v>
      </c>
    </row>
  </sheetData>
  <mergeCells count="1">
    <mergeCell ref="A1:D1"/>
  </mergeCells>
  <printOptions horizontalCentered="1"/>
  <pageMargins left="0.31496062992125984" right="0.31496062992125984" top="0.35433070866141736" bottom="0.35433070866141736" header="0" footer="0"/>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view="pageBreakPreview" zoomScale="85" zoomScaleNormal="100" zoomScaleSheetLayoutView="85" zoomScalePageLayoutView="70" workbookViewId="0">
      <selection activeCell="E13" sqref="E13"/>
    </sheetView>
  </sheetViews>
  <sheetFormatPr defaultRowHeight="12.75" x14ac:dyDescent="0.2"/>
  <cols>
    <col min="1" max="1" width="27.7109375" style="1" customWidth="1"/>
    <col min="2" max="2" width="17.7109375" style="13" customWidth="1"/>
    <col min="3" max="3" width="19" style="13" customWidth="1"/>
    <col min="4" max="4" width="36" style="13" customWidth="1"/>
    <col min="5" max="5" width="35.140625" style="13" customWidth="1"/>
    <col min="6" max="6" width="33.7109375" style="13" customWidth="1"/>
    <col min="7" max="7" width="30.85546875" style="13" customWidth="1"/>
    <col min="8" max="16384" width="9.140625" style="1"/>
  </cols>
  <sheetData>
    <row r="1" spans="1:8" ht="27" customHeight="1" x14ac:dyDescent="0.2">
      <c r="A1" s="160" t="s">
        <v>54</v>
      </c>
      <c r="B1" s="160"/>
      <c r="C1" s="160"/>
      <c r="D1" s="160"/>
      <c r="E1" s="160"/>
      <c r="F1" s="160"/>
      <c r="G1" s="160"/>
    </row>
    <row r="2" spans="1:8" ht="15" customHeight="1" x14ac:dyDescent="0.2">
      <c r="A2" s="2" t="s">
        <v>0</v>
      </c>
      <c r="B2" s="3" t="s">
        <v>1</v>
      </c>
      <c r="C2" s="4"/>
      <c r="D2" s="25"/>
      <c r="E2" s="25"/>
      <c r="F2" s="25"/>
      <c r="G2" s="25"/>
    </row>
    <row r="3" spans="1:8" ht="108.75" customHeight="1" x14ac:dyDescent="0.2">
      <c r="A3" s="5" t="s">
        <v>8</v>
      </c>
      <c r="B3" s="5" t="s">
        <v>2</v>
      </c>
      <c r="C3" s="5" t="str">
        <f>'Показатель 3.1'!A1</f>
        <v xml:space="preserve">3.1. Проект решения об исполнении бюджета муниципального образования  </v>
      </c>
      <c r="D3" s="5" t="str">
        <f>'Показатель 3.2'!A1</f>
        <v>3.2. Опубликование бюджета для граждан, разработанного на основе решения об исполнении бюджета муниципального образования за отчетный финансовый год , на портале (сайте)</v>
      </c>
      <c r="E3" s="5" t="str">
        <f>'Показатель 3.3'!A1</f>
        <v>3.3. Опубликование заключение контрольно-счетного органа муниципального образования на годовой отчет об исполнении бюджета муниципального образования за отчетный финансовый год  на портале (сайте)</v>
      </c>
      <c r="F3" s="5" t="str">
        <f>'Показатель 4.1'!A1</f>
        <v>4.1. Информационное сообщение для граждан о проведении публичных слушаний по годовому отчету об исполнении бюджета муниципального образования за отчетный финансовый год на портале (сайте)</v>
      </c>
      <c r="G3" s="5" t="str">
        <f>'Показатель 4.2'!A1</f>
        <v>4.2. Проведение публичных слушаний по годовому отчету об исполнении бюджета муниципального образования за отчетный финансовый год</v>
      </c>
      <c r="H3" s="15"/>
    </row>
    <row r="4" spans="1:8" ht="15.95" customHeight="1" x14ac:dyDescent="0.2">
      <c r="A4" s="6" t="s">
        <v>4</v>
      </c>
      <c r="B4" s="7" t="s">
        <v>5</v>
      </c>
      <c r="C4" s="7" t="s">
        <v>5</v>
      </c>
      <c r="D4" s="6" t="s">
        <v>5</v>
      </c>
      <c r="E4" s="6" t="s">
        <v>5</v>
      </c>
      <c r="F4" s="6" t="s">
        <v>5</v>
      </c>
      <c r="G4" s="6" t="s">
        <v>5</v>
      </c>
    </row>
    <row r="5" spans="1:8" ht="15.95" customHeight="1" x14ac:dyDescent="0.2">
      <c r="A5" s="6" t="s">
        <v>6</v>
      </c>
      <c r="B5" s="17">
        <f>SUM(C5:G5)</f>
        <v>10</v>
      </c>
      <c r="C5" s="8">
        <f>'Методика II этап'!C8</f>
        <v>4</v>
      </c>
      <c r="D5" s="8">
        <f>'Методика II этап'!C13</f>
        <v>3</v>
      </c>
      <c r="E5" s="8">
        <v>1</v>
      </c>
      <c r="F5" s="8">
        <v>1</v>
      </c>
      <c r="G5" s="8">
        <v>1</v>
      </c>
    </row>
    <row r="6" spans="1:8" s="22" customFormat="1" ht="15.95" customHeight="1" x14ac:dyDescent="0.2">
      <c r="A6" s="18" t="s">
        <v>10</v>
      </c>
      <c r="B6" s="20"/>
      <c r="C6" s="19"/>
      <c r="D6" s="26"/>
      <c r="E6" s="26"/>
      <c r="F6" s="26"/>
      <c r="G6" s="26"/>
    </row>
    <row r="7" spans="1:8" s="13" customFormat="1" ht="23.25" customHeight="1" x14ac:dyDescent="0.2">
      <c r="A7" s="9" t="s">
        <v>11</v>
      </c>
      <c r="B7" s="11">
        <f>SUM(C7:G7)</f>
        <v>7</v>
      </c>
      <c r="C7" s="12">
        <f>'Показатель 3.1'!J9</f>
        <v>4</v>
      </c>
      <c r="D7" s="27">
        <f>'Показатель 3.2'!H10</f>
        <v>0</v>
      </c>
      <c r="E7" s="27">
        <f>'Показатель 3.3'!J8</f>
        <v>1</v>
      </c>
      <c r="F7" s="27">
        <f>'Показатель 4.1'!H8</f>
        <v>1</v>
      </c>
      <c r="G7" s="27">
        <f>'Показатель 4.2'!J8</f>
        <v>1</v>
      </c>
    </row>
    <row r="8" spans="1:8" s="13" customFormat="1" ht="15.95" customHeight="1" x14ac:dyDescent="0.2">
      <c r="A8" s="9" t="s">
        <v>12</v>
      </c>
      <c r="B8" s="11">
        <f>SUM(C8:G8)</f>
        <v>7</v>
      </c>
      <c r="C8" s="12">
        <f>'Показатель 3.1'!J10</f>
        <v>4</v>
      </c>
      <c r="D8" s="27">
        <f>'Показатель 3.2'!H11</f>
        <v>1</v>
      </c>
      <c r="E8" s="27">
        <f>'Показатель 3.3'!J9</f>
        <v>1</v>
      </c>
      <c r="F8" s="27">
        <f>'Показатель 4.1'!H9</f>
        <v>1</v>
      </c>
      <c r="G8" s="27">
        <f>'Показатель 4.2'!J9</f>
        <v>0</v>
      </c>
    </row>
    <row r="9" spans="1:8" s="13" customFormat="1" ht="15.95" customHeight="1" x14ac:dyDescent="0.2">
      <c r="A9" s="9" t="s">
        <v>13</v>
      </c>
      <c r="B9" s="11">
        <f>SUM(C9:G9)</f>
        <v>3</v>
      </c>
      <c r="C9" s="12">
        <f>'Показатель 3.1'!J11</f>
        <v>2</v>
      </c>
      <c r="D9" s="27">
        <f>'Показатель 3.2'!H12</f>
        <v>0</v>
      </c>
      <c r="E9" s="27">
        <f>'Показатель 3.3'!J10</f>
        <v>1</v>
      </c>
      <c r="F9" s="27">
        <f>'Показатель 4.1'!H10</f>
        <v>0</v>
      </c>
      <c r="G9" s="27">
        <f>'Показатель 4.2'!J10</f>
        <v>0</v>
      </c>
    </row>
    <row r="10" spans="1:8" s="13" customFormat="1" ht="15.95" customHeight="1" x14ac:dyDescent="0.2">
      <c r="A10" s="9" t="s">
        <v>14</v>
      </c>
      <c r="B10" s="11">
        <f>SUM(C10:G10)</f>
        <v>4</v>
      </c>
      <c r="C10" s="12">
        <f>'Показатель 3.1'!J12</f>
        <v>4</v>
      </c>
      <c r="D10" s="27">
        <f>'Показатель 3.2'!H13</f>
        <v>0</v>
      </c>
      <c r="E10" s="27">
        <f>'Показатель 3.3'!J11</f>
        <v>0</v>
      </c>
      <c r="F10" s="27">
        <f>'Показатель 4.1'!H11</f>
        <v>0</v>
      </c>
      <c r="G10" s="27">
        <f>'Показатель 4.2'!J11</f>
        <v>0</v>
      </c>
    </row>
    <row r="11" spans="1:8" s="22" customFormat="1" ht="15.95" customHeight="1" x14ac:dyDescent="0.2">
      <c r="A11" s="18" t="s">
        <v>15</v>
      </c>
      <c r="B11" s="20"/>
      <c r="C11" s="23"/>
      <c r="D11" s="28"/>
      <c r="E11" s="28"/>
      <c r="F11" s="28"/>
      <c r="G11" s="28"/>
    </row>
    <row r="12" spans="1:8" s="13" customFormat="1" ht="15.95" customHeight="1" x14ac:dyDescent="0.2">
      <c r="A12" s="9" t="s">
        <v>16</v>
      </c>
      <c r="B12" s="11">
        <f t="shared" ref="B12:B49" si="0">SUM(C12:G12)</f>
        <v>2</v>
      </c>
      <c r="C12" s="12">
        <f>'Показатель 3.1'!J14</f>
        <v>2</v>
      </c>
      <c r="D12" s="27">
        <f>'Показатель 3.2'!H15</f>
        <v>0</v>
      </c>
      <c r="E12" s="27">
        <f>'Показатель 3.3'!J13</f>
        <v>0</v>
      </c>
      <c r="F12" s="27">
        <f>'Показатель 4.1'!H13</f>
        <v>0</v>
      </c>
      <c r="G12" s="27">
        <f>'Показатель 4.2'!J13</f>
        <v>0</v>
      </c>
    </row>
    <row r="13" spans="1:8" s="13" customFormat="1" ht="15.95" customHeight="1" x14ac:dyDescent="0.2">
      <c r="A13" s="9" t="s">
        <v>17</v>
      </c>
      <c r="B13" s="11">
        <f t="shared" si="0"/>
        <v>3</v>
      </c>
      <c r="C13" s="12">
        <f>'Показатель 3.1'!J15</f>
        <v>2</v>
      </c>
      <c r="D13" s="27">
        <f>'Показатель 3.2'!H16</f>
        <v>0</v>
      </c>
      <c r="E13" s="27">
        <f>'Показатель 3.3'!J14</f>
        <v>0</v>
      </c>
      <c r="F13" s="27">
        <f>'Показатель 4.1'!H14</f>
        <v>1</v>
      </c>
      <c r="G13" s="27">
        <f>'Показатель 4.2'!J14</f>
        <v>0</v>
      </c>
    </row>
    <row r="14" spans="1:8" s="13" customFormat="1" ht="15.95" customHeight="1" x14ac:dyDescent="0.2">
      <c r="A14" s="9" t="s">
        <v>18</v>
      </c>
      <c r="B14" s="11">
        <f t="shared" si="0"/>
        <v>9</v>
      </c>
      <c r="C14" s="12">
        <f>'Показатель 3.1'!J16</f>
        <v>4</v>
      </c>
      <c r="D14" s="27">
        <f>'Показатель 3.2'!H17</f>
        <v>3</v>
      </c>
      <c r="E14" s="27">
        <f>'Показатель 3.3'!J15</f>
        <v>1</v>
      </c>
      <c r="F14" s="27">
        <f>'Показатель 4.1'!H15</f>
        <v>1</v>
      </c>
      <c r="G14" s="27">
        <f>'Показатель 4.2'!J15</f>
        <v>0</v>
      </c>
    </row>
    <row r="15" spans="1:8" s="13" customFormat="1" ht="15.95" customHeight="1" x14ac:dyDescent="0.2">
      <c r="A15" s="9" t="s">
        <v>19</v>
      </c>
      <c r="B15" s="11">
        <f t="shared" si="0"/>
        <v>7</v>
      </c>
      <c r="C15" s="12">
        <f>'Показатель 3.1'!J17</f>
        <v>1</v>
      </c>
      <c r="D15" s="27">
        <f>'Показатель 3.2'!H18</f>
        <v>3</v>
      </c>
      <c r="E15" s="27">
        <f>'Показатель 3.3'!J16</f>
        <v>1</v>
      </c>
      <c r="F15" s="27">
        <f>'Показатель 4.1'!H16</f>
        <v>1</v>
      </c>
      <c r="G15" s="27">
        <f>'Показатель 4.2'!J16</f>
        <v>1</v>
      </c>
    </row>
    <row r="16" spans="1:8" s="13" customFormat="1" ht="15.95" customHeight="1" x14ac:dyDescent="0.2">
      <c r="A16" s="9" t="s">
        <v>20</v>
      </c>
      <c r="B16" s="11">
        <f t="shared" si="0"/>
        <v>7</v>
      </c>
      <c r="C16" s="12">
        <f>'Показатель 3.1'!J18</f>
        <v>4</v>
      </c>
      <c r="D16" s="27">
        <f>'Показатель 3.2'!H19</f>
        <v>0</v>
      </c>
      <c r="E16" s="27">
        <f>'Показатель 3.3'!J17</f>
        <v>1</v>
      </c>
      <c r="F16" s="27">
        <f>'Показатель 4.1'!H17</f>
        <v>1</v>
      </c>
      <c r="G16" s="27">
        <f>'Показатель 4.2'!J17</f>
        <v>1</v>
      </c>
    </row>
    <row r="17" spans="1:7" s="13" customFormat="1" ht="15.95" customHeight="1" x14ac:dyDescent="0.2">
      <c r="A17" s="9" t="s">
        <v>21</v>
      </c>
      <c r="B17" s="11">
        <f t="shared" si="0"/>
        <v>10</v>
      </c>
      <c r="C17" s="12">
        <f>'Показатель 3.1'!J19</f>
        <v>4</v>
      </c>
      <c r="D17" s="27">
        <f>'Показатель 3.2'!H20</f>
        <v>3</v>
      </c>
      <c r="E17" s="27">
        <f>'Показатель 3.3'!J18</f>
        <v>1</v>
      </c>
      <c r="F17" s="27">
        <f>'Показатель 4.1'!H18</f>
        <v>1</v>
      </c>
      <c r="G17" s="27">
        <f>'Показатель 4.2'!J18</f>
        <v>1</v>
      </c>
    </row>
    <row r="18" spans="1:7" s="13" customFormat="1" ht="15.95" customHeight="1" x14ac:dyDescent="0.2">
      <c r="A18" s="9" t="s">
        <v>22</v>
      </c>
      <c r="B18" s="11">
        <f t="shared" si="0"/>
        <v>6</v>
      </c>
      <c r="C18" s="12">
        <f>'Показатель 3.1'!J20</f>
        <v>2</v>
      </c>
      <c r="D18" s="27">
        <f>'Показатель 3.2'!H21</f>
        <v>2</v>
      </c>
      <c r="E18" s="27">
        <f>'Показатель 3.3'!J19</f>
        <v>1</v>
      </c>
      <c r="F18" s="27">
        <f>'Показатель 4.1'!H19</f>
        <v>1</v>
      </c>
      <c r="G18" s="27">
        <f>'Показатель 4.2'!J19</f>
        <v>0</v>
      </c>
    </row>
    <row r="19" spans="1:7" s="13" customFormat="1" ht="15.95" customHeight="1" x14ac:dyDescent="0.2">
      <c r="A19" s="9" t="s">
        <v>23</v>
      </c>
      <c r="B19" s="11">
        <f t="shared" si="0"/>
        <v>6</v>
      </c>
      <c r="C19" s="12">
        <f>'Показатель 3.1'!J21</f>
        <v>4</v>
      </c>
      <c r="D19" s="27">
        <f>'Показатель 3.2'!H22</f>
        <v>2</v>
      </c>
      <c r="E19" s="27">
        <f>'Показатель 3.3'!J20</f>
        <v>0</v>
      </c>
      <c r="F19" s="27">
        <f>'Показатель 4.1'!H20</f>
        <v>0</v>
      </c>
      <c r="G19" s="27">
        <f>'Показатель 4.2'!J20</f>
        <v>0</v>
      </c>
    </row>
    <row r="20" spans="1:7" s="13" customFormat="1" ht="15.95" customHeight="1" x14ac:dyDescent="0.2">
      <c r="A20" s="9" t="s">
        <v>24</v>
      </c>
      <c r="B20" s="11">
        <f t="shared" si="0"/>
        <v>1</v>
      </c>
      <c r="C20" s="12">
        <f>'Показатель 3.1'!J22</f>
        <v>1</v>
      </c>
      <c r="D20" s="27">
        <f>'Показатель 3.2'!H23</f>
        <v>0</v>
      </c>
      <c r="E20" s="27">
        <f>'Показатель 3.3'!J21</f>
        <v>0</v>
      </c>
      <c r="F20" s="27">
        <f>'Показатель 4.1'!H21</f>
        <v>0</v>
      </c>
      <c r="G20" s="27">
        <f>'Показатель 4.2'!J21</f>
        <v>0</v>
      </c>
    </row>
    <row r="21" spans="1:7" s="13" customFormat="1" ht="15.95" customHeight="1" x14ac:dyDescent="0.2">
      <c r="A21" s="9" t="s">
        <v>25</v>
      </c>
      <c r="B21" s="11">
        <f t="shared" si="0"/>
        <v>4</v>
      </c>
      <c r="C21" s="12">
        <f>'Показатель 3.1'!J23</f>
        <v>0</v>
      </c>
      <c r="D21" s="27">
        <f>'Показатель 3.2'!H24</f>
        <v>2</v>
      </c>
      <c r="E21" s="27">
        <f>'Показатель 3.3'!J22</f>
        <v>1</v>
      </c>
      <c r="F21" s="27">
        <f>'Показатель 4.1'!H22</f>
        <v>1</v>
      </c>
      <c r="G21" s="27">
        <f>'Показатель 4.2'!J22</f>
        <v>0</v>
      </c>
    </row>
    <row r="22" spans="1:7" s="13" customFormat="1" ht="15.95" customHeight="1" x14ac:dyDescent="0.2">
      <c r="A22" s="9" t="s">
        <v>26</v>
      </c>
      <c r="B22" s="11">
        <f t="shared" si="0"/>
        <v>4</v>
      </c>
      <c r="C22" s="12">
        <f>'Показатель 3.1'!J24</f>
        <v>2</v>
      </c>
      <c r="D22" s="27">
        <f>'Показатель 3.2'!H25</f>
        <v>1</v>
      </c>
      <c r="E22" s="27">
        <f>'Показатель 3.3'!J23</f>
        <v>1</v>
      </c>
      <c r="F22" s="27">
        <f>'Показатель 4.1'!H23</f>
        <v>0</v>
      </c>
      <c r="G22" s="27">
        <f>'Показатель 4.2'!J23</f>
        <v>0</v>
      </c>
    </row>
    <row r="23" spans="1:7" s="13" customFormat="1" ht="15.95" customHeight="1" x14ac:dyDescent="0.2">
      <c r="A23" s="9" t="s">
        <v>27</v>
      </c>
      <c r="B23" s="11">
        <f t="shared" si="0"/>
        <v>1</v>
      </c>
      <c r="C23" s="12">
        <f>'Показатель 3.1'!J25</f>
        <v>1</v>
      </c>
      <c r="D23" s="27">
        <f>'Показатель 3.2'!H26</f>
        <v>0</v>
      </c>
      <c r="E23" s="27">
        <f>'Показатель 3.3'!J24</f>
        <v>0</v>
      </c>
      <c r="F23" s="27">
        <f>'Показатель 4.1'!H24</f>
        <v>0</v>
      </c>
      <c r="G23" s="27">
        <f>'Показатель 4.2'!J24</f>
        <v>0</v>
      </c>
    </row>
    <row r="24" spans="1:7" s="13" customFormat="1" ht="15.95" customHeight="1" x14ac:dyDescent="0.2">
      <c r="A24" s="9" t="s">
        <v>28</v>
      </c>
      <c r="B24" s="11">
        <f t="shared" si="0"/>
        <v>1</v>
      </c>
      <c r="C24" s="12">
        <f>'Показатель 3.1'!J26</f>
        <v>0</v>
      </c>
      <c r="D24" s="27">
        <f>'Показатель 3.2'!H27</f>
        <v>1</v>
      </c>
      <c r="E24" s="27">
        <f>'Показатель 3.3'!J25</f>
        <v>0</v>
      </c>
      <c r="F24" s="27">
        <f>'Показатель 4.1'!H25</f>
        <v>0</v>
      </c>
      <c r="G24" s="27">
        <f>'Показатель 4.2'!J25</f>
        <v>0</v>
      </c>
    </row>
    <row r="25" spans="1:7" s="13" customFormat="1" ht="15.95" customHeight="1" x14ac:dyDescent="0.2">
      <c r="A25" s="9" t="s">
        <v>29</v>
      </c>
      <c r="B25" s="11">
        <f t="shared" si="0"/>
        <v>10</v>
      </c>
      <c r="C25" s="12">
        <f>'Показатель 3.1'!J27</f>
        <v>4</v>
      </c>
      <c r="D25" s="27">
        <f>'Показатель 3.2'!H28</f>
        <v>3</v>
      </c>
      <c r="E25" s="27">
        <f>'Показатель 3.3'!J26</f>
        <v>1</v>
      </c>
      <c r="F25" s="27">
        <f>'Показатель 4.1'!H26</f>
        <v>1</v>
      </c>
      <c r="G25" s="27">
        <f>'Показатель 4.2'!J26</f>
        <v>1</v>
      </c>
    </row>
    <row r="26" spans="1:7" s="13" customFormat="1" ht="15.95" customHeight="1" x14ac:dyDescent="0.2">
      <c r="A26" s="9" t="s">
        <v>30</v>
      </c>
      <c r="B26" s="11">
        <f t="shared" si="0"/>
        <v>2</v>
      </c>
      <c r="C26" s="12">
        <f>'Показатель 3.1'!J28</f>
        <v>0</v>
      </c>
      <c r="D26" s="27">
        <f>'Показатель 3.2'!H29</f>
        <v>2</v>
      </c>
      <c r="E26" s="27">
        <f>'Показатель 3.3'!J27</f>
        <v>0</v>
      </c>
      <c r="F26" s="27">
        <f>'Показатель 4.1'!H27</f>
        <v>0</v>
      </c>
      <c r="G26" s="27">
        <f>'Показатель 4.2'!J27</f>
        <v>0</v>
      </c>
    </row>
    <row r="27" spans="1:7" s="13" customFormat="1" ht="15.95" customHeight="1" x14ac:dyDescent="0.2">
      <c r="A27" s="9" t="s">
        <v>31</v>
      </c>
      <c r="B27" s="11">
        <f t="shared" si="0"/>
        <v>2</v>
      </c>
      <c r="C27" s="12">
        <f>'Показатель 3.1'!J29</f>
        <v>2</v>
      </c>
      <c r="D27" s="27">
        <f>'Показатель 3.2'!H30</f>
        <v>0</v>
      </c>
      <c r="E27" s="27">
        <f>'Показатель 3.3'!J28</f>
        <v>0</v>
      </c>
      <c r="F27" s="27">
        <f>'Показатель 4.1'!H28</f>
        <v>0</v>
      </c>
      <c r="G27" s="27">
        <f>'Показатель 4.2'!J28</f>
        <v>0</v>
      </c>
    </row>
    <row r="28" spans="1:7" s="13" customFormat="1" ht="15.95" customHeight="1" x14ac:dyDescent="0.2">
      <c r="A28" s="9" t="s">
        <v>32</v>
      </c>
      <c r="B28" s="11">
        <f t="shared" si="0"/>
        <v>6</v>
      </c>
      <c r="C28" s="12">
        <f>'Показатель 3.1'!J30</f>
        <v>2</v>
      </c>
      <c r="D28" s="27">
        <f>'Показатель 3.2'!H31</f>
        <v>1</v>
      </c>
      <c r="E28" s="27">
        <f>'Показатель 3.3'!J29</f>
        <v>1</v>
      </c>
      <c r="F28" s="27">
        <f>'Показатель 4.1'!H29</f>
        <v>1</v>
      </c>
      <c r="G28" s="27">
        <f>'Показатель 4.2'!J29</f>
        <v>1</v>
      </c>
    </row>
    <row r="29" spans="1:7" s="13" customFormat="1" ht="15.95" customHeight="1" x14ac:dyDescent="0.2">
      <c r="A29" s="9" t="s">
        <v>33</v>
      </c>
      <c r="B29" s="11">
        <f t="shared" si="0"/>
        <v>9</v>
      </c>
      <c r="C29" s="12">
        <f>'Показатель 3.1'!J31</f>
        <v>4</v>
      </c>
      <c r="D29" s="27">
        <f>'Показатель 3.2'!H32</f>
        <v>3</v>
      </c>
      <c r="E29" s="27">
        <f>'Показатель 3.3'!J30</f>
        <v>1</v>
      </c>
      <c r="F29" s="27">
        <f>'Показатель 4.1'!H30</f>
        <v>0</v>
      </c>
      <c r="G29" s="27">
        <f>'Показатель 4.2'!J30</f>
        <v>1</v>
      </c>
    </row>
    <row r="30" spans="1:7" s="13" customFormat="1" ht="15.95" customHeight="1" x14ac:dyDescent="0.2">
      <c r="A30" s="9" t="s">
        <v>34</v>
      </c>
      <c r="B30" s="11">
        <f t="shared" si="0"/>
        <v>4</v>
      </c>
      <c r="C30" s="12">
        <f>'Показатель 3.1'!J32</f>
        <v>1</v>
      </c>
      <c r="D30" s="27">
        <f>'Показатель 3.2'!H33</f>
        <v>1</v>
      </c>
      <c r="E30" s="27">
        <f>'Показатель 3.3'!J31</f>
        <v>1</v>
      </c>
      <c r="F30" s="27">
        <f>'Показатель 4.1'!H31</f>
        <v>0</v>
      </c>
      <c r="G30" s="27">
        <f>'Показатель 4.2'!J31</f>
        <v>1</v>
      </c>
    </row>
    <row r="31" spans="1:7" s="13" customFormat="1" ht="15.95" customHeight="1" x14ac:dyDescent="0.2">
      <c r="A31" s="9" t="s">
        <v>35</v>
      </c>
      <c r="B31" s="11">
        <f t="shared" si="0"/>
        <v>1</v>
      </c>
      <c r="C31" s="12">
        <f>'Показатель 3.1'!J33</f>
        <v>0</v>
      </c>
      <c r="D31" s="27">
        <f>'Показатель 3.2'!H34</f>
        <v>0</v>
      </c>
      <c r="E31" s="27">
        <f>'Показатель 3.3'!J32</f>
        <v>0</v>
      </c>
      <c r="F31" s="27">
        <f>'Показатель 4.1'!H32</f>
        <v>0</v>
      </c>
      <c r="G31" s="27">
        <f>'Показатель 4.2'!J32</f>
        <v>1</v>
      </c>
    </row>
    <row r="32" spans="1:7" s="13" customFormat="1" ht="15.95" customHeight="1" x14ac:dyDescent="0.2">
      <c r="A32" s="9" t="s">
        <v>36</v>
      </c>
      <c r="B32" s="11">
        <f t="shared" si="0"/>
        <v>5</v>
      </c>
      <c r="C32" s="12">
        <f>'Показатель 3.1'!J34</f>
        <v>2</v>
      </c>
      <c r="D32" s="27">
        <f>'Показатель 3.2'!H35</f>
        <v>0</v>
      </c>
      <c r="E32" s="27">
        <f>'Показатель 3.3'!J33</f>
        <v>1</v>
      </c>
      <c r="F32" s="27">
        <f>'Показатель 4.1'!H33</f>
        <v>1</v>
      </c>
      <c r="G32" s="27">
        <f>'Показатель 4.2'!J33</f>
        <v>1</v>
      </c>
    </row>
    <row r="33" spans="1:7" s="13" customFormat="1" ht="15.95" customHeight="1" x14ac:dyDescent="0.2">
      <c r="A33" s="9" t="s">
        <v>37</v>
      </c>
      <c r="B33" s="11">
        <f t="shared" si="0"/>
        <v>5</v>
      </c>
      <c r="C33" s="12">
        <f>'Показатель 3.1'!J35</f>
        <v>1</v>
      </c>
      <c r="D33" s="27">
        <f>'Показатель 3.2'!H36</f>
        <v>3</v>
      </c>
      <c r="E33" s="27">
        <f>'Показатель 3.3'!J34</f>
        <v>1</v>
      </c>
      <c r="F33" s="27">
        <f>'Показатель 4.1'!H34</f>
        <v>0</v>
      </c>
      <c r="G33" s="27">
        <f>'Показатель 4.2'!J34</f>
        <v>0</v>
      </c>
    </row>
    <row r="34" spans="1:7" s="13" customFormat="1" ht="15.95" customHeight="1" x14ac:dyDescent="0.2">
      <c r="A34" s="9" t="s">
        <v>38</v>
      </c>
      <c r="B34" s="11">
        <f t="shared" si="0"/>
        <v>6.5</v>
      </c>
      <c r="C34" s="12">
        <f>'Показатель 3.1'!J36</f>
        <v>4</v>
      </c>
      <c r="D34" s="27">
        <f>'Показатель 3.2'!H37</f>
        <v>1</v>
      </c>
      <c r="E34" s="27">
        <f>'Показатель 3.3'!J35</f>
        <v>1</v>
      </c>
      <c r="F34" s="27">
        <f>'Показатель 4.1'!H35</f>
        <v>0</v>
      </c>
      <c r="G34" s="27">
        <f>'Показатель 4.2'!J35</f>
        <v>0.5</v>
      </c>
    </row>
    <row r="35" spans="1:7" s="13" customFormat="1" ht="15.95" customHeight="1" x14ac:dyDescent="0.2">
      <c r="A35" s="9" t="s">
        <v>39</v>
      </c>
      <c r="B35" s="11">
        <f t="shared" si="0"/>
        <v>2</v>
      </c>
      <c r="C35" s="12">
        <f>'Показатель 3.1'!J37</f>
        <v>0</v>
      </c>
      <c r="D35" s="27">
        <f>'Показатель 3.2'!H38</f>
        <v>1</v>
      </c>
      <c r="E35" s="27">
        <f>'Показатель 3.3'!J36</f>
        <v>0</v>
      </c>
      <c r="F35" s="27">
        <f>'Показатель 4.1'!H36</f>
        <v>0</v>
      </c>
      <c r="G35" s="27">
        <f>'Показатель 4.2'!J36</f>
        <v>1</v>
      </c>
    </row>
    <row r="36" spans="1:7" s="13" customFormat="1" ht="15.95" customHeight="1" x14ac:dyDescent="0.2">
      <c r="A36" s="9" t="s">
        <v>40</v>
      </c>
      <c r="B36" s="11">
        <f t="shared" si="0"/>
        <v>7.5</v>
      </c>
      <c r="C36" s="12">
        <f>'Показатель 3.1'!J38</f>
        <v>2</v>
      </c>
      <c r="D36" s="27">
        <f>'Показатель 3.2'!H39</f>
        <v>3</v>
      </c>
      <c r="E36" s="27">
        <f>'Показатель 3.3'!J37</f>
        <v>0.5</v>
      </c>
      <c r="F36" s="27">
        <f>'Показатель 4.1'!H37</f>
        <v>1</v>
      </c>
      <c r="G36" s="27">
        <f>'Показатель 4.2'!J37</f>
        <v>1</v>
      </c>
    </row>
    <row r="37" spans="1:7" s="13" customFormat="1" ht="15.95" customHeight="1" x14ac:dyDescent="0.2">
      <c r="A37" s="9" t="s">
        <v>41</v>
      </c>
      <c r="B37" s="11">
        <f t="shared" si="0"/>
        <v>5</v>
      </c>
      <c r="C37" s="12">
        <f>'Показатель 3.1'!J39</f>
        <v>4</v>
      </c>
      <c r="D37" s="27">
        <f>'Показатель 3.2'!H40</f>
        <v>0.5</v>
      </c>
      <c r="E37" s="27">
        <f>'Показатель 3.3'!J38</f>
        <v>0</v>
      </c>
      <c r="F37" s="27">
        <f>'Показатель 4.1'!H38</f>
        <v>0</v>
      </c>
      <c r="G37" s="27">
        <f>'Показатель 4.2'!J38</f>
        <v>0.5</v>
      </c>
    </row>
    <row r="38" spans="1:7" s="13" customFormat="1" ht="15.95" customHeight="1" x14ac:dyDescent="0.2">
      <c r="A38" s="9" t="s">
        <v>42</v>
      </c>
      <c r="B38" s="11">
        <f t="shared" si="0"/>
        <v>7</v>
      </c>
      <c r="C38" s="12">
        <f>'Показатель 3.1'!J40</f>
        <v>2</v>
      </c>
      <c r="D38" s="27">
        <f>'Показатель 3.2'!H41</f>
        <v>2</v>
      </c>
      <c r="E38" s="27">
        <f>'Показатель 3.3'!J39</f>
        <v>1</v>
      </c>
      <c r="F38" s="27">
        <f>'Показатель 4.1'!H39</f>
        <v>1</v>
      </c>
      <c r="G38" s="27">
        <f>'Показатель 4.2'!J39</f>
        <v>1</v>
      </c>
    </row>
    <row r="39" spans="1:7" s="13" customFormat="1" ht="15.95" customHeight="1" x14ac:dyDescent="0.2">
      <c r="A39" s="9" t="s">
        <v>43</v>
      </c>
      <c r="B39" s="11">
        <f t="shared" si="0"/>
        <v>10</v>
      </c>
      <c r="C39" s="12">
        <f>'Показатель 3.1'!J41</f>
        <v>4</v>
      </c>
      <c r="D39" s="27">
        <f>'Показатель 3.2'!H42</f>
        <v>3</v>
      </c>
      <c r="E39" s="27">
        <f>'Показатель 3.3'!J40</f>
        <v>1</v>
      </c>
      <c r="F39" s="27">
        <f>'Показатель 4.1'!H40</f>
        <v>1</v>
      </c>
      <c r="G39" s="27">
        <f>'Показатель 4.2'!J40</f>
        <v>1</v>
      </c>
    </row>
    <row r="40" spans="1:7" s="13" customFormat="1" ht="15.95" customHeight="1" x14ac:dyDescent="0.2">
      <c r="A40" s="9" t="s">
        <v>44</v>
      </c>
      <c r="B40" s="11">
        <f t="shared" si="0"/>
        <v>5</v>
      </c>
      <c r="C40" s="12">
        <f>'Показатель 3.1'!J42</f>
        <v>2</v>
      </c>
      <c r="D40" s="27">
        <f>'Показатель 3.2'!H43</f>
        <v>0</v>
      </c>
      <c r="E40" s="27">
        <f>'Показатель 3.3'!J41</f>
        <v>1</v>
      </c>
      <c r="F40" s="27">
        <f>'Показатель 4.1'!H41</f>
        <v>1</v>
      </c>
      <c r="G40" s="27">
        <f>'Показатель 4.2'!J41</f>
        <v>1</v>
      </c>
    </row>
    <row r="41" spans="1:7" s="13" customFormat="1" ht="15.95" customHeight="1" x14ac:dyDescent="0.2">
      <c r="A41" s="9" t="s">
        <v>45</v>
      </c>
      <c r="B41" s="11">
        <f t="shared" si="0"/>
        <v>7</v>
      </c>
      <c r="C41" s="12">
        <f>'Показатель 3.1'!J43</f>
        <v>4</v>
      </c>
      <c r="D41" s="27">
        <f>'Показатель 3.2'!H44</f>
        <v>0</v>
      </c>
      <c r="E41" s="27">
        <f>'Показатель 3.3'!J42</f>
        <v>1</v>
      </c>
      <c r="F41" s="27">
        <f>'Показатель 4.1'!H42</f>
        <v>1</v>
      </c>
      <c r="G41" s="27">
        <f>'Показатель 4.2'!J42</f>
        <v>1</v>
      </c>
    </row>
    <row r="42" spans="1:7" s="13" customFormat="1" ht="15.95" customHeight="1" x14ac:dyDescent="0.2">
      <c r="A42" s="9" t="s">
        <v>46</v>
      </c>
      <c r="B42" s="11">
        <f t="shared" si="0"/>
        <v>5</v>
      </c>
      <c r="C42" s="12">
        <f>'Показатель 3.1'!J44</f>
        <v>4</v>
      </c>
      <c r="D42" s="27">
        <f>'Показатель 3.2'!H45</f>
        <v>0</v>
      </c>
      <c r="E42" s="27">
        <f>'Показатель 3.3'!J43</f>
        <v>0</v>
      </c>
      <c r="F42" s="27">
        <f>'Показатель 4.1'!H43</f>
        <v>1</v>
      </c>
      <c r="G42" s="27">
        <f>'Показатель 4.2'!J43</f>
        <v>0</v>
      </c>
    </row>
    <row r="43" spans="1:7" s="13" customFormat="1" ht="15.95" customHeight="1" x14ac:dyDescent="0.2">
      <c r="A43" s="9" t="s">
        <v>47</v>
      </c>
      <c r="B43" s="11">
        <f t="shared" si="0"/>
        <v>1</v>
      </c>
      <c r="C43" s="12">
        <f>'Показатель 3.1'!J45</f>
        <v>0</v>
      </c>
      <c r="D43" s="27">
        <f>'Показатель 3.2'!H46</f>
        <v>0</v>
      </c>
      <c r="E43" s="27">
        <f>'Показатель 3.3'!J44</f>
        <v>1</v>
      </c>
      <c r="F43" s="27">
        <f>'Показатель 4.1'!H44</f>
        <v>0</v>
      </c>
      <c r="G43" s="27">
        <f>'Показатель 4.2'!J44</f>
        <v>0</v>
      </c>
    </row>
    <row r="44" spans="1:7" s="13" customFormat="1" ht="15.95" customHeight="1" x14ac:dyDescent="0.2">
      <c r="A44" s="9" t="s">
        <v>48</v>
      </c>
      <c r="B44" s="11">
        <f t="shared" si="0"/>
        <v>4</v>
      </c>
      <c r="C44" s="12">
        <f>'Показатель 3.1'!J46</f>
        <v>0</v>
      </c>
      <c r="D44" s="27">
        <f>'Показатель 3.2'!H47</f>
        <v>2</v>
      </c>
      <c r="E44" s="27">
        <f>'Показатель 3.3'!J45</f>
        <v>1</v>
      </c>
      <c r="F44" s="27">
        <f>'Показатель 4.1'!H45</f>
        <v>1</v>
      </c>
      <c r="G44" s="27">
        <f>'Показатель 4.2'!J45</f>
        <v>0</v>
      </c>
    </row>
    <row r="45" spans="1:7" s="13" customFormat="1" ht="15.95" customHeight="1" x14ac:dyDescent="0.2">
      <c r="A45" s="9" t="s">
        <v>49</v>
      </c>
      <c r="B45" s="11">
        <f t="shared" si="0"/>
        <v>4.5</v>
      </c>
      <c r="C45" s="12">
        <f>'Показатель 3.1'!J47</f>
        <v>4</v>
      </c>
      <c r="D45" s="27">
        <f>'Показатель 3.2'!H48</f>
        <v>0</v>
      </c>
      <c r="E45" s="27">
        <f>'Показатель 3.3'!J46</f>
        <v>0</v>
      </c>
      <c r="F45" s="27">
        <f>'Показатель 4.1'!H46</f>
        <v>0</v>
      </c>
      <c r="G45" s="27">
        <f>'Показатель 4.2'!J46</f>
        <v>0.5</v>
      </c>
    </row>
    <row r="46" spans="1:7" s="13" customFormat="1" ht="15.95" customHeight="1" x14ac:dyDescent="0.2">
      <c r="A46" s="9" t="s">
        <v>50</v>
      </c>
      <c r="B46" s="11">
        <f t="shared" si="0"/>
        <v>8</v>
      </c>
      <c r="C46" s="12">
        <f>'Показатель 3.1'!J48</f>
        <v>4</v>
      </c>
      <c r="D46" s="27">
        <f>'Показатель 3.2'!H49</f>
        <v>3</v>
      </c>
      <c r="E46" s="27">
        <f>'Показатель 3.3'!J47</f>
        <v>0</v>
      </c>
      <c r="F46" s="27">
        <f>'Показатель 4.1'!H47</f>
        <v>1</v>
      </c>
      <c r="G46" s="27">
        <f>'Показатель 4.2'!J47</f>
        <v>0</v>
      </c>
    </row>
    <row r="47" spans="1:7" s="13" customFormat="1" ht="15.95" customHeight="1" x14ac:dyDescent="0.2">
      <c r="A47" s="9" t="s">
        <v>51</v>
      </c>
      <c r="B47" s="11">
        <f t="shared" si="0"/>
        <v>10</v>
      </c>
      <c r="C47" s="12">
        <f>'Показатель 3.1'!J49</f>
        <v>4</v>
      </c>
      <c r="D47" s="27">
        <f>'Показатель 3.2'!H50</f>
        <v>3</v>
      </c>
      <c r="E47" s="27">
        <f>'Показатель 3.3'!J48</f>
        <v>1</v>
      </c>
      <c r="F47" s="27">
        <f>'Показатель 4.1'!H48</f>
        <v>1</v>
      </c>
      <c r="G47" s="27">
        <f>'Показатель 4.2'!J48</f>
        <v>1</v>
      </c>
    </row>
    <row r="48" spans="1:7" s="13" customFormat="1" ht="15.95" customHeight="1" x14ac:dyDescent="0.2">
      <c r="A48" s="9" t="s">
        <v>52</v>
      </c>
      <c r="B48" s="11">
        <f t="shared" si="0"/>
        <v>7</v>
      </c>
      <c r="C48" s="12">
        <f>'Показатель 3.1'!J50</f>
        <v>2</v>
      </c>
      <c r="D48" s="27">
        <f>'Показатель 3.2'!H51</f>
        <v>2</v>
      </c>
      <c r="E48" s="27">
        <f>'Показатель 3.3'!J49</f>
        <v>1</v>
      </c>
      <c r="F48" s="27">
        <f>'Показатель 4.1'!H49</f>
        <v>1</v>
      </c>
      <c r="G48" s="27">
        <f>'Показатель 4.2'!J49</f>
        <v>1</v>
      </c>
    </row>
    <row r="49" spans="1:7" s="13" customFormat="1" ht="15.95" customHeight="1" x14ac:dyDescent="0.2">
      <c r="A49" s="9" t="s">
        <v>53</v>
      </c>
      <c r="B49" s="11">
        <f t="shared" si="0"/>
        <v>10</v>
      </c>
      <c r="C49" s="12">
        <f>'Показатель 3.1'!J51</f>
        <v>4</v>
      </c>
      <c r="D49" s="27">
        <f>'Показатель 3.2'!H52</f>
        <v>3</v>
      </c>
      <c r="E49" s="27">
        <f>'Показатель 3.3'!J50</f>
        <v>1</v>
      </c>
      <c r="F49" s="27">
        <f>'Показатель 4.1'!H50</f>
        <v>1</v>
      </c>
      <c r="G49" s="27">
        <f>'Показатель 4.2'!J50</f>
        <v>1</v>
      </c>
    </row>
  </sheetData>
  <mergeCells count="1">
    <mergeCell ref="A1:G1"/>
  </mergeCells>
  <pageMargins left="1.299212598425197" right="0.70866141732283472" top="0.35433070866141736" bottom="0.35433070866141736" header="0.31496062992125984" footer="0.31496062992125984"/>
  <pageSetup paperSize="9" scale="6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view="pageBreakPreview" zoomScale="98" zoomScaleNormal="100" zoomScaleSheetLayoutView="98" workbookViewId="0">
      <pane ySplit="4" topLeftCell="A5" activePane="bottomLeft" state="frozen"/>
      <selection activeCell="G50" sqref="G50"/>
      <selection pane="bottomLeft" activeCell="G50" sqref="G50"/>
    </sheetView>
  </sheetViews>
  <sheetFormatPr defaultRowHeight="15" x14ac:dyDescent="0.25"/>
  <cols>
    <col min="1" max="1" width="6.140625" customWidth="1"/>
    <col min="2" max="2" width="138.7109375" customWidth="1"/>
    <col min="3" max="3" width="7.42578125" customWidth="1"/>
  </cols>
  <sheetData>
    <row r="1" spans="1:3" ht="15.75" x14ac:dyDescent="0.25">
      <c r="A1" s="167" t="s">
        <v>55</v>
      </c>
      <c r="B1" s="167"/>
      <c r="C1" s="167"/>
    </row>
    <row r="2" spans="1:3" x14ac:dyDescent="0.25">
      <c r="A2" s="29"/>
      <c r="B2" s="29"/>
      <c r="C2" s="30"/>
    </row>
    <row r="3" spans="1:3" ht="15" customHeight="1" x14ac:dyDescent="0.25">
      <c r="A3" s="168" t="s">
        <v>56</v>
      </c>
      <c r="B3" s="169" t="s">
        <v>57</v>
      </c>
      <c r="C3" s="169" t="s">
        <v>58</v>
      </c>
    </row>
    <row r="4" spans="1:3" x14ac:dyDescent="0.25">
      <c r="A4" s="168"/>
      <c r="B4" s="169"/>
      <c r="C4" s="169"/>
    </row>
    <row r="5" spans="1:3" x14ac:dyDescent="0.25">
      <c r="A5" s="31" t="s">
        <v>59</v>
      </c>
      <c r="B5" s="32" t="s">
        <v>60</v>
      </c>
      <c r="C5" s="33">
        <f>C8+C13+C19</f>
        <v>8</v>
      </c>
    </row>
    <row r="6" spans="1:3" ht="20.25" customHeight="1" x14ac:dyDescent="0.25">
      <c r="A6" s="170" t="s">
        <v>61</v>
      </c>
      <c r="B6" s="34" t="s">
        <v>62</v>
      </c>
      <c r="C6" s="171"/>
    </row>
    <row r="7" spans="1:3" ht="71.25" customHeight="1" x14ac:dyDescent="0.25">
      <c r="A7" s="170"/>
      <c r="B7" s="35" t="s">
        <v>63</v>
      </c>
      <c r="C7" s="171"/>
    </row>
    <row r="8" spans="1:3" x14ac:dyDescent="0.25">
      <c r="A8" s="36"/>
      <c r="B8" s="37" t="s">
        <v>64</v>
      </c>
      <c r="C8" s="38">
        <v>4</v>
      </c>
    </row>
    <row r="9" spans="1:3" x14ac:dyDescent="0.25">
      <c r="A9" s="36"/>
      <c r="B9" s="39" t="s">
        <v>65</v>
      </c>
      <c r="C9" s="38">
        <v>2</v>
      </c>
    </row>
    <row r="10" spans="1:3" x14ac:dyDescent="0.25">
      <c r="A10" s="36"/>
      <c r="B10" s="40" t="s">
        <v>66</v>
      </c>
      <c r="C10" s="38">
        <v>0</v>
      </c>
    </row>
    <row r="11" spans="1:3" ht="22.5" customHeight="1" x14ac:dyDescent="0.25">
      <c r="A11" s="165" t="s">
        <v>67</v>
      </c>
      <c r="B11" s="34" t="s">
        <v>68</v>
      </c>
      <c r="C11" s="166"/>
    </row>
    <row r="12" spans="1:3" ht="227.25" customHeight="1" x14ac:dyDescent="0.25">
      <c r="A12" s="165"/>
      <c r="B12" s="41" t="s">
        <v>69</v>
      </c>
      <c r="C12" s="166"/>
    </row>
    <row r="13" spans="1:3" x14ac:dyDescent="0.25">
      <c r="A13" s="42"/>
      <c r="B13" s="37" t="s">
        <v>70</v>
      </c>
      <c r="C13" s="38">
        <v>3</v>
      </c>
    </row>
    <row r="14" spans="1:3" x14ac:dyDescent="0.25">
      <c r="A14" s="42"/>
      <c r="B14" s="37" t="s">
        <v>71</v>
      </c>
      <c r="C14" s="38">
        <v>2</v>
      </c>
    </row>
    <row r="15" spans="1:3" x14ac:dyDescent="0.25">
      <c r="A15" s="42"/>
      <c r="B15" s="39" t="s">
        <v>72</v>
      </c>
      <c r="C15" s="38">
        <v>1</v>
      </c>
    </row>
    <row r="16" spans="1:3" x14ac:dyDescent="0.25">
      <c r="A16" s="42"/>
      <c r="B16" s="39" t="s">
        <v>73</v>
      </c>
      <c r="C16" s="38">
        <v>0</v>
      </c>
    </row>
    <row r="17" spans="1:3" ht="30.75" customHeight="1" x14ac:dyDescent="0.25">
      <c r="A17" s="165" t="s">
        <v>74</v>
      </c>
      <c r="B17" s="34" t="s">
        <v>75</v>
      </c>
      <c r="C17" s="166"/>
    </row>
    <row r="18" spans="1:3" ht="27" customHeight="1" x14ac:dyDescent="0.25">
      <c r="A18" s="165"/>
      <c r="B18" s="41" t="s">
        <v>76</v>
      </c>
      <c r="C18" s="166"/>
    </row>
    <row r="19" spans="1:3" x14ac:dyDescent="0.25">
      <c r="A19" s="43"/>
      <c r="B19" s="37" t="s">
        <v>77</v>
      </c>
      <c r="C19" s="44">
        <v>1</v>
      </c>
    </row>
    <row r="20" spans="1:3" x14ac:dyDescent="0.25">
      <c r="A20" s="43"/>
      <c r="B20" s="37" t="s">
        <v>78</v>
      </c>
      <c r="C20" s="44">
        <v>0</v>
      </c>
    </row>
    <row r="21" spans="1:3" x14ac:dyDescent="0.25">
      <c r="A21" s="45" t="s">
        <v>79</v>
      </c>
      <c r="B21" s="32" t="s">
        <v>80</v>
      </c>
      <c r="C21" s="33">
        <f>C24+C28</f>
        <v>2</v>
      </c>
    </row>
    <row r="22" spans="1:3" ht="33.75" customHeight="1" x14ac:dyDescent="0.25">
      <c r="A22" s="161" t="s">
        <v>81</v>
      </c>
      <c r="B22" s="34" t="s">
        <v>82</v>
      </c>
      <c r="C22" s="163"/>
    </row>
    <row r="23" spans="1:3" ht="106.5" customHeight="1" x14ac:dyDescent="0.25">
      <c r="A23" s="162"/>
      <c r="B23" s="41" t="s">
        <v>83</v>
      </c>
      <c r="C23" s="164"/>
    </row>
    <row r="24" spans="1:3" x14ac:dyDescent="0.25">
      <c r="A24" s="46"/>
      <c r="B24" s="37" t="s">
        <v>84</v>
      </c>
      <c r="C24" s="38">
        <v>1</v>
      </c>
    </row>
    <row r="25" spans="1:3" x14ac:dyDescent="0.25">
      <c r="A25" s="46"/>
      <c r="B25" s="37" t="s">
        <v>85</v>
      </c>
      <c r="C25" s="38">
        <v>0</v>
      </c>
    </row>
    <row r="26" spans="1:3" ht="42.75" customHeight="1" x14ac:dyDescent="0.25">
      <c r="A26" s="161" t="s">
        <v>86</v>
      </c>
      <c r="B26" s="34" t="s">
        <v>87</v>
      </c>
      <c r="C26" s="163"/>
    </row>
    <row r="27" spans="1:3" ht="52.5" customHeight="1" x14ac:dyDescent="0.25">
      <c r="A27" s="162"/>
      <c r="B27" s="41" t="s">
        <v>88</v>
      </c>
      <c r="C27" s="164"/>
    </row>
    <row r="28" spans="1:3" ht="25.5" x14ac:dyDescent="0.25">
      <c r="A28" s="46"/>
      <c r="B28" s="37" t="s">
        <v>89</v>
      </c>
      <c r="C28" s="38">
        <v>1</v>
      </c>
    </row>
    <row r="29" spans="1:3" x14ac:dyDescent="0.25">
      <c r="A29" s="46"/>
      <c r="B29" s="37" t="s">
        <v>90</v>
      </c>
      <c r="C29" s="38">
        <v>0</v>
      </c>
    </row>
    <row r="30" spans="1:3" x14ac:dyDescent="0.25">
      <c r="A30" s="47"/>
      <c r="B30" s="48" t="s">
        <v>91</v>
      </c>
      <c r="C30" s="49">
        <f>C5+C21</f>
        <v>10</v>
      </c>
    </row>
    <row r="32" spans="1:3" x14ac:dyDescent="0.25">
      <c r="B32">
        <v>0.5</v>
      </c>
    </row>
  </sheetData>
  <mergeCells count="14">
    <mergeCell ref="A1:C1"/>
    <mergeCell ref="A3:A4"/>
    <mergeCell ref="B3:B4"/>
    <mergeCell ref="C3:C4"/>
    <mergeCell ref="A6:A7"/>
    <mergeCell ref="C6:C7"/>
    <mergeCell ref="A26:A27"/>
    <mergeCell ref="C26:C27"/>
    <mergeCell ref="A11:A12"/>
    <mergeCell ref="C11:C12"/>
    <mergeCell ref="A17:A18"/>
    <mergeCell ref="C17:C18"/>
    <mergeCell ref="A22:A23"/>
    <mergeCell ref="C22:C23"/>
  </mergeCells>
  <pageMargins left="0.70866141732283472" right="0.70866141732283472" top="0.35433070866141736" bottom="0.35433070866141736" header="0.31496062992125984" footer="0.31496062992125984"/>
  <pageSetup paperSize="9" scale="5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2"/>
  <sheetViews>
    <sheetView view="pageBreakPreview" zoomScale="70" zoomScaleNormal="100" zoomScaleSheetLayoutView="70" workbookViewId="0">
      <pane ySplit="7" topLeftCell="A47" activePane="bottomLeft" state="frozenSplit"/>
      <selection activeCell="G50" sqref="G50"/>
      <selection pane="bottomLeft" activeCell="G50" sqref="G50"/>
    </sheetView>
  </sheetViews>
  <sheetFormatPr defaultRowHeight="12.75" x14ac:dyDescent="0.2"/>
  <cols>
    <col min="1" max="1" width="4.28515625" style="91" customWidth="1"/>
    <col min="2" max="2" width="22.7109375" style="1" customWidth="1"/>
    <col min="3" max="3" width="40.28515625" style="1" customWidth="1"/>
    <col min="4" max="4" width="16.42578125" style="1" customWidth="1"/>
    <col min="5" max="5" width="20" style="1" customWidth="1"/>
    <col min="6" max="6" width="21.5703125" style="92" customWidth="1"/>
    <col min="7" max="7" width="12.85546875" style="92" customWidth="1"/>
    <col min="8" max="9" width="10.85546875" style="92" customWidth="1"/>
    <col min="10" max="10" width="9.85546875" style="92" customWidth="1"/>
    <col min="11" max="11" width="36.140625" style="98" customWidth="1"/>
    <col min="12" max="12" width="46" style="92" customWidth="1"/>
    <col min="13" max="13" width="9.140625" style="1"/>
    <col min="14" max="14" width="40" style="58" customWidth="1"/>
    <col min="15" max="16384" width="9.140625" style="1"/>
  </cols>
  <sheetData>
    <row r="1" spans="1:14" s="54" customFormat="1" ht="24.75" customHeight="1" x14ac:dyDescent="0.2">
      <c r="A1" s="50" t="s">
        <v>92</v>
      </c>
      <c r="B1" s="51"/>
      <c r="C1" s="51"/>
      <c r="D1" s="51"/>
      <c r="E1" s="51"/>
      <c r="F1" s="51"/>
      <c r="G1" s="51"/>
      <c r="H1" s="51"/>
      <c r="I1" s="51"/>
      <c r="J1" s="51"/>
      <c r="K1" s="52"/>
      <c r="L1" s="51"/>
      <c r="M1" s="53"/>
    </row>
    <row r="2" spans="1:14" ht="15" customHeight="1" x14ac:dyDescent="0.2">
      <c r="A2" s="55" t="s">
        <v>93</v>
      </c>
      <c r="B2" s="55"/>
      <c r="C2" s="56"/>
      <c r="D2" s="56"/>
      <c r="E2" s="56"/>
      <c r="F2" s="56"/>
      <c r="G2" s="56"/>
      <c r="H2" s="56"/>
      <c r="I2" s="56"/>
      <c r="J2" s="56"/>
      <c r="K2" s="57"/>
      <c r="L2" s="56"/>
      <c r="M2" s="58"/>
      <c r="N2" s="1"/>
    </row>
    <row r="3" spans="1:14" ht="57.75" customHeight="1" x14ac:dyDescent="0.2">
      <c r="A3" s="174" t="str">
        <f>'Методика II этап'!B7</f>
        <v>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Публикация отдельных составляющих в целях оценки показателя не учитывается. Проект решения об исполнении бюджета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v>
      </c>
      <c r="B3" s="174"/>
      <c r="C3" s="174"/>
      <c r="D3" s="174"/>
      <c r="E3" s="174"/>
      <c r="F3" s="174"/>
      <c r="G3" s="174"/>
      <c r="H3" s="174"/>
      <c r="I3" s="174"/>
      <c r="J3" s="174"/>
      <c r="K3" s="174"/>
      <c r="L3" s="174"/>
      <c r="M3" s="58"/>
      <c r="N3" s="1"/>
    </row>
    <row r="4" spans="1:14" s="54" customFormat="1" ht="64.5" customHeight="1" x14ac:dyDescent="0.2">
      <c r="A4" s="175" t="s">
        <v>56</v>
      </c>
      <c r="B4" s="5" t="s">
        <v>94</v>
      </c>
      <c r="C4" s="5" t="str">
        <f>'Методика II этап'!B6</f>
        <v>Опубликование проекта решения об исполнении бюджета муниципального образования за отчетный финансовый год на портале (сайте)</v>
      </c>
      <c r="D4" s="5" t="s">
        <v>95</v>
      </c>
      <c r="E4" s="175" t="s">
        <v>96</v>
      </c>
      <c r="F4" s="175" t="s">
        <v>97</v>
      </c>
      <c r="G4" s="175"/>
      <c r="H4" s="175"/>
      <c r="I4" s="175"/>
      <c r="J4" s="175"/>
      <c r="K4" s="175" t="s">
        <v>98</v>
      </c>
      <c r="L4" s="175" t="s">
        <v>99</v>
      </c>
      <c r="N4" s="59"/>
    </row>
    <row r="5" spans="1:14" s="60" customFormat="1" ht="40.5" x14ac:dyDescent="0.2">
      <c r="A5" s="175"/>
      <c r="B5" s="175" t="s">
        <v>100</v>
      </c>
      <c r="C5" s="7" t="str">
        <f>'Методика II этап'!B8</f>
        <v>Опубликован в структурированном виде с указанием полных или кратких наименований всех составляющих</v>
      </c>
      <c r="D5" s="173" t="s">
        <v>101</v>
      </c>
      <c r="E5" s="175"/>
      <c r="F5" s="172" t="s">
        <v>102</v>
      </c>
      <c r="G5" s="173" t="s">
        <v>103</v>
      </c>
      <c r="H5" s="173"/>
      <c r="I5" s="173"/>
      <c r="J5" s="172" t="s">
        <v>104</v>
      </c>
      <c r="K5" s="175"/>
      <c r="L5" s="175"/>
      <c r="N5" s="61"/>
    </row>
    <row r="6" spans="1:14" s="60" customFormat="1" ht="40.5" x14ac:dyDescent="0.2">
      <c r="A6" s="175"/>
      <c r="B6" s="175"/>
      <c r="C6" s="7" t="str">
        <f>'Методика II этап'!B9</f>
        <v>Опубликован, но не в структурированном виде и (или) без указания полных или кратких наименований всех составляющих</v>
      </c>
      <c r="D6" s="175"/>
      <c r="E6" s="175"/>
      <c r="F6" s="172"/>
      <c r="G6" s="173" t="s">
        <v>105</v>
      </c>
      <c r="H6" s="173" t="s">
        <v>106</v>
      </c>
      <c r="I6" s="173" t="s">
        <v>107</v>
      </c>
      <c r="J6" s="172"/>
      <c r="K6" s="175"/>
      <c r="L6" s="175"/>
      <c r="N6" s="61"/>
    </row>
    <row r="7" spans="1:14" s="60" customFormat="1" ht="13.5" x14ac:dyDescent="0.2">
      <c r="A7" s="175"/>
      <c r="B7" s="175"/>
      <c r="C7" s="7" t="str">
        <f>'Методика II этап'!B10</f>
        <v>Не опубликован</v>
      </c>
      <c r="D7" s="175"/>
      <c r="E7" s="175"/>
      <c r="F7" s="172"/>
      <c r="G7" s="173"/>
      <c r="H7" s="173"/>
      <c r="I7" s="173"/>
      <c r="J7" s="172"/>
      <c r="K7" s="175"/>
      <c r="L7" s="175"/>
      <c r="N7" s="61"/>
    </row>
    <row r="8" spans="1:14" s="67" customFormat="1" x14ac:dyDescent="0.2">
      <c r="A8" s="62"/>
      <c r="B8" s="18" t="s">
        <v>10</v>
      </c>
      <c r="C8" s="63"/>
      <c r="D8" s="64"/>
      <c r="E8" s="64"/>
      <c r="F8" s="65"/>
      <c r="G8" s="65"/>
      <c r="H8" s="65"/>
      <c r="I8" s="65"/>
      <c r="J8" s="65"/>
      <c r="K8" s="66"/>
      <c r="L8" s="66"/>
      <c r="N8" s="68"/>
    </row>
    <row r="9" spans="1:14" s="75" customFormat="1" ht="38.25" x14ac:dyDescent="0.2">
      <c r="A9" s="69">
        <v>1</v>
      </c>
      <c r="B9" s="9" t="s">
        <v>11</v>
      </c>
      <c r="C9" s="70" t="s">
        <v>64</v>
      </c>
      <c r="D9" s="10" t="s">
        <v>108</v>
      </c>
      <c r="E9" s="71"/>
      <c r="F9" s="72">
        <f>IF(C9=$C$5,4,IF(C9=$C$6,2,0))</f>
        <v>4</v>
      </c>
      <c r="G9" s="72"/>
      <c r="H9" s="72"/>
      <c r="I9" s="72"/>
      <c r="J9" s="72">
        <f>F9*(1-G9)*(1-H9)*(1-I9)</f>
        <v>4</v>
      </c>
      <c r="K9" s="73" t="s">
        <v>109</v>
      </c>
      <c r="L9" s="74"/>
    </row>
    <row r="10" spans="1:14" s="75" customFormat="1" ht="42.75" customHeight="1" x14ac:dyDescent="0.2">
      <c r="A10" s="69">
        <v>2</v>
      </c>
      <c r="B10" s="9" t="s">
        <v>12</v>
      </c>
      <c r="C10" s="70" t="s">
        <v>64</v>
      </c>
      <c r="D10" s="10" t="s">
        <v>110</v>
      </c>
      <c r="E10" s="71"/>
      <c r="F10" s="72">
        <f t="shared" ref="F10:F12" si="0">IF(C10=$C$5,4,IF(C10=$C$6,2,0))</f>
        <v>4</v>
      </c>
      <c r="G10" s="72"/>
      <c r="H10" s="72"/>
      <c r="I10" s="72"/>
      <c r="J10" s="72">
        <f t="shared" ref="J10:J51" si="1">F10*(1-G10)*(1-H10)*(1-I10)</f>
        <v>4</v>
      </c>
      <c r="K10" s="73" t="s">
        <v>111</v>
      </c>
      <c r="L10" s="74"/>
    </row>
    <row r="11" spans="1:14" s="75" customFormat="1" ht="67.5" customHeight="1" x14ac:dyDescent="0.2">
      <c r="A11" s="69">
        <v>3</v>
      </c>
      <c r="B11" s="9" t="s">
        <v>13</v>
      </c>
      <c r="C11" s="70" t="s">
        <v>65</v>
      </c>
      <c r="D11" s="10" t="s">
        <v>112</v>
      </c>
      <c r="E11" s="71"/>
      <c r="F11" s="72">
        <f t="shared" si="0"/>
        <v>2</v>
      </c>
      <c r="G11" s="72"/>
      <c r="H11" s="72"/>
      <c r="I11" s="72"/>
      <c r="J11" s="72">
        <f t="shared" si="1"/>
        <v>2</v>
      </c>
      <c r="K11" s="73" t="s">
        <v>113</v>
      </c>
      <c r="L11" s="76"/>
    </row>
    <row r="12" spans="1:14" s="75" customFormat="1" ht="38.25" x14ac:dyDescent="0.2">
      <c r="A12" s="69">
        <v>4</v>
      </c>
      <c r="B12" s="9" t="s">
        <v>14</v>
      </c>
      <c r="C12" s="70" t="s">
        <v>64</v>
      </c>
      <c r="D12" s="10" t="s">
        <v>108</v>
      </c>
      <c r="E12" s="77"/>
      <c r="F12" s="72">
        <f t="shared" si="0"/>
        <v>4</v>
      </c>
      <c r="G12" s="72"/>
      <c r="H12" s="72"/>
      <c r="I12" s="72"/>
      <c r="J12" s="72">
        <f t="shared" si="1"/>
        <v>4</v>
      </c>
      <c r="K12" s="73" t="s">
        <v>114</v>
      </c>
      <c r="L12" s="74"/>
    </row>
    <row r="13" spans="1:14" s="67" customFormat="1" x14ac:dyDescent="0.2">
      <c r="A13" s="78"/>
      <c r="B13" s="18" t="s">
        <v>15</v>
      </c>
      <c r="C13" s="79"/>
      <c r="D13" s="80"/>
      <c r="E13" s="80"/>
      <c r="F13" s="81"/>
      <c r="G13" s="82"/>
      <c r="H13" s="82"/>
      <c r="I13" s="82"/>
      <c r="J13" s="81"/>
      <c r="K13" s="83"/>
      <c r="L13" s="84"/>
      <c r="N13" s="68"/>
    </row>
    <row r="14" spans="1:14" s="75" customFormat="1" ht="38.25" x14ac:dyDescent="0.2">
      <c r="A14" s="69">
        <v>5</v>
      </c>
      <c r="B14" s="9" t="s">
        <v>16</v>
      </c>
      <c r="C14" s="70" t="s">
        <v>65</v>
      </c>
      <c r="D14" s="10" t="s">
        <v>108</v>
      </c>
      <c r="E14" s="85"/>
      <c r="F14" s="72">
        <f>IF(C14=$C$5,4,IF(C14=$C$6,2,0))</f>
        <v>2</v>
      </c>
      <c r="G14" s="72"/>
      <c r="H14" s="72"/>
      <c r="I14" s="72"/>
      <c r="J14" s="72">
        <f t="shared" si="1"/>
        <v>2</v>
      </c>
      <c r="K14" s="73" t="s">
        <v>115</v>
      </c>
      <c r="L14" s="86"/>
    </row>
    <row r="15" spans="1:14" s="75" customFormat="1" ht="58.5" customHeight="1" x14ac:dyDescent="0.2">
      <c r="A15" s="69">
        <v>6</v>
      </c>
      <c r="B15" s="9" t="s">
        <v>17</v>
      </c>
      <c r="C15" s="70" t="s">
        <v>64</v>
      </c>
      <c r="D15" s="10" t="s">
        <v>116</v>
      </c>
      <c r="E15" s="71"/>
      <c r="F15" s="72">
        <f t="shared" ref="F15:F51" si="2">IF(C15=$C$5,4,IF(C15=$C$6,2,0))</f>
        <v>4</v>
      </c>
      <c r="G15" s="72">
        <v>0.5</v>
      </c>
      <c r="H15" s="72"/>
      <c r="I15" s="72"/>
      <c r="J15" s="72">
        <f t="shared" si="1"/>
        <v>2</v>
      </c>
      <c r="K15" s="73" t="s">
        <v>117</v>
      </c>
      <c r="L15" s="87"/>
    </row>
    <row r="16" spans="1:14" s="75" customFormat="1" ht="42.75" customHeight="1" x14ac:dyDescent="0.2">
      <c r="A16" s="69">
        <v>7</v>
      </c>
      <c r="B16" s="9" t="s">
        <v>18</v>
      </c>
      <c r="C16" s="70" t="s">
        <v>64</v>
      </c>
      <c r="D16" s="10" t="s">
        <v>110</v>
      </c>
      <c r="E16" s="71"/>
      <c r="F16" s="72">
        <f t="shared" si="2"/>
        <v>4</v>
      </c>
      <c r="G16" s="72"/>
      <c r="H16" s="72"/>
      <c r="I16" s="72"/>
      <c r="J16" s="72">
        <f t="shared" si="1"/>
        <v>4</v>
      </c>
      <c r="K16" s="88" t="s">
        <v>118</v>
      </c>
      <c r="L16" s="86"/>
    </row>
    <row r="17" spans="1:13" s="75" customFormat="1" ht="89.25" x14ac:dyDescent="0.2">
      <c r="A17" s="69">
        <v>8</v>
      </c>
      <c r="B17" s="9" t="s">
        <v>19</v>
      </c>
      <c r="C17" s="70" t="s">
        <v>65</v>
      </c>
      <c r="D17" s="10" t="s">
        <v>119</v>
      </c>
      <c r="E17" s="71" t="s">
        <v>120</v>
      </c>
      <c r="F17" s="72">
        <f t="shared" si="2"/>
        <v>2</v>
      </c>
      <c r="G17" s="72"/>
      <c r="H17" s="72">
        <v>0.5</v>
      </c>
      <c r="I17" s="72"/>
      <c r="J17" s="72">
        <f t="shared" si="1"/>
        <v>1</v>
      </c>
      <c r="K17" s="73" t="s">
        <v>121</v>
      </c>
      <c r="L17" s="86" t="s">
        <v>122</v>
      </c>
      <c r="M17" s="89"/>
    </row>
    <row r="18" spans="1:13" s="75" customFormat="1" ht="38.25" x14ac:dyDescent="0.2">
      <c r="A18" s="69">
        <v>9</v>
      </c>
      <c r="B18" s="9" t="s">
        <v>20</v>
      </c>
      <c r="C18" s="70" t="s">
        <v>64</v>
      </c>
      <c r="D18" s="10" t="s">
        <v>110</v>
      </c>
      <c r="E18" s="71"/>
      <c r="F18" s="72">
        <f t="shared" si="2"/>
        <v>4</v>
      </c>
      <c r="G18" s="72"/>
      <c r="H18" s="72"/>
      <c r="I18" s="72"/>
      <c r="J18" s="72">
        <f t="shared" si="1"/>
        <v>4</v>
      </c>
      <c r="K18" s="73" t="s">
        <v>123</v>
      </c>
      <c r="L18" s="86"/>
    </row>
    <row r="19" spans="1:13" s="75" customFormat="1" ht="38.25" x14ac:dyDescent="0.2">
      <c r="A19" s="69">
        <v>10</v>
      </c>
      <c r="B19" s="9" t="s">
        <v>21</v>
      </c>
      <c r="C19" s="70" t="s">
        <v>64</v>
      </c>
      <c r="D19" s="10" t="s">
        <v>108</v>
      </c>
      <c r="E19" s="71"/>
      <c r="F19" s="72">
        <f t="shared" si="2"/>
        <v>4</v>
      </c>
      <c r="G19" s="72"/>
      <c r="H19" s="72"/>
      <c r="I19" s="72"/>
      <c r="J19" s="72">
        <f t="shared" si="1"/>
        <v>4</v>
      </c>
      <c r="K19" s="73" t="s">
        <v>124</v>
      </c>
      <c r="L19" s="74"/>
    </row>
    <row r="20" spans="1:13" s="75" customFormat="1" ht="81.75" customHeight="1" x14ac:dyDescent="0.2">
      <c r="A20" s="69">
        <v>11</v>
      </c>
      <c r="B20" s="9" t="s">
        <v>22</v>
      </c>
      <c r="C20" s="70" t="s">
        <v>65</v>
      </c>
      <c r="D20" s="10" t="s">
        <v>108</v>
      </c>
      <c r="E20" s="71"/>
      <c r="F20" s="72">
        <f t="shared" si="2"/>
        <v>2</v>
      </c>
      <c r="G20" s="72"/>
      <c r="H20" s="72"/>
      <c r="I20" s="72"/>
      <c r="J20" s="72">
        <f t="shared" si="1"/>
        <v>2</v>
      </c>
      <c r="K20" s="73" t="s">
        <v>125</v>
      </c>
      <c r="L20" s="74"/>
    </row>
    <row r="21" spans="1:13" s="75" customFormat="1" ht="38.25" x14ac:dyDescent="0.2">
      <c r="A21" s="69">
        <v>12</v>
      </c>
      <c r="B21" s="9" t="s">
        <v>23</v>
      </c>
      <c r="C21" s="70" t="s">
        <v>64</v>
      </c>
      <c r="D21" s="10" t="s">
        <v>110</v>
      </c>
      <c r="E21" s="71" t="s">
        <v>126</v>
      </c>
      <c r="F21" s="72">
        <f t="shared" si="2"/>
        <v>4</v>
      </c>
      <c r="G21" s="72"/>
      <c r="H21" s="72"/>
      <c r="I21" s="72"/>
      <c r="J21" s="72">
        <f t="shared" si="1"/>
        <v>4</v>
      </c>
      <c r="K21" s="73" t="s">
        <v>127</v>
      </c>
      <c r="L21" s="74"/>
    </row>
    <row r="22" spans="1:13" s="75" customFormat="1" ht="51" x14ac:dyDescent="0.2">
      <c r="A22" s="69">
        <v>13</v>
      </c>
      <c r="B22" s="9" t="s">
        <v>24</v>
      </c>
      <c r="C22" s="70" t="s">
        <v>65</v>
      </c>
      <c r="D22" s="10" t="s">
        <v>108</v>
      </c>
      <c r="E22" s="85"/>
      <c r="F22" s="72">
        <f t="shared" si="2"/>
        <v>2</v>
      </c>
      <c r="G22" s="72"/>
      <c r="H22" s="72">
        <v>0.5</v>
      </c>
      <c r="I22" s="72"/>
      <c r="J22" s="72">
        <f t="shared" si="1"/>
        <v>1</v>
      </c>
      <c r="K22" s="73" t="s">
        <v>128</v>
      </c>
      <c r="L22" s="76" t="s">
        <v>129</v>
      </c>
    </row>
    <row r="23" spans="1:13" s="75" customFormat="1" ht="51" x14ac:dyDescent="0.2">
      <c r="A23" s="69">
        <v>14</v>
      </c>
      <c r="B23" s="9" t="s">
        <v>25</v>
      </c>
      <c r="C23" s="70" t="s">
        <v>66</v>
      </c>
      <c r="D23" s="10" t="s">
        <v>108</v>
      </c>
      <c r="E23" s="71"/>
      <c r="F23" s="72">
        <f t="shared" si="2"/>
        <v>0</v>
      </c>
      <c r="G23" s="72"/>
      <c r="H23" s="72"/>
      <c r="I23" s="72"/>
      <c r="J23" s="72">
        <f t="shared" si="1"/>
        <v>0</v>
      </c>
      <c r="K23" s="73" t="s">
        <v>130</v>
      </c>
      <c r="L23" s="76" t="s">
        <v>131</v>
      </c>
    </row>
    <row r="24" spans="1:13" s="75" customFormat="1" ht="38.25" x14ac:dyDescent="0.2">
      <c r="A24" s="69">
        <v>15</v>
      </c>
      <c r="B24" s="9" t="s">
        <v>26</v>
      </c>
      <c r="C24" s="70" t="s">
        <v>65</v>
      </c>
      <c r="D24" s="10" t="s">
        <v>108</v>
      </c>
      <c r="E24" s="85"/>
      <c r="F24" s="72">
        <f t="shared" si="2"/>
        <v>2</v>
      </c>
      <c r="G24" s="72"/>
      <c r="H24" s="72"/>
      <c r="I24" s="72"/>
      <c r="J24" s="72">
        <f t="shared" si="1"/>
        <v>2</v>
      </c>
      <c r="K24" s="73" t="s">
        <v>132</v>
      </c>
      <c r="L24" s="74"/>
    </row>
    <row r="25" spans="1:13" s="75" customFormat="1" ht="51" x14ac:dyDescent="0.2">
      <c r="A25" s="69">
        <v>16</v>
      </c>
      <c r="B25" s="9" t="s">
        <v>27</v>
      </c>
      <c r="C25" s="70" t="s">
        <v>65</v>
      </c>
      <c r="D25" s="10" t="s">
        <v>108</v>
      </c>
      <c r="E25" s="85"/>
      <c r="F25" s="72">
        <f t="shared" si="2"/>
        <v>2</v>
      </c>
      <c r="G25" s="72"/>
      <c r="H25" s="72">
        <v>0.5</v>
      </c>
      <c r="I25" s="72"/>
      <c r="J25" s="72">
        <f t="shared" si="1"/>
        <v>1</v>
      </c>
      <c r="K25" s="73" t="s">
        <v>133</v>
      </c>
      <c r="L25" s="76" t="s">
        <v>134</v>
      </c>
    </row>
    <row r="26" spans="1:13" s="75" customFormat="1" ht="137.25" customHeight="1" x14ac:dyDescent="0.2">
      <c r="A26" s="69">
        <v>17</v>
      </c>
      <c r="B26" s="9" t="s">
        <v>28</v>
      </c>
      <c r="C26" s="70" t="s">
        <v>66</v>
      </c>
      <c r="D26" s="10" t="s">
        <v>110</v>
      </c>
      <c r="E26" s="71" t="s">
        <v>126</v>
      </c>
      <c r="F26" s="72">
        <f t="shared" si="2"/>
        <v>0</v>
      </c>
      <c r="G26" s="72"/>
      <c r="H26" s="72"/>
      <c r="I26" s="72"/>
      <c r="J26" s="72">
        <f t="shared" si="1"/>
        <v>0</v>
      </c>
      <c r="K26" s="73" t="s">
        <v>135</v>
      </c>
      <c r="L26" s="76" t="s">
        <v>136</v>
      </c>
    </row>
    <row r="27" spans="1:13" s="75" customFormat="1" ht="51" x14ac:dyDescent="0.2">
      <c r="A27" s="69">
        <v>18</v>
      </c>
      <c r="B27" s="9" t="s">
        <v>29</v>
      </c>
      <c r="C27" s="70" t="s">
        <v>64</v>
      </c>
      <c r="D27" s="10" t="s">
        <v>119</v>
      </c>
      <c r="E27" s="71"/>
      <c r="F27" s="72">
        <f t="shared" si="2"/>
        <v>4</v>
      </c>
      <c r="G27" s="72"/>
      <c r="H27" s="72"/>
      <c r="I27" s="72"/>
      <c r="J27" s="72">
        <f t="shared" si="1"/>
        <v>4</v>
      </c>
      <c r="K27" s="73" t="s">
        <v>137</v>
      </c>
      <c r="L27" s="74"/>
    </row>
    <row r="28" spans="1:13" s="75" customFormat="1" ht="63.75" x14ac:dyDescent="0.2">
      <c r="A28" s="69">
        <v>19</v>
      </c>
      <c r="B28" s="9" t="s">
        <v>30</v>
      </c>
      <c r="C28" s="70" t="s">
        <v>66</v>
      </c>
      <c r="D28" s="10"/>
      <c r="E28" s="10"/>
      <c r="F28" s="72">
        <f t="shared" si="2"/>
        <v>0</v>
      </c>
      <c r="G28" s="72"/>
      <c r="H28" s="72"/>
      <c r="I28" s="72"/>
      <c r="J28" s="72">
        <f t="shared" si="1"/>
        <v>0</v>
      </c>
      <c r="K28" s="73" t="s">
        <v>138</v>
      </c>
      <c r="L28" s="76" t="s">
        <v>139</v>
      </c>
    </row>
    <row r="29" spans="1:13" s="75" customFormat="1" ht="76.5" customHeight="1" x14ac:dyDescent="0.2">
      <c r="A29" s="69">
        <v>20</v>
      </c>
      <c r="B29" s="9" t="s">
        <v>31</v>
      </c>
      <c r="C29" s="70" t="s">
        <v>65</v>
      </c>
      <c r="D29" s="10" t="s">
        <v>108</v>
      </c>
      <c r="E29" s="71" t="s">
        <v>126</v>
      </c>
      <c r="F29" s="72">
        <f t="shared" si="2"/>
        <v>2</v>
      </c>
      <c r="G29" s="72"/>
      <c r="H29" s="72"/>
      <c r="I29" s="72"/>
      <c r="J29" s="72">
        <f t="shared" si="1"/>
        <v>2</v>
      </c>
      <c r="K29" s="73" t="s">
        <v>140</v>
      </c>
      <c r="L29" s="76" t="s">
        <v>141</v>
      </c>
    </row>
    <row r="30" spans="1:13" s="75" customFormat="1" ht="51" x14ac:dyDescent="0.2">
      <c r="A30" s="69">
        <v>21</v>
      </c>
      <c r="B30" s="9" t="s">
        <v>32</v>
      </c>
      <c r="C30" s="70" t="s">
        <v>64</v>
      </c>
      <c r="D30" s="10" t="s">
        <v>110</v>
      </c>
      <c r="E30" s="71" t="s">
        <v>142</v>
      </c>
      <c r="F30" s="72">
        <f t="shared" si="2"/>
        <v>4</v>
      </c>
      <c r="G30" s="72"/>
      <c r="H30" s="72">
        <v>0.5</v>
      </c>
      <c r="I30" s="72"/>
      <c r="J30" s="72">
        <f t="shared" si="1"/>
        <v>2</v>
      </c>
      <c r="K30" s="73" t="s">
        <v>143</v>
      </c>
      <c r="L30" s="76"/>
    </row>
    <row r="31" spans="1:13" s="75" customFormat="1" ht="87.75" customHeight="1" x14ac:dyDescent="0.2">
      <c r="A31" s="69">
        <v>22</v>
      </c>
      <c r="B31" s="9" t="s">
        <v>33</v>
      </c>
      <c r="C31" s="70" t="s">
        <v>64</v>
      </c>
      <c r="D31" s="10" t="s">
        <v>110</v>
      </c>
      <c r="E31" s="10"/>
      <c r="F31" s="72">
        <f t="shared" si="2"/>
        <v>4</v>
      </c>
      <c r="G31" s="72"/>
      <c r="H31" s="72"/>
      <c r="I31" s="72"/>
      <c r="J31" s="72">
        <f t="shared" si="1"/>
        <v>4</v>
      </c>
      <c r="K31" s="73" t="s">
        <v>144</v>
      </c>
      <c r="L31" s="74"/>
    </row>
    <row r="32" spans="1:13" s="75" customFormat="1" ht="51" x14ac:dyDescent="0.2">
      <c r="A32" s="69">
        <v>23</v>
      </c>
      <c r="B32" s="9" t="s">
        <v>34</v>
      </c>
      <c r="C32" s="70" t="s">
        <v>65</v>
      </c>
      <c r="D32" s="90" t="s">
        <v>145</v>
      </c>
      <c r="E32" s="10"/>
      <c r="F32" s="72">
        <f t="shared" si="2"/>
        <v>2</v>
      </c>
      <c r="G32" s="72">
        <v>0.5</v>
      </c>
      <c r="H32" s="72"/>
      <c r="I32" s="72"/>
      <c r="J32" s="72">
        <f t="shared" si="1"/>
        <v>1</v>
      </c>
      <c r="K32" s="73" t="s">
        <v>146</v>
      </c>
      <c r="L32" s="76" t="s">
        <v>147</v>
      </c>
    </row>
    <row r="33" spans="1:12" s="75" customFormat="1" ht="25.5" x14ac:dyDescent="0.2">
      <c r="A33" s="69">
        <v>24</v>
      </c>
      <c r="B33" s="9" t="s">
        <v>35</v>
      </c>
      <c r="C33" s="70" t="s">
        <v>66</v>
      </c>
      <c r="D33" s="10"/>
      <c r="E33" s="10"/>
      <c r="F33" s="72">
        <f t="shared" si="2"/>
        <v>0</v>
      </c>
      <c r="G33" s="72"/>
      <c r="H33" s="72"/>
      <c r="I33" s="72"/>
      <c r="J33" s="72">
        <f t="shared" si="1"/>
        <v>0</v>
      </c>
      <c r="K33" s="73" t="s">
        <v>148</v>
      </c>
      <c r="L33" s="76" t="s">
        <v>149</v>
      </c>
    </row>
    <row r="34" spans="1:12" s="75" customFormat="1" ht="46.5" customHeight="1" x14ac:dyDescent="0.2">
      <c r="A34" s="69">
        <v>25</v>
      </c>
      <c r="B34" s="9" t="s">
        <v>36</v>
      </c>
      <c r="C34" s="70" t="s">
        <v>65</v>
      </c>
      <c r="D34" s="10" t="s">
        <v>150</v>
      </c>
      <c r="E34" s="10"/>
      <c r="F34" s="72">
        <f t="shared" si="2"/>
        <v>2</v>
      </c>
      <c r="G34" s="72"/>
      <c r="H34" s="72"/>
      <c r="I34" s="72"/>
      <c r="J34" s="72">
        <f t="shared" si="1"/>
        <v>2</v>
      </c>
      <c r="K34" s="73" t="s">
        <v>151</v>
      </c>
      <c r="L34" s="86" t="s">
        <v>122</v>
      </c>
    </row>
    <row r="35" spans="1:12" s="75" customFormat="1" ht="127.5" x14ac:dyDescent="0.2">
      <c r="A35" s="69">
        <v>26</v>
      </c>
      <c r="B35" s="9" t="s">
        <v>37</v>
      </c>
      <c r="C35" s="70" t="s">
        <v>65</v>
      </c>
      <c r="D35" s="10" t="s">
        <v>108</v>
      </c>
      <c r="E35" s="71"/>
      <c r="F35" s="72">
        <f t="shared" si="2"/>
        <v>2</v>
      </c>
      <c r="G35" s="72"/>
      <c r="H35" s="72">
        <v>0.5</v>
      </c>
      <c r="I35" s="72"/>
      <c r="J35" s="72">
        <f t="shared" si="1"/>
        <v>1</v>
      </c>
      <c r="K35" s="73" t="s">
        <v>152</v>
      </c>
      <c r="L35" s="76" t="s">
        <v>153</v>
      </c>
    </row>
    <row r="36" spans="1:12" s="75" customFormat="1" ht="38.25" x14ac:dyDescent="0.2">
      <c r="A36" s="69">
        <v>27</v>
      </c>
      <c r="B36" s="9" t="s">
        <v>38</v>
      </c>
      <c r="C36" s="70" t="s">
        <v>64</v>
      </c>
      <c r="D36" s="10" t="s">
        <v>108</v>
      </c>
      <c r="E36" s="71" t="s">
        <v>154</v>
      </c>
      <c r="F36" s="72">
        <f t="shared" si="2"/>
        <v>4</v>
      </c>
      <c r="G36" s="72"/>
      <c r="H36" s="72"/>
      <c r="I36" s="72"/>
      <c r="J36" s="72">
        <f t="shared" si="1"/>
        <v>4</v>
      </c>
      <c r="K36" s="73" t="s">
        <v>155</v>
      </c>
      <c r="L36" s="74"/>
    </row>
    <row r="37" spans="1:12" s="75" customFormat="1" ht="51" x14ac:dyDescent="0.2">
      <c r="A37" s="69">
        <v>28</v>
      </c>
      <c r="B37" s="9" t="s">
        <v>39</v>
      </c>
      <c r="C37" s="70" t="s">
        <v>66</v>
      </c>
      <c r="D37" s="10"/>
      <c r="E37" s="71"/>
      <c r="F37" s="72">
        <f t="shared" si="2"/>
        <v>0</v>
      </c>
      <c r="G37" s="72"/>
      <c r="H37" s="72"/>
      <c r="I37" s="72"/>
      <c r="J37" s="72">
        <f t="shared" si="1"/>
        <v>0</v>
      </c>
      <c r="K37" s="73" t="s">
        <v>156</v>
      </c>
      <c r="L37" s="76" t="s">
        <v>157</v>
      </c>
    </row>
    <row r="38" spans="1:12" s="75" customFormat="1" ht="76.5" x14ac:dyDescent="0.2">
      <c r="A38" s="69">
        <v>29</v>
      </c>
      <c r="B38" s="9" t="s">
        <v>40</v>
      </c>
      <c r="C38" s="70" t="s">
        <v>64</v>
      </c>
      <c r="D38" s="10" t="s">
        <v>158</v>
      </c>
      <c r="E38" s="71" t="s">
        <v>159</v>
      </c>
      <c r="F38" s="72">
        <f t="shared" si="2"/>
        <v>4</v>
      </c>
      <c r="G38" s="72"/>
      <c r="H38" s="72">
        <v>0.5</v>
      </c>
      <c r="I38" s="72"/>
      <c r="J38" s="72">
        <f t="shared" si="1"/>
        <v>2</v>
      </c>
      <c r="K38" s="73" t="s">
        <v>160</v>
      </c>
      <c r="L38" s="74"/>
    </row>
    <row r="39" spans="1:12" s="75" customFormat="1" ht="38.25" x14ac:dyDescent="0.2">
      <c r="A39" s="90">
        <v>30</v>
      </c>
      <c r="B39" s="9" t="s">
        <v>41</v>
      </c>
      <c r="C39" s="70" t="s">
        <v>64</v>
      </c>
      <c r="D39" s="10" t="s">
        <v>108</v>
      </c>
      <c r="E39" s="71" t="s">
        <v>126</v>
      </c>
      <c r="F39" s="72">
        <f t="shared" si="2"/>
        <v>4</v>
      </c>
      <c r="G39" s="72"/>
      <c r="H39" s="72"/>
      <c r="I39" s="72"/>
      <c r="J39" s="72">
        <f t="shared" si="1"/>
        <v>4</v>
      </c>
      <c r="K39" s="73" t="s">
        <v>161</v>
      </c>
      <c r="L39" s="74"/>
    </row>
    <row r="40" spans="1:12" s="75" customFormat="1" ht="121.5" customHeight="1" x14ac:dyDescent="0.2">
      <c r="A40" s="90">
        <v>31</v>
      </c>
      <c r="B40" s="9" t="s">
        <v>42</v>
      </c>
      <c r="C40" s="70" t="s">
        <v>65</v>
      </c>
      <c r="D40" s="10" t="s">
        <v>108</v>
      </c>
      <c r="E40" s="71"/>
      <c r="F40" s="72">
        <f t="shared" si="2"/>
        <v>2</v>
      </c>
      <c r="G40" s="72"/>
      <c r="H40" s="72"/>
      <c r="I40" s="72"/>
      <c r="J40" s="72">
        <f t="shared" si="1"/>
        <v>2</v>
      </c>
      <c r="K40" s="73" t="s">
        <v>162</v>
      </c>
      <c r="L40" s="76" t="s">
        <v>163</v>
      </c>
    </row>
    <row r="41" spans="1:12" s="75" customFormat="1" ht="38.25" x14ac:dyDescent="0.2">
      <c r="A41" s="90">
        <v>32</v>
      </c>
      <c r="B41" s="9" t="s">
        <v>43</v>
      </c>
      <c r="C41" s="70" t="s">
        <v>64</v>
      </c>
      <c r="D41" s="10" t="s">
        <v>110</v>
      </c>
      <c r="E41" s="71"/>
      <c r="F41" s="72">
        <f t="shared" si="2"/>
        <v>4</v>
      </c>
      <c r="G41" s="72"/>
      <c r="H41" s="72"/>
      <c r="I41" s="72"/>
      <c r="J41" s="72">
        <f t="shared" si="1"/>
        <v>4</v>
      </c>
      <c r="K41" s="73" t="s">
        <v>164</v>
      </c>
      <c r="L41" s="74"/>
    </row>
    <row r="42" spans="1:12" s="75" customFormat="1" ht="84" customHeight="1" x14ac:dyDescent="0.2">
      <c r="A42" s="90">
        <v>33</v>
      </c>
      <c r="B42" s="9" t="s">
        <v>44</v>
      </c>
      <c r="C42" s="70" t="s">
        <v>64</v>
      </c>
      <c r="D42" s="10" t="s">
        <v>108</v>
      </c>
      <c r="E42" s="71"/>
      <c r="F42" s="72">
        <f t="shared" si="2"/>
        <v>4</v>
      </c>
      <c r="G42" s="72"/>
      <c r="H42" s="72"/>
      <c r="I42" s="72">
        <v>0.5</v>
      </c>
      <c r="J42" s="72">
        <f t="shared" si="1"/>
        <v>2</v>
      </c>
      <c r="K42" s="73" t="s">
        <v>165</v>
      </c>
      <c r="L42" s="76" t="s">
        <v>166</v>
      </c>
    </row>
    <row r="43" spans="1:12" s="75" customFormat="1" ht="61.5" customHeight="1" x14ac:dyDescent="0.2">
      <c r="A43" s="90">
        <v>34</v>
      </c>
      <c r="B43" s="9" t="s">
        <v>45</v>
      </c>
      <c r="C43" s="70" t="s">
        <v>64</v>
      </c>
      <c r="D43" s="10" t="s">
        <v>108</v>
      </c>
      <c r="E43" s="71"/>
      <c r="F43" s="72">
        <f t="shared" si="2"/>
        <v>4</v>
      </c>
      <c r="G43" s="72"/>
      <c r="H43" s="72"/>
      <c r="I43" s="72"/>
      <c r="J43" s="72">
        <f t="shared" si="1"/>
        <v>4</v>
      </c>
      <c r="K43" s="73" t="s">
        <v>167</v>
      </c>
      <c r="L43" s="87"/>
    </row>
    <row r="44" spans="1:12" s="75" customFormat="1" ht="38.25" x14ac:dyDescent="0.2">
      <c r="A44" s="90">
        <v>35</v>
      </c>
      <c r="B44" s="9" t="s">
        <v>46</v>
      </c>
      <c r="C44" s="70" t="s">
        <v>64</v>
      </c>
      <c r="D44" s="10" t="s">
        <v>110</v>
      </c>
      <c r="E44" s="71" t="s">
        <v>126</v>
      </c>
      <c r="F44" s="72">
        <f t="shared" si="2"/>
        <v>4</v>
      </c>
      <c r="G44" s="72"/>
      <c r="H44" s="72"/>
      <c r="I44" s="72"/>
      <c r="J44" s="72">
        <f t="shared" si="1"/>
        <v>4</v>
      </c>
      <c r="K44" s="73" t="s">
        <v>168</v>
      </c>
      <c r="L44" s="74"/>
    </row>
    <row r="45" spans="1:12" s="75" customFormat="1" ht="25.5" x14ac:dyDescent="0.2">
      <c r="A45" s="69">
        <v>36</v>
      </c>
      <c r="B45" s="9" t="s">
        <v>47</v>
      </c>
      <c r="C45" s="70" t="s">
        <v>66</v>
      </c>
      <c r="D45" s="10" t="s">
        <v>110</v>
      </c>
      <c r="E45" s="71" t="s">
        <v>169</v>
      </c>
      <c r="F45" s="72">
        <f t="shared" si="2"/>
        <v>0</v>
      </c>
      <c r="G45" s="72"/>
      <c r="H45" s="72"/>
      <c r="I45" s="72"/>
      <c r="J45" s="72">
        <f t="shared" si="1"/>
        <v>0</v>
      </c>
      <c r="K45" s="73" t="s">
        <v>170</v>
      </c>
      <c r="L45" s="70" t="s">
        <v>171</v>
      </c>
    </row>
    <row r="46" spans="1:12" s="75" customFormat="1" ht="25.5" x14ac:dyDescent="0.2">
      <c r="A46" s="69">
        <v>37</v>
      </c>
      <c r="B46" s="9" t="s">
        <v>48</v>
      </c>
      <c r="C46" s="70" t="s">
        <v>66</v>
      </c>
      <c r="D46" s="10"/>
      <c r="E46" s="71"/>
      <c r="F46" s="72">
        <f t="shared" si="2"/>
        <v>0</v>
      </c>
      <c r="G46" s="72"/>
      <c r="H46" s="72"/>
      <c r="I46" s="72"/>
      <c r="J46" s="72">
        <f t="shared" si="1"/>
        <v>0</v>
      </c>
      <c r="K46" s="73" t="s">
        <v>172</v>
      </c>
      <c r="L46" s="76" t="s">
        <v>173</v>
      </c>
    </row>
    <row r="47" spans="1:12" s="75" customFormat="1" ht="60" customHeight="1" x14ac:dyDescent="0.2">
      <c r="A47" s="69">
        <v>38</v>
      </c>
      <c r="B47" s="9" t="s">
        <v>49</v>
      </c>
      <c r="C47" s="70" t="s">
        <v>64</v>
      </c>
      <c r="D47" s="10" t="s">
        <v>108</v>
      </c>
      <c r="E47" s="71" t="s">
        <v>126</v>
      </c>
      <c r="F47" s="72">
        <f t="shared" si="2"/>
        <v>4</v>
      </c>
      <c r="G47" s="72"/>
      <c r="H47" s="72"/>
      <c r="I47" s="72"/>
      <c r="J47" s="72">
        <f t="shared" si="1"/>
        <v>4</v>
      </c>
      <c r="K47" s="73" t="s">
        <v>174</v>
      </c>
      <c r="L47" s="74"/>
    </row>
    <row r="48" spans="1:12" s="75" customFormat="1" ht="63.75" x14ac:dyDescent="0.2">
      <c r="A48" s="69">
        <v>39</v>
      </c>
      <c r="B48" s="9" t="s">
        <v>50</v>
      </c>
      <c r="C48" s="70" t="s">
        <v>64</v>
      </c>
      <c r="D48" s="10" t="s">
        <v>158</v>
      </c>
      <c r="E48" s="71"/>
      <c r="F48" s="72">
        <f t="shared" si="2"/>
        <v>4</v>
      </c>
      <c r="G48" s="72"/>
      <c r="H48" s="72"/>
      <c r="I48" s="72"/>
      <c r="J48" s="72">
        <f t="shared" si="1"/>
        <v>4</v>
      </c>
      <c r="K48" s="73" t="s">
        <v>175</v>
      </c>
      <c r="L48" s="76" t="s">
        <v>176</v>
      </c>
    </row>
    <row r="49" spans="1:12" s="75" customFormat="1" ht="38.25" x14ac:dyDescent="0.2">
      <c r="A49" s="69">
        <v>40</v>
      </c>
      <c r="B49" s="9" t="s">
        <v>51</v>
      </c>
      <c r="C49" s="70" t="s">
        <v>64</v>
      </c>
      <c r="D49" s="10" t="s">
        <v>110</v>
      </c>
      <c r="E49" s="71"/>
      <c r="F49" s="72">
        <f t="shared" si="2"/>
        <v>4</v>
      </c>
      <c r="G49" s="72"/>
      <c r="H49" s="72"/>
      <c r="I49" s="72"/>
      <c r="J49" s="72">
        <f t="shared" si="1"/>
        <v>4</v>
      </c>
      <c r="K49" s="73" t="s">
        <v>177</v>
      </c>
      <c r="L49" s="76" t="s">
        <v>176</v>
      </c>
    </row>
    <row r="50" spans="1:12" s="75" customFormat="1" ht="63.75" x14ac:dyDescent="0.2">
      <c r="A50" s="69">
        <v>41</v>
      </c>
      <c r="B50" s="9" t="s">
        <v>52</v>
      </c>
      <c r="C50" s="70" t="s">
        <v>65</v>
      </c>
      <c r="D50" s="10" t="s">
        <v>110</v>
      </c>
      <c r="E50" s="71" t="s">
        <v>178</v>
      </c>
      <c r="F50" s="72">
        <f t="shared" si="2"/>
        <v>2</v>
      </c>
      <c r="G50" s="72"/>
      <c r="H50" s="72"/>
      <c r="I50" s="72"/>
      <c r="J50" s="72">
        <f t="shared" si="1"/>
        <v>2</v>
      </c>
      <c r="K50" s="73" t="s">
        <v>179</v>
      </c>
      <c r="L50" s="86" t="s">
        <v>122</v>
      </c>
    </row>
    <row r="51" spans="1:12" s="75" customFormat="1" ht="51" x14ac:dyDescent="0.2">
      <c r="A51" s="69">
        <v>42</v>
      </c>
      <c r="B51" s="9" t="s">
        <v>53</v>
      </c>
      <c r="C51" s="70" t="s">
        <v>64</v>
      </c>
      <c r="D51" s="10" t="s">
        <v>110</v>
      </c>
      <c r="E51" s="71" t="s">
        <v>126</v>
      </c>
      <c r="F51" s="72">
        <f t="shared" si="2"/>
        <v>4</v>
      </c>
      <c r="G51" s="72"/>
      <c r="H51" s="72"/>
      <c r="I51" s="72"/>
      <c r="J51" s="72">
        <f t="shared" si="1"/>
        <v>4</v>
      </c>
      <c r="K51" s="73" t="s">
        <v>180</v>
      </c>
      <c r="L51" s="74"/>
    </row>
    <row r="52" spans="1:12" ht="15" x14ac:dyDescent="0.25">
      <c r="K52" s="93"/>
    </row>
    <row r="53" spans="1:12" ht="15" x14ac:dyDescent="0.25">
      <c r="K53" s="93"/>
    </row>
    <row r="54" spans="1:12" x14ac:dyDescent="0.2">
      <c r="A54" s="94"/>
      <c r="B54" s="95"/>
      <c r="C54" s="95"/>
      <c r="D54" s="95"/>
      <c r="E54" s="95"/>
      <c r="F54" s="96"/>
      <c r="G54" s="96"/>
      <c r="H54" s="96"/>
      <c r="I54" s="96"/>
      <c r="J54" s="96"/>
      <c r="K54" s="97"/>
      <c r="L54" s="96"/>
    </row>
    <row r="58" spans="1:12" x14ac:dyDescent="0.2">
      <c r="A58" s="94"/>
      <c r="B58" s="95"/>
      <c r="C58" s="95"/>
      <c r="D58" s="95"/>
      <c r="E58" s="95"/>
      <c r="F58" s="96"/>
      <c r="G58" s="96"/>
      <c r="H58" s="96"/>
      <c r="I58" s="96"/>
      <c r="J58" s="96"/>
      <c r="K58" s="97"/>
      <c r="L58" s="96"/>
    </row>
    <row r="61" spans="1:12" x14ac:dyDescent="0.2">
      <c r="A61" s="94"/>
      <c r="B61" s="95"/>
      <c r="C61" s="95"/>
      <c r="D61" s="95"/>
      <c r="E61" s="95"/>
      <c r="F61" s="96"/>
      <c r="G61" s="96"/>
      <c r="H61" s="96"/>
      <c r="I61" s="96"/>
      <c r="J61" s="96"/>
      <c r="K61" s="97"/>
      <c r="L61" s="96"/>
    </row>
    <row r="65" spans="1:12" x14ac:dyDescent="0.2">
      <c r="A65" s="94"/>
      <c r="B65" s="95"/>
      <c r="C65" s="95"/>
      <c r="D65" s="95"/>
      <c r="E65" s="95"/>
      <c r="F65" s="96"/>
      <c r="G65" s="96"/>
      <c r="H65" s="96"/>
      <c r="I65" s="96"/>
      <c r="J65" s="96"/>
      <c r="K65" s="97"/>
      <c r="L65" s="96"/>
    </row>
    <row r="68" spans="1:12" x14ac:dyDescent="0.2">
      <c r="A68" s="94"/>
      <c r="B68" s="95"/>
      <c r="C68" s="95"/>
      <c r="D68" s="95"/>
      <c r="E68" s="95"/>
      <c r="F68" s="96"/>
      <c r="G68" s="96"/>
      <c r="H68" s="96"/>
      <c r="I68" s="96"/>
      <c r="J68" s="96"/>
      <c r="K68" s="97"/>
      <c r="L68" s="96"/>
    </row>
    <row r="72" spans="1:12" x14ac:dyDescent="0.2">
      <c r="A72" s="94"/>
      <c r="B72" s="95"/>
      <c r="C72" s="95"/>
      <c r="D72" s="95"/>
      <c r="E72" s="95"/>
      <c r="F72" s="96"/>
      <c r="G72" s="96"/>
      <c r="H72" s="96"/>
      <c r="I72" s="96"/>
      <c r="J72" s="96"/>
      <c r="K72" s="97"/>
      <c r="L72" s="96"/>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2">
    <dataValidation type="list" allowBlank="1" showInputMessage="1" showErrorMessage="1" sqref="C9:C12 C16:C51">
      <formula1>Выбор_1.1</formula1>
    </dataValidation>
    <dataValidation type="list" allowBlank="1" showInputMessage="1" showErrorMessage="1" sqref="C14:C15">
      <formula1>$C$5:$C$7</formula1>
    </dataValidation>
  </dataValidations>
  <hyperlinks>
    <hyperlink ref="K9" r:id="rId1"/>
    <hyperlink ref="K16" r:id="rId2"/>
    <hyperlink ref="K24" r:id="rId3"/>
  </hyperlinks>
  <pageMargins left="0.70866141732283472" right="0.70866141732283472" top="0.35433070866141736" bottom="0.35433070866141736" header="0.31496062992125984" footer="0.31496062992125984"/>
  <pageSetup paperSize="9" scale="52" fitToHeight="4" orientation="landscape" r:id="rId4"/>
  <extLst>
    <ext xmlns:x14="http://schemas.microsoft.com/office/spreadsheetml/2009/9/main" uri="{CCE6A557-97BC-4b89-ADB6-D9C93CAAB3DF}">
      <x14:dataValidations xmlns:xm="http://schemas.microsoft.com/office/excel/2006/main" count="1">
        <x14:dataValidation type="list" allowBlank="1" showInputMessage="1" showErrorMessage="1">
          <x14:formula1>
            <xm:f>'Методика II этап'!$B$32</xm:f>
          </x14:formula1>
          <xm:sqref>G14:I51 G9:I12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1"/>
  <sheetViews>
    <sheetView view="pageBreakPreview" zoomScale="85" zoomScaleNormal="100" zoomScaleSheetLayoutView="85" workbookViewId="0">
      <pane ySplit="8" topLeftCell="A45" activePane="bottomLeft" state="frozenSplit"/>
      <selection activeCell="G50" sqref="G50"/>
      <selection pane="bottomLeft" activeCell="G50" sqref="G50"/>
    </sheetView>
  </sheetViews>
  <sheetFormatPr defaultRowHeight="12.75" x14ac:dyDescent="0.2"/>
  <cols>
    <col min="1" max="1" width="3.85546875" style="91" customWidth="1"/>
    <col min="2" max="2" width="23.28515625" style="1" customWidth="1"/>
    <col min="3" max="3" width="55.140625" style="92" customWidth="1"/>
    <col min="4" max="4" width="25.28515625" style="92" customWidth="1"/>
    <col min="5" max="5" width="11" style="92" customWidth="1"/>
    <col min="6" max="6" width="10.42578125" style="92" customWidth="1"/>
    <col min="7" max="7" width="10.42578125" style="1" customWidth="1"/>
    <col min="8" max="8" width="9.140625" style="1"/>
    <col min="9" max="9" width="49.7109375" style="1" customWidth="1"/>
    <col min="10" max="10" width="71.42578125" style="1" customWidth="1"/>
    <col min="11" max="11" width="72.85546875" style="1" customWidth="1"/>
    <col min="12" max="16384" width="9.140625" style="1"/>
  </cols>
  <sheetData>
    <row r="1" spans="1:10" s="54" customFormat="1" ht="17.25" customHeight="1" x14ac:dyDescent="0.25">
      <c r="A1" s="50" t="s">
        <v>181</v>
      </c>
      <c r="B1" s="52"/>
      <c r="C1" s="52"/>
      <c r="D1" s="52"/>
      <c r="E1" s="52"/>
      <c r="F1" s="52"/>
      <c r="G1" s="52"/>
      <c r="H1" s="52"/>
      <c r="I1"/>
    </row>
    <row r="2" spans="1:10" ht="16.5" customHeight="1" x14ac:dyDescent="0.2">
      <c r="A2" s="55" t="s">
        <v>93</v>
      </c>
      <c r="B2" s="99"/>
      <c r="C2" s="57"/>
      <c r="D2" s="57"/>
      <c r="E2" s="57"/>
      <c r="F2" s="56"/>
    </row>
    <row r="3" spans="1:10" ht="145.5" customHeight="1" x14ac:dyDescent="0.2">
      <c r="A3" s="176" t="str">
        <f>'Методика II этап'!B12</f>
        <v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сведения о прогнозируемых и фактических значениях основных показателей социально- экономического развития муниципального образования за отчетный финансовый год (в том числе,сведения о показателях, характеризующих объемы производства, численность и состав населения и т.д.);
2) исполнение плана по доходам в разрезе видов доходов с объяснениями причин отклонения (в случае их наличия);
3)исполнение плана по расходам по разделам и подразделам классификации расходов бюджета с объяснениями причин отклонения (в случае их наличия);
4) сведения о реализуемых в отчетном финансовом году муниципальных программах и достигнутых показателях в увязке с объемами бюджетных расходов, направленных на их достижение;   
5) сведения о выполнении обязательств по финансированию социально-значимых проектов за счет бюджета муниципального образования за отчетный финансовый год или об отсутствии таких проектов;                                                                                                                                                                         
6) сведения об объеме муниципального долга (об отсутствии муниципального долга) по состоянию на начало и на конец отчетного года;
7) контактная информациядля обратной связи с гражданами.
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76"/>
      <c r="C3" s="176"/>
      <c r="D3" s="176"/>
      <c r="E3" s="176"/>
      <c r="F3" s="176"/>
      <c r="G3" s="176"/>
      <c r="H3" s="176"/>
      <c r="I3" s="176"/>
      <c r="J3" s="176"/>
    </row>
    <row r="4" spans="1:10" s="54" customFormat="1" ht="51" customHeight="1" x14ac:dyDescent="0.2">
      <c r="A4" s="175" t="s">
        <v>56</v>
      </c>
      <c r="B4" s="5" t="s">
        <v>8</v>
      </c>
      <c r="C4" s="5" t="str">
        <f>'Методика II этап'!B11</f>
        <v>Опубликование бюджета для граждан, разработанного на основе решения об исполнении бюджета муниципального образования за отчетный финансовый год, на портале (сайте)</v>
      </c>
      <c r="D4" s="175" t="s">
        <v>96</v>
      </c>
      <c r="E4" s="175" t="s">
        <v>182</v>
      </c>
      <c r="F4" s="175"/>
      <c r="G4" s="175"/>
      <c r="H4" s="175"/>
      <c r="I4" s="175" t="s">
        <v>98</v>
      </c>
      <c r="J4" s="175" t="s">
        <v>99</v>
      </c>
    </row>
    <row r="5" spans="1:10" s="60" customFormat="1" ht="30.75" customHeight="1" x14ac:dyDescent="0.2">
      <c r="A5" s="175"/>
      <c r="B5" s="175" t="s">
        <v>100</v>
      </c>
      <c r="C5" s="7" t="str">
        <f>'Методика II этап'!B13</f>
        <v>Опубликован и содержит информацию по всем ключевым элементам</v>
      </c>
      <c r="D5" s="175"/>
      <c r="E5" s="172" t="s">
        <v>102</v>
      </c>
      <c r="F5" s="173" t="s">
        <v>103</v>
      </c>
      <c r="G5" s="173"/>
      <c r="H5" s="172" t="s">
        <v>104</v>
      </c>
      <c r="I5" s="175"/>
      <c r="J5" s="175"/>
    </row>
    <row r="6" spans="1:10" s="60" customFormat="1" ht="25.5" customHeight="1" x14ac:dyDescent="0.2">
      <c r="A6" s="175"/>
      <c r="B6" s="175"/>
      <c r="C6" s="7" t="str">
        <f>'Методика II этап'!B14</f>
        <v>Опубликован и содержит информацию по пяти и более ключевым элементам</v>
      </c>
      <c r="D6" s="175"/>
      <c r="E6" s="172"/>
      <c r="F6" s="173" t="s">
        <v>106</v>
      </c>
      <c r="G6" s="173" t="s">
        <v>107</v>
      </c>
      <c r="H6" s="172"/>
      <c r="I6" s="175"/>
      <c r="J6" s="175"/>
    </row>
    <row r="7" spans="1:10" s="60" customFormat="1" ht="27" x14ac:dyDescent="0.2">
      <c r="A7" s="175"/>
      <c r="B7" s="175"/>
      <c r="C7" s="7" t="str">
        <f>'Методика II этап'!B15</f>
        <v>Опубликован и содержит информацию по трем и более ключевым элементам</v>
      </c>
      <c r="D7" s="175"/>
      <c r="E7" s="172"/>
      <c r="F7" s="173"/>
      <c r="G7" s="173"/>
      <c r="H7" s="172"/>
      <c r="I7" s="175"/>
      <c r="J7" s="175"/>
    </row>
    <row r="8" spans="1:10" s="60" customFormat="1" ht="27" x14ac:dyDescent="0.2">
      <c r="A8" s="175"/>
      <c r="B8" s="175"/>
      <c r="C8" s="100" t="str">
        <f>'Методика II этап'!B16</f>
        <v>Не опубликован или содержит информацию менее чем по трем ключевым элементам</v>
      </c>
      <c r="D8" s="175"/>
      <c r="E8" s="172"/>
      <c r="F8" s="173"/>
      <c r="G8" s="173"/>
      <c r="H8" s="172"/>
      <c r="I8" s="175"/>
      <c r="J8" s="175"/>
    </row>
    <row r="9" spans="1:10" s="105" customFormat="1" x14ac:dyDescent="0.2">
      <c r="A9" s="62"/>
      <c r="B9" s="18" t="s">
        <v>10</v>
      </c>
      <c r="C9" s="101"/>
      <c r="D9" s="102"/>
      <c r="E9" s="103"/>
      <c r="F9" s="103"/>
      <c r="G9" s="103"/>
      <c r="H9" s="103"/>
      <c r="I9" s="104"/>
      <c r="J9" s="47"/>
    </row>
    <row r="10" spans="1:10" s="75" customFormat="1" ht="25.5" x14ac:dyDescent="0.2">
      <c r="A10" s="69">
        <v>1</v>
      </c>
      <c r="B10" s="106" t="s">
        <v>11</v>
      </c>
      <c r="C10" s="107" t="s">
        <v>73</v>
      </c>
      <c r="D10" s="90"/>
      <c r="E10" s="108">
        <f>IF(C10=$C$5,3,IF(C10=$C$6,2,IF(C10=$C$7,1,0)))</f>
        <v>0</v>
      </c>
      <c r="F10" s="108"/>
      <c r="G10" s="108"/>
      <c r="H10" s="108">
        <f>E10*(1-F10)*(1-G10)</f>
        <v>0</v>
      </c>
      <c r="I10" s="109"/>
      <c r="J10" s="110" t="s">
        <v>183</v>
      </c>
    </row>
    <row r="11" spans="1:10" s="75" customFormat="1" ht="38.25" x14ac:dyDescent="0.2">
      <c r="A11" s="69">
        <v>2</v>
      </c>
      <c r="B11" s="106" t="s">
        <v>12</v>
      </c>
      <c r="C11" s="107" t="s">
        <v>72</v>
      </c>
      <c r="D11" s="111"/>
      <c r="E11" s="108">
        <f t="shared" ref="E11:E13" si="0">IF(C11=$C$5,3,IF(C11=$C$6,2,IF(C11=$C$7,1,0)))</f>
        <v>1</v>
      </c>
      <c r="F11" s="108"/>
      <c r="G11" s="108"/>
      <c r="H11" s="108">
        <f t="shared" ref="H11:H52" si="1">E11*(1-F11)*(1-G11)</f>
        <v>1</v>
      </c>
      <c r="I11" s="112" t="s">
        <v>184</v>
      </c>
      <c r="J11" s="110" t="s">
        <v>185</v>
      </c>
    </row>
    <row r="12" spans="1:10" s="75" customFormat="1" ht="32.25" customHeight="1" x14ac:dyDescent="0.2">
      <c r="A12" s="69">
        <v>3</v>
      </c>
      <c r="B12" s="106" t="s">
        <v>13</v>
      </c>
      <c r="C12" s="107" t="s">
        <v>73</v>
      </c>
      <c r="D12" s="113"/>
      <c r="E12" s="108">
        <f t="shared" si="0"/>
        <v>0</v>
      </c>
      <c r="F12" s="108"/>
      <c r="G12" s="108"/>
      <c r="H12" s="108">
        <f t="shared" si="1"/>
        <v>0</v>
      </c>
      <c r="I12" s="114"/>
      <c r="J12" s="110"/>
    </row>
    <row r="13" spans="1:10" s="75" customFormat="1" ht="25.5" x14ac:dyDescent="0.2">
      <c r="A13" s="69">
        <v>4</v>
      </c>
      <c r="B13" s="106" t="s">
        <v>14</v>
      </c>
      <c r="C13" s="107" t="s">
        <v>73</v>
      </c>
      <c r="D13" s="111"/>
      <c r="E13" s="108">
        <f t="shared" si="0"/>
        <v>0</v>
      </c>
      <c r="F13" s="108"/>
      <c r="G13" s="108"/>
      <c r="H13" s="108">
        <f t="shared" si="1"/>
        <v>0</v>
      </c>
      <c r="I13" s="109"/>
      <c r="J13" s="110"/>
    </row>
    <row r="14" spans="1:10" s="118" customFormat="1" x14ac:dyDescent="0.2">
      <c r="A14" s="78"/>
      <c r="B14" s="18" t="s">
        <v>15</v>
      </c>
      <c r="C14" s="115"/>
      <c r="D14" s="80"/>
      <c r="E14" s="81"/>
      <c r="F14" s="81"/>
      <c r="G14" s="81"/>
      <c r="H14" s="81"/>
      <c r="I14" s="116"/>
      <c r="J14" s="117"/>
    </row>
    <row r="15" spans="1:10" s="75" customFormat="1" ht="38.25" x14ac:dyDescent="0.2">
      <c r="A15" s="69">
        <v>5</v>
      </c>
      <c r="B15" s="106" t="s">
        <v>16</v>
      </c>
      <c r="C15" s="107" t="s">
        <v>73</v>
      </c>
      <c r="D15" s="119"/>
      <c r="E15" s="108">
        <f>IF(C15=$C$5,3,IF(C15=$C$6,2,IF(C15=$C$7,1,0)))</f>
        <v>0</v>
      </c>
      <c r="F15" s="108"/>
      <c r="G15" s="108"/>
      <c r="H15" s="108">
        <f t="shared" si="1"/>
        <v>0</v>
      </c>
      <c r="I15" s="112" t="s">
        <v>186</v>
      </c>
      <c r="J15" s="110" t="s">
        <v>187</v>
      </c>
    </row>
    <row r="16" spans="1:10" s="75" customFormat="1" ht="63.75" x14ac:dyDescent="0.2">
      <c r="A16" s="69">
        <v>6</v>
      </c>
      <c r="B16" s="106" t="s">
        <v>17</v>
      </c>
      <c r="C16" s="107" t="s">
        <v>73</v>
      </c>
      <c r="D16" s="119"/>
      <c r="E16" s="108">
        <f t="shared" ref="E16:E52" si="2">IF(C16=$C$5,3,IF(C16=$C$6,2,IF(C16=$C$7,1,0)))</f>
        <v>0</v>
      </c>
      <c r="F16" s="108"/>
      <c r="G16" s="108"/>
      <c r="H16" s="108">
        <f t="shared" si="1"/>
        <v>0</v>
      </c>
      <c r="I16" s="112" t="s">
        <v>188</v>
      </c>
      <c r="J16" s="110" t="s">
        <v>189</v>
      </c>
    </row>
    <row r="17" spans="1:11" s="75" customFormat="1" ht="25.5" x14ac:dyDescent="0.2">
      <c r="A17" s="69">
        <v>7</v>
      </c>
      <c r="B17" s="9" t="s">
        <v>18</v>
      </c>
      <c r="C17" s="107" t="s">
        <v>70</v>
      </c>
      <c r="D17" s="111"/>
      <c r="E17" s="108">
        <f t="shared" si="2"/>
        <v>3</v>
      </c>
      <c r="F17" s="108"/>
      <c r="G17" s="108"/>
      <c r="H17" s="108">
        <f t="shared" si="1"/>
        <v>3</v>
      </c>
      <c r="I17" s="112" t="s">
        <v>190</v>
      </c>
      <c r="J17" s="120"/>
    </row>
    <row r="18" spans="1:11" s="75" customFormat="1" ht="25.5" x14ac:dyDescent="0.2">
      <c r="A18" s="69">
        <v>8</v>
      </c>
      <c r="B18" s="106" t="s">
        <v>19</v>
      </c>
      <c r="C18" s="107" t="s">
        <v>70</v>
      </c>
      <c r="D18" s="111"/>
      <c r="E18" s="108">
        <f t="shared" si="2"/>
        <v>3</v>
      </c>
      <c r="F18" s="108"/>
      <c r="G18" s="108"/>
      <c r="H18" s="108">
        <f t="shared" si="1"/>
        <v>3</v>
      </c>
      <c r="I18" s="112" t="s">
        <v>191</v>
      </c>
      <c r="J18" s="110"/>
    </row>
    <row r="19" spans="1:11" s="75" customFormat="1" ht="54" customHeight="1" x14ac:dyDescent="0.2">
      <c r="A19" s="69">
        <v>9</v>
      </c>
      <c r="B19" s="106" t="s">
        <v>20</v>
      </c>
      <c r="C19" s="107" t="s">
        <v>73</v>
      </c>
      <c r="D19" s="111"/>
      <c r="E19" s="108">
        <f t="shared" si="2"/>
        <v>0</v>
      </c>
      <c r="F19" s="108"/>
      <c r="G19" s="108"/>
      <c r="H19" s="108">
        <f t="shared" si="1"/>
        <v>0</v>
      </c>
      <c r="I19" s="112" t="s">
        <v>123</v>
      </c>
      <c r="J19" s="110" t="s">
        <v>192</v>
      </c>
      <c r="K19" s="121"/>
    </row>
    <row r="20" spans="1:11" s="75" customFormat="1" ht="25.5" x14ac:dyDescent="0.2">
      <c r="A20" s="69">
        <v>10</v>
      </c>
      <c r="B20" s="106" t="s">
        <v>21</v>
      </c>
      <c r="C20" s="107" t="s">
        <v>70</v>
      </c>
      <c r="D20" s="111"/>
      <c r="E20" s="108">
        <f t="shared" si="2"/>
        <v>3</v>
      </c>
      <c r="F20" s="108"/>
      <c r="G20" s="108"/>
      <c r="H20" s="108">
        <f t="shared" si="1"/>
        <v>3</v>
      </c>
      <c r="I20" s="112" t="s">
        <v>193</v>
      </c>
      <c r="J20" s="122"/>
    </row>
    <row r="21" spans="1:11" s="75" customFormat="1" ht="25.5" x14ac:dyDescent="0.2">
      <c r="A21" s="69">
        <v>11</v>
      </c>
      <c r="B21" s="106" t="s">
        <v>22</v>
      </c>
      <c r="C21" s="107" t="s">
        <v>71</v>
      </c>
      <c r="D21" s="111"/>
      <c r="E21" s="108">
        <f t="shared" si="2"/>
        <v>2</v>
      </c>
      <c r="F21" s="108"/>
      <c r="G21" s="108"/>
      <c r="H21" s="108">
        <f t="shared" si="1"/>
        <v>2</v>
      </c>
      <c r="I21" s="112" t="s">
        <v>194</v>
      </c>
      <c r="J21" s="110" t="s">
        <v>195</v>
      </c>
    </row>
    <row r="22" spans="1:11" s="75" customFormat="1" ht="27.75" customHeight="1" x14ac:dyDescent="0.2">
      <c r="A22" s="69">
        <v>12</v>
      </c>
      <c r="B22" s="106" t="s">
        <v>23</v>
      </c>
      <c r="C22" s="107" t="s">
        <v>71</v>
      </c>
      <c r="D22" s="111"/>
      <c r="E22" s="108">
        <f t="shared" si="2"/>
        <v>2</v>
      </c>
      <c r="F22" s="108"/>
      <c r="G22" s="108"/>
      <c r="H22" s="108">
        <f t="shared" si="1"/>
        <v>2</v>
      </c>
      <c r="I22" s="112" t="s">
        <v>196</v>
      </c>
      <c r="J22" s="110" t="s">
        <v>197</v>
      </c>
    </row>
    <row r="23" spans="1:11" s="75" customFormat="1" ht="78" customHeight="1" x14ac:dyDescent="0.2">
      <c r="A23" s="69">
        <v>13</v>
      </c>
      <c r="B23" s="106" t="s">
        <v>24</v>
      </c>
      <c r="C23" s="107" t="s">
        <v>73</v>
      </c>
      <c r="D23" s="111"/>
      <c r="E23" s="108">
        <f t="shared" si="2"/>
        <v>0</v>
      </c>
      <c r="F23" s="108"/>
      <c r="G23" s="108"/>
      <c r="H23" s="108">
        <f t="shared" si="1"/>
        <v>0</v>
      </c>
      <c r="I23" s="112" t="s">
        <v>198</v>
      </c>
      <c r="J23" s="110" t="s">
        <v>199</v>
      </c>
    </row>
    <row r="24" spans="1:11" s="75" customFormat="1" ht="51" x14ac:dyDescent="0.2">
      <c r="A24" s="69">
        <v>14</v>
      </c>
      <c r="B24" s="106" t="s">
        <v>25</v>
      </c>
      <c r="C24" s="107" t="s">
        <v>71</v>
      </c>
      <c r="D24" s="111"/>
      <c r="E24" s="108">
        <f t="shared" si="2"/>
        <v>2</v>
      </c>
      <c r="F24" s="108"/>
      <c r="G24" s="108"/>
      <c r="H24" s="108">
        <f t="shared" si="1"/>
        <v>2</v>
      </c>
      <c r="I24" s="112" t="s">
        <v>200</v>
      </c>
      <c r="J24" s="123" t="s">
        <v>201</v>
      </c>
    </row>
    <row r="25" spans="1:11" s="75" customFormat="1" ht="63.75" x14ac:dyDescent="0.2">
      <c r="A25" s="69">
        <v>15</v>
      </c>
      <c r="B25" s="106" t="s">
        <v>26</v>
      </c>
      <c r="C25" s="107" t="s">
        <v>72</v>
      </c>
      <c r="D25" s="111"/>
      <c r="E25" s="108">
        <f t="shared" si="2"/>
        <v>1</v>
      </c>
      <c r="F25" s="108"/>
      <c r="G25" s="108"/>
      <c r="H25" s="108">
        <f t="shared" si="1"/>
        <v>1</v>
      </c>
      <c r="I25" s="112" t="s">
        <v>202</v>
      </c>
      <c r="J25" s="123" t="s">
        <v>203</v>
      </c>
    </row>
    <row r="26" spans="1:11" s="75" customFormat="1" ht="25.5" x14ac:dyDescent="0.2">
      <c r="A26" s="69">
        <v>16</v>
      </c>
      <c r="B26" s="106" t="s">
        <v>27</v>
      </c>
      <c r="C26" s="107" t="s">
        <v>73</v>
      </c>
      <c r="D26" s="111"/>
      <c r="E26" s="108">
        <f t="shared" si="2"/>
        <v>0</v>
      </c>
      <c r="F26" s="108"/>
      <c r="G26" s="108"/>
      <c r="H26" s="108">
        <f t="shared" si="1"/>
        <v>0</v>
      </c>
      <c r="I26" s="112" t="s">
        <v>204</v>
      </c>
      <c r="J26" s="123" t="s">
        <v>205</v>
      </c>
    </row>
    <row r="27" spans="1:11" s="75" customFormat="1" ht="51" x14ac:dyDescent="0.2">
      <c r="A27" s="69">
        <v>17</v>
      </c>
      <c r="B27" s="106" t="s">
        <v>28</v>
      </c>
      <c r="C27" s="107" t="s">
        <v>72</v>
      </c>
      <c r="D27" s="111"/>
      <c r="E27" s="108">
        <f t="shared" si="2"/>
        <v>1</v>
      </c>
      <c r="F27" s="108"/>
      <c r="G27" s="108"/>
      <c r="H27" s="108">
        <f t="shared" si="1"/>
        <v>1</v>
      </c>
      <c r="I27" s="112" t="s">
        <v>206</v>
      </c>
      <c r="J27" s="110" t="s">
        <v>207</v>
      </c>
    </row>
    <row r="28" spans="1:11" s="75" customFormat="1" ht="25.5" x14ac:dyDescent="0.2">
      <c r="A28" s="69">
        <v>18</v>
      </c>
      <c r="B28" s="106" t="s">
        <v>29</v>
      </c>
      <c r="C28" s="110" t="s">
        <v>70</v>
      </c>
      <c r="D28" s="111"/>
      <c r="E28" s="108">
        <f t="shared" si="2"/>
        <v>3</v>
      </c>
      <c r="F28" s="108"/>
      <c r="G28" s="108"/>
      <c r="H28" s="108">
        <f t="shared" si="1"/>
        <v>3</v>
      </c>
      <c r="I28" s="112" t="s">
        <v>208</v>
      </c>
      <c r="J28" s="122"/>
    </row>
    <row r="29" spans="1:11" s="75" customFormat="1" ht="25.5" x14ac:dyDescent="0.2">
      <c r="A29" s="69">
        <v>19</v>
      </c>
      <c r="B29" s="106" t="s">
        <v>30</v>
      </c>
      <c r="C29" s="107" t="s">
        <v>71</v>
      </c>
      <c r="D29" s="111"/>
      <c r="E29" s="108">
        <f t="shared" si="2"/>
        <v>2</v>
      </c>
      <c r="F29" s="108"/>
      <c r="G29" s="108"/>
      <c r="H29" s="108">
        <f t="shared" si="1"/>
        <v>2</v>
      </c>
      <c r="I29" s="112" t="s">
        <v>209</v>
      </c>
      <c r="J29" s="110" t="s">
        <v>210</v>
      </c>
    </row>
    <row r="30" spans="1:11" s="75" customFormat="1" ht="114.75" x14ac:dyDescent="0.2">
      <c r="A30" s="69">
        <v>20</v>
      </c>
      <c r="B30" s="106" t="s">
        <v>31</v>
      </c>
      <c r="C30" s="107" t="s">
        <v>73</v>
      </c>
      <c r="D30" s="111"/>
      <c r="E30" s="108">
        <f t="shared" si="2"/>
        <v>0</v>
      </c>
      <c r="F30" s="108"/>
      <c r="G30" s="108"/>
      <c r="H30" s="108">
        <f t="shared" si="1"/>
        <v>0</v>
      </c>
      <c r="I30" s="112" t="s">
        <v>211</v>
      </c>
      <c r="J30" s="110" t="s">
        <v>212</v>
      </c>
    </row>
    <row r="31" spans="1:11" s="75" customFormat="1" ht="63.75" x14ac:dyDescent="0.2">
      <c r="A31" s="69">
        <v>21</v>
      </c>
      <c r="B31" s="106" t="s">
        <v>32</v>
      </c>
      <c r="C31" s="107" t="s">
        <v>72</v>
      </c>
      <c r="D31" s="111"/>
      <c r="E31" s="108">
        <f t="shared" si="2"/>
        <v>1</v>
      </c>
      <c r="F31" s="108"/>
      <c r="G31" s="108"/>
      <c r="H31" s="108">
        <f t="shared" si="1"/>
        <v>1</v>
      </c>
      <c r="I31" s="112" t="s">
        <v>213</v>
      </c>
      <c r="J31" s="110" t="s">
        <v>214</v>
      </c>
    </row>
    <row r="32" spans="1:11" s="75" customFormat="1" ht="81.75" customHeight="1" x14ac:dyDescent="0.2">
      <c r="A32" s="69">
        <v>22</v>
      </c>
      <c r="B32" s="106" t="s">
        <v>33</v>
      </c>
      <c r="C32" s="107" t="s">
        <v>70</v>
      </c>
      <c r="D32" s="111"/>
      <c r="E32" s="108">
        <f t="shared" si="2"/>
        <v>3</v>
      </c>
      <c r="F32" s="108"/>
      <c r="G32" s="108"/>
      <c r="H32" s="108">
        <f t="shared" si="1"/>
        <v>3</v>
      </c>
      <c r="I32" s="112" t="s">
        <v>215</v>
      </c>
      <c r="J32" s="122"/>
    </row>
    <row r="33" spans="1:10" s="75" customFormat="1" ht="76.5" x14ac:dyDescent="0.2">
      <c r="A33" s="69">
        <v>23</v>
      </c>
      <c r="B33" s="106" t="s">
        <v>34</v>
      </c>
      <c r="C33" s="107" t="s">
        <v>71</v>
      </c>
      <c r="D33" s="111"/>
      <c r="E33" s="108">
        <f t="shared" si="2"/>
        <v>2</v>
      </c>
      <c r="F33" s="108"/>
      <c r="G33" s="108">
        <v>0.5</v>
      </c>
      <c r="H33" s="108">
        <f t="shared" si="1"/>
        <v>1</v>
      </c>
      <c r="I33" s="112" t="s">
        <v>216</v>
      </c>
      <c r="J33" s="110" t="s">
        <v>217</v>
      </c>
    </row>
    <row r="34" spans="1:10" s="75" customFormat="1" ht="25.5" x14ac:dyDescent="0.2">
      <c r="A34" s="69">
        <v>24</v>
      </c>
      <c r="B34" s="106" t="s">
        <v>35</v>
      </c>
      <c r="C34" s="107" t="s">
        <v>73</v>
      </c>
      <c r="D34" s="111"/>
      <c r="E34" s="108">
        <f t="shared" si="2"/>
        <v>0</v>
      </c>
      <c r="F34" s="108"/>
      <c r="G34" s="108"/>
      <c r="H34" s="108">
        <f t="shared" si="1"/>
        <v>0</v>
      </c>
      <c r="I34" s="112" t="s">
        <v>218</v>
      </c>
      <c r="J34" s="110" t="s">
        <v>219</v>
      </c>
    </row>
    <row r="35" spans="1:10" s="75" customFormat="1" ht="25.5" x14ac:dyDescent="0.2">
      <c r="A35" s="69">
        <v>25</v>
      </c>
      <c r="B35" s="106" t="s">
        <v>36</v>
      </c>
      <c r="C35" s="107" t="s">
        <v>73</v>
      </c>
      <c r="D35" s="111"/>
      <c r="E35" s="108">
        <f t="shared" si="2"/>
        <v>0</v>
      </c>
      <c r="F35" s="108"/>
      <c r="G35" s="108"/>
      <c r="H35" s="108">
        <f t="shared" si="1"/>
        <v>0</v>
      </c>
      <c r="I35" s="112" t="s">
        <v>220</v>
      </c>
      <c r="J35" s="110" t="s">
        <v>219</v>
      </c>
    </row>
    <row r="36" spans="1:10" s="75" customFormat="1" ht="25.5" x14ac:dyDescent="0.2">
      <c r="A36" s="69">
        <v>26</v>
      </c>
      <c r="B36" s="106" t="s">
        <v>37</v>
      </c>
      <c r="C36" s="107" t="s">
        <v>70</v>
      </c>
      <c r="D36" s="111"/>
      <c r="E36" s="108">
        <f t="shared" si="2"/>
        <v>3</v>
      </c>
      <c r="F36" s="108"/>
      <c r="G36" s="108"/>
      <c r="H36" s="108">
        <f t="shared" si="1"/>
        <v>3</v>
      </c>
      <c r="I36" s="112" t="s">
        <v>221</v>
      </c>
      <c r="J36" s="122"/>
    </row>
    <row r="37" spans="1:10" s="75" customFormat="1" ht="63.75" x14ac:dyDescent="0.2">
      <c r="A37" s="69">
        <v>27</v>
      </c>
      <c r="B37" s="106" t="s">
        <v>38</v>
      </c>
      <c r="C37" s="107" t="s">
        <v>72</v>
      </c>
      <c r="D37" s="111" t="s">
        <v>222</v>
      </c>
      <c r="E37" s="108">
        <f t="shared" si="2"/>
        <v>1</v>
      </c>
      <c r="F37" s="108"/>
      <c r="G37" s="108"/>
      <c r="H37" s="108">
        <f t="shared" si="1"/>
        <v>1</v>
      </c>
      <c r="I37" s="112" t="s">
        <v>223</v>
      </c>
      <c r="J37" s="110" t="s">
        <v>224</v>
      </c>
    </row>
    <row r="38" spans="1:10" s="75" customFormat="1" ht="75.75" customHeight="1" x14ac:dyDescent="0.2">
      <c r="A38" s="69">
        <v>28</v>
      </c>
      <c r="B38" s="106" t="s">
        <v>39</v>
      </c>
      <c r="C38" s="107" t="s">
        <v>72</v>
      </c>
      <c r="D38" s="111"/>
      <c r="E38" s="108">
        <f t="shared" si="2"/>
        <v>1</v>
      </c>
      <c r="F38" s="108"/>
      <c r="G38" s="108"/>
      <c r="H38" s="108">
        <f t="shared" si="1"/>
        <v>1</v>
      </c>
      <c r="I38" s="112" t="s">
        <v>225</v>
      </c>
      <c r="J38" s="110" t="s">
        <v>226</v>
      </c>
    </row>
    <row r="39" spans="1:10" s="75" customFormat="1" ht="25.5" x14ac:dyDescent="0.2">
      <c r="A39" s="69">
        <v>29</v>
      </c>
      <c r="B39" s="106" t="s">
        <v>40</v>
      </c>
      <c r="C39" s="107" t="s">
        <v>70</v>
      </c>
      <c r="D39" s="111"/>
      <c r="E39" s="108">
        <f t="shared" si="2"/>
        <v>3</v>
      </c>
      <c r="F39" s="108"/>
      <c r="G39" s="108"/>
      <c r="H39" s="108">
        <f t="shared" si="1"/>
        <v>3</v>
      </c>
      <c r="I39" s="112" t="s">
        <v>227</v>
      </c>
      <c r="J39" s="122"/>
    </row>
    <row r="40" spans="1:10" s="75" customFormat="1" ht="76.5" x14ac:dyDescent="0.2">
      <c r="A40" s="90">
        <v>30</v>
      </c>
      <c r="B40" s="106" t="s">
        <v>41</v>
      </c>
      <c r="C40" s="110" t="s">
        <v>72</v>
      </c>
      <c r="D40" s="111"/>
      <c r="E40" s="108">
        <f t="shared" si="2"/>
        <v>1</v>
      </c>
      <c r="F40" s="108"/>
      <c r="G40" s="108">
        <v>0.5</v>
      </c>
      <c r="H40" s="108">
        <f t="shared" si="1"/>
        <v>0.5</v>
      </c>
      <c r="I40" s="112" t="s">
        <v>228</v>
      </c>
      <c r="J40" s="110" t="s">
        <v>229</v>
      </c>
    </row>
    <row r="41" spans="1:10" s="75" customFormat="1" ht="25.5" x14ac:dyDescent="0.2">
      <c r="A41" s="90">
        <v>31</v>
      </c>
      <c r="B41" s="106" t="s">
        <v>42</v>
      </c>
      <c r="C41" s="107" t="s">
        <v>71</v>
      </c>
      <c r="D41" s="111"/>
      <c r="E41" s="108">
        <f t="shared" si="2"/>
        <v>2</v>
      </c>
      <c r="F41" s="108"/>
      <c r="G41" s="108"/>
      <c r="H41" s="108">
        <f t="shared" si="1"/>
        <v>2</v>
      </c>
      <c r="I41" s="112" t="s">
        <v>230</v>
      </c>
      <c r="J41" s="110" t="s">
        <v>231</v>
      </c>
    </row>
    <row r="42" spans="1:10" s="75" customFormat="1" ht="25.5" x14ac:dyDescent="0.2">
      <c r="A42" s="90">
        <v>32</v>
      </c>
      <c r="B42" s="106" t="s">
        <v>43</v>
      </c>
      <c r="C42" s="107" t="s">
        <v>70</v>
      </c>
      <c r="D42" s="111"/>
      <c r="E42" s="108">
        <f t="shared" si="2"/>
        <v>3</v>
      </c>
      <c r="F42" s="108"/>
      <c r="G42" s="108"/>
      <c r="H42" s="108">
        <f t="shared" si="1"/>
        <v>3</v>
      </c>
      <c r="I42" s="112" t="s">
        <v>232</v>
      </c>
      <c r="J42" s="122"/>
    </row>
    <row r="43" spans="1:10" s="75" customFormat="1" ht="51" x14ac:dyDescent="0.2">
      <c r="A43" s="90">
        <v>33</v>
      </c>
      <c r="B43" s="106" t="s">
        <v>44</v>
      </c>
      <c r="C43" s="107" t="s">
        <v>73</v>
      </c>
      <c r="D43" s="111"/>
      <c r="E43" s="108">
        <f t="shared" si="2"/>
        <v>0</v>
      </c>
      <c r="F43" s="108"/>
      <c r="G43" s="108"/>
      <c r="H43" s="108">
        <f t="shared" si="1"/>
        <v>0</v>
      </c>
      <c r="I43" s="112" t="s">
        <v>233</v>
      </c>
      <c r="J43" s="110" t="s">
        <v>234</v>
      </c>
    </row>
    <row r="44" spans="1:10" s="75" customFormat="1" ht="38.25" x14ac:dyDescent="0.2">
      <c r="A44" s="90">
        <v>34</v>
      </c>
      <c r="B44" s="106" t="s">
        <v>45</v>
      </c>
      <c r="C44" s="107" t="s">
        <v>73</v>
      </c>
      <c r="D44" s="111"/>
      <c r="E44" s="108">
        <f t="shared" si="2"/>
        <v>0</v>
      </c>
      <c r="F44" s="108"/>
      <c r="G44" s="108"/>
      <c r="H44" s="108">
        <f t="shared" si="1"/>
        <v>0</v>
      </c>
      <c r="I44" s="112" t="s">
        <v>167</v>
      </c>
      <c r="J44" s="123" t="s">
        <v>205</v>
      </c>
    </row>
    <row r="45" spans="1:10" s="75" customFormat="1" ht="63.75" x14ac:dyDescent="0.2">
      <c r="A45" s="90">
        <v>35</v>
      </c>
      <c r="B45" s="106" t="s">
        <v>46</v>
      </c>
      <c r="C45" s="107" t="s">
        <v>73</v>
      </c>
      <c r="D45" s="111"/>
      <c r="E45" s="108">
        <f t="shared" si="2"/>
        <v>0</v>
      </c>
      <c r="F45" s="108"/>
      <c r="G45" s="108"/>
      <c r="H45" s="108">
        <f t="shared" si="1"/>
        <v>0</v>
      </c>
      <c r="I45" s="112" t="s">
        <v>235</v>
      </c>
      <c r="J45" s="110" t="s">
        <v>236</v>
      </c>
    </row>
    <row r="46" spans="1:10" s="75" customFormat="1" ht="76.5" x14ac:dyDescent="0.2">
      <c r="A46" s="69">
        <v>36</v>
      </c>
      <c r="B46" s="106" t="s">
        <v>47</v>
      </c>
      <c r="C46" s="107" t="s">
        <v>73</v>
      </c>
      <c r="D46" s="111"/>
      <c r="E46" s="108">
        <f t="shared" si="2"/>
        <v>0</v>
      </c>
      <c r="F46" s="108"/>
      <c r="G46" s="108"/>
      <c r="H46" s="108">
        <f t="shared" si="1"/>
        <v>0</v>
      </c>
      <c r="I46" s="112" t="s">
        <v>237</v>
      </c>
      <c r="J46" s="110" t="s">
        <v>238</v>
      </c>
    </row>
    <row r="47" spans="1:10" s="75" customFormat="1" ht="38.25" x14ac:dyDescent="0.2">
      <c r="A47" s="69">
        <v>37</v>
      </c>
      <c r="B47" s="106" t="s">
        <v>48</v>
      </c>
      <c r="C47" s="110" t="s">
        <v>71</v>
      </c>
      <c r="D47" s="90"/>
      <c r="E47" s="108">
        <f t="shared" si="2"/>
        <v>2</v>
      </c>
      <c r="F47" s="108"/>
      <c r="G47" s="108"/>
      <c r="H47" s="108">
        <f t="shared" si="1"/>
        <v>2</v>
      </c>
      <c r="I47" s="112" t="s">
        <v>239</v>
      </c>
      <c r="J47" s="110" t="s">
        <v>240</v>
      </c>
    </row>
    <row r="48" spans="1:10" s="75" customFormat="1" ht="25.5" customHeight="1" x14ac:dyDescent="0.2">
      <c r="A48" s="69">
        <v>38</v>
      </c>
      <c r="B48" s="106" t="s">
        <v>49</v>
      </c>
      <c r="C48" s="107" t="s">
        <v>73</v>
      </c>
      <c r="D48" s="111"/>
      <c r="E48" s="108">
        <f t="shared" si="2"/>
        <v>0</v>
      </c>
      <c r="F48" s="108"/>
      <c r="G48" s="108"/>
      <c r="H48" s="108">
        <f t="shared" si="1"/>
        <v>0</v>
      </c>
      <c r="I48" s="112" t="s">
        <v>241</v>
      </c>
      <c r="J48" s="123"/>
    </row>
    <row r="49" spans="1:10" s="75" customFormat="1" ht="25.5" x14ac:dyDescent="0.2">
      <c r="A49" s="69">
        <v>39</v>
      </c>
      <c r="B49" s="106" t="s">
        <v>50</v>
      </c>
      <c r="C49" s="107" t="s">
        <v>70</v>
      </c>
      <c r="D49" s="111"/>
      <c r="E49" s="108">
        <f t="shared" si="2"/>
        <v>3</v>
      </c>
      <c r="F49" s="108"/>
      <c r="G49" s="108"/>
      <c r="H49" s="108">
        <f t="shared" si="1"/>
        <v>3</v>
      </c>
      <c r="I49" s="112" t="s">
        <v>242</v>
      </c>
      <c r="J49" s="110"/>
    </row>
    <row r="50" spans="1:10" s="75" customFormat="1" ht="25.5" x14ac:dyDescent="0.2">
      <c r="A50" s="69">
        <v>40</v>
      </c>
      <c r="B50" s="106" t="s">
        <v>51</v>
      </c>
      <c r="C50" s="107" t="s">
        <v>70</v>
      </c>
      <c r="D50" s="111"/>
      <c r="E50" s="108">
        <f t="shared" si="2"/>
        <v>3</v>
      </c>
      <c r="F50" s="108"/>
      <c r="G50" s="108"/>
      <c r="H50" s="108">
        <f t="shared" si="1"/>
        <v>3</v>
      </c>
      <c r="I50" s="112" t="s">
        <v>177</v>
      </c>
      <c r="J50" s="110"/>
    </row>
    <row r="51" spans="1:10" s="75" customFormat="1" ht="38.25" x14ac:dyDescent="0.2">
      <c r="A51" s="69">
        <v>41</v>
      </c>
      <c r="B51" s="106" t="s">
        <v>52</v>
      </c>
      <c r="C51" s="107" t="s">
        <v>71</v>
      </c>
      <c r="D51" s="111"/>
      <c r="E51" s="108">
        <f t="shared" si="2"/>
        <v>2</v>
      </c>
      <c r="F51" s="108"/>
      <c r="G51" s="108"/>
      <c r="H51" s="108">
        <f t="shared" si="1"/>
        <v>2</v>
      </c>
      <c r="I51" s="112" t="s">
        <v>243</v>
      </c>
      <c r="J51" s="110" t="s">
        <v>244</v>
      </c>
    </row>
    <row r="52" spans="1:10" s="75" customFormat="1" ht="25.5" x14ac:dyDescent="0.2">
      <c r="A52" s="69">
        <v>42</v>
      </c>
      <c r="B52" s="106" t="s">
        <v>53</v>
      </c>
      <c r="C52" s="107" t="s">
        <v>70</v>
      </c>
      <c r="D52" s="124"/>
      <c r="E52" s="108">
        <f t="shared" si="2"/>
        <v>3</v>
      </c>
      <c r="F52" s="108"/>
      <c r="G52" s="108"/>
      <c r="H52" s="108">
        <f t="shared" si="1"/>
        <v>3</v>
      </c>
      <c r="I52" s="112" t="s">
        <v>245</v>
      </c>
      <c r="J52" s="110" t="s">
        <v>246</v>
      </c>
    </row>
    <row r="53" spans="1:10" ht="15" x14ac:dyDescent="0.25">
      <c r="C53" s="125"/>
      <c r="D53" s="125"/>
      <c r="E53" s="125"/>
      <c r="F53" s="125"/>
      <c r="I53" s="126"/>
      <c r="J53" s="127"/>
    </row>
    <row r="54" spans="1:10" ht="15" x14ac:dyDescent="0.25">
      <c r="C54" s="125"/>
      <c r="D54" s="125"/>
      <c r="E54" s="125"/>
      <c r="F54" s="125"/>
      <c r="I54" s="128"/>
    </row>
    <row r="55" spans="1:10" ht="15" x14ac:dyDescent="0.25">
      <c r="I55" s="128"/>
    </row>
    <row r="56" spans="1:10" ht="15" x14ac:dyDescent="0.25">
      <c r="A56" s="94"/>
      <c r="B56" s="95"/>
      <c r="C56" s="96"/>
      <c r="D56" s="96"/>
      <c r="E56" s="96"/>
      <c r="F56" s="96"/>
      <c r="I56" s="128"/>
    </row>
    <row r="57" spans="1:10" ht="15" x14ac:dyDescent="0.25">
      <c r="I57" s="128"/>
    </row>
    <row r="58" spans="1:10" ht="15" x14ac:dyDescent="0.25">
      <c r="I58" s="128"/>
    </row>
    <row r="59" spans="1:10" ht="15" x14ac:dyDescent="0.25">
      <c r="I59" s="128"/>
    </row>
    <row r="60" spans="1:10" ht="15" x14ac:dyDescent="0.25">
      <c r="I60" s="128"/>
    </row>
    <row r="61" spans="1:10" ht="15" x14ac:dyDescent="0.25">
      <c r="I61" s="128"/>
    </row>
    <row r="62" spans="1:10" ht="15" x14ac:dyDescent="0.25">
      <c r="I62" s="128"/>
    </row>
    <row r="63" spans="1:10" ht="15" x14ac:dyDescent="0.25">
      <c r="A63" s="94"/>
      <c r="B63" s="95"/>
      <c r="C63" s="96"/>
      <c r="D63" s="96"/>
      <c r="E63" s="96"/>
      <c r="F63" s="96"/>
      <c r="I63" s="128"/>
    </row>
    <row r="64" spans="1:10" ht="15" x14ac:dyDescent="0.25">
      <c r="I64" s="128"/>
    </row>
    <row r="65" spans="1:9" ht="15" x14ac:dyDescent="0.25">
      <c r="I65" s="128"/>
    </row>
    <row r="66" spans="1:9" ht="15" x14ac:dyDescent="0.25">
      <c r="I66" s="128"/>
    </row>
    <row r="67" spans="1:9" ht="15" x14ac:dyDescent="0.25">
      <c r="A67" s="94"/>
      <c r="B67" s="95"/>
      <c r="C67" s="96"/>
      <c r="D67" s="96"/>
      <c r="E67" s="96"/>
      <c r="F67" s="96"/>
      <c r="I67" s="128"/>
    </row>
    <row r="68" spans="1:9" ht="15" x14ac:dyDescent="0.25">
      <c r="I68" s="128"/>
    </row>
    <row r="70" spans="1:9" x14ac:dyDescent="0.2">
      <c r="A70" s="94"/>
      <c r="B70" s="95"/>
      <c r="C70" s="96"/>
      <c r="D70" s="96"/>
      <c r="E70" s="96"/>
      <c r="F70" s="96"/>
    </row>
    <row r="74" spans="1:9" x14ac:dyDescent="0.2">
      <c r="A74" s="94"/>
      <c r="B74" s="95"/>
      <c r="C74" s="96"/>
      <c r="D74" s="96"/>
      <c r="E74" s="96"/>
      <c r="F74" s="96"/>
    </row>
    <row r="77" spans="1:9" x14ac:dyDescent="0.2">
      <c r="A77" s="94"/>
      <c r="B77" s="95"/>
      <c r="C77" s="96"/>
      <c r="D77" s="96"/>
      <c r="E77" s="96"/>
      <c r="F77" s="96"/>
    </row>
    <row r="81" spans="1:6" x14ac:dyDescent="0.2">
      <c r="A81" s="94"/>
      <c r="B81" s="95"/>
      <c r="C81" s="96"/>
      <c r="D81" s="96"/>
      <c r="E81" s="96"/>
      <c r="F81" s="96"/>
    </row>
  </sheetData>
  <mergeCells count="12">
    <mergeCell ref="F6:F8"/>
    <mergeCell ref="G6:G8"/>
    <mergeCell ref="A3:J3"/>
    <mergeCell ref="A4:A8"/>
    <mergeCell ref="D4:D8"/>
    <mergeCell ref="E4:H4"/>
    <mergeCell ref="I4:I8"/>
    <mergeCell ref="J4:J8"/>
    <mergeCell ref="B5:B8"/>
    <mergeCell ref="E5:E8"/>
    <mergeCell ref="F5:G5"/>
    <mergeCell ref="H5:H8"/>
  </mergeCells>
  <dataValidations count="3">
    <dataValidation type="list" allowBlank="1" showInputMessage="1" showErrorMessage="1" sqref="C14">
      <formula1>Выбор_1.2</formula1>
    </dataValidation>
    <dataValidation type="list" allowBlank="1" showInputMessage="1" showErrorMessage="1" sqref="C10:C13 D52 C15:C52">
      <formula1>$C$5:$C$8</formula1>
    </dataValidation>
    <dataValidation type="list" allowBlank="1" showInputMessage="1" showErrorMessage="1" sqref="F9:G9 F14:G14">
      <formula1>Формат</formula1>
    </dataValidation>
  </dataValidations>
  <hyperlinks>
    <hyperlink ref="I11" r:id="rId1"/>
    <hyperlink ref="I21" r:id="rId2"/>
    <hyperlink ref="I23" r:id="rId3" display="http://voskresensk64.ru/administration/statistics/Budget for citizens/2020-god/"/>
    <hyperlink ref="I26" r:id="rId4"/>
    <hyperlink ref="I48" r:id="rId5"/>
  </hyperlinks>
  <pageMargins left="0.9055118110236221" right="0.70866141732283472" top="0.35433070866141736" bottom="0.35433070866141736" header="0.31496062992125984" footer="0.31496062992125984"/>
  <pageSetup paperSize="9" scale="47" fitToHeight="3" orientation="landscape" r:id="rId6"/>
  <extLst>
    <ext xmlns:x14="http://schemas.microsoft.com/office/spreadsheetml/2009/9/main" uri="{CCE6A557-97BC-4b89-ADB6-D9C93CAAB3DF}">
      <x14:dataValidations xmlns:xm="http://schemas.microsoft.com/office/excel/2006/main" count="1">
        <x14:dataValidation type="list" allowBlank="1" showInputMessage="1" showErrorMessage="1">
          <x14:formula1>
            <xm:f>'Методика II этап'!$B$32</xm:f>
          </x14:formula1>
          <xm:sqref>F10:G13 F15:G52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8"/>
  <sheetViews>
    <sheetView view="pageBreakPreview" zoomScale="85" zoomScaleNormal="100" zoomScaleSheetLayoutView="85" workbookViewId="0">
      <pane ySplit="6" topLeftCell="A37" activePane="bottomLeft" state="frozenSplit"/>
      <selection activeCell="G50" sqref="G50"/>
      <selection pane="bottomLeft" activeCell="G50" sqref="G50"/>
    </sheetView>
  </sheetViews>
  <sheetFormatPr defaultRowHeight="12.75" x14ac:dyDescent="0.2"/>
  <cols>
    <col min="1" max="1" width="3.85546875" style="147" customWidth="1"/>
    <col min="2" max="2" width="23.28515625" style="13" customWidth="1"/>
    <col min="3" max="3" width="55.140625" style="152" customWidth="1"/>
    <col min="4" max="4" width="18.140625" style="152" customWidth="1"/>
    <col min="5" max="5" width="25.28515625" style="152" customWidth="1"/>
    <col min="6" max="6" width="11" style="152" customWidth="1"/>
    <col min="7" max="7" width="12.140625" style="152" customWidth="1"/>
    <col min="8" max="8" width="10.42578125" style="152" customWidth="1"/>
    <col min="9" max="9" width="10.42578125" style="13" customWidth="1"/>
    <col min="10" max="10" width="9.140625" style="13"/>
    <col min="11" max="11" width="49.7109375" style="1" customWidth="1"/>
    <col min="12" max="12" width="39.85546875" style="1" customWidth="1"/>
    <col min="13" max="16384" width="9.140625" style="1"/>
  </cols>
  <sheetData>
    <row r="1" spans="1:12" s="54" customFormat="1" ht="17.25" customHeight="1" x14ac:dyDescent="0.25">
      <c r="A1" s="129" t="s">
        <v>247</v>
      </c>
      <c r="B1" s="130"/>
      <c r="C1" s="130"/>
      <c r="D1" s="130"/>
      <c r="E1" s="130"/>
      <c r="F1" s="130"/>
      <c r="G1" s="130"/>
      <c r="H1" s="130"/>
      <c r="I1" s="130"/>
      <c r="J1" s="130"/>
      <c r="K1"/>
    </row>
    <row r="2" spans="1:12" ht="16.5" customHeight="1" x14ac:dyDescent="0.2">
      <c r="A2" s="131" t="s">
        <v>93</v>
      </c>
      <c r="B2" s="132"/>
      <c r="C2" s="133"/>
      <c r="D2" s="133"/>
      <c r="E2" s="133"/>
      <c r="F2" s="133"/>
      <c r="G2" s="133"/>
      <c r="H2" s="134"/>
    </row>
    <row r="3" spans="1:12" ht="16.5" customHeight="1" x14ac:dyDescent="0.2">
      <c r="A3" s="176" t="str">
        <f>'Методика II этап'!B18</f>
        <v xml:space="preserve">В целях оценки показателя учитывается официальный документ, подписанный уполномоченным должностным лицом. В указанном документе должны быть указаны: а) должность, фамилия и инициалы лица, подписавшего документ, б) дата подписания документа. 
</v>
      </c>
      <c r="B3" s="176"/>
      <c r="C3" s="176"/>
      <c r="D3" s="176"/>
      <c r="E3" s="176"/>
      <c r="F3" s="176"/>
      <c r="G3" s="176"/>
      <c r="H3" s="176"/>
      <c r="I3" s="176"/>
      <c r="J3" s="176"/>
      <c r="K3" s="176"/>
      <c r="L3" s="176"/>
    </row>
    <row r="4" spans="1:12" ht="51" customHeight="1" x14ac:dyDescent="0.2">
      <c r="A4" s="175" t="s">
        <v>56</v>
      </c>
      <c r="B4" s="5" t="s">
        <v>8</v>
      </c>
      <c r="C4" s="5" t="str">
        <f>'Методика II этап'!B17</f>
        <v>Опубликование заключения контрольно-счетного органа муниципального образования на годовой отчет об исполнении бюджета муниципального образования за отчетный финансовый год на портале (сайте)</v>
      </c>
      <c r="D4" s="5" t="s">
        <v>95</v>
      </c>
      <c r="E4" s="175" t="s">
        <v>96</v>
      </c>
      <c r="F4" s="175" t="s">
        <v>248</v>
      </c>
      <c r="G4" s="175"/>
      <c r="H4" s="175"/>
      <c r="I4" s="175"/>
      <c r="J4" s="175"/>
      <c r="K4" s="175" t="s">
        <v>98</v>
      </c>
      <c r="L4" s="175" t="s">
        <v>99</v>
      </c>
    </row>
    <row r="5" spans="1:12" s="135" customFormat="1" ht="30.75" customHeight="1" x14ac:dyDescent="0.2">
      <c r="A5" s="175"/>
      <c r="B5" s="175" t="s">
        <v>100</v>
      </c>
      <c r="C5" s="7" t="str">
        <f>'Методика II этап'!B19</f>
        <v>Опубликовано</v>
      </c>
      <c r="D5" s="173" t="s">
        <v>101</v>
      </c>
      <c r="E5" s="175"/>
      <c r="F5" s="177" t="s">
        <v>102</v>
      </c>
      <c r="G5" s="173" t="s">
        <v>103</v>
      </c>
      <c r="H5" s="173"/>
      <c r="I5" s="173"/>
      <c r="J5" s="177" t="s">
        <v>104</v>
      </c>
      <c r="K5" s="175"/>
      <c r="L5" s="175"/>
    </row>
    <row r="6" spans="1:12" s="135" customFormat="1" ht="46.5" customHeight="1" x14ac:dyDescent="0.2">
      <c r="A6" s="175"/>
      <c r="B6" s="175"/>
      <c r="C6" s="7" t="str">
        <f>'Методика II этап'!B20</f>
        <v>Не опубликовано или не отвечает требованиям</v>
      </c>
      <c r="D6" s="173"/>
      <c r="E6" s="175"/>
      <c r="F6" s="177"/>
      <c r="G6" s="7" t="s">
        <v>105</v>
      </c>
      <c r="H6" s="7" t="s">
        <v>106</v>
      </c>
      <c r="I6" s="7" t="s">
        <v>107</v>
      </c>
      <c r="J6" s="177"/>
      <c r="K6" s="175"/>
      <c r="L6" s="175"/>
    </row>
    <row r="7" spans="1:12" s="105" customFormat="1" x14ac:dyDescent="0.2">
      <c r="A7" s="62"/>
      <c r="B7" s="18" t="s">
        <v>10</v>
      </c>
      <c r="C7" s="79"/>
      <c r="D7" s="79"/>
      <c r="E7" s="102"/>
      <c r="F7" s="103"/>
      <c r="G7" s="103"/>
      <c r="H7" s="103"/>
      <c r="I7" s="103"/>
      <c r="J7" s="103"/>
      <c r="K7" s="104"/>
      <c r="L7" s="47"/>
    </row>
    <row r="8" spans="1:12" s="75" customFormat="1" ht="25.5" x14ac:dyDescent="0.2">
      <c r="A8" s="69">
        <v>1</v>
      </c>
      <c r="B8" s="106" t="s">
        <v>11</v>
      </c>
      <c r="C8" s="107" t="s">
        <v>77</v>
      </c>
      <c r="D8" s="111" t="s">
        <v>249</v>
      </c>
      <c r="E8" s="111"/>
      <c r="F8" s="108">
        <f>IF(C8=$C$5,1,0)</f>
        <v>1</v>
      </c>
      <c r="G8" s="108"/>
      <c r="H8" s="108"/>
      <c r="I8" s="108"/>
      <c r="J8" s="108">
        <f>F8*(1-G8)*(1-H8)*(1-I8)</f>
        <v>1</v>
      </c>
      <c r="K8" s="136" t="s">
        <v>250</v>
      </c>
      <c r="L8" s="137" t="s">
        <v>251</v>
      </c>
    </row>
    <row r="9" spans="1:12" s="75" customFormat="1" ht="38.25" x14ac:dyDescent="0.2">
      <c r="A9" s="69">
        <v>2</v>
      </c>
      <c r="B9" s="106" t="s">
        <v>12</v>
      </c>
      <c r="C9" s="107" t="s">
        <v>77</v>
      </c>
      <c r="D9" s="111" t="s">
        <v>116</v>
      </c>
      <c r="E9" s="111"/>
      <c r="F9" s="108">
        <f>IF(C9=$C$5,1,0)</f>
        <v>1</v>
      </c>
      <c r="G9" s="108"/>
      <c r="H9" s="108"/>
      <c r="I9" s="108"/>
      <c r="J9" s="108">
        <f>F9*(1-H9)*(1-I9)</f>
        <v>1</v>
      </c>
      <c r="K9" s="138" t="s">
        <v>252</v>
      </c>
      <c r="L9" s="139"/>
    </row>
    <row r="10" spans="1:12" s="75" customFormat="1" ht="38.25" x14ac:dyDescent="0.2">
      <c r="A10" s="69">
        <v>3</v>
      </c>
      <c r="B10" s="106" t="s">
        <v>13</v>
      </c>
      <c r="C10" s="107" t="s">
        <v>77</v>
      </c>
      <c r="D10" s="111" t="s">
        <v>116</v>
      </c>
      <c r="E10" s="113"/>
      <c r="F10" s="108">
        <f>IF(C10=$C$5,1,0)</f>
        <v>1</v>
      </c>
      <c r="G10" s="108"/>
      <c r="H10" s="108"/>
      <c r="I10" s="108"/>
      <c r="J10" s="108">
        <f>F10*(1-H10)*(1-I10)*(1-G10)</f>
        <v>1</v>
      </c>
      <c r="K10" s="138" t="s">
        <v>113</v>
      </c>
      <c r="L10" s="137" t="s">
        <v>253</v>
      </c>
    </row>
    <row r="11" spans="1:12" s="75" customFormat="1" ht="51" x14ac:dyDescent="0.2">
      <c r="A11" s="69">
        <v>4</v>
      </c>
      <c r="B11" s="106" t="s">
        <v>14</v>
      </c>
      <c r="C11" s="107" t="s">
        <v>78</v>
      </c>
      <c r="D11" s="111" t="s">
        <v>108</v>
      </c>
      <c r="E11" s="119"/>
      <c r="F11" s="108">
        <f>IF(C11=$C$5,1,0)</f>
        <v>0</v>
      </c>
      <c r="G11" s="108"/>
      <c r="H11" s="108"/>
      <c r="I11" s="108"/>
      <c r="J11" s="108">
        <f>F11*(1-H11)*(1-I11)*(1-G11)</f>
        <v>0</v>
      </c>
      <c r="K11" s="138" t="s">
        <v>254</v>
      </c>
      <c r="L11" s="110" t="s">
        <v>255</v>
      </c>
    </row>
    <row r="12" spans="1:12" s="118" customFormat="1" x14ac:dyDescent="0.2">
      <c r="A12" s="78"/>
      <c r="B12" s="18" t="s">
        <v>15</v>
      </c>
      <c r="C12" s="115"/>
      <c r="D12" s="140"/>
      <c r="E12" s="64"/>
      <c r="F12" s="103"/>
      <c r="G12" s="103"/>
      <c r="H12" s="103"/>
      <c r="I12" s="103"/>
      <c r="J12" s="103"/>
      <c r="K12" s="83"/>
      <c r="L12" s="141"/>
    </row>
    <row r="13" spans="1:12" s="75" customFormat="1" ht="51" x14ac:dyDescent="0.2">
      <c r="A13" s="69">
        <v>5</v>
      </c>
      <c r="B13" s="106" t="s">
        <v>16</v>
      </c>
      <c r="C13" s="107" t="s">
        <v>78</v>
      </c>
      <c r="D13" s="111" t="s">
        <v>108</v>
      </c>
      <c r="E13" s="119"/>
      <c r="F13" s="108">
        <f>IF(C13=$C$5,1,0)</f>
        <v>0</v>
      </c>
      <c r="G13" s="108"/>
      <c r="H13" s="108"/>
      <c r="I13" s="108"/>
      <c r="J13" s="108">
        <f t="shared" ref="J13:J50" si="0">F13*(1-H13)*(1-I13)*(1-G13)</f>
        <v>0</v>
      </c>
      <c r="K13" s="138" t="s">
        <v>256</v>
      </c>
      <c r="L13" s="110" t="s">
        <v>255</v>
      </c>
    </row>
    <row r="14" spans="1:12" s="75" customFormat="1" ht="25.5" x14ac:dyDescent="0.2">
      <c r="A14" s="69">
        <v>6</v>
      </c>
      <c r="B14" s="106" t="s">
        <v>17</v>
      </c>
      <c r="C14" s="107" t="s">
        <v>78</v>
      </c>
      <c r="D14" s="90"/>
      <c r="E14" s="119"/>
      <c r="F14" s="108">
        <f t="shared" ref="F14:F50" si="1">IF(C14=$C$5,1,0)</f>
        <v>0</v>
      </c>
      <c r="G14" s="108"/>
      <c r="H14" s="108"/>
      <c r="I14" s="108"/>
      <c r="J14" s="108">
        <f t="shared" si="0"/>
        <v>0</v>
      </c>
      <c r="K14" s="142"/>
      <c r="L14" s="110" t="s">
        <v>183</v>
      </c>
    </row>
    <row r="15" spans="1:12" s="75" customFormat="1" ht="30" x14ac:dyDescent="0.2">
      <c r="A15" s="69">
        <v>7</v>
      </c>
      <c r="B15" s="106" t="s">
        <v>18</v>
      </c>
      <c r="C15" s="107" t="s">
        <v>77</v>
      </c>
      <c r="D15" s="90" t="s">
        <v>116</v>
      </c>
      <c r="E15" s="111"/>
      <c r="F15" s="108">
        <f t="shared" si="1"/>
        <v>1</v>
      </c>
      <c r="G15" s="108"/>
      <c r="H15" s="108"/>
      <c r="I15" s="108"/>
      <c r="J15" s="108">
        <f t="shared" si="0"/>
        <v>1</v>
      </c>
      <c r="K15" s="143" t="s">
        <v>257</v>
      </c>
      <c r="L15" s="122"/>
    </row>
    <row r="16" spans="1:12" s="75" customFormat="1" ht="38.25" x14ac:dyDescent="0.2">
      <c r="A16" s="69">
        <v>8</v>
      </c>
      <c r="B16" s="106" t="s">
        <v>19</v>
      </c>
      <c r="C16" s="107" t="s">
        <v>77</v>
      </c>
      <c r="D16" s="90" t="s">
        <v>116</v>
      </c>
      <c r="E16" s="111"/>
      <c r="F16" s="108">
        <f t="shared" si="1"/>
        <v>1</v>
      </c>
      <c r="G16" s="108"/>
      <c r="H16" s="108"/>
      <c r="I16" s="108"/>
      <c r="J16" s="108">
        <f t="shared" si="0"/>
        <v>1</v>
      </c>
      <c r="K16" s="138" t="s">
        <v>258</v>
      </c>
      <c r="L16" s="122"/>
    </row>
    <row r="17" spans="1:12" s="75" customFormat="1" ht="18.75" customHeight="1" x14ac:dyDescent="0.2">
      <c r="A17" s="69">
        <v>9</v>
      </c>
      <c r="B17" s="106" t="s">
        <v>20</v>
      </c>
      <c r="C17" s="107" t="s">
        <v>77</v>
      </c>
      <c r="D17" s="90" t="s">
        <v>116</v>
      </c>
      <c r="E17" s="111"/>
      <c r="F17" s="108">
        <f t="shared" si="1"/>
        <v>1</v>
      </c>
      <c r="G17" s="108"/>
      <c r="H17" s="108"/>
      <c r="I17" s="108"/>
      <c r="J17" s="108">
        <f t="shared" si="0"/>
        <v>1</v>
      </c>
      <c r="K17" s="138" t="s">
        <v>123</v>
      </c>
      <c r="L17" s="137"/>
    </row>
    <row r="18" spans="1:12" s="75" customFormat="1" ht="25.5" x14ac:dyDescent="0.2">
      <c r="A18" s="69">
        <v>10</v>
      </c>
      <c r="B18" s="106" t="s">
        <v>21</v>
      </c>
      <c r="C18" s="107" t="s">
        <v>77</v>
      </c>
      <c r="D18" s="90" t="s">
        <v>116</v>
      </c>
      <c r="E18" s="111"/>
      <c r="F18" s="108">
        <f t="shared" si="1"/>
        <v>1</v>
      </c>
      <c r="G18" s="108"/>
      <c r="H18" s="108"/>
      <c r="I18" s="108"/>
      <c r="J18" s="108">
        <f t="shared" si="0"/>
        <v>1</v>
      </c>
      <c r="K18" s="138" t="s">
        <v>124</v>
      </c>
      <c r="L18" s="122"/>
    </row>
    <row r="19" spans="1:12" s="75" customFormat="1" ht="38.25" x14ac:dyDescent="0.2">
      <c r="A19" s="69">
        <v>11</v>
      </c>
      <c r="B19" s="106" t="s">
        <v>22</v>
      </c>
      <c r="C19" s="107" t="s">
        <v>77</v>
      </c>
      <c r="D19" s="90" t="s">
        <v>116</v>
      </c>
      <c r="E19" s="111"/>
      <c r="F19" s="108">
        <f t="shared" si="1"/>
        <v>1</v>
      </c>
      <c r="G19" s="108"/>
      <c r="H19" s="108"/>
      <c r="I19" s="108"/>
      <c r="J19" s="108">
        <f t="shared" si="0"/>
        <v>1</v>
      </c>
      <c r="K19" s="138" t="s">
        <v>259</v>
      </c>
      <c r="L19" s="137" t="s">
        <v>260</v>
      </c>
    </row>
    <row r="20" spans="1:12" s="75" customFormat="1" ht="25.5" x14ac:dyDescent="0.2">
      <c r="A20" s="69">
        <v>12</v>
      </c>
      <c r="B20" s="106" t="s">
        <v>23</v>
      </c>
      <c r="C20" s="107" t="s">
        <v>78</v>
      </c>
      <c r="D20" s="90"/>
      <c r="E20" s="111"/>
      <c r="F20" s="108">
        <f t="shared" si="1"/>
        <v>0</v>
      </c>
      <c r="G20" s="108"/>
      <c r="H20" s="108"/>
      <c r="I20" s="108"/>
      <c r="J20" s="108">
        <f t="shared" si="0"/>
        <v>0</v>
      </c>
      <c r="K20" s="138"/>
      <c r="L20" s="110" t="s">
        <v>261</v>
      </c>
    </row>
    <row r="21" spans="1:12" s="75" customFormat="1" ht="25.5" x14ac:dyDescent="0.2">
      <c r="A21" s="69">
        <v>13</v>
      </c>
      <c r="B21" s="106" t="s">
        <v>24</v>
      </c>
      <c r="C21" s="107" t="s">
        <v>78</v>
      </c>
      <c r="D21" s="111"/>
      <c r="E21" s="111"/>
      <c r="F21" s="108">
        <f t="shared" si="1"/>
        <v>0</v>
      </c>
      <c r="G21" s="108"/>
      <c r="H21" s="108"/>
      <c r="I21" s="108"/>
      <c r="J21" s="108">
        <f t="shared" si="0"/>
        <v>0</v>
      </c>
      <c r="K21" s="138"/>
      <c r="L21" s="110" t="s">
        <v>261</v>
      </c>
    </row>
    <row r="22" spans="1:12" s="75" customFormat="1" ht="25.5" x14ac:dyDescent="0.2">
      <c r="A22" s="69">
        <v>14</v>
      </c>
      <c r="B22" s="106" t="s">
        <v>25</v>
      </c>
      <c r="C22" s="107" t="s">
        <v>77</v>
      </c>
      <c r="D22" s="90" t="s">
        <v>116</v>
      </c>
      <c r="E22" s="111"/>
      <c r="F22" s="108">
        <f t="shared" si="1"/>
        <v>1</v>
      </c>
      <c r="G22" s="108"/>
      <c r="H22" s="108"/>
      <c r="I22" s="108"/>
      <c r="J22" s="108">
        <f t="shared" si="0"/>
        <v>1</v>
      </c>
      <c r="K22" s="138" t="s">
        <v>262</v>
      </c>
      <c r="L22" s="122"/>
    </row>
    <row r="23" spans="1:12" s="75" customFormat="1" ht="25.5" x14ac:dyDescent="0.2">
      <c r="A23" s="69">
        <v>15</v>
      </c>
      <c r="B23" s="106" t="s">
        <v>26</v>
      </c>
      <c r="C23" s="107" t="s">
        <v>77</v>
      </c>
      <c r="D23" s="90" t="s">
        <v>116</v>
      </c>
      <c r="E23" s="111"/>
      <c r="F23" s="108">
        <f t="shared" si="1"/>
        <v>1</v>
      </c>
      <c r="G23" s="108"/>
      <c r="H23" s="108"/>
      <c r="I23" s="108"/>
      <c r="J23" s="108">
        <f t="shared" si="0"/>
        <v>1</v>
      </c>
      <c r="K23" s="138" t="s">
        <v>263</v>
      </c>
      <c r="L23" s="137" t="s">
        <v>264</v>
      </c>
    </row>
    <row r="24" spans="1:12" s="75" customFormat="1" ht="38.25" x14ac:dyDescent="0.2">
      <c r="A24" s="69">
        <v>16</v>
      </c>
      <c r="B24" s="106" t="s">
        <v>27</v>
      </c>
      <c r="C24" s="107" t="s">
        <v>78</v>
      </c>
      <c r="D24" s="111" t="s">
        <v>108</v>
      </c>
      <c r="E24" s="111"/>
      <c r="F24" s="108">
        <f t="shared" si="1"/>
        <v>0</v>
      </c>
      <c r="G24" s="108"/>
      <c r="H24" s="108"/>
      <c r="I24" s="108"/>
      <c r="J24" s="108">
        <f t="shared" si="0"/>
        <v>0</v>
      </c>
      <c r="K24" s="138" t="s">
        <v>265</v>
      </c>
      <c r="L24" s="110" t="s">
        <v>266</v>
      </c>
    </row>
    <row r="25" spans="1:12" s="75" customFormat="1" ht="78" customHeight="1" x14ac:dyDescent="0.2">
      <c r="A25" s="69">
        <v>17</v>
      </c>
      <c r="B25" s="106" t="s">
        <v>28</v>
      </c>
      <c r="C25" s="107" t="s">
        <v>78</v>
      </c>
      <c r="D25" s="111" t="s">
        <v>108</v>
      </c>
      <c r="E25" s="111"/>
      <c r="F25" s="108">
        <f t="shared" si="1"/>
        <v>0</v>
      </c>
      <c r="G25" s="108"/>
      <c r="H25" s="108"/>
      <c r="I25" s="108"/>
      <c r="J25" s="108">
        <f t="shared" si="0"/>
        <v>0</v>
      </c>
      <c r="K25" s="138" t="s">
        <v>267</v>
      </c>
      <c r="L25" s="110" t="s">
        <v>268</v>
      </c>
    </row>
    <row r="26" spans="1:12" s="75" customFormat="1" ht="51" x14ac:dyDescent="0.2">
      <c r="A26" s="69">
        <v>18</v>
      </c>
      <c r="B26" s="106" t="s">
        <v>29</v>
      </c>
      <c r="C26" s="110" t="s">
        <v>77</v>
      </c>
      <c r="D26" s="111" t="s">
        <v>116</v>
      </c>
      <c r="E26" s="111"/>
      <c r="F26" s="108">
        <f t="shared" si="1"/>
        <v>1</v>
      </c>
      <c r="G26" s="108"/>
      <c r="H26" s="108"/>
      <c r="I26" s="108"/>
      <c r="J26" s="108">
        <f t="shared" si="0"/>
        <v>1</v>
      </c>
      <c r="K26" s="138" t="s">
        <v>269</v>
      </c>
      <c r="L26" s="110"/>
    </row>
    <row r="27" spans="1:12" s="75" customFormat="1" ht="38.25" x14ac:dyDescent="0.2">
      <c r="A27" s="69">
        <v>19</v>
      </c>
      <c r="B27" s="106" t="s">
        <v>30</v>
      </c>
      <c r="C27" s="107" t="s">
        <v>78</v>
      </c>
      <c r="D27" s="111"/>
      <c r="E27" s="111"/>
      <c r="F27" s="108">
        <f t="shared" si="1"/>
        <v>0</v>
      </c>
      <c r="G27" s="108"/>
      <c r="H27" s="108"/>
      <c r="I27" s="108"/>
      <c r="J27" s="108">
        <f t="shared" si="0"/>
        <v>0</v>
      </c>
      <c r="K27" s="138" t="s">
        <v>270</v>
      </c>
      <c r="L27" s="110" t="s">
        <v>271</v>
      </c>
    </row>
    <row r="28" spans="1:12" s="75" customFormat="1" ht="63.75" x14ac:dyDescent="0.2">
      <c r="A28" s="69">
        <v>20</v>
      </c>
      <c r="B28" s="106" t="s">
        <v>31</v>
      </c>
      <c r="C28" s="107" t="s">
        <v>78</v>
      </c>
      <c r="D28" s="111" t="s">
        <v>108</v>
      </c>
      <c r="E28" s="111"/>
      <c r="F28" s="108">
        <f t="shared" si="1"/>
        <v>0</v>
      </c>
      <c r="G28" s="108"/>
      <c r="H28" s="108"/>
      <c r="I28" s="108"/>
      <c r="J28" s="108">
        <f t="shared" si="0"/>
        <v>0</v>
      </c>
      <c r="K28" s="138" t="s">
        <v>211</v>
      </c>
      <c r="L28" s="110" t="s">
        <v>272</v>
      </c>
    </row>
    <row r="29" spans="1:12" s="75" customFormat="1" ht="25.5" x14ac:dyDescent="0.2">
      <c r="A29" s="69">
        <v>21</v>
      </c>
      <c r="B29" s="106" t="s">
        <v>32</v>
      </c>
      <c r="C29" s="107" t="s">
        <v>77</v>
      </c>
      <c r="D29" s="111" t="s">
        <v>116</v>
      </c>
      <c r="E29" s="111"/>
      <c r="F29" s="108">
        <f t="shared" si="1"/>
        <v>1</v>
      </c>
      <c r="G29" s="108"/>
      <c r="H29" s="108"/>
      <c r="I29" s="108"/>
      <c r="J29" s="108">
        <f t="shared" si="0"/>
        <v>1</v>
      </c>
      <c r="K29" s="138" t="s">
        <v>273</v>
      </c>
      <c r="L29" s="137"/>
    </row>
    <row r="30" spans="1:12" s="75" customFormat="1" ht="25.5" x14ac:dyDescent="0.2">
      <c r="A30" s="69">
        <v>22</v>
      </c>
      <c r="B30" s="106" t="s">
        <v>33</v>
      </c>
      <c r="C30" s="107" t="s">
        <v>77</v>
      </c>
      <c r="D30" s="111" t="s">
        <v>116</v>
      </c>
      <c r="E30" s="111"/>
      <c r="F30" s="108">
        <f t="shared" si="1"/>
        <v>1</v>
      </c>
      <c r="G30" s="108"/>
      <c r="H30" s="108"/>
      <c r="I30" s="108"/>
      <c r="J30" s="108">
        <f t="shared" si="0"/>
        <v>1</v>
      </c>
      <c r="K30" s="138" t="s">
        <v>144</v>
      </c>
      <c r="L30" s="122"/>
    </row>
    <row r="31" spans="1:12" s="75" customFormat="1" ht="38.25" x14ac:dyDescent="0.2">
      <c r="A31" s="69">
        <v>23</v>
      </c>
      <c r="B31" s="106" t="s">
        <v>34</v>
      </c>
      <c r="C31" s="107" t="s">
        <v>77</v>
      </c>
      <c r="D31" s="111" t="s">
        <v>145</v>
      </c>
      <c r="E31" s="111"/>
      <c r="F31" s="108">
        <f t="shared" si="1"/>
        <v>1</v>
      </c>
      <c r="G31" s="108"/>
      <c r="H31" s="108"/>
      <c r="I31" s="108"/>
      <c r="J31" s="108">
        <f t="shared" si="0"/>
        <v>1</v>
      </c>
      <c r="K31" s="138" t="s">
        <v>274</v>
      </c>
      <c r="L31" s="122"/>
    </row>
    <row r="32" spans="1:12" s="75" customFormat="1" ht="25.5" x14ac:dyDescent="0.2">
      <c r="A32" s="69">
        <v>24</v>
      </c>
      <c r="B32" s="106" t="s">
        <v>35</v>
      </c>
      <c r="C32" s="107" t="s">
        <v>78</v>
      </c>
      <c r="D32" s="111"/>
      <c r="E32" s="111"/>
      <c r="F32" s="108">
        <f t="shared" si="1"/>
        <v>0</v>
      </c>
      <c r="G32" s="108"/>
      <c r="H32" s="108"/>
      <c r="I32" s="108"/>
      <c r="J32" s="108">
        <f t="shared" si="0"/>
        <v>0</v>
      </c>
      <c r="K32" s="138" t="s">
        <v>148</v>
      </c>
      <c r="L32" s="110" t="s">
        <v>271</v>
      </c>
    </row>
    <row r="33" spans="1:12" s="75" customFormat="1" ht="25.5" x14ac:dyDescent="0.2">
      <c r="A33" s="69">
        <v>25</v>
      </c>
      <c r="B33" s="106" t="s">
        <v>36</v>
      </c>
      <c r="C33" s="107" t="s">
        <v>77</v>
      </c>
      <c r="D33" s="111" t="s">
        <v>275</v>
      </c>
      <c r="E33" s="111"/>
      <c r="F33" s="108">
        <f t="shared" si="1"/>
        <v>1</v>
      </c>
      <c r="G33" s="108"/>
      <c r="H33" s="108"/>
      <c r="I33" s="108"/>
      <c r="J33" s="108">
        <f t="shared" si="0"/>
        <v>1</v>
      </c>
      <c r="K33" s="138" t="s">
        <v>151</v>
      </c>
      <c r="L33" s="144" t="s">
        <v>276</v>
      </c>
    </row>
    <row r="34" spans="1:12" s="75" customFormat="1" ht="38.25" x14ac:dyDescent="0.2">
      <c r="A34" s="69">
        <v>26</v>
      </c>
      <c r="B34" s="106" t="s">
        <v>37</v>
      </c>
      <c r="C34" s="107" t="s">
        <v>77</v>
      </c>
      <c r="D34" s="111" t="s">
        <v>275</v>
      </c>
      <c r="E34" s="111"/>
      <c r="F34" s="108">
        <f t="shared" si="1"/>
        <v>1</v>
      </c>
      <c r="G34" s="108"/>
      <c r="H34" s="108"/>
      <c r="I34" s="108"/>
      <c r="J34" s="108">
        <f t="shared" si="0"/>
        <v>1</v>
      </c>
      <c r="K34" s="138" t="s">
        <v>277</v>
      </c>
      <c r="L34" s="137" t="s">
        <v>278</v>
      </c>
    </row>
    <row r="35" spans="1:12" s="75" customFormat="1" ht="25.5" x14ac:dyDescent="0.2">
      <c r="A35" s="69">
        <v>27</v>
      </c>
      <c r="B35" s="106" t="s">
        <v>38</v>
      </c>
      <c r="C35" s="107" t="s">
        <v>77</v>
      </c>
      <c r="D35" s="111" t="s">
        <v>145</v>
      </c>
      <c r="E35" s="71" t="s">
        <v>154</v>
      </c>
      <c r="F35" s="108">
        <f t="shared" si="1"/>
        <v>1</v>
      </c>
      <c r="G35" s="108"/>
      <c r="H35" s="108"/>
      <c r="I35" s="108"/>
      <c r="J35" s="108">
        <f t="shared" si="0"/>
        <v>1</v>
      </c>
      <c r="K35" s="138" t="s">
        <v>155</v>
      </c>
      <c r="L35" s="137" t="s">
        <v>279</v>
      </c>
    </row>
    <row r="36" spans="1:12" s="75" customFormat="1" ht="25.5" x14ac:dyDescent="0.2">
      <c r="A36" s="69">
        <v>28</v>
      </c>
      <c r="B36" s="106" t="s">
        <v>39</v>
      </c>
      <c r="C36" s="107" t="s">
        <v>78</v>
      </c>
      <c r="D36" s="111" t="s">
        <v>275</v>
      </c>
      <c r="E36" s="111"/>
      <c r="F36" s="108">
        <f t="shared" si="1"/>
        <v>0</v>
      </c>
      <c r="G36" s="108"/>
      <c r="H36" s="108"/>
      <c r="I36" s="108"/>
      <c r="J36" s="108">
        <f t="shared" si="0"/>
        <v>0</v>
      </c>
      <c r="K36" s="138" t="s">
        <v>156</v>
      </c>
      <c r="L36" s="110" t="s">
        <v>280</v>
      </c>
    </row>
    <row r="37" spans="1:12" s="75" customFormat="1" ht="25.5" x14ac:dyDescent="0.2">
      <c r="A37" s="69">
        <v>29</v>
      </c>
      <c r="B37" s="106" t="s">
        <v>40</v>
      </c>
      <c r="C37" s="107" t="s">
        <v>77</v>
      </c>
      <c r="D37" s="111" t="s">
        <v>275</v>
      </c>
      <c r="E37" s="111" t="s">
        <v>281</v>
      </c>
      <c r="F37" s="108">
        <f t="shared" si="1"/>
        <v>1</v>
      </c>
      <c r="G37" s="108"/>
      <c r="H37" s="108">
        <v>0.5</v>
      </c>
      <c r="I37" s="108"/>
      <c r="J37" s="108">
        <f t="shared" si="0"/>
        <v>0.5</v>
      </c>
      <c r="K37" s="138" t="s">
        <v>282</v>
      </c>
      <c r="L37" s="122"/>
    </row>
    <row r="38" spans="1:12" s="75" customFormat="1" x14ac:dyDescent="0.2">
      <c r="A38" s="90">
        <v>30</v>
      </c>
      <c r="B38" s="106" t="s">
        <v>41</v>
      </c>
      <c r="C38" s="110" t="s">
        <v>78</v>
      </c>
      <c r="D38" s="111"/>
      <c r="E38" s="111"/>
      <c r="F38" s="108">
        <f t="shared" si="1"/>
        <v>0</v>
      </c>
      <c r="G38" s="108"/>
      <c r="H38" s="108"/>
      <c r="I38" s="108"/>
      <c r="J38" s="108">
        <f t="shared" si="0"/>
        <v>0</v>
      </c>
      <c r="K38" s="145"/>
      <c r="L38" s="110"/>
    </row>
    <row r="39" spans="1:12" s="75" customFormat="1" ht="25.5" x14ac:dyDescent="0.2">
      <c r="A39" s="90">
        <v>31</v>
      </c>
      <c r="B39" s="106" t="s">
        <v>42</v>
      </c>
      <c r="C39" s="107" t="s">
        <v>77</v>
      </c>
      <c r="D39" s="111" t="s">
        <v>116</v>
      </c>
      <c r="E39" s="111"/>
      <c r="F39" s="108">
        <f t="shared" si="1"/>
        <v>1</v>
      </c>
      <c r="G39" s="108"/>
      <c r="H39" s="108"/>
      <c r="I39" s="108"/>
      <c r="J39" s="108">
        <f t="shared" si="0"/>
        <v>1</v>
      </c>
      <c r="K39" s="138" t="s">
        <v>283</v>
      </c>
      <c r="L39" s="137" t="s">
        <v>284</v>
      </c>
    </row>
    <row r="40" spans="1:12" s="75" customFormat="1" x14ac:dyDescent="0.2">
      <c r="A40" s="90">
        <v>32</v>
      </c>
      <c r="B40" s="106" t="s">
        <v>43</v>
      </c>
      <c r="C40" s="107" t="s">
        <v>77</v>
      </c>
      <c r="D40" s="111" t="s">
        <v>116</v>
      </c>
      <c r="E40" s="111"/>
      <c r="F40" s="108">
        <f t="shared" si="1"/>
        <v>1</v>
      </c>
      <c r="G40" s="108"/>
      <c r="H40" s="108"/>
      <c r="I40" s="108"/>
      <c r="J40" s="108">
        <f t="shared" si="0"/>
        <v>1</v>
      </c>
      <c r="K40" s="138" t="s">
        <v>164</v>
      </c>
      <c r="L40" s="137"/>
    </row>
    <row r="41" spans="1:12" s="75" customFormat="1" ht="38.25" x14ac:dyDescent="0.2">
      <c r="A41" s="90">
        <v>33</v>
      </c>
      <c r="B41" s="106" t="s">
        <v>44</v>
      </c>
      <c r="C41" s="107" t="s">
        <v>77</v>
      </c>
      <c r="D41" s="111" t="s">
        <v>116</v>
      </c>
      <c r="E41" s="111"/>
      <c r="F41" s="108">
        <f t="shared" si="1"/>
        <v>1</v>
      </c>
      <c r="G41" s="108"/>
      <c r="H41" s="108"/>
      <c r="I41" s="108"/>
      <c r="J41" s="108">
        <f t="shared" si="0"/>
        <v>1</v>
      </c>
      <c r="K41" s="138" t="s">
        <v>285</v>
      </c>
      <c r="L41" s="137" t="s">
        <v>286</v>
      </c>
    </row>
    <row r="42" spans="1:12" s="75" customFormat="1" ht="38.25" x14ac:dyDescent="0.2">
      <c r="A42" s="90">
        <v>34</v>
      </c>
      <c r="B42" s="106" t="s">
        <v>45</v>
      </c>
      <c r="C42" s="107" t="s">
        <v>77</v>
      </c>
      <c r="D42" s="111" t="s">
        <v>116</v>
      </c>
      <c r="E42" s="111"/>
      <c r="F42" s="108">
        <f t="shared" si="1"/>
        <v>1</v>
      </c>
      <c r="G42" s="108"/>
      <c r="H42" s="108"/>
      <c r="I42" s="108"/>
      <c r="J42" s="108">
        <f t="shared" si="0"/>
        <v>1</v>
      </c>
      <c r="K42" s="138" t="s">
        <v>167</v>
      </c>
      <c r="L42" s="122"/>
    </row>
    <row r="43" spans="1:12" s="75" customFormat="1" ht="51" x14ac:dyDescent="0.2">
      <c r="A43" s="90">
        <v>35</v>
      </c>
      <c r="B43" s="106" t="s">
        <v>46</v>
      </c>
      <c r="C43" s="107" t="s">
        <v>78</v>
      </c>
      <c r="D43" s="111" t="s">
        <v>108</v>
      </c>
      <c r="E43" s="111"/>
      <c r="F43" s="108">
        <f t="shared" si="1"/>
        <v>0</v>
      </c>
      <c r="G43" s="108"/>
      <c r="H43" s="108"/>
      <c r="I43" s="108"/>
      <c r="J43" s="108">
        <f t="shared" si="0"/>
        <v>0</v>
      </c>
      <c r="K43" s="138" t="s">
        <v>287</v>
      </c>
      <c r="L43" s="137" t="s">
        <v>266</v>
      </c>
    </row>
    <row r="44" spans="1:12" s="75" customFormat="1" ht="25.5" x14ac:dyDescent="0.2">
      <c r="A44" s="69">
        <v>36</v>
      </c>
      <c r="B44" s="106" t="s">
        <v>47</v>
      </c>
      <c r="C44" s="107" t="s">
        <v>77</v>
      </c>
      <c r="D44" s="111" t="s">
        <v>288</v>
      </c>
      <c r="E44" s="111"/>
      <c r="F44" s="108">
        <f t="shared" si="1"/>
        <v>1</v>
      </c>
      <c r="G44" s="108"/>
      <c r="H44" s="108"/>
      <c r="I44" s="108"/>
      <c r="J44" s="108">
        <f t="shared" si="0"/>
        <v>1</v>
      </c>
      <c r="K44" s="138" t="s">
        <v>170</v>
      </c>
      <c r="L44" s="137" t="s">
        <v>289</v>
      </c>
    </row>
    <row r="45" spans="1:12" s="75" customFormat="1" ht="25.5" x14ac:dyDescent="0.2">
      <c r="A45" s="69">
        <v>37</v>
      </c>
      <c r="B45" s="106" t="s">
        <v>48</v>
      </c>
      <c r="C45" s="110" t="s">
        <v>77</v>
      </c>
      <c r="D45" s="111" t="s">
        <v>275</v>
      </c>
      <c r="E45" s="111"/>
      <c r="F45" s="108">
        <f t="shared" si="1"/>
        <v>1</v>
      </c>
      <c r="G45" s="108"/>
      <c r="H45" s="108"/>
      <c r="I45" s="108"/>
      <c r="J45" s="108">
        <f t="shared" si="0"/>
        <v>1</v>
      </c>
      <c r="K45" s="138" t="s">
        <v>172</v>
      </c>
      <c r="L45" s="123"/>
    </row>
    <row r="46" spans="1:12" s="75" customFormat="1" ht="38.25" x14ac:dyDescent="0.2">
      <c r="A46" s="69">
        <v>38</v>
      </c>
      <c r="B46" s="106" t="s">
        <v>49</v>
      </c>
      <c r="C46" s="107" t="s">
        <v>78</v>
      </c>
      <c r="D46" s="111" t="s">
        <v>108</v>
      </c>
      <c r="E46" s="111"/>
      <c r="F46" s="108">
        <f t="shared" si="1"/>
        <v>0</v>
      </c>
      <c r="G46" s="108"/>
      <c r="H46" s="108"/>
      <c r="I46" s="108"/>
      <c r="J46" s="108">
        <f t="shared" si="0"/>
        <v>0</v>
      </c>
      <c r="K46" s="138" t="s">
        <v>290</v>
      </c>
      <c r="L46" s="123"/>
    </row>
    <row r="47" spans="1:12" s="75" customFormat="1" ht="38.25" x14ac:dyDescent="0.2">
      <c r="A47" s="69">
        <v>39</v>
      </c>
      <c r="B47" s="106" t="s">
        <v>50</v>
      </c>
      <c r="C47" s="107" t="s">
        <v>78</v>
      </c>
      <c r="D47" s="111" t="s">
        <v>116</v>
      </c>
      <c r="E47" s="90"/>
      <c r="F47" s="108">
        <f t="shared" si="1"/>
        <v>0</v>
      </c>
      <c r="G47" s="108"/>
      <c r="H47" s="108"/>
      <c r="I47" s="108"/>
      <c r="J47" s="108">
        <f t="shared" si="0"/>
        <v>0</v>
      </c>
      <c r="K47" s="138" t="s">
        <v>291</v>
      </c>
      <c r="L47" s="137" t="s">
        <v>292</v>
      </c>
    </row>
    <row r="48" spans="1:12" s="75" customFormat="1" ht="24" customHeight="1" x14ac:dyDescent="0.2">
      <c r="A48" s="69">
        <v>40</v>
      </c>
      <c r="B48" s="106" t="s">
        <v>51</v>
      </c>
      <c r="C48" s="107" t="s">
        <v>77</v>
      </c>
      <c r="D48" s="111" t="s">
        <v>275</v>
      </c>
      <c r="E48" s="111"/>
      <c r="F48" s="108">
        <f t="shared" si="1"/>
        <v>1</v>
      </c>
      <c r="G48" s="108"/>
      <c r="H48" s="108"/>
      <c r="I48" s="108"/>
      <c r="J48" s="108">
        <f t="shared" si="0"/>
        <v>1</v>
      </c>
      <c r="K48" s="138" t="s">
        <v>177</v>
      </c>
      <c r="L48" s="110"/>
    </row>
    <row r="49" spans="1:12" s="75" customFormat="1" ht="25.5" x14ac:dyDescent="0.2">
      <c r="A49" s="69">
        <v>41</v>
      </c>
      <c r="B49" s="106" t="s">
        <v>52</v>
      </c>
      <c r="C49" s="107" t="s">
        <v>77</v>
      </c>
      <c r="D49" s="111" t="s">
        <v>275</v>
      </c>
      <c r="E49" s="146"/>
      <c r="F49" s="108">
        <f t="shared" si="1"/>
        <v>1</v>
      </c>
      <c r="G49" s="108"/>
      <c r="H49" s="108"/>
      <c r="I49" s="108"/>
      <c r="J49" s="108">
        <f t="shared" si="0"/>
        <v>1</v>
      </c>
      <c r="K49" s="138" t="s">
        <v>179</v>
      </c>
      <c r="L49" s="122"/>
    </row>
    <row r="50" spans="1:12" s="75" customFormat="1" ht="38.25" x14ac:dyDescent="0.2">
      <c r="A50" s="69">
        <v>42</v>
      </c>
      <c r="B50" s="106" t="s">
        <v>53</v>
      </c>
      <c r="C50" s="107" t="s">
        <v>77</v>
      </c>
      <c r="D50" s="111" t="s">
        <v>275</v>
      </c>
      <c r="E50" s="124"/>
      <c r="F50" s="108">
        <f t="shared" si="1"/>
        <v>1</v>
      </c>
      <c r="G50" s="108"/>
      <c r="H50" s="108"/>
      <c r="I50" s="108"/>
      <c r="J50" s="108">
        <f t="shared" si="0"/>
        <v>1</v>
      </c>
      <c r="K50" s="138" t="s">
        <v>293</v>
      </c>
      <c r="L50" s="110"/>
    </row>
    <row r="51" spans="1:12" x14ac:dyDescent="0.2">
      <c r="C51" s="148"/>
      <c r="D51" s="148"/>
      <c r="E51" s="148"/>
      <c r="F51" s="148"/>
      <c r="G51" s="148"/>
      <c r="H51" s="148"/>
    </row>
    <row r="53" spans="1:12" x14ac:dyDescent="0.2">
      <c r="A53" s="149"/>
      <c r="B53" s="150"/>
      <c r="C53" s="151"/>
      <c r="D53" s="151"/>
      <c r="E53" s="151"/>
      <c r="F53" s="151"/>
      <c r="G53" s="151"/>
      <c r="H53" s="151"/>
    </row>
    <row r="60" spans="1:12" x14ac:dyDescent="0.2">
      <c r="A60" s="149"/>
      <c r="B60" s="150"/>
      <c r="C60" s="151"/>
      <c r="D60" s="151"/>
      <c r="E60" s="151"/>
      <c r="F60" s="151"/>
      <c r="G60" s="151"/>
      <c r="H60" s="151"/>
    </row>
    <row r="64" spans="1:12" x14ac:dyDescent="0.2">
      <c r="A64" s="149"/>
      <c r="B64" s="150"/>
      <c r="C64" s="151"/>
      <c r="D64" s="151"/>
      <c r="E64" s="151"/>
      <c r="F64" s="151"/>
      <c r="G64" s="151"/>
      <c r="H64" s="151"/>
    </row>
    <row r="67" spans="1:8" x14ac:dyDescent="0.2">
      <c r="A67" s="149"/>
      <c r="B67" s="150"/>
      <c r="C67" s="151"/>
      <c r="D67" s="151"/>
      <c r="E67" s="151"/>
      <c r="F67" s="151"/>
      <c r="G67" s="151"/>
      <c r="H67" s="151"/>
    </row>
    <row r="71" spans="1:8" x14ac:dyDescent="0.2">
      <c r="A71" s="149"/>
      <c r="B71" s="150"/>
      <c r="C71" s="151"/>
      <c r="D71" s="151"/>
      <c r="E71" s="151"/>
      <c r="F71" s="151"/>
      <c r="G71" s="151"/>
      <c r="H71" s="151"/>
    </row>
    <row r="74" spans="1:8" x14ac:dyDescent="0.2">
      <c r="A74" s="149"/>
      <c r="B74" s="150"/>
      <c r="C74" s="151"/>
      <c r="D74" s="151"/>
      <c r="E74" s="151"/>
      <c r="F74" s="151"/>
      <c r="G74" s="151"/>
      <c r="H74" s="151"/>
    </row>
    <row r="78" spans="1:8" x14ac:dyDescent="0.2">
      <c r="A78" s="149"/>
      <c r="B78" s="150"/>
      <c r="C78" s="151"/>
      <c r="D78" s="151"/>
      <c r="E78" s="151"/>
      <c r="F78" s="151"/>
      <c r="G78" s="151"/>
      <c r="H78" s="151"/>
    </row>
  </sheetData>
  <mergeCells count="11">
    <mergeCell ref="J5:J6"/>
    <mergeCell ref="A3:L3"/>
    <mergeCell ref="A4:A6"/>
    <mergeCell ref="E4:E6"/>
    <mergeCell ref="F4:J4"/>
    <mergeCell ref="K4:K6"/>
    <mergeCell ref="L4:L6"/>
    <mergeCell ref="B5:B6"/>
    <mergeCell ref="D5:D6"/>
    <mergeCell ref="F5:F6"/>
    <mergeCell ref="G5:I5"/>
  </mergeCells>
  <dataValidations count="3">
    <dataValidation type="list" allowBlank="1" showInputMessage="1" showErrorMessage="1" sqref="H12:I12 H7:I7">
      <formula1>Формат</formula1>
    </dataValidation>
    <dataValidation type="list" allowBlank="1" showInputMessage="1" showErrorMessage="1" sqref="C8:C11 E50 C13:C50">
      <formula1>$C$5:$C$6</formula1>
    </dataValidation>
    <dataValidation type="list" allowBlank="1" showInputMessage="1" showErrorMessage="1" sqref="C12:D12">
      <formula1>Выбор_1.2</formula1>
    </dataValidation>
  </dataValidations>
  <hyperlinks>
    <hyperlink ref="K8" r:id="rId1"/>
    <hyperlink ref="K15" r:id="rId2"/>
    <hyperlink ref="K33" r:id="rId3"/>
  </hyperlinks>
  <pageMargins left="0.51181102362204722" right="0.70866141732283472" top="0.35433070866141736" bottom="0.35433070866141736" header="0.31496062992125984" footer="0.31496062992125984"/>
  <pageSetup paperSize="9" scale="49" fitToHeight="3" orientation="landscape" r:id="rId4"/>
  <extLst>
    <ext xmlns:x14="http://schemas.microsoft.com/office/spreadsheetml/2009/9/main" uri="{CCE6A557-97BC-4b89-ADB6-D9C93CAAB3DF}">
      <x14:dataValidations xmlns:xm="http://schemas.microsoft.com/office/excel/2006/main" count="1">
        <x14:dataValidation type="list" allowBlank="1" showInputMessage="1" showErrorMessage="1">
          <x14:formula1>
            <xm:f>'Методика II этап'!$B$32</xm:f>
          </x14:formula1>
          <xm:sqref>G8:I11 G13:I50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view="pageBreakPreview" zoomScale="85" zoomScaleNormal="100" zoomScaleSheetLayoutView="85" workbookViewId="0">
      <pane ySplit="6" topLeftCell="A7" activePane="bottomLeft" state="frozenSplit"/>
      <selection activeCell="G50" sqref="G50"/>
      <selection pane="bottomLeft" activeCell="K3" sqref="K3"/>
    </sheetView>
  </sheetViews>
  <sheetFormatPr defaultRowHeight="12.75" x14ac:dyDescent="0.2"/>
  <cols>
    <col min="1" max="1" width="3.85546875" style="91" customWidth="1"/>
    <col min="2" max="2" width="23.28515625" style="1" customWidth="1"/>
    <col min="3" max="3" width="55.140625" style="92" customWidth="1"/>
    <col min="4" max="4" width="25.28515625" style="92" customWidth="1"/>
    <col min="5" max="5" width="11" style="92" customWidth="1"/>
    <col min="6" max="6" width="10.42578125" style="92" customWidth="1"/>
    <col min="7" max="7" width="10.42578125" style="1" customWidth="1"/>
    <col min="8" max="8" width="9.140625" style="1"/>
    <col min="9" max="9" width="49.7109375" style="1" customWidth="1"/>
    <col min="10" max="10" width="39.85546875" style="1" customWidth="1"/>
    <col min="11" max="16384" width="9.140625" style="1"/>
  </cols>
  <sheetData>
    <row r="1" spans="1:10" s="54" customFormat="1" ht="17.25" customHeight="1" x14ac:dyDescent="0.25">
      <c r="A1" s="50" t="s">
        <v>294</v>
      </c>
      <c r="B1" s="52"/>
      <c r="C1" s="52"/>
      <c r="D1" s="52"/>
      <c r="E1" s="52"/>
      <c r="F1" s="52"/>
      <c r="G1" s="52"/>
      <c r="H1" s="52"/>
      <c r="I1"/>
    </row>
    <row r="2" spans="1:10" ht="16.5" customHeight="1" x14ac:dyDescent="0.2">
      <c r="A2" s="55" t="s">
        <v>93</v>
      </c>
      <c r="B2" s="99"/>
      <c r="C2" s="57"/>
      <c r="D2" s="57"/>
      <c r="E2" s="57"/>
      <c r="F2" s="56"/>
    </row>
    <row r="3" spans="1:10" ht="76.5" customHeight="1" x14ac:dyDescent="0.2">
      <c r="A3" s="176" t="str">
        <f>'Методика II этап'!B23</f>
        <v xml:space="preserve">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Если указанные сведения представлены частично, оценка показателя принимает значение 0 баллов.
В случае, если в установленный срок в информационном сообщении ссылка (адрес) на раздел (страницу) портала (сайта), где опубликованы указанные материалы, отсутствует, а также если по указанной ссылке (адресу) проект решения об исполнении бюджета за отчетный год не опубликован, оценка показателя принимает значение 0 баллов. 
Информационное сообщение о проведении публичных слушаний по годовому отчету должно быть опубликовано не позднее, чем за пять рабочих дней до дня проведения публичных слушаний.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76"/>
      <c r="C3" s="176"/>
      <c r="D3" s="176"/>
      <c r="E3" s="176"/>
      <c r="F3" s="176"/>
      <c r="G3" s="176"/>
      <c r="H3" s="176"/>
      <c r="I3" s="176"/>
      <c r="J3" s="176"/>
    </row>
    <row r="4" spans="1:10" ht="51" customHeight="1" x14ac:dyDescent="0.2">
      <c r="A4" s="175" t="s">
        <v>56</v>
      </c>
      <c r="B4" s="5" t="s">
        <v>8</v>
      </c>
      <c r="C4" s="5" t="str">
        <f>'Методика II этап'!B22</f>
        <v>Опубликование информационного сообщения для граждан о проведении публичных слушаний по годовому отчету об исполнении бюджета за отчетный финансовый год на портале (сайте)</v>
      </c>
      <c r="D4" s="175" t="s">
        <v>295</v>
      </c>
      <c r="E4" s="175" t="s">
        <v>296</v>
      </c>
      <c r="F4" s="175"/>
      <c r="G4" s="175"/>
      <c r="H4" s="175"/>
      <c r="I4" s="175" t="s">
        <v>98</v>
      </c>
      <c r="J4" s="175" t="s">
        <v>99</v>
      </c>
    </row>
    <row r="5" spans="1:10" s="135" customFormat="1" ht="36.75" customHeight="1" x14ac:dyDescent="0.2">
      <c r="A5" s="175"/>
      <c r="B5" s="175" t="s">
        <v>100</v>
      </c>
      <c r="C5" s="7" t="str">
        <f>'Методика II этап'!B24</f>
        <v>Опубликовано и содержит информацию о том, где можно ознакомиться с проектом решения об исполнении бюджета за отчетный год</v>
      </c>
      <c r="D5" s="175"/>
      <c r="E5" s="172" t="s">
        <v>102</v>
      </c>
      <c r="F5" s="173" t="s">
        <v>103</v>
      </c>
      <c r="G5" s="173"/>
      <c r="H5" s="172" t="s">
        <v>104</v>
      </c>
      <c r="I5" s="175"/>
      <c r="J5" s="175"/>
    </row>
    <row r="6" spans="1:10" s="135" customFormat="1" ht="48.75" customHeight="1" x14ac:dyDescent="0.2">
      <c r="A6" s="175"/>
      <c r="B6" s="175"/>
      <c r="C6" s="7" t="str">
        <f>'Методика II этап'!B25</f>
        <v>Не опубликовано, или публичные слушания не проводились, или не отвечает требованиям</v>
      </c>
      <c r="D6" s="175"/>
      <c r="E6" s="172"/>
      <c r="F6" s="7" t="s">
        <v>106</v>
      </c>
      <c r="G6" s="7" t="s">
        <v>107</v>
      </c>
      <c r="H6" s="172"/>
      <c r="I6" s="175"/>
      <c r="J6" s="175"/>
    </row>
    <row r="7" spans="1:10" s="22" customFormat="1" x14ac:dyDescent="0.2">
      <c r="A7" s="62"/>
      <c r="B7" s="18" t="s">
        <v>10</v>
      </c>
      <c r="C7" s="101"/>
      <c r="D7" s="102"/>
      <c r="E7" s="103"/>
      <c r="F7" s="103"/>
      <c r="G7" s="103"/>
      <c r="H7" s="103"/>
      <c r="I7" s="104"/>
      <c r="J7" s="47"/>
    </row>
    <row r="8" spans="1:10" s="75" customFormat="1" ht="38.25" x14ac:dyDescent="0.2">
      <c r="A8" s="69">
        <v>1</v>
      </c>
      <c r="B8" s="106" t="s">
        <v>11</v>
      </c>
      <c r="C8" s="107" t="s">
        <v>84</v>
      </c>
      <c r="D8" s="111"/>
      <c r="E8" s="108">
        <f>IF(C8=$C$5,1,0)</f>
        <v>1</v>
      </c>
      <c r="F8" s="108"/>
      <c r="G8" s="108"/>
      <c r="H8" s="108">
        <f>E8*(1-F8)*(1-G8)</f>
        <v>1</v>
      </c>
      <c r="I8" s="153" t="s">
        <v>372</v>
      </c>
      <c r="J8" s="110"/>
    </row>
    <row r="9" spans="1:10" s="75" customFormat="1" ht="38.25" x14ac:dyDescent="0.2">
      <c r="A9" s="69">
        <v>2</v>
      </c>
      <c r="B9" s="106" t="s">
        <v>12</v>
      </c>
      <c r="C9" s="107" t="s">
        <v>84</v>
      </c>
      <c r="D9" s="111"/>
      <c r="E9" s="108">
        <f t="shared" ref="E9:E11" si="0">IF(C9=$C$5,1,0)</f>
        <v>1</v>
      </c>
      <c r="F9" s="108"/>
      <c r="G9" s="108"/>
      <c r="H9" s="108">
        <f t="shared" ref="H9:H50" si="1">E9*(1-F9)*(1-G9)</f>
        <v>1</v>
      </c>
      <c r="I9" s="153" t="s">
        <v>297</v>
      </c>
      <c r="J9" s="110" t="s">
        <v>298</v>
      </c>
    </row>
    <row r="10" spans="1:10" s="75" customFormat="1" ht="25.5" x14ac:dyDescent="0.2">
      <c r="A10" s="69">
        <v>3</v>
      </c>
      <c r="B10" s="106" t="s">
        <v>13</v>
      </c>
      <c r="C10" s="107" t="s">
        <v>85</v>
      </c>
      <c r="D10" s="111"/>
      <c r="E10" s="108">
        <f t="shared" si="0"/>
        <v>0</v>
      </c>
      <c r="F10" s="108"/>
      <c r="G10" s="108"/>
      <c r="H10" s="108">
        <f t="shared" si="1"/>
        <v>0</v>
      </c>
      <c r="I10" s="154"/>
      <c r="J10" s="139"/>
    </row>
    <row r="11" spans="1:10" s="75" customFormat="1" ht="25.5" x14ac:dyDescent="0.2">
      <c r="A11" s="69">
        <v>4</v>
      </c>
      <c r="B11" s="106" t="s">
        <v>14</v>
      </c>
      <c r="C11" s="107" t="s">
        <v>85</v>
      </c>
      <c r="D11" s="119"/>
      <c r="E11" s="108">
        <f t="shared" si="0"/>
        <v>0</v>
      </c>
      <c r="F11" s="108"/>
      <c r="G11" s="108"/>
      <c r="H11" s="108">
        <f t="shared" si="1"/>
        <v>0</v>
      </c>
      <c r="I11" s="145"/>
      <c r="J11" s="110"/>
    </row>
    <row r="12" spans="1:10" s="118" customFormat="1" x14ac:dyDescent="0.2">
      <c r="A12" s="78"/>
      <c r="B12" s="18" t="s">
        <v>15</v>
      </c>
      <c r="C12" s="115"/>
      <c r="D12" s="80"/>
      <c r="E12" s="81"/>
      <c r="F12" s="81"/>
      <c r="G12" s="81"/>
      <c r="H12" s="81"/>
      <c r="I12" s="83"/>
      <c r="J12" s="117"/>
    </row>
    <row r="13" spans="1:10" s="75" customFormat="1" ht="76.5" x14ac:dyDescent="0.2">
      <c r="A13" s="69">
        <v>5</v>
      </c>
      <c r="B13" s="106" t="s">
        <v>16</v>
      </c>
      <c r="C13" s="107" t="s">
        <v>85</v>
      </c>
      <c r="D13" s="119"/>
      <c r="E13" s="108">
        <f>IF(C13=$C$5,1,0)</f>
        <v>0</v>
      </c>
      <c r="F13" s="108"/>
      <c r="G13" s="108"/>
      <c r="H13" s="108">
        <f t="shared" si="1"/>
        <v>0</v>
      </c>
      <c r="I13" s="153" t="s">
        <v>299</v>
      </c>
      <c r="J13" s="110" t="s">
        <v>300</v>
      </c>
    </row>
    <row r="14" spans="1:10" s="75" customFormat="1" ht="38.25" x14ac:dyDescent="0.2">
      <c r="A14" s="69">
        <v>6</v>
      </c>
      <c r="B14" s="106" t="s">
        <v>17</v>
      </c>
      <c r="C14" s="107" t="s">
        <v>84</v>
      </c>
      <c r="D14" s="119"/>
      <c r="E14" s="108">
        <f t="shared" ref="E14:E50" si="2">IF(C14=$C$5,1,0)</f>
        <v>1</v>
      </c>
      <c r="F14" s="108"/>
      <c r="G14" s="108"/>
      <c r="H14" s="108">
        <f t="shared" si="1"/>
        <v>1</v>
      </c>
      <c r="I14" s="153" t="s">
        <v>301</v>
      </c>
      <c r="J14" s="110"/>
    </row>
    <row r="15" spans="1:10" s="75" customFormat="1" ht="38.25" x14ac:dyDescent="0.2">
      <c r="A15" s="69">
        <v>7</v>
      </c>
      <c r="B15" s="106" t="s">
        <v>18</v>
      </c>
      <c r="C15" s="107" t="s">
        <v>84</v>
      </c>
      <c r="D15" s="119"/>
      <c r="E15" s="108">
        <f t="shared" si="2"/>
        <v>1</v>
      </c>
      <c r="F15" s="108"/>
      <c r="G15" s="108"/>
      <c r="H15" s="108">
        <f t="shared" si="1"/>
        <v>1</v>
      </c>
      <c r="I15" s="153" t="s">
        <v>302</v>
      </c>
      <c r="J15" s="110" t="s">
        <v>298</v>
      </c>
    </row>
    <row r="16" spans="1:10" s="75" customFormat="1" ht="54" customHeight="1" x14ac:dyDescent="0.2">
      <c r="A16" s="69">
        <v>8</v>
      </c>
      <c r="B16" s="106" t="s">
        <v>19</v>
      </c>
      <c r="C16" s="107" t="s">
        <v>84</v>
      </c>
      <c r="D16" s="119"/>
      <c r="E16" s="108">
        <f t="shared" si="2"/>
        <v>1</v>
      </c>
      <c r="F16" s="108"/>
      <c r="G16" s="108"/>
      <c r="H16" s="108">
        <f t="shared" si="1"/>
        <v>1</v>
      </c>
      <c r="I16" s="153" t="s">
        <v>303</v>
      </c>
      <c r="J16" s="110" t="s">
        <v>298</v>
      </c>
    </row>
    <row r="17" spans="1:10" s="75" customFormat="1" ht="38.25" x14ac:dyDescent="0.2">
      <c r="A17" s="69">
        <v>9</v>
      </c>
      <c r="B17" s="106" t="s">
        <v>20</v>
      </c>
      <c r="C17" s="107" t="s">
        <v>84</v>
      </c>
      <c r="D17" s="119"/>
      <c r="E17" s="108">
        <f t="shared" si="2"/>
        <v>1</v>
      </c>
      <c r="F17" s="108"/>
      <c r="G17" s="108"/>
      <c r="H17" s="108">
        <f t="shared" si="1"/>
        <v>1</v>
      </c>
      <c r="I17" s="153" t="s">
        <v>304</v>
      </c>
      <c r="J17" s="122"/>
    </row>
    <row r="18" spans="1:10" s="75" customFormat="1" ht="38.25" x14ac:dyDescent="0.2">
      <c r="A18" s="69">
        <v>10</v>
      </c>
      <c r="B18" s="106" t="s">
        <v>21</v>
      </c>
      <c r="C18" s="107" t="s">
        <v>84</v>
      </c>
      <c r="D18" s="111"/>
      <c r="E18" s="108">
        <f t="shared" si="2"/>
        <v>1</v>
      </c>
      <c r="F18" s="108"/>
      <c r="G18" s="108"/>
      <c r="H18" s="108">
        <f t="shared" si="1"/>
        <v>1</v>
      </c>
      <c r="I18" s="153" t="s">
        <v>305</v>
      </c>
      <c r="J18" s="122"/>
    </row>
    <row r="19" spans="1:10" s="75" customFormat="1" ht="38.25" x14ac:dyDescent="0.2">
      <c r="A19" s="69">
        <v>11</v>
      </c>
      <c r="B19" s="106" t="s">
        <v>22</v>
      </c>
      <c r="C19" s="107" t="s">
        <v>84</v>
      </c>
      <c r="D19" s="111"/>
      <c r="E19" s="108">
        <f t="shared" si="2"/>
        <v>1</v>
      </c>
      <c r="F19" s="108"/>
      <c r="G19" s="108"/>
      <c r="H19" s="108">
        <f t="shared" si="1"/>
        <v>1</v>
      </c>
      <c r="I19" s="153" t="s">
        <v>306</v>
      </c>
      <c r="J19" s="122"/>
    </row>
    <row r="20" spans="1:10" s="75" customFormat="1" ht="25.5" x14ac:dyDescent="0.2">
      <c r="A20" s="69">
        <v>12</v>
      </c>
      <c r="B20" s="106" t="s">
        <v>23</v>
      </c>
      <c r="C20" s="107" t="s">
        <v>85</v>
      </c>
      <c r="D20" s="111"/>
      <c r="E20" s="108">
        <f t="shared" si="2"/>
        <v>0</v>
      </c>
      <c r="F20" s="108"/>
      <c r="G20" s="108"/>
      <c r="H20" s="108">
        <f t="shared" si="1"/>
        <v>0</v>
      </c>
      <c r="I20" s="145"/>
      <c r="J20" s="110" t="s">
        <v>261</v>
      </c>
    </row>
    <row r="21" spans="1:10" s="75" customFormat="1" ht="93" customHeight="1" x14ac:dyDescent="0.2">
      <c r="A21" s="69">
        <v>13</v>
      </c>
      <c r="B21" s="106" t="s">
        <v>24</v>
      </c>
      <c r="C21" s="107" t="s">
        <v>85</v>
      </c>
      <c r="D21" s="111"/>
      <c r="E21" s="108">
        <f t="shared" si="2"/>
        <v>0</v>
      </c>
      <c r="F21" s="108"/>
      <c r="G21" s="108"/>
      <c r="H21" s="108">
        <f t="shared" si="1"/>
        <v>0</v>
      </c>
      <c r="I21" s="155"/>
      <c r="J21" s="110" t="s">
        <v>307</v>
      </c>
    </row>
    <row r="22" spans="1:10" s="75" customFormat="1" ht="63.75" x14ac:dyDescent="0.2">
      <c r="A22" s="69">
        <v>14</v>
      </c>
      <c r="B22" s="106" t="s">
        <v>25</v>
      </c>
      <c r="C22" s="107" t="s">
        <v>84</v>
      </c>
      <c r="D22" s="111"/>
      <c r="E22" s="108">
        <f t="shared" si="2"/>
        <v>1</v>
      </c>
      <c r="F22" s="108"/>
      <c r="G22" s="108"/>
      <c r="H22" s="108">
        <f t="shared" si="1"/>
        <v>1</v>
      </c>
      <c r="I22" s="153" t="s">
        <v>308</v>
      </c>
      <c r="J22" s="110" t="s">
        <v>309</v>
      </c>
    </row>
    <row r="23" spans="1:10" s="75" customFormat="1" ht="127.5" customHeight="1" x14ac:dyDescent="0.2">
      <c r="A23" s="69">
        <v>15</v>
      </c>
      <c r="B23" s="106" t="s">
        <v>26</v>
      </c>
      <c r="C23" s="107" t="s">
        <v>85</v>
      </c>
      <c r="D23" s="111"/>
      <c r="E23" s="108">
        <f t="shared" si="2"/>
        <v>0</v>
      </c>
      <c r="F23" s="108"/>
      <c r="G23" s="108"/>
      <c r="H23" s="108">
        <f t="shared" si="1"/>
        <v>0</v>
      </c>
      <c r="I23" s="153" t="s">
        <v>310</v>
      </c>
      <c r="J23" s="110" t="s">
        <v>311</v>
      </c>
    </row>
    <row r="24" spans="1:10" s="75" customFormat="1" ht="63.75" x14ac:dyDescent="0.2">
      <c r="A24" s="69">
        <v>16</v>
      </c>
      <c r="B24" s="106" t="s">
        <v>27</v>
      </c>
      <c r="C24" s="107" t="s">
        <v>85</v>
      </c>
      <c r="D24" s="111"/>
      <c r="E24" s="108">
        <f t="shared" si="2"/>
        <v>0</v>
      </c>
      <c r="F24" s="108"/>
      <c r="G24" s="108"/>
      <c r="H24" s="108">
        <f t="shared" si="1"/>
        <v>0</v>
      </c>
      <c r="I24" s="153" t="s">
        <v>312</v>
      </c>
      <c r="J24" s="110" t="s">
        <v>313</v>
      </c>
    </row>
    <row r="25" spans="1:10" s="75" customFormat="1" ht="140.25" x14ac:dyDescent="0.2">
      <c r="A25" s="69">
        <v>17</v>
      </c>
      <c r="B25" s="106" t="s">
        <v>28</v>
      </c>
      <c r="C25" s="107" t="s">
        <v>85</v>
      </c>
      <c r="D25" s="111"/>
      <c r="E25" s="108">
        <f t="shared" si="2"/>
        <v>0</v>
      </c>
      <c r="F25" s="108"/>
      <c r="G25" s="108"/>
      <c r="H25" s="108">
        <f t="shared" si="1"/>
        <v>0</v>
      </c>
      <c r="I25" s="154"/>
      <c r="J25" s="110" t="s">
        <v>314</v>
      </c>
    </row>
    <row r="26" spans="1:10" s="75" customFormat="1" ht="38.25" x14ac:dyDescent="0.2">
      <c r="A26" s="69">
        <v>18</v>
      </c>
      <c r="B26" s="106" t="s">
        <v>29</v>
      </c>
      <c r="C26" s="110" t="s">
        <v>84</v>
      </c>
      <c r="D26" s="111"/>
      <c r="E26" s="108">
        <f t="shared" si="2"/>
        <v>1</v>
      </c>
      <c r="F26" s="108"/>
      <c r="G26" s="108"/>
      <c r="H26" s="108">
        <f t="shared" si="1"/>
        <v>1</v>
      </c>
      <c r="I26" s="153" t="s">
        <v>315</v>
      </c>
      <c r="J26" s="122"/>
    </row>
    <row r="27" spans="1:10" s="75" customFormat="1" ht="63.75" x14ac:dyDescent="0.2">
      <c r="A27" s="69">
        <v>19</v>
      </c>
      <c r="B27" s="106" t="s">
        <v>30</v>
      </c>
      <c r="C27" s="107" t="s">
        <v>85</v>
      </c>
      <c r="D27" s="111"/>
      <c r="E27" s="108">
        <f t="shared" si="2"/>
        <v>0</v>
      </c>
      <c r="F27" s="108"/>
      <c r="G27" s="108"/>
      <c r="H27" s="108">
        <f t="shared" si="1"/>
        <v>0</v>
      </c>
      <c r="I27" s="153" t="s">
        <v>316</v>
      </c>
      <c r="J27" s="110" t="s">
        <v>313</v>
      </c>
    </row>
    <row r="28" spans="1:10" s="75" customFormat="1" ht="38.25" x14ac:dyDescent="0.2">
      <c r="A28" s="69">
        <v>20</v>
      </c>
      <c r="B28" s="106" t="s">
        <v>31</v>
      </c>
      <c r="C28" s="107" t="s">
        <v>85</v>
      </c>
      <c r="D28" s="111"/>
      <c r="E28" s="108">
        <f t="shared" si="2"/>
        <v>0</v>
      </c>
      <c r="F28" s="108"/>
      <c r="G28" s="108"/>
      <c r="H28" s="108">
        <f t="shared" si="1"/>
        <v>0</v>
      </c>
      <c r="I28" s="153" t="s">
        <v>317</v>
      </c>
      <c r="J28" s="110" t="s">
        <v>318</v>
      </c>
    </row>
    <row r="29" spans="1:10" s="75" customFormat="1" ht="38.25" x14ac:dyDescent="0.2">
      <c r="A29" s="69">
        <v>21</v>
      </c>
      <c r="B29" s="106" t="s">
        <v>32</v>
      </c>
      <c r="C29" s="107" t="s">
        <v>84</v>
      </c>
      <c r="D29" s="111"/>
      <c r="E29" s="108">
        <f t="shared" si="2"/>
        <v>1</v>
      </c>
      <c r="F29" s="108"/>
      <c r="G29" s="108"/>
      <c r="H29" s="108">
        <f t="shared" si="1"/>
        <v>1</v>
      </c>
      <c r="I29" s="153" t="s">
        <v>143</v>
      </c>
      <c r="J29" s="122"/>
    </row>
    <row r="30" spans="1:10" s="75" customFormat="1" ht="63.75" x14ac:dyDescent="0.2">
      <c r="A30" s="69">
        <v>22</v>
      </c>
      <c r="B30" s="106" t="s">
        <v>33</v>
      </c>
      <c r="C30" s="107" t="s">
        <v>85</v>
      </c>
      <c r="D30" s="111"/>
      <c r="E30" s="108">
        <f t="shared" si="2"/>
        <v>0</v>
      </c>
      <c r="F30" s="108"/>
      <c r="G30" s="108"/>
      <c r="H30" s="108">
        <f t="shared" si="1"/>
        <v>0</v>
      </c>
      <c r="I30" s="153" t="s">
        <v>144</v>
      </c>
      <c r="J30" s="110" t="s">
        <v>319</v>
      </c>
    </row>
    <row r="31" spans="1:10" s="75" customFormat="1" ht="51" x14ac:dyDescent="0.2">
      <c r="A31" s="69">
        <v>23</v>
      </c>
      <c r="B31" s="106" t="s">
        <v>34</v>
      </c>
      <c r="C31" s="107" t="s">
        <v>85</v>
      </c>
      <c r="D31" s="111"/>
      <c r="E31" s="108">
        <f t="shared" si="2"/>
        <v>0</v>
      </c>
      <c r="F31" s="108"/>
      <c r="G31" s="108"/>
      <c r="H31" s="108">
        <f t="shared" si="1"/>
        <v>0</v>
      </c>
      <c r="I31" s="153" t="s">
        <v>320</v>
      </c>
      <c r="J31" s="110" t="s">
        <v>321</v>
      </c>
    </row>
    <row r="32" spans="1:10" s="75" customFormat="1" ht="51" x14ac:dyDescent="0.2">
      <c r="A32" s="69">
        <v>24</v>
      </c>
      <c r="B32" s="106" t="s">
        <v>35</v>
      </c>
      <c r="C32" s="107" t="s">
        <v>85</v>
      </c>
      <c r="D32" s="111"/>
      <c r="E32" s="108">
        <f t="shared" si="2"/>
        <v>0</v>
      </c>
      <c r="F32" s="108"/>
      <c r="G32" s="108"/>
      <c r="H32" s="108">
        <f t="shared" si="1"/>
        <v>0</v>
      </c>
      <c r="I32" s="153" t="s">
        <v>322</v>
      </c>
      <c r="J32" s="110" t="s">
        <v>323</v>
      </c>
    </row>
    <row r="33" spans="1:10" s="75" customFormat="1" ht="38.25" x14ac:dyDescent="0.2">
      <c r="A33" s="69">
        <v>25</v>
      </c>
      <c r="B33" s="106" t="s">
        <v>36</v>
      </c>
      <c r="C33" s="107" t="s">
        <v>84</v>
      </c>
      <c r="D33" s="111"/>
      <c r="E33" s="108">
        <f t="shared" si="2"/>
        <v>1</v>
      </c>
      <c r="F33" s="108"/>
      <c r="G33" s="108"/>
      <c r="H33" s="108">
        <f t="shared" si="1"/>
        <v>1</v>
      </c>
      <c r="I33" s="153" t="s">
        <v>324</v>
      </c>
      <c r="J33" s="122"/>
    </row>
    <row r="34" spans="1:10" s="75" customFormat="1" ht="63.75" x14ac:dyDescent="0.2">
      <c r="A34" s="69">
        <v>26</v>
      </c>
      <c r="B34" s="106" t="s">
        <v>37</v>
      </c>
      <c r="C34" s="107" t="s">
        <v>85</v>
      </c>
      <c r="D34" s="111"/>
      <c r="E34" s="108">
        <f t="shared" si="2"/>
        <v>0</v>
      </c>
      <c r="F34" s="108"/>
      <c r="G34" s="108"/>
      <c r="H34" s="108">
        <f t="shared" si="1"/>
        <v>0</v>
      </c>
      <c r="I34" s="153" t="s">
        <v>325</v>
      </c>
      <c r="J34" s="110" t="s">
        <v>326</v>
      </c>
    </row>
    <row r="35" spans="1:10" s="75" customFormat="1" ht="76.5" x14ac:dyDescent="0.2">
      <c r="A35" s="69">
        <v>27</v>
      </c>
      <c r="B35" s="106" t="s">
        <v>38</v>
      </c>
      <c r="C35" s="107" t="s">
        <v>85</v>
      </c>
      <c r="D35" s="71" t="s">
        <v>154</v>
      </c>
      <c r="E35" s="108">
        <f t="shared" si="2"/>
        <v>0</v>
      </c>
      <c r="F35" s="108"/>
      <c r="G35" s="108"/>
      <c r="H35" s="108">
        <f t="shared" si="1"/>
        <v>0</v>
      </c>
      <c r="I35" s="153" t="s">
        <v>155</v>
      </c>
      <c r="J35" s="110" t="s">
        <v>327</v>
      </c>
    </row>
    <row r="36" spans="1:10" s="75" customFormat="1" ht="76.5" x14ac:dyDescent="0.2">
      <c r="A36" s="69">
        <v>28</v>
      </c>
      <c r="B36" s="106" t="s">
        <v>39</v>
      </c>
      <c r="C36" s="107" t="s">
        <v>85</v>
      </c>
      <c r="D36" s="111"/>
      <c r="E36" s="108">
        <f t="shared" si="2"/>
        <v>0</v>
      </c>
      <c r="F36" s="108"/>
      <c r="G36" s="108"/>
      <c r="H36" s="108">
        <f t="shared" si="1"/>
        <v>0</v>
      </c>
      <c r="I36" s="153" t="s">
        <v>328</v>
      </c>
      <c r="J36" s="110" t="s">
        <v>329</v>
      </c>
    </row>
    <row r="37" spans="1:10" s="75" customFormat="1" ht="38.25" x14ac:dyDescent="0.2">
      <c r="A37" s="69">
        <v>29</v>
      </c>
      <c r="B37" s="106" t="s">
        <v>40</v>
      </c>
      <c r="C37" s="107" t="s">
        <v>84</v>
      </c>
      <c r="D37" s="111"/>
      <c r="E37" s="108">
        <f t="shared" si="2"/>
        <v>1</v>
      </c>
      <c r="F37" s="108"/>
      <c r="G37" s="108"/>
      <c r="H37" s="108">
        <f t="shared" si="1"/>
        <v>1</v>
      </c>
      <c r="I37" s="153" t="s">
        <v>330</v>
      </c>
      <c r="J37" s="122"/>
    </row>
    <row r="38" spans="1:10" s="75" customFormat="1" ht="25.5" x14ac:dyDescent="0.2">
      <c r="A38" s="90">
        <v>30</v>
      </c>
      <c r="B38" s="106" t="s">
        <v>41</v>
      </c>
      <c r="C38" s="110" t="s">
        <v>85</v>
      </c>
      <c r="D38" s="111"/>
      <c r="E38" s="108">
        <f t="shared" si="2"/>
        <v>0</v>
      </c>
      <c r="F38" s="108"/>
      <c r="G38" s="108"/>
      <c r="H38" s="108">
        <f t="shared" si="1"/>
        <v>0</v>
      </c>
      <c r="I38" s="153" t="s">
        <v>331</v>
      </c>
      <c r="J38" s="110" t="s">
        <v>332</v>
      </c>
    </row>
    <row r="39" spans="1:10" s="75" customFormat="1" ht="38.25" x14ac:dyDescent="0.2">
      <c r="A39" s="90">
        <v>31</v>
      </c>
      <c r="B39" s="106" t="s">
        <v>42</v>
      </c>
      <c r="C39" s="107" t="s">
        <v>84</v>
      </c>
      <c r="D39" s="111"/>
      <c r="E39" s="108">
        <f t="shared" si="2"/>
        <v>1</v>
      </c>
      <c r="F39" s="108"/>
      <c r="G39" s="108"/>
      <c r="H39" s="108">
        <f t="shared" si="1"/>
        <v>1</v>
      </c>
      <c r="I39" s="153" t="s">
        <v>333</v>
      </c>
      <c r="J39" s="110"/>
    </row>
    <row r="40" spans="1:10" s="75" customFormat="1" ht="38.25" x14ac:dyDescent="0.2">
      <c r="A40" s="90">
        <v>32</v>
      </c>
      <c r="B40" s="106" t="s">
        <v>43</v>
      </c>
      <c r="C40" s="107" t="s">
        <v>84</v>
      </c>
      <c r="D40" s="111"/>
      <c r="E40" s="108">
        <f t="shared" si="2"/>
        <v>1</v>
      </c>
      <c r="F40" s="108"/>
      <c r="G40" s="108"/>
      <c r="H40" s="108">
        <f t="shared" si="1"/>
        <v>1</v>
      </c>
      <c r="I40" s="153" t="s">
        <v>334</v>
      </c>
      <c r="J40" s="110"/>
    </row>
    <row r="41" spans="1:10" s="75" customFormat="1" ht="38.25" x14ac:dyDescent="0.2">
      <c r="A41" s="90">
        <v>33</v>
      </c>
      <c r="B41" s="106" t="s">
        <v>44</v>
      </c>
      <c r="C41" s="107" t="s">
        <v>84</v>
      </c>
      <c r="D41" s="111"/>
      <c r="E41" s="108">
        <f t="shared" si="2"/>
        <v>1</v>
      </c>
      <c r="F41" s="108"/>
      <c r="G41" s="108"/>
      <c r="H41" s="108">
        <f t="shared" si="1"/>
        <v>1</v>
      </c>
      <c r="I41" s="153" t="s">
        <v>335</v>
      </c>
      <c r="J41" s="122"/>
    </row>
    <row r="42" spans="1:10" s="75" customFormat="1" ht="38.25" x14ac:dyDescent="0.2">
      <c r="A42" s="90">
        <v>34</v>
      </c>
      <c r="B42" s="106" t="s">
        <v>45</v>
      </c>
      <c r="C42" s="107" t="s">
        <v>84</v>
      </c>
      <c r="D42" s="111"/>
      <c r="E42" s="108">
        <f t="shared" si="2"/>
        <v>1</v>
      </c>
      <c r="F42" s="108"/>
      <c r="G42" s="108"/>
      <c r="H42" s="108">
        <f t="shared" si="1"/>
        <v>1</v>
      </c>
      <c r="I42" s="153" t="s">
        <v>336</v>
      </c>
      <c r="J42" s="122"/>
    </row>
    <row r="43" spans="1:10" s="75" customFormat="1" ht="38.25" x14ac:dyDescent="0.2">
      <c r="A43" s="90">
        <v>35</v>
      </c>
      <c r="B43" s="106" t="s">
        <v>46</v>
      </c>
      <c r="C43" s="107" t="s">
        <v>84</v>
      </c>
      <c r="D43" s="111"/>
      <c r="E43" s="108">
        <f t="shared" si="2"/>
        <v>1</v>
      </c>
      <c r="F43" s="108"/>
      <c r="G43" s="108"/>
      <c r="H43" s="108">
        <f t="shared" si="1"/>
        <v>1</v>
      </c>
      <c r="I43" s="153" t="s">
        <v>337</v>
      </c>
      <c r="J43" s="122"/>
    </row>
    <row r="44" spans="1:10" s="75" customFormat="1" ht="63.75" x14ac:dyDescent="0.2">
      <c r="A44" s="69">
        <v>36</v>
      </c>
      <c r="B44" s="106" t="s">
        <v>47</v>
      </c>
      <c r="C44" s="107" t="s">
        <v>85</v>
      </c>
      <c r="D44" s="111"/>
      <c r="E44" s="108">
        <f t="shared" si="2"/>
        <v>0</v>
      </c>
      <c r="F44" s="108"/>
      <c r="G44" s="108"/>
      <c r="H44" s="108">
        <f t="shared" si="1"/>
        <v>0</v>
      </c>
      <c r="I44" s="153" t="s">
        <v>338</v>
      </c>
      <c r="J44" s="110" t="s">
        <v>339</v>
      </c>
    </row>
    <row r="45" spans="1:10" s="75" customFormat="1" ht="38.25" x14ac:dyDescent="0.2">
      <c r="A45" s="69">
        <v>37</v>
      </c>
      <c r="B45" s="106" t="s">
        <v>48</v>
      </c>
      <c r="C45" s="110" t="s">
        <v>84</v>
      </c>
      <c r="D45" s="90"/>
      <c r="E45" s="108">
        <f t="shared" si="2"/>
        <v>1</v>
      </c>
      <c r="F45" s="108"/>
      <c r="G45" s="108"/>
      <c r="H45" s="108">
        <f t="shared" si="1"/>
        <v>1</v>
      </c>
      <c r="I45" s="153" t="s">
        <v>172</v>
      </c>
      <c r="J45" s="110" t="s">
        <v>298</v>
      </c>
    </row>
    <row r="46" spans="1:10" s="75" customFormat="1" ht="89.25" x14ac:dyDescent="0.2">
      <c r="A46" s="69">
        <v>38</v>
      </c>
      <c r="B46" s="106" t="s">
        <v>49</v>
      </c>
      <c r="C46" s="107" t="s">
        <v>85</v>
      </c>
      <c r="D46" s="90"/>
      <c r="E46" s="108">
        <f t="shared" si="2"/>
        <v>0</v>
      </c>
      <c r="F46" s="108"/>
      <c r="G46" s="108"/>
      <c r="H46" s="108">
        <f t="shared" si="1"/>
        <v>0</v>
      </c>
      <c r="I46" s="153" t="s">
        <v>174</v>
      </c>
      <c r="J46" s="110" t="s">
        <v>340</v>
      </c>
    </row>
    <row r="47" spans="1:10" s="75" customFormat="1" ht="38.25" x14ac:dyDescent="0.2">
      <c r="A47" s="69">
        <v>39</v>
      </c>
      <c r="B47" s="106" t="s">
        <v>50</v>
      </c>
      <c r="C47" s="107" t="s">
        <v>84</v>
      </c>
      <c r="D47" s="90"/>
      <c r="E47" s="108">
        <f t="shared" si="2"/>
        <v>1</v>
      </c>
      <c r="F47" s="108"/>
      <c r="G47" s="108"/>
      <c r="H47" s="108">
        <f t="shared" si="1"/>
        <v>1</v>
      </c>
      <c r="I47" s="153" t="s">
        <v>291</v>
      </c>
      <c r="J47" s="110" t="s">
        <v>298</v>
      </c>
    </row>
    <row r="48" spans="1:10" s="75" customFormat="1" ht="38.25" x14ac:dyDescent="0.2">
      <c r="A48" s="69">
        <v>40</v>
      </c>
      <c r="B48" s="106" t="s">
        <v>51</v>
      </c>
      <c r="C48" s="107" t="s">
        <v>84</v>
      </c>
      <c r="D48" s="111"/>
      <c r="E48" s="108">
        <f t="shared" si="2"/>
        <v>1</v>
      </c>
      <c r="F48" s="108"/>
      <c r="G48" s="108"/>
      <c r="H48" s="108">
        <f t="shared" si="1"/>
        <v>1</v>
      </c>
      <c r="I48" s="153" t="s">
        <v>341</v>
      </c>
      <c r="J48" s="110" t="s">
        <v>298</v>
      </c>
    </row>
    <row r="49" spans="1:10" s="75" customFormat="1" ht="38.25" x14ac:dyDescent="0.2">
      <c r="A49" s="69">
        <v>41</v>
      </c>
      <c r="B49" s="106" t="s">
        <v>52</v>
      </c>
      <c r="C49" s="107" t="s">
        <v>84</v>
      </c>
      <c r="D49" s="146"/>
      <c r="E49" s="108">
        <f t="shared" si="2"/>
        <v>1</v>
      </c>
      <c r="F49" s="108"/>
      <c r="G49" s="108"/>
      <c r="H49" s="108">
        <f t="shared" si="1"/>
        <v>1</v>
      </c>
      <c r="I49" s="153" t="s">
        <v>342</v>
      </c>
      <c r="J49" s="122"/>
    </row>
    <row r="50" spans="1:10" s="75" customFormat="1" ht="51" x14ac:dyDescent="0.2">
      <c r="A50" s="69">
        <v>42</v>
      </c>
      <c r="B50" s="106" t="s">
        <v>53</v>
      </c>
      <c r="C50" s="107" t="s">
        <v>84</v>
      </c>
      <c r="D50" s="124"/>
      <c r="E50" s="108">
        <f t="shared" si="2"/>
        <v>1</v>
      </c>
      <c r="F50" s="108"/>
      <c r="G50" s="108"/>
      <c r="H50" s="108">
        <f t="shared" si="1"/>
        <v>1</v>
      </c>
      <c r="I50" s="153" t="s">
        <v>343</v>
      </c>
      <c r="J50" s="122"/>
    </row>
    <row r="51" spans="1:10" x14ac:dyDescent="0.2">
      <c r="C51" s="125"/>
      <c r="D51" s="125"/>
      <c r="E51" s="125"/>
      <c r="F51" s="125"/>
      <c r="I51" s="54"/>
      <c r="J51" s="127"/>
    </row>
    <row r="52" spans="1:10" x14ac:dyDescent="0.2">
      <c r="C52" s="125"/>
      <c r="D52" s="125"/>
      <c r="E52" s="125"/>
      <c r="F52" s="125"/>
      <c r="I52" s="54"/>
    </row>
    <row r="53" spans="1:10" x14ac:dyDescent="0.2">
      <c r="I53" s="54"/>
    </row>
    <row r="54" spans="1:10" x14ac:dyDescent="0.2">
      <c r="A54" s="94"/>
      <c r="B54" s="95"/>
      <c r="C54" s="96"/>
      <c r="D54" s="96"/>
      <c r="E54" s="96"/>
      <c r="F54" s="96"/>
    </row>
    <row r="61" spans="1:10" x14ac:dyDescent="0.2">
      <c r="A61" s="94"/>
      <c r="B61" s="95"/>
      <c r="C61" s="96"/>
      <c r="D61" s="96"/>
      <c r="E61" s="96"/>
      <c r="F61" s="96"/>
    </row>
    <row r="65" spans="1:6" x14ac:dyDescent="0.2">
      <c r="A65" s="94"/>
      <c r="B65" s="95"/>
      <c r="C65" s="96"/>
      <c r="D65" s="96"/>
      <c r="E65" s="96"/>
      <c r="F65" s="96"/>
    </row>
    <row r="68" spans="1:6" x14ac:dyDescent="0.2">
      <c r="A68" s="94"/>
      <c r="B68" s="95"/>
      <c r="C68" s="96"/>
      <c r="D68" s="96"/>
      <c r="E68" s="96"/>
      <c r="F68" s="96"/>
    </row>
    <row r="72" spans="1:6" x14ac:dyDescent="0.2">
      <c r="A72" s="94"/>
      <c r="B72" s="95"/>
      <c r="C72" s="96"/>
      <c r="D72" s="96"/>
      <c r="E72" s="96"/>
      <c r="F72" s="96"/>
    </row>
    <row r="75" spans="1:6" x14ac:dyDescent="0.2">
      <c r="A75" s="94"/>
      <c r="B75" s="95"/>
      <c r="C75" s="96"/>
      <c r="D75" s="96"/>
      <c r="E75" s="96"/>
      <c r="F75" s="96"/>
    </row>
    <row r="79" spans="1:6" x14ac:dyDescent="0.2">
      <c r="A79" s="94"/>
      <c r="B79" s="95"/>
      <c r="C79" s="96"/>
      <c r="D79" s="96"/>
      <c r="E79" s="96"/>
      <c r="F79" s="96"/>
    </row>
  </sheetData>
  <mergeCells count="10">
    <mergeCell ref="A3:J3"/>
    <mergeCell ref="A4:A6"/>
    <mergeCell ref="D4:D6"/>
    <mergeCell ref="E4:H4"/>
    <mergeCell ref="I4:I6"/>
    <mergeCell ref="J4:J6"/>
    <mergeCell ref="B5:B6"/>
    <mergeCell ref="E5:E6"/>
    <mergeCell ref="F5:G5"/>
    <mergeCell ref="H5:H6"/>
  </mergeCells>
  <dataValidations count="3">
    <dataValidation type="list" allowBlank="1" showInputMessage="1" showErrorMessage="1" sqref="F7:G7 F12:G12">
      <formula1>Формат</formula1>
    </dataValidation>
    <dataValidation type="list" allowBlank="1" showInputMessage="1" showErrorMessage="1" sqref="C8:C11 D50 C13:C50">
      <formula1>$C$5:$C$6</formula1>
    </dataValidation>
    <dataValidation type="list" allowBlank="1" showInputMessage="1" showErrorMessage="1" sqref="C12">
      <formula1>Выбор_1.2</formula1>
    </dataValidation>
  </dataValidations>
  <hyperlinks>
    <hyperlink ref="I13" r:id="rId1"/>
    <hyperlink ref="I14" r:id="rId2"/>
    <hyperlink ref="I30" r:id="rId3"/>
    <hyperlink ref="I34" r:id="rId4" display="http://novouzensk.ru/city/budget.php"/>
    <hyperlink ref="I43" r:id="rId5"/>
    <hyperlink ref="I8" r:id="rId6"/>
  </hyperlinks>
  <pageMargins left="0.9055118110236221" right="0.70866141732283472" top="0.35433070866141736" bottom="0.35433070866141736" header="0.31496062992125984" footer="0.31496062992125984"/>
  <pageSetup paperSize="9" scale="48" fitToHeight="3" orientation="landscape" r:id="rId7"/>
  <rowBreaks count="2" manualBreakCount="2">
    <brk id="17" max="9" man="1"/>
    <brk id="27" max="9" man="1"/>
  </rowBreaks>
  <extLst>
    <ext xmlns:x14="http://schemas.microsoft.com/office/spreadsheetml/2009/9/main" uri="{CCE6A557-97BC-4b89-ADB6-D9C93CAAB3DF}">
      <x14:dataValidations xmlns:xm="http://schemas.microsoft.com/office/excel/2006/main" count="1">
        <x14:dataValidation type="list" allowBlank="1" showInputMessage="1" showErrorMessage="1">
          <x14:formula1>
            <xm:f>'Методика II этап'!$B$32</xm:f>
          </x14:formula1>
          <xm:sqref>F8:G11 F13:G50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1"/>
  <sheetViews>
    <sheetView view="pageBreakPreview" zoomScale="85" zoomScaleNormal="100" zoomScaleSheetLayoutView="85" workbookViewId="0">
      <pane ySplit="6" topLeftCell="A7" activePane="bottomLeft" state="frozenSplit"/>
      <selection activeCell="G50" sqref="G50"/>
      <selection pane="bottomLeft" activeCell="C8" sqref="C8"/>
    </sheetView>
  </sheetViews>
  <sheetFormatPr defaultRowHeight="12.75" x14ac:dyDescent="0.2"/>
  <cols>
    <col min="1" max="1" width="4.28515625" style="91" customWidth="1"/>
    <col min="2" max="2" width="22.7109375" style="1" customWidth="1"/>
    <col min="3" max="3" width="40.28515625" style="1" customWidth="1"/>
    <col min="4" max="4" width="15.5703125" style="1" customWidth="1"/>
    <col min="5" max="5" width="20" style="1" customWidth="1"/>
    <col min="6" max="6" width="21.5703125" style="92" customWidth="1"/>
    <col min="7" max="7" width="12.85546875" style="92" customWidth="1"/>
    <col min="8" max="9" width="10.85546875" style="92" customWidth="1"/>
    <col min="10" max="10" width="9.85546875" style="92" customWidth="1"/>
    <col min="11" max="11" width="36.140625" style="92" customWidth="1"/>
    <col min="12" max="12" width="46" style="92" customWidth="1"/>
    <col min="13" max="13" width="9.140625" style="1"/>
    <col min="14" max="14" width="40" style="58" customWidth="1"/>
    <col min="15" max="16384" width="9.140625" style="1"/>
  </cols>
  <sheetData>
    <row r="1" spans="1:20" s="54" customFormat="1" ht="24.75" customHeight="1" x14ac:dyDescent="0.2">
      <c r="A1" s="50" t="s">
        <v>344</v>
      </c>
      <c r="B1" s="51"/>
      <c r="C1" s="51"/>
      <c r="D1" s="51"/>
      <c r="E1" s="51"/>
      <c r="F1" s="51"/>
      <c r="G1" s="51"/>
      <c r="H1" s="51"/>
      <c r="I1" s="51"/>
      <c r="J1" s="51"/>
      <c r="K1" s="51"/>
      <c r="L1" s="51"/>
      <c r="M1" s="53"/>
    </row>
    <row r="2" spans="1:20" ht="15" customHeight="1" x14ac:dyDescent="0.2">
      <c r="A2" s="55" t="s">
        <v>93</v>
      </c>
      <c r="B2" s="55"/>
      <c r="C2" s="56"/>
      <c r="D2" s="56"/>
      <c r="E2" s="56"/>
      <c r="F2" s="56"/>
      <c r="G2" s="56"/>
      <c r="H2" s="56"/>
      <c r="I2" s="56"/>
      <c r="J2" s="56"/>
      <c r="K2" s="56"/>
      <c r="L2" s="56"/>
      <c r="M2" s="58"/>
      <c r="N2" s="1"/>
    </row>
    <row r="3" spans="1:20" ht="42" customHeight="1" x14ac:dyDescent="0.2">
      <c r="A3" s="176" t="str">
        <f>'Методика II этап'!B27</f>
        <v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Указанный документ должен быть опубликован не позднее 10 рабочих дней после проведения публичных слушаний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76"/>
      <c r="C3" s="176"/>
      <c r="D3" s="176"/>
      <c r="E3" s="176"/>
      <c r="F3" s="176"/>
      <c r="G3" s="176"/>
      <c r="H3" s="176"/>
      <c r="I3" s="176"/>
      <c r="J3" s="176"/>
      <c r="K3" s="176"/>
      <c r="L3" s="176"/>
      <c r="M3" s="58"/>
      <c r="N3" s="1"/>
    </row>
    <row r="4" spans="1:20" ht="124.5" customHeight="1" x14ac:dyDescent="0.2">
      <c r="A4" s="175" t="s">
        <v>56</v>
      </c>
      <c r="B4" s="5" t="s">
        <v>94</v>
      </c>
      <c r="C4" s="5" t="str">
        <f>'Методика II этап'!B26</f>
        <v>Проведение публичных слушаний по годовому отчету об исполнении бюджета муниципального образования за отчетный финансовый год и опубликование в составе материалов к проекту решения об исполнении  бюджета муниципального образования  за отчетный финансовый год  итогового документа (решения/протокола), принятого по результатам публичных слушаний, на портале (сайте)</v>
      </c>
      <c r="D4" s="5" t="s">
        <v>95</v>
      </c>
      <c r="E4" s="175" t="s">
        <v>96</v>
      </c>
      <c r="F4" s="175" t="s">
        <v>345</v>
      </c>
      <c r="G4" s="175"/>
      <c r="H4" s="175"/>
      <c r="I4" s="175"/>
      <c r="J4" s="175"/>
      <c r="K4" s="175" t="s">
        <v>98</v>
      </c>
      <c r="L4" s="175" t="s">
        <v>99</v>
      </c>
      <c r="M4" s="54"/>
      <c r="N4" s="59"/>
      <c r="O4" s="54"/>
      <c r="P4" s="54"/>
      <c r="Q4" s="54"/>
      <c r="R4" s="54"/>
      <c r="S4" s="54"/>
      <c r="T4" s="54"/>
    </row>
    <row r="5" spans="1:20" s="135" customFormat="1" ht="94.5" x14ac:dyDescent="0.2">
      <c r="A5" s="175"/>
      <c r="B5" s="175" t="s">
        <v>100</v>
      </c>
      <c r="C5" s="7" t="str">
        <f>'Методика II этап'!B28</f>
        <v>Публичные слушания проводились, и в составе материалов к проекту решения об исполнении бюджета муниципального образования за отчетный финансовый год  опубликован итоговый документ (решение/протокол), принятый по результатам публичных слушаний</v>
      </c>
      <c r="D5" s="173" t="s">
        <v>101</v>
      </c>
      <c r="E5" s="175"/>
      <c r="F5" s="172" t="s">
        <v>102</v>
      </c>
      <c r="G5" s="173" t="s">
        <v>103</v>
      </c>
      <c r="H5" s="173"/>
      <c r="I5" s="173"/>
      <c r="J5" s="172" t="s">
        <v>104</v>
      </c>
      <c r="K5" s="175"/>
      <c r="L5" s="175"/>
      <c r="M5" s="60"/>
      <c r="N5" s="61"/>
      <c r="O5" s="60"/>
      <c r="P5" s="60"/>
      <c r="Q5" s="60"/>
      <c r="R5" s="60"/>
      <c r="S5" s="60"/>
      <c r="T5" s="60"/>
    </row>
    <row r="6" spans="1:20" s="135" customFormat="1" ht="64.5" customHeight="1" x14ac:dyDescent="0.2">
      <c r="A6" s="175"/>
      <c r="B6" s="175"/>
      <c r="C6" s="7" t="str">
        <f>'Методика II этап'!B29</f>
        <v>Публичные слушания не проводились, или не опубликован итоговый документ (решение/протокол), принятый по результатам публичных слушаний</v>
      </c>
      <c r="D6" s="175"/>
      <c r="E6" s="175"/>
      <c r="F6" s="172"/>
      <c r="G6" s="7" t="s">
        <v>105</v>
      </c>
      <c r="H6" s="7" t="s">
        <v>106</v>
      </c>
      <c r="I6" s="7" t="s">
        <v>107</v>
      </c>
      <c r="J6" s="172"/>
      <c r="K6" s="175"/>
      <c r="L6" s="175"/>
      <c r="M6" s="60"/>
      <c r="N6" s="61"/>
      <c r="O6" s="60"/>
      <c r="P6" s="60"/>
      <c r="Q6" s="60"/>
      <c r="R6" s="60"/>
      <c r="S6" s="60"/>
      <c r="T6" s="60"/>
    </row>
    <row r="7" spans="1:20" s="156" customFormat="1" x14ac:dyDescent="0.2">
      <c r="A7" s="62"/>
      <c r="B7" s="18" t="s">
        <v>10</v>
      </c>
      <c r="C7" s="63"/>
      <c r="D7" s="64"/>
      <c r="E7" s="64"/>
      <c r="F7" s="65"/>
      <c r="G7" s="65"/>
      <c r="H7" s="65"/>
      <c r="I7" s="65"/>
      <c r="J7" s="65"/>
      <c r="K7" s="66"/>
      <c r="L7" s="66"/>
      <c r="M7" s="67"/>
      <c r="N7" s="68"/>
      <c r="O7" s="67"/>
      <c r="P7" s="67"/>
      <c r="Q7" s="67"/>
      <c r="R7" s="67"/>
      <c r="S7" s="67"/>
      <c r="T7" s="67"/>
    </row>
    <row r="8" spans="1:20" s="75" customFormat="1" ht="56.25" customHeight="1" x14ac:dyDescent="0.2">
      <c r="A8" s="69">
        <v>1</v>
      </c>
      <c r="B8" s="106" t="s">
        <v>11</v>
      </c>
      <c r="C8" s="110" t="s">
        <v>89</v>
      </c>
      <c r="D8" s="111" t="s">
        <v>116</v>
      </c>
      <c r="E8" s="111"/>
      <c r="F8" s="108">
        <f>IF(C8=$C$5,1,0)</f>
        <v>1</v>
      </c>
      <c r="G8" s="108"/>
      <c r="H8" s="108"/>
      <c r="I8" s="108"/>
      <c r="J8" s="108">
        <f>F8*(1-G8)*(1-H8)*(1-I8)</f>
        <v>1</v>
      </c>
      <c r="K8" s="153" t="s">
        <v>109</v>
      </c>
      <c r="L8" s="110"/>
    </row>
    <row r="9" spans="1:20" s="75" customFormat="1" ht="102" x14ac:dyDescent="0.2">
      <c r="A9" s="69">
        <v>2</v>
      </c>
      <c r="B9" s="106" t="s">
        <v>12</v>
      </c>
      <c r="C9" s="110" t="s">
        <v>90</v>
      </c>
      <c r="D9" s="90" t="s">
        <v>145</v>
      </c>
      <c r="E9" s="71" t="s">
        <v>346</v>
      </c>
      <c r="F9" s="108">
        <f t="shared" ref="F9:F11" si="0">IF(C9=$C$5,1,0)</f>
        <v>0</v>
      </c>
      <c r="G9" s="108"/>
      <c r="H9" s="108"/>
      <c r="I9" s="108"/>
      <c r="J9" s="108">
        <f t="shared" ref="J9:J50" si="1">F9*(1-G9)*(1-H9)*(1-I9)</f>
        <v>0</v>
      </c>
      <c r="K9" s="153" t="s">
        <v>347</v>
      </c>
      <c r="L9" s="123"/>
    </row>
    <row r="10" spans="1:20" s="75" customFormat="1" ht="54.75" customHeight="1" x14ac:dyDescent="0.2">
      <c r="A10" s="69">
        <v>3</v>
      </c>
      <c r="B10" s="106" t="s">
        <v>13</v>
      </c>
      <c r="C10" s="110" t="s">
        <v>90</v>
      </c>
      <c r="D10" s="111"/>
      <c r="E10" s="111"/>
      <c r="F10" s="108">
        <f t="shared" si="0"/>
        <v>0</v>
      </c>
      <c r="G10" s="108"/>
      <c r="H10" s="108"/>
      <c r="I10" s="108"/>
      <c r="J10" s="108">
        <f t="shared" si="1"/>
        <v>0</v>
      </c>
      <c r="K10" s="145"/>
      <c r="L10" s="123"/>
    </row>
    <row r="11" spans="1:20" s="75" customFormat="1" ht="51" x14ac:dyDescent="0.2">
      <c r="A11" s="69">
        <v>4</v>
      </c>
      <c r="B11" s="106" t="s">
        <v>14</v>
      </c>
      <c r="C11" s="110" t="s">
        <v>90</v>
      </c>
      <c r="D11" s="90"/>
      <c r="E11" s="157"/>
      <c r="F11" s="108">
        <f t="shared" si="0"/>
        <v>0</v>
      </c>
      <c r="G11" s="108"/>
      <c r="H11" s="108"/>
      <c r="I11" s="108"/>
      <c r="J11" s="108">
        <f t="shared" si="1"/>
        <v>0</v>
      </c>
      <c r="K11" s="145"/>
      <c r="L11" s="123"/>
    </row>
    <row r="12" spans="1:20" s="67" customFormat="1" x14ac:dyDescent="0.2">
      <c r="A12" s="78"/>
      <c r="B12" s="18" t="s">
        <v>15</v>
      </c>
      <c r="C12" s="79"/>
      <c r="D12" s="80"/>
      <c r="E12" s="80"/>
      <c r="F12" s="81"/>
      <c r="G12" s="82"/>
      <c r="H12" s="82"/>
      <c r="I12" s="82"/>
      <c r="J12" s="81"/>
      <c r="K12" s="83"/>
      <c r="L12" s="84"/>
      <c r="N12" s="68"/>
    </row>
    <row r="13" spans="1:20" s="75" customFormat="1" ht="51" x14ac:dyDescent="0.2">
      <c r="A13" s="69">
        <v>5</v>
      </c>
      <c r="B13" s="106" t="s">
        <v>16</v>
      </c>
      <c r="C13" s="110" t="s">
        <v>90</v>
      </c>
      <c r="D13" s="90" t="s">
        <v>108</v>
      </c>
      <c r="E13" s="111"/>
      <c r="F13" s="108">
        <f>IF(C13=$C$5,1,0)</f>
        <v>0</v>
      </c>
      <c r="G13" s="108"/>
      <c r="H13" s="108"/>
      <c r="I13" s="108"/>
      <c r="J13" s="108">
        <f t="shared" si="1"/>
        <v>0</v>
      </c>
      <c r="K13" s="153" t="s">
        <v>348</v>
      </c>
      <c r="L13" s="123" t="s">
        <v>349</v>
      </c>
    </row>
    <row r="14" spans="1:20" s="75" customFormat="1" ht="51" x14ac:dyDescent="0.2">
      <c r="A14" s="69">
        <v>6</v>
      </c>
      <c r="B14" s="106" t="s">
        <v>17</v>
      </c>
      <c r="C14" s="110" t="s">
        <v>90</v>
      </c>
      <c r="D14" s="111"/>
      <c r="E14" s="111"/>
      <c r="F14" s="108">
        <f t="shared" ref="F14:F50" si="2">IF(C14=$C$5,1,0)</f>
        <v>0</v>
      </c>
      <c r="G14" s="108"/>
      <c r="H14" s="108"/>
      <c r="I14" s="108"/>
      <c r="J14" s="108">
        <f t="shared" si="1"/>
        <v>0</v>
      </c>
      <c r="K14" s="153" t="s">
        <v>117</v>
      </c>
      <c r="L14" s="123" t="s">
        <v>350</v>
      </c>
    </row>
    <row r="15" spans="1:20" s="75" customFormat="1" ht="74.25" customHeight="1" x14ac:dyDescent="0.2">
      <c r="A15" s="69">
        <v>7</v>
      </c>
      <c r="B15" s="9" t="s">
        <v>18</v>
      </c>
      <c r="C15" s="110" t="s">
        <v>90</v>
      </c>
      <c r="D15" s="90" t="s">
        <v>145</v>
      </c>
      <c r="E15" s="71" t="s">
        <v>346</v>
      </c>
      <c r="F15" s="108">
        <f t="shared" si="2"/>
        <v>0</v>
      </c>
      <c r="G15" s="108"/>
      <c r="H15" s="108"/>
      <c r="I15" s="108"/>
      <c r="J15" s="108">
        <f t="shared" si="1"/>
        <v>0</v>
      </c>
      <c r="K15" s="153" t="s">
        <v>351</v>
      </c>
      <c r="L15" s="158"/>
    </row>
    <row r="16" spans="1:20" s="75" customFormat="1" ht="76.5" customHeight="1" x14ac:dyDescent="0.2">
      <c r="A16" s="69">
        <v>8</v>
      </c>
      <c r="B16" s="106" t="s">
        <v>19</v>
      </c>
      <c r="C16" s="110" t="s">
        <v>89</v>
      </c>
      <c r="D16" s="111" t="s">
        <v>116</v>
      </c>
      <c r="E16" s="71"/>
      <c r="F16" s="108">
        <f t="shared" si="2"/>
        <v>1</v>
      </c>
      <c r="G16" s="108"/>
      <c r="H16" s="108"/>
      <c r="I16" s="108"/>
      <c r="J16" s="108">
        <f t="shared" si="1"/>
        <v>1</v>
      </c>
      <c r="K16" s="153" t="s">
        <v>258</v>
      </c>
      <c r="L16" s="158"/>
    </row>
    <row r="17" spans="1:12" s="75" customFormat="1" ht="79.5" customHeight="1" x14ac:dyDescent="0.2">
      <c r="A17" s="69">
        <v>9</v>
      </c>
      <c r="B17" s="106" t="s">
        <v>20</v>
      </c>
      <c r="C17" s="110" t="s">
        <v>89</v>
      </c>
      <c r="D17" s="111" t="s">
        <v>116</v>
      </c>
      <c r="E17" s="111"/>
      <c r="F17" s="108">
        <f t="shared" si="2"/>
        <v>1</v>
      </c>
      <c r="G17" s="108"/>
      <c r="H17" s="108"/>
      <c r="I17" s="108"/>
      <c r="J17" s="108">
        <f t="shared" si="1"/>
        <v>1</v>
      </c>
      <c r="K17" s="153" t="s">
        <v>123</v>
      </c>
      <c r="L17" s="158"/>
    </row>
    <row r="18" spans="1:12" s="75" customFormat="1" ht="76.5" customHeight="1" x14ac:dyDescent="0.2">
      <c r="A18" s="69">
        <v>10</v>
      </c>
      <c r="B18" s="106" t="s">
        <v>21</v>
      </c>
      <c r="C18" s="110" t="s">
        <v>89</v>
      </c>
      <c r="D18" s="111" t="s">
        <v>116</v>
      </c>
      <c r="E18" s="111"/>
      <c r="F18" s="108">
        <f>IF(C18=$C$5,1,0)</f>
        <v>1</v>
      </c>
      <c r="G18" s="108"/>
      <c r="H18" s="108"/>
      <c r="I18" s="108"/>
      <c r="J18" s="108">
        <f t="shared" si="1"/>
        <v>1</v>
      </c>
      <c r="K18" s="153" t="s">
        <v>124</v>
      </c>
      <c r="L18" s="158"/>
    </row>
    <row r="19" spans="1:12" s="75" customFormat="1" ht="51" x14ac:dyDescent="0.2">
      <c r="A19" s="69">
        <v>11</v>
      </c>
      <c r="B19" s="106" t="s">
        <v>22</v>
      </c>
      <c r="C19" s="110" t="s">
        <v>90</v>
      </c>
      <c r="D19" s="90"/>
      <c r="E19" s="111"/>
      <c r="F19" s="108">
        <f t="shared" si="2"/>
        <v>0</v>
      </c>
      <c r="G19" s="108"/>
      <c r="H19" s="108"/>
      <c r="I19" s="108"/>
      <c r="J19" s="108">
        <f t="shared" si="1"/>
        <v>0</v>
      </c>
      <c r="K19" s="153" t="s">
        <v>352</v>
      </c>
      <c r="L19" s="123" t="s">
        <v>353</v>
      </c>
    </row>
    <row r="20" spans="1:12" s="75" customFormat="1" ht="105" customHeight="1" x14ac:dyDescent="0.2">
      <c r="A20" s="69">
        <v>12</v>
      </c>
      <c r="B20" s="106" t="s">
        <v>23</v>
      </c>
      <c r="C20" s="110" t="s">
        <v>90</v>
      </c>
      <c r="D20" s="111" t="s">
        <v>116</v>
      </c>
      <c r="E20" s="71" t="s">
        <v>346</v>
      </c>
      <c r="F20" s="108">
        <f t="shared" si="2"/>
        <v>0</v>
      </c>
      <c r="G20" s="108"/>
      <c r="H20" s="108"/>
      <c r="I20" s="108"/>
      <c r="J20" s="108">
        <f t="shared" si="1"/>
        <v>0</v>
      </c>
      <c r="K20" s="153" t="s">
        <v>196</v>
      </c>
      <c r="L20" s="122"/>
    </row>
    <row r="21" spans="1:12" s="75" customFormat="1" ht="102" x14ac:dyDescent="0.2">
      <c r="A21" s="69">
        <v>13</v>
      </c>
      <c r="B21" s="106" t="s">
        <v>24</v>
      </c>
      <c r="C21" s="110" t="s">
        <v>90</v>
      </c>
      <c r="D21" s="111" t="s">
        <v>116</v>
      </c>
      <c r="E21" s="71" t="s">
        <v>346</v>
      </c>
      <c r="F21" s="108">
        <f t="shared" si="2"/>
        <v>0</v>
      </c>
      <c r="G21" s="108"/>
      <c r="H21" s="108"/>
      <c r="I21" s="108"/>
      <c r="J21" s="108">
        <f t="shared" si="1"/>
        <v>0</v>
      </c>
      <c r="K21" s="153" t="s">
        <v>354</v>
      </c>
      <c r="L21" s="158"/>
    </row>
    <row r="22" spans="1:12" s="75" customFormat="1" ht="102" x14ac:dyDescent="0.2">
      <c r="A22" s="69">
        <v>14</v>
      </c>
      <c r="B22" s="106" t="s">
        <v>25</v>
      </c>
      <c r="C22" s="110" t="s">
        <v>90</v>
      </c>
      <c r="D22" s="111" t="s">
        <v>116</v>
      </c>
      <c r="E22" s="71" t="s">
        <v>346</v>
      </c>
      <c r="F22" s="108">
        <f t="shared" si="2"/>
        <v>0</v>
      </c>
      <c r="G22" s="108"/>
      <c r="H22" s="108"/>
      <c r="I22" s="108"/>
      <c r="J22" s="108">
        <f t="shared" si="1"/>
        <v>0</v>
      </c>
      <c r="K22" s="153" t="s">
        <v>355</v>
      </c>
      <c r="L22" s="158"/>
    </row>
    <row r="23" spans="1:12" s="75" customFormat="1" ht="105" customHeight="1" x14ac:dyDescent="0.2">
      <c r="A23" s="69">
        <v>15</v>
      </c>
      <c r="B23" s="106" t="s">
        <v>26</v>
      </c>
      <c r="C23" s="110" t="s">
        <v>90</v>
      </c>
      <c r="D23" s="111" t="s">
        <v>356</v>
      </c>
      <c r="E23" s="71" t="s">
        <v>346</v>
      </c>
      <c r="F23" s="108">
        <f t="shared" si="2"/>
        <v>0</v>
      </c>
      <c r="G23" s="108"/>
      <c r="H23" s="108"/>
      <c r="I23" s="108"/>
      <c r="J23" s="108">
        <f t="shared" si="1"/>
        <v>0</v>
      </c>
      <c r="K23" s="153" t="s">
        <v>357</v>
      </c>
      <c r="L23" s="123" t="s">
        <v>349</v>
      </c>
    </row>
    <row r="24" spans="1:12" s="75" customFormat="1" ht="51" x14ac:dyDescent="0.2">
      <c r="A24" s="69">
        <v>16</v>
      </c>
      <c r="B24" s="106" t="s">
        <v>27</v>
      </c>
      <c r="C24" s="110" t="s">
        <v>90</v>
      </c>
      <c r="D24" s="90" t="s">
        <v>108</v>
      </c>
      <c r="E24" s="111"/>
      <c r="F24" s="108">
        <f t="shared" si="2"/>
        <v>0</v>
      </c>
      <c r="G24" s="108"/>
      <c r="H24" s="108"/>
      <c r="I24" s="108"/>
      <c r="J24" s="108">
        <f t="shared" si="1"/>
        <v>0</v>
      </c>
      <c r="K24" s="153" t="s">
        <v>312</v>
      </c>
      <c r="L24" s="123" t="s">
        <v>349</v>
      </c>
    </row>
    <row r="25" spans="1:12" s="75" customFormat="1" ht="102" x14ac:dyDescent="0.2">
      <c r="A25" s="69">
        <v>17</v>
      </c>
      <c r="B25" s="106" t="s">
        <v>28</v>
      </c>
      <c r="C25" s="110" t="s">
        <v>90</v>
      </c>
      <c r="D25" s="111" t="s">
        <v>116</v>
      </c>
      <c r="E25" s="71" t="s">
        <v>346</v>
      </c>
      <c r="F25" s="108">
        <f t="shared" si="2"/>
        <v>0</v>
      </c>
      <c r="G25" s="108"/>
      <c r="H25" s="108"/>
      <c r="I25" s="108"/>
      <c r="J25" s="108">
        <f t="shared" si="1"/>
        <v>0</v>
      </c>
      <c r="K25" s="153" t="s">
        <v>358</v>
      </c>
      <c r="L25" s="123" t="s">
        <v>359</v>
      </c>
    </row>
    <row r="26" spans="1:12" s="75" customFormat="1" ht="76.5" x14ac:dyDescent="0.2">
      <c r="A26" s="69">
        <v>18</v>
      </c>
      <c r="B26" s="106" t="s">
        <v>29</v>
      </c>
      <c r="C26" s="110" t="s">
        <v>89</v>
      </c>
      <c r="D26" s="90" t="s">
        <v>116</v>
      </c>
      <c r="E26" s="111"/>
      <c r="F26" s="108">
        <f t="shared" si="2"/>
        <v>1</v>
      </c>
      <c r="G26" s="108"/>
      <c r="H26" s="108"/>
      <c r="I26" s="108"/>
      <c r="J26" s="108">
        <f t="shared" si="1"/>
        <v>1</v>
      </c>
      <c r="K26" s="153" t="s">
        <v>137</v>
      </c>
      <c r="L26" s="123"/>
    </row>
    <row r="27" spans="1:12" s="75" customFormat="1" ht="51" x14ac:dyDescent="0.2">
      <c r="A27" s="69">
        <v>19</v>
      </c>
      <c r="B27" s="106" t="s">
        <v>30</v>
      </c>
      <c r="C27" s="110" t="s">
        <v>90</v>
      </c>
      <c r="D27" s="90"/>
      <c r="E27" s="90"/>
      <c r="F27" s="108">
        <f t="shared" si="2"/>
        <v>0</v>
      </c>
      <c r="G27" s="108"/>
      <c r="H27" s="108"/>
      <c r="I27" s="108"/>
      <c r="J27" s="108">
        <f t="shared" si="1"/>
        <v>0</v>
      </c>
      <c r="K27" s="153" t="s">
        <v>316</v>
      </c>
      <c r="L27" s="123" t="s">
        <v>360</v>
      </c>
    </row>
    <row r="28" spans="1:12" s="75" customFormat="1" ht="63.75" x14ac:dyDescent="0.2">
      <c r="A28" s="69">
        <v>20</v>
      </c>
      <c r="B28" s="106" t="s">
        <v>31</v>
      </c>
      <c r="C28" s="110" t="s">
        <v>90</v>
      </c>
      <c r="D28" s="90"/>
      <c r="E28" s="111"/>
      <c r="F28" s="108">
        <f t="shared" si="2"/>
        <v>0</v>
      </c>
      <c r="G28" s="108"/>
      <c r="H28" s="108"/>
      <c r="I28" s="108"/>
      <c r="J28" s="108">
        <f t="shared" si="1"/>
        <v>0</v>
      </c>
      <c r="K28" s="153" t="s">
        <v>140</v>
      </c>
      <c r="L28" s="123" t="s">
        <v>361</v>
      </c>
    </row>
    <row r="29" spans="1:12" s="75" customFormat="1" ht="76.5" x14ac:dyDescent="0.2">
      <c r="A29" s="69">
        <v>21</v>
      </c>
      <c r="B29" s="106" t="s">
        <v>32</v>
      </c>
      <c r="C29" s="110" t="s">
        <v>89</v>
      </c>
      <c r="D29" s="90" t="s">
        <v>116</v>
      </c>
      <c r="E29" s="111"/>
      <c r="F29" s="108">
        <f t="shared" si="2"/>
        <v>1</v>
      </c>
      <c r="G29" s="108"/>
      <c r="H29" s="108"/>
      <c r="I29" s="108"/>
      <c r="J29" s="108">
        <f t="shared" si="1"/>
        <v>1</v>
      </c>
      <c r="K29" s="153" t="s">
        <v>143</v>
      </c>
      <c r="L29" s="158"/>
    </row>
    <row r="30" spans="1:12" s="75" customFormat="1" ht="76.5" x14ac:dyDescent="0.2">
      <c r="A30" s="69">
        <v>22</v>
      </c>
      <c r="B30" s="106" t="s">
        <v>33</v>
      </c>
      <c r="C30" s="110" t="s">
        <v>89</v>
      </c>
      <c r="D30" s="90" t="s">
        <v>116</v>
      </c>
      <c r="E30" s="111"/>
      <c r="F30" s="108">
        <f t="shared" si="2"/>
        <v>1</v>
      </c>
      <c r="G30" s="108"/>
      <c r="H30" s="108"/>
      <c r="I30" s="108"/>
      <c r="J30" s="108">
        <f t="shared" si="1"/>
        <v>1</v>
      </c>
      <c r="K30" s="153" t="s">
        <v>144</v>
      </c>
      <c r="L30" s="159"/>
    </row>
    <row r="31" spans="1:12" s="75" customFormat="1" ht="85.5" customHeight="1" x14ac:dyDescent="0.2">
      <c r="A31" s="69">
        <v>23</v>
      </c>
      <c r="B31" s="106" t="s">
        <v>34</v>
      </c>
      <c r="C31" s="110" t="s">
        <v>89</v>
      </c>
      <c r="D31" s="90" t="s">
        <v>145</v>
      </c>
      <c r="E31" s="90"/>
      <c r="F31" s="108">
        <f t="shared" si="2"/>
        <v>1</v>
      </c>
      <c r="G31" s="108"/>
      <c r="H31" s="108"/>
      <c r="I31" s="108"/>
      <c r="J31" s="108">
        <f t="shared" si="1"/>
        <v>1</v>
      </c>
      <c r="K31" s="153" t="s">
        <v>362</v>
      </c>
      <c r="L31" s="158"/>
    </row>
    <row r="32" spans="1:12" s="75" customFormat="1" ht="89.25" customHeight="1" x14ac:dyDescent="0.2">
      <c r="A32" s="69">
        <v>24</v>
      </c>
      <c r="B32" s="106" t="s">
        <v>35</v>
      </c>
      <c r="C32" s="110" t="s">
        <v>89</v>
      </c>
      <c r="D32" s="90" t="s">
        <v>116</v>
      </c>
      <c r="E32" s="111"/>
      <c r="F32" s="108">
        <f t="shared" si="2"/>
        <v>1</v>
      </c>
      <c r="G32" s="108"/>
      <c r="H32" s="108"/>
      <c r="I32" s="108"/>
      <c r="J32" s="108">
        <f t="shared" si="1"/>
        <v>1</v>
      </c>
      <c r="K32" s="153" t="s">
        <v>363</v>
      </c>
      <c r="L32" s="158"/>
    </row>
    <row r="33" spans="1:12" s="75" customFormat="1" ht="76.5" x14ac:dyDescent="0.2">
      <c r="A33" s="69">
        <v>25</v>
      </c>
      <c r="B33" s="106" t="s">
        <v>36</v>
      </c>
      <c r="C33" s="110" t="s">
        <v>89</v>
      </c>
      <c r="D33" s="90" t="s">
        <v>116</v>
      </c>
      <c r="E33" s="90"/>
      <c r="F33" s="108">
        <f t="shared" si="2"/>
        <v>1</v>
      </c>
      <c r="G33" s="108"/>
      <c r="H33" s="108"/>
      <c r="I33" s="108"/>
      <c r="J33" s="108">
        <f t="shared" si="1"/>
        <v>1</v>
      </c>
      <c r="K33" s="153" t="s">
        <v>151</v>
      </c>
      <c r="L33" s="122"/>
    </row>
    <row r="34" spans="1:12" s="75" customFormat="1" ht="51" x14ac:dyDescent="0.2">
      <c r="A34" s="69">
        <v>26</v>
      </c>
      <c r="B34" s="106" t="s">
        <v>37</v>
      </c>
      <c r="C34" s="110" t="s">
        <v>90</v>
      </c>
      <c r="D34" s="90" t="s">
        <v>108</v>
      </c>
      <c r="E34" s="111"/>
      <c r="F34" s="108">
        <f t="shared" si="2"/>
        <v>0</v>
      </c>
      <c r="G34" s="108"/>
      <c r="H34" s="108"/>
      <c r="I34" s="108"/>
      <c r="J34" s="108">
        <f t="shared" si="1"/>
        <v>0</v>
      </c>
      <c r="K34" s="153" t="s">
        <v>152</v>
      </c>
      <c r="L34" s="158"/>
    </row>
    <row r="35" spans="1:12" s="75" customFormat="1" ht="76.5" x14ac:dyDescent="0.2">
      <c r="A35" s="69">
        <v>27</v>
      </c>
      <c r="B35" s="106" t="s">
        <v>38</v>
      </c>
      <c r="C35" s="110" t="s">
        <v>89</v>
      </c>
      <c r="D35" s="90" t="s">
        <v>145</v>
      </c>
      <c r="E35" s="71" t="s">
        <v>154</v>
      </c>
      <c r="F35" s="108">
        <f t="shared" si="2"/>
        <v>1</v>
      </c>
      <c r="G35" s="108"/>
      <c r="H35" s="108"/>
      <c r="I35" s="108">
        <v>0.5</v>
      </c>
      <c r="J35" s="108">
        <f t="shared" si="1"/>
        <v>0.5</v>
      </c>
      <c r="K35" s="153" t="s">
        <v>155</v>
      </c>
      <c r="L35" s="137" t="s">
        <v>364</v>
      </c>
    </row>
    <row r="36" spans="1:12" s="75" customFormat="1" ht="76.5" x14ac:dyDescent="0.2">
      <c r="A36" s="69">
        <v>28</v>
      </c>
      <c r="B36" s="106" t="s">
        <v>39</v>
      </c>
      <c r="C36" s="110" t="s">
        <v>89</v>
      </c>
      <c r="D36" s="90" t="s">
        <v>116</v>
      </c>
      <c r="E36" s="111"/>
      <c r="F36" s="108">
        <f t="shared" si="2"/>
        <v>1</v>
      </c>
      <c r="G36" s="108"/>
      <c r="H36" s="108"/>
      <c r="I36" s="108"/>
      <c r="J36" s="108">
        <f t="shared" si="1"/>
        <v>1</v>
      </c>
      <c r="K36" s="153" t="s">
        <v>156</v>
      </c>
      <c r="L36" s="158"/>
    </row>
    <row r="37" spans="1:12" s="75" customFormat="1" ht="76.5" x14ac:dyDescent="0.2">
      <c r="A37" s="69">
        <v>29</v>
      </c>
      <c r="B37" s="9" t="s">
        <v>40</v>
      </c>
      <c r="C37" s="70" t="s">
        <v>89</v>
      </c>
      <c r="D37" s="90" t="s">
        <v>116</v>
      </c>
      <c r="E37" s="111"/>
      <c r="F37" s="108">
        <f t="shared" si="2"/>
        <v>1</v>
      </c>
      <c r="G37" s="108"/>
      <c r="H37" s="108"/>
      <c r="I37" s="108"/>
      <c r="J37" s="108">
        <f t="shared" si="1"/>
        <v>1</v>
      </c>
      <c r="K37" s="153" t="s">
        <v>365</v>
      </c>
      <c r="L37" s="158"/>
    </row>
    <row r="38" spans="1:12" s="75" customFormat="1" ht="102" x14ac:dyDescent="0.2">
      <c r="A38" s="90">
        <v>30</v>
      </c>
      <c r="B38" s="106" t="s">
        <v>41</v>
      </c>
      <c r="C38" s="110" t="s">
        <v>89</v>
      </c>
      <c r="D38" s="90" t="s">
        <v>116</v>
      </c>
      <c r="E38" s="111"/>
      <c r="F38" s="108">
        <f t="shared" si="2"/>
        <v>1</v>
      </c>
      <c r="G38" s="108"/>
      <c r="H38" s="108"/>
      <c r="I38" s="108">
        <v>0.5</v>
      </c>
      <c r="J38" s="108">
        <f t="shared" si="1"/>
        <v>0.5</v>
      </c>
      <c r="K38" s="153" t="s">
        <v>161</v>
      </c>
      <c r="L38" s="137" t="s">
        <v>366</v>
      </c>
    </row>
    <row r="39" spans="1:12" s="75" customFormat="1" ht="76.5" x14ac:dyDescent="0.2">
      <c r="A39" s="90">
        <v>31</v>
      </c>
      <c r="B39" s="106" t="s">
        <v>42</v>
      </c>
      <c r="C39" s="110" t="s">
        <v>89</v>
      </c>
      <c r="D39" s="90" t="s">
        <v>275</v>
      </c>
      <c r="E39" s="71"/>
      <c r="F39" s="108">
        <f t="shared" si="2"/>
        <v>1</v>
      </c>
      <c r="G39" s="108"/>
      <c r="H39" s="108"/>
      <c r="I39" s="108"/>
      <c r="J39" s="108">
        <f t="shared" si="1"/>
        <v>1</v>
      </c>
      <c r="K39" s="153" t="s">
        <v>162</v>
      </c>
      <c r="L39" s="122"/>
    </row>
    <row r="40" spans="1:12" s="75" customFormat="1" ht="78.75" customHeight="1" x14ac:dyDescent="0.2">
      <c r="A40" s="90">
        <v>32</v>
      </c>
      <c r="B40" s="106" t="s">
        <v>43</v>
      </c>
      <c r="C40" s="110" t="s">
        <v>89</v>
      </c>
      <c r="D40" s="90" t="s">
        <v>275</v>
      </c>
      <c r="E40" s="111"/>
      <c r="F40" s="108">
        <f t="shared" si="2"/>
        <v>1</v>
      </c>
      <c r="G40" s="108"/>
      <c r="H40" s="108"/>
      <c r="I40" s="108"/>
      <c r="J40" s="108">
        <f t="shared" si="1"/>
        <v>1</v>
      </c>
      <c r="K40" s="153" t="s">
        <v>164</v>
      </c>
      <c r="L40" s="158"/>
    </row>
    <row r="41" spans="1:12" s="75" customFormat="1" ht="80.25" customHeight="1" x14ac:dyDescent="0.2">
      <c r="A41" s="90">
        <v>33</v>
      </c>
      <c r="B41" s="106" t="s">
        <v>44</v>
      </c>
      <c r="C41" s="110" t="s">
        <v>89</v>
      </c>
      <c r="D41" s="111" t="s">
        <v>116</v>
      </c>
      <c r="E41" s="111"/>
      <c r="F41" s="108">
        <f t="shared" si="2"/>
        <v>1</v>
      </c>
      <c r="G41" s="108"/>
      <c r="H41" s="108"/>
      <c r="I41" s="108"/>
      <c r="J41" s="108">
        <f t="shared" si="1"/>
        <v>1</v>
      </c>
      <c r="K41" s="153" t="s">
        <v>165</v>
      </c>
      <c r="L41" s="122"/>
    </row>
    <row r="42" spans="1:12" s="75" customFormat="1" ht="78.75" customHeight="1" x14ac:dyDescent="0.2">
      <c r="A42" s="90">
        <v>34</v>
      </c>
      <c r="B42" s="106" t="s">
        <v>45</v>
      </c>
      <c r="C42" s="110" t="s">
        <v>89</v>
      </c>
      <c r="D42" s="111" t="s">
        <v>116</v>
      </c>
      <c r="E42" s="111"/>
      <c r="F42" s="108">
        <f t="shared" si="2"/>
        <v>1</v>
      </c>
      <c r="G42" s="108"/>
      <c r="H42" s="108"/>
      <c r="I42" s="108"/>
      <c r="J42" s="108">
        <f t="shared" si="1"/>
        <v>1</v>
      </c>
      <c r="K42" s="153" t="s">
        <v>167</v>
      </c>
      <c r="L42" s="122"/>
    </row>
    <row r="43" spans="1:12" s="75" customFormat="1" ht="51" x14ac:dyDescent="0.2">
      <c r="A43" s="90">
        <v>35</v>
      </c>
      <c r="B43" s="106" t="s">
        <v>46</v>
      </c>
      <c r="C43" s="110" t="s">
        <v>90</v>
      </c>
      <c r="D43" s="90" t="s">
        <v>108</v>
      </c>
      <c r="E43" s="71"/>
      <c r="F43" s="108">
        <f t="shared" si="2"/>
        <v>0</v>
      </c>
      <c r="G43" s="108"/>
      <c r="H43" s="108"/>
      <c r="I43" s="108"/>
      <c r="J43" s="108">
        <f t="shared" si="1"/>
        <v>0</v>
      </c>
      <c r="K43" s="153" t="s">
        <v>367</v>
      </c>
      <c r="L43" s="123" t="s">
        <v>349</v>
      </c>
    </row>
    <row r="44" spans="1:12" s="75" customFormat="1" ht="114" customHeight="1" x14ac:dyDescent="0.2">
      <c r="A44" s="69">
        <v>36</v>
      </c>
      <c r="B44" s="106" t="s">
        <v>47</v>
      </c>
      <c r="C44" s="110" t="s">
        <v>90</v>
      </c>
      <c r="D44" s="90" t="s">
        <v>116</v>
      </c>
      <c r="E44" s="71" t="s">
        <v>346</v>
      </c>
      <c r="F44" s="108">
        <f t="shared" si="2"/>
        <v>0</v>
      </c>
      <c r="G44" s="108"/>
      <c r="H44" s="108"/>
      <c r="I44" s="108"/>
      <c r="J44" s="108">
        <f t="shared" si="1"/>
        <v>0</v>
      </c>
      <c r="K44" s="153" t="s">
        <v>338</v>
      </c>
      <c r="L44" s="137" t="s">
        <v>368</v>
      </c>
    </row>
    <row r="45" spans="1:12" s="75" customFormat="1" ht="114.75" x14ac:dyDescent="0.2">
      <c r="A45" s="69">
        <v>37</v>
      </c>
      <c r="B45" s="106" t="s">
        <v>48</v>
      </c>
      <c r="C45" s="110" t="s">
        <v>90</v>
      </c>
      <c r="D45" s="90"/>
      <c r="E45" s="111"/>
      <c r="F45" s="108">
        <f t="shared" si="2"/>
        <v>0</v>
      </c>
      <c r="G45" s="108"/>
      <c r="H45" s="108"/>
      <c r="I45" s="108"/>
      <c r="J45" s="108">
        <f t="shared" si="1"/>
        <v>0</v>
      </c>
      <c r="K45" s="153" t="s">
        <v>172</v>
      </c>
      <c r="L45" s="123" t="s">
        <v>369</v>
      </c>
    </row>
    <row r="46" spans="1:12" s="75" customFormat="1" ht="102" x14ac:dyDescent="0.2">
      <c r="A46" s="69">
        <v>38</v>
      </c>
      <c r="B46" s="106" t="s">
        <v>49</v>
      </c>
      <c r="C46" s="110" t="s">
        <v>89</v>
      </c>
      <c r="D46" s="90" t="s">
        <v>145</v>
      </c>
      <c r="E46" s="111"/>
      <c r="F46" s="108">
        <f t="shared" si="2"/>
        <v>1</v>
      </c>
      <c r="G46" s="108"/>
      <c r="H46" s="108"/>
      <c r="I46" s="108">
        <v>0.5</v>
      </c>
      <c r="J46" s="108">
        <f t="shared" si="1"/>
        <v>0.5</v>
      </c>
      <c r="K46" s="153" t="s">
        <v>174</v>
      </c>
      <c r="L46" s="137" t="s">
        <v>370</v>
      </c>
    </row>
    <row r="47" spans="1:12" s="75" customFormat="1" ht="102" x14ac:dyDescent="0.2">
      <c r="A47" s="69">
        <v>39</v>
      </c>
      <c r="B47" s="106" t="s">
        <v>50</v>
      </c>
      <c r="C47" s="110" t="s">
        <v>90</v>
      </c>
      <c r="D47" s="90" t="s">
        <v>116</v>
      </c>
      <c r="E47" s="71" t="s">
        <v>346</v>
      </c>
      <c r="F47" s="108">
        <f t="shared" si="2"/>
        <v>0</v>
      </c>
      <c r="G47" s="108"/>
      <c r="H47" s="108"/>
      <c r="I47" s="108"/>
      <c r="J47" s="108">
        <f t="shared" si="1"/>
        <v>0</v>
      </c>
      <c r="K47" s="153" t="s">
        <v>291</v>
      </c>
      <c r="L47" s="158"/>
    </row>
    <row r="48" spans="1:12" s="75" customFormat="1" ht="76.5" x14ac:dyDescent="0.2">
      <c r="A48" s="69">
        <v>40</v>
      </c>
      <c r="B48" s="106" t="s">
        <v>51</v>
      </c>
      <c r="C48" s="110" t="s">
        <v>89</v>
      </c>
      <c r="D48" s="90" t="s">
        <v>116</v>
      </c>
      <c r="E48" s="111"/>
      <c r="F48" s="108">
        <f t="shared" si="2"/>
        <v>1</v>
      </c>
      <c r="G48" s="108"/>
      <c r="H48" s="108"/>
      <c r="I48" s="108"/>
      <c r="J48" s="108">
        <f t="shared" si="1"/>
        <v>1</v>
      </c>
      <c r="K48" s="153" t="s">
        <v>177</v>
      </c>
      <c r="L48" s="158"/>
    </row>
    <row r="49" spans="1:12" s="75" customFormat="1" ht="76.5" x14ac:dyDescent="0.2">
      <c r="A49" s="69">
        <v>41</v>
      </c>
      <c r="B49" s="106" t="s">
        <v>52</v>
      </c>
      <c r="C49" s="110" t="s">
        <v>89</v>
      </c>
      <c r="D49" s="90" t="s">
        <v>116</v>
      </c>
      <c r="E49" s="71"/>
      <c r="F49" s="108">
        <f t="shared" si="2"/>
        <v>1</v>
      </c>
      <c r="G49" s="108"/>
      <c r="H49" s="108"/>
      <c r="I49" s="108"/>
      <c r="J49" s="108">
        <f t="shared" si="1"/>
        <v>1</v>
      </c>
      <c r="K49" s="153" t="s">
        <v>179</v>
      </c>
      <c r="L49" s="122"/>
    </row>
    <row r="50" spans="1:12" s="75" customFormat="1" ht="76.5" x14ac:dyDescent="0.2">
      <c r="A50" s="69">
        <v>42</v>
      </c>
      <c r="B50" s="106" t="s">
        <v>53</v>
      </c>
      <c r="C50" s="110" t="s">
        <v>89</v>
      </c>
      <c r="D50" s="90" t="s">
        <v>116</v>
      </c>
      <c r="E50" s="111"/>
      <c r="F50" s="108">
        <f t="shared" si="2"/>
        <v>1</v>
      </c>
      <c r="G50" s="108"/>
      <c r="H50" s="108"/>
      <c r="I50" s="108"/>
      <c r="J50" s="108">
        <f t="shared" si="1"/>
        <v>1</v>
      </c>
      <c r="K50" s="153" t="s">
        <v>371</v>
      </c>
      <c r="L50" s="158"/>
    </row>
    <row r="53" spans="1:12" x14ac:dyDescent="0.2">
      <c r="A53" s="94"/>
      <c r="B53" s="95"/>
      <c r="C53" s="95"/>
      <c r="D53" s="95"/>
      <c r="E53" s="95"/>
      <c r="F53" s="96"/>
      <c r="G53" s="96"/>
      <c r="H53" s="96"/>
      <c r="I53" s="96"/>
      <c r="J53" s="96"/>
      <c r="K53" s="96"/>
      <c r="L53" s="96"/>
    </row>
    <row r="57" spans="1:12" x14ac:dyDescent="0.2">
      <c r="A57" s="94"/>
      <c r="B57" s="95"/>
      <c r="C57" s="95"/>
      <c r="D57" s="95"/>
      <c r="E57" s="95"/>
      <c r="F57" s="96"/>
      <c r="G57" s="96"/>
      <c r="H57" s="96"/>
      <c r="I57" s="96"/>
      <c r="J57" s="96"/>
      <c r="K57" s="96"/>
      <c r="L57" s="96"/>
    </row>
    <row r="60" spans="1:12" x14ac:dyDescent="0.2">
      <c r="A60" s="94"/>
      <c r="B60" s="95"/>
      <c r="C60" s="95"/>
      <c r="D60" s="95"/>
      <c r="E60" s="95"/>
      <c r="F60" s="96"/>
      <c r="G60" s="96"/>
      <c r="H60" s="96"/>
      <c r="I60" s="96"/>
      <c r="J60" s="96"/>
      <c r="K60" s="96"/>
      <c r="L60" s="96"/>
    </row>
    <row r="64" spans="1:12" x14ac:dyDescent="0.2">
      <c r="A64" s="94"/>
      <c r="B64" s="95"/>
      <c r="C64" s="95"/>
      <c r="D64" s="95"/>
      <c r="E64" s="95"/>
      <c r="F64" s="96"/>
      <c r="G64" s="96"/>
      <c r="H64" s="96"/>
      <c r="I64" s="96"/>
      <c r="J64" s="96"/>
      <c r="K64" s="96"/>
      <c r="L64" s="96"/>
    </row>
    <row r="67" spans="1:12" x14ac:dyDescent="0.2">
      <c r="A67" s="94"/>
      <c r="B67" s="95"/>
      <c r="C67" s="95"/>
      <c r="D67" s="95"/>
      <c r="E67" s="95"/>
      <c r="F67" s="96"/>
      <c r="G67" s="96"/>
      <c r="H67" s="96"/>
      <c r="I67" s="96"/>
      <c r="J67" s="96"/>
      <c r="K67" s="96"/>
      <c r="L67" s="96"/>
    </row>
    <row r="71" spans="1:12" x14ac:dyDescent="0.2">
      <c r="A71" s="94"/>
      <c r="B71" s="95"/>
      <c r="C71" s="95"/>
      <c r="D71" s="95"/>
      <c r="E71" s="95"/>
      <c r="F71" s="96"/>
      <c r="G71" s="96"/>
      <c r="H71" s="96"/>
      <c r="I71" s="96"/>
      <c r="J71" s="96"/>
      <c r="K71" s="96"/>
      <c r="L71" s="96"/>
    </row>
  </sheetData>
  <mergeCells count="11">
    <mergeCell ref="J5:J6"/>
    <mergeCell ref="A3:L3"/>
    <mergeCell ref="A4:A6"/>
    <mergeCell ref="E4:E6"/>
    <mergeCell ref="F4:J4"/>
    <mergeCell ref="K4:K6"/>
    <mergeCell ref="L4:L6"/>
    <mergeCell ref="B5:B6"/>
    <mergeCell ref="D5:D6"/>
    <mergeCell ref="F5:F6"/>
    <mergeCell ref="G5:I5"/>
  </mergeCells>
  <dataValidations count="2">
    <dataValidation type="list" allowBlank="1" showInputMessage="1" showErrorMessage="1" sqref="C13">
      <formula1>$C$5:$C$6</formula1>
    </dataValidation>
    <dataValidation type="list" allowBlank="1" showInputMessage="1" showErrorMessage="1" sqref="C8:C11 C14:C50">
      <formula1>Выбор_1.1</formula1>
    </dataValidation>
  </dataValidations>
  <hyperlinks>
    <hyperlink ref="K9" r:id="rId1"/>
    <hyperlink ref="K16" r:id="rId2"/>
    <hyperlink ref="K15" r:id="rId3"/>
    <hyperlink ref="K23" r:id="rId4"/>
    <hyperlink ref="K27" r:id="rId5"/>
    <hyperlink ref="K41" r:id="rId6"/>
    <hyperlink ref="K43" r:id="rId7"/>
    <hyperlink ref="K8" r:id="rId8"/>
  </hyperlinks>
  <pageMargins left="0.9055118110236221" right="0.70866141732283472" top="0.35433070866141736" bottom="0.35433070866141736" header="0.31496062992125984" footer="0.31496062992125984"/>
  <pageSetup paperSize="9" scale="50" fitToHeight="4" orientation="landscape" r:id="rId9"/>
  <extLst>
    <ext xmlns:x14="http://schemas.microsoft.com/office/spreadsheetml/2009/9/main" uri="{CCE6A557-97BC-4b89-ADB6-D9C93CAAB3DF}">
      <x14:dataValidations xmlns:xm="http://schemas.microsoft.com/office/excel/2006/main" count="1">
        <x14:dataValidation type="list" allowBlank="1" showInputMessage="1" showErrorMessage="1">
          <x14:formula1>
            <xm:f>'Методика II этап'!$B$32</xm:f>
          </x14:formula1>
          <xm:sqref>G8:I11 G13:I50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21</vt:i4>
      </vt:variant>
    </vt:vector>
  </HeadingPairs>
  <TitlesOfParts>
    <vt:vector size="29" baseType="lpstr">
      <vt:lpstr>Оценка (Этап I-II) </vt:lpstr>
      <vt:lpstr>Оценка (Этап II)</vt:lpstr>
      <vt:lpstr>Методика II этап</vt:lpstr>
      <vt:lpstr>Показатель 3.1</vt:lpstr>
      <vt:lpstr>Показатель 3.2</vt:lpstr>
      <vt:lpstr>Показатель 3.3</vt:lpstr>
      <vt:lpstr>Показатель 4.1</vt:lpstr>
      <vt:lpstr>Показатель 4.2</vt:lpstr>
      <vt:lpstr>'Показатель 3.1'!OLE_LINK51</vt:lpstr>
      <vt:lpstr>'Показатель 4.2'!Выбор_1.1</vt:lpstr>
      <vt:lpstr>Выбор_1.1</vt:lpstr>
      <vt:lpstr>'Показатель 3.3'!Выбор_1.2</vt:lpstr>
      <vt:lpstr>'Показатель 4.1'!Выбор_1.2</vt:lpstr>
      <vt:lpstr>Выбор_1.2</vt:lpstr>
      <vt:lpstr>'Оценка (Этап II)'!Заголовки_для_печати</vt:lpstr>
      <vt:lpstr>'Оценка (Этап I-II) '!Заголовки_для_печати</vt:lpstr>
      <vt:lpstr>'Показатель 3.1'!Заголовки_для_печати</vt:lpstr>
      <vt:lpstr>'Показатель 3.2'!Заголовки_для_печати</vt:lpstr>
      <vt:lpstr>'Показатель 3.3'!Заголовки_для_печати</vt:lpstr>
      <vt:lpstr>'Показатель 4.1'!Заголовки_для_печати</vt:lpstr>
      <vt:lpstr>'Показатель 4.2'!Заголовки_для_печати</vt:lpstr>
      <vt:lpstr>'Методика II этап'!Область_печати</vt:lpstr>
      <vt:lpstr>'Оценка (Этап II)'!Область_печати</vt:lpstr>
      <vt:lpstr>'Оценка (Этап I-II) '!Область_печати</vt:lpstr>
      <vt:lpstr>'Показатель 3.1'!Область_печати</vt:lpstr>
      <vt:lpstr>'Показатель 3.2'!Область_печати</vt:lpstr>
      <vt:lpstr>'Показатель 3.3'!Область_печати</vt:lpstr>
      <vt:lpstr>'Показатель 4.1'!Область_печати</vt:lpstr>
      <vt:lpstr>'Показатель 4.2'!Область_печати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cp:lastPrinted>2020-07-31T14:59:04Z</cp:lastPrinted>
  <dcterms:created xsi:type="dcterms:W3CDTF">2020-07-06T06:56:29Z</dcterms:created>
  <dcterms:modified xsi:type="dcterms:W3CDTF">2021-02-26T13:10:24Z</dcterms:modified>
</cp:coreProperties>
</file>