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2840" yWindow="-210" windowWidth="16425" windowHeight="12630"/>
  </bookViews>
  <sheets>
    <sheet name="ДОХОДЫ КБ" sheetId="1" r:id="rId1"/>
    <sheet name="РАСХОДЫ КБ" sheetId="2" r:id="rId2"/>
  </sheets>
  <definedNames>
    <definedName name="_xlnm.Print_Titles" localSheetId="1">'РАСХОДЫ КБ'!$4:$6</definedName>
    <definedName name="_xlnm.Print_Area" localSheetId="0">'ДОХОДЫ КБ'!$A$1:$G$45</definedName>
    <definedName name="_xlnm.Print_Area" localSheetId="1">'РАСХОДЫ КБ'!$A$1:$G$86</definedName>
  </definedNames>
  <calcPr calcId="145621"/>
</workbook>
</file>

<file path=xl/calcChain.xml><?xml version="1.0" encoding="utf-8"?>
<calcChain xmlns="http://schemas.openxmlformats.org/spreadsheetml/2006/main">
  <c r="G9" i="2" l="1"/>
  <c r="G10" i="2"/>
  <c r="G11" i="2"/>
  <c r="G12" i="2"/>
  <c r="G13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1" i="2"/>
  <c r="G32" i="2"/>
  <c r="G33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2" i="2"/>
  <c r="G63" i="2"/>
  <c r="G64" i="2"/>
  <c r="G65" i="2"/>
  <c r="G66" i="2"/>
  <c r="G67" i="2"/>
  <c r="G68" i="2"/>
  <c r="G69" i="2"/>
  <c r="G70" i="2"/>
  <c r="G71" i="2"/>
  <c r="G72" i="2"/>
  <c r="G73" i="2"/>
  <c r="G75" i="2"/>
  <c r="G76" i="2"/>
  <c r="G77" i="2"/>
  <c r="G78" i="2"/>
  <c r="G79" i="2"/>
  <c r="G80" i="2"/>
  <c r="G81" i="2"/>
  <c r="G82" i="2"/>
  <c r="C83" i="2"/>
  <c r="G9" i="1" l="1"/>
  <c r="G10" i="1"/>
  <c r="G13" i="1"/>
  <c r="G14" i="1"/>
  <c r="G16" i="1"/>
  <c r="G17" i="1"/>
  <c r="G18" i="1"/>
  <c r="G19" i="1"/>
  <c r="G20" i="1"/>
  <c r="G21" i="1"/>
  <c r="G22" i="1"/>
  <c r="G23" i="1"/>
  <c r="G24" i="1"/>
  <c r="G25" i="1"/>
  <c r="G27" i="1"/>
  <c r="G29" i="1"/>
  <c r="G32" i="1"/>
  <c r="G33" i="1"/>
  <c r="G34" i="1"/>
  <c r="G35" i="1"/>
  <c r="G36" i="1"/>
  <c r="G37" i="1"/>
  <c r="G38" i="1"/>
  <c r="G43" i="1"/>
  <c r="D6" i="1"/>
  <c r="C6" i="1"/>
  <c r="D81" i="2" l="1"/>
  <c r="E81" i="2" s="1"/>
  <c r="F81" i="2"/>
  <c r="C81" i="2"/>
  <c r="D77" i="2"/>
  <c r="E77" i="2" s="1"/>
  <c r="F77" i="2"/>
  <c r="C77" i="2"/>
  <c r="D72" i="2"/>
  <c r="E72" i="2" s="1"/>
  <c r="F72" i="2"/>
  <c r="C72" i="2"/>
  <c r="D66" i="2"/>
  <c r="E66" i="2" s="1"/>
  <c r="F66" i="2"/>
  <c r="C66" i="2"/>
  <c r="D58" i="2"/>
  <c r="E58" i="2" s="1"/>
  <c r="F58" i="2"/>
  <c r="C58" i="2"/>
  <c r="D55" i="2"/>
  <c r="E55" i="2" s="1"/>
  <c r="F55" i="2"/>
  <c r="C55" i="2"/>
  <c r="D47" i="2"/>
  <c r="E47" i="2" s="1"/>
  <c r="F47" i="2"/>
  <c r="C47" i="2"/>
  <c r="D42" i="2"/>
  <c r="E42" i="2" s="1"/>
  <c r="F42" i="2"/>
  <c r="C42" i="2"/>
  <c r="D37" i="2"/>
  <c r="E37" i="2" s="1"/>
  <c r="F37" i="2"/>
  <c r="C37" i="2"/>
  <c r="D26" i="2"/>
  <c r="E26" i="2" s="1"/>
  <c r="F26" i="2"/>
  <c r="C26" i="2"/>
  <c r="D20" i="2"/>
  <c r="E20" i="2" s="1"/>
  <c r="F20" i="2"/>
  <c r="C20" i="2"/>
  <c r="D17" i="2"/>
  <c r="E17" i="2" s="1"/>
  <c r="F17" i="2"/>
  <c r="C17" i="2"/>
  <c r="D7" i="2"/>
  <c r="E7" i="2" s="1"/>
  <c r="F7" i="2"/>
  <c r="C7" i="2"/>
  <c r="D40" i="1"/>
  <c r="E40" i="1" s="1"/>
  <c r="F40" i="1"/>
  <c r="C40" i="1"/>
  <c r="F26" i="1"/>
  <c r="G26" i="1" s="1"/>
  <c r="D26" i="1"/>
  <c r="C26" i="1"/>
  <c r="F20" i="1"/>
  <c r="D20" i="1"/>
  <c r="C20" i="1"/>
  <c r="F15" i="1"/>
  <c r="G15" i="1" s="1"/>
  <c r="D15" i="1"/>
  <c r="C15" i="1"/>
  <c r="F12" i="1"/>
  <c r="D12" i="1"/>
  <c r="D11" i="1" s="1"/>
  <c r="C12" i="1"/>
  <c r="C11" i="1"/>
  <c r="F8" i="1"/>
  <c r="D8" i="1"/>
  <c r="C8" i="1"/>
  <c r="F11" i="1" l="1"/>
  <c r="G11" i="1" s="1"/>
  <c r="G12" i="1"/>
  <c r="F86" i="2"/>
  <c r="D86" i="2"/>
  <c r="C86" i="2"/>
  <c r="E85" i="2"/>
  <c r="E83" i="2"/>
  <c r="E82" i="2"/>
  <c r="E80" i="2"/>
  <c r="E79" i="2"/>
  <c r="E78" i="2"/>
  <c r="E76" i="2"/>
  <c r="E75" i="2"/>
  <c r="E74" i="2"/>
  <c r="E73" i="2"/>
  <c r="E71" i="2"/>
  <c r="E70" i="2"/>
  <c r="E69" i="2"/>
  <c r="E68" i="2"/>
  <c r="E67" i="2"/>
  <c r="E65" i="2"/>
  <c r="E64" i="2"/>
  <c r="E63" i="2"/>
  <c r="E62" i="2"/>
  <c r="E61" i="2"/>
  <c r="E60" i="2"/>
  <c r="E59" i="2"/>
  <c r="E57" i="2"/>
  <c r="E56" i="2"/>
  <c r="E54" i="2"/>
  <c r="E53" i="2"/>
  <c r="E52" i="2"/>
  <c r="E51" i="2"/>
  <c r="E50" i="2"/>
  <c r="E49" i="2"/>
  <c r="E48" i="2"/>
  <c r="E46" i="2"/>
  <c r="E44" i="2"/>
  <c r="E43" i="2"/>
  <c r="E41" i="2"/>
  <c r="E40" i="2"/>
  <c r="E39" i="2"/>
  <c r="E38" i="2"/>
  <c r="E36" i="2"/>
  <c r="E34" i="2"/>
  <c r="E33" i="2"/>
  <c r="E32" i="2"/>
  <c r="E31" i="2"/>
  <c r="E30" i="2"/>
  <c r="E29" i="2"/>
  <c r="E28" i="2"/>
  <c r="E27" i="2"/>
  <c r="E25" i="2"/>
  <c r="E24" i="2"/>
  <c r="E23" i="2"/>
  <c r="E22" i="2"/>
  <c r="E21" i="2"/>
  <c r="E19" i="2"/>
  <c r="E18" i="2"/>
  <c r="E16" i="2"/>
  <c r="E15" i="2"/>
  <c r="E14" i="2"/>
  <c r="E13" i="2"/>
  <c r="E12" i="2"/>
  <c r="E11" i="2"/>
  <c r="E10" i="2"/>
  <c r="E9" i="2"/>
  <c r="G8" i="2"/>
  <c r="E8" i="2"/>
  <c r="G7" i="2"/>
  <c r="E86" i="2" l="1"/>
  <c r="G86" i="2"/>
  <c r="F31" i="1" l="1"/>
  <c r="G31" i="1" s="1"/>
  <c r="D31" i="1"/>
  <c r="C31" i="1"/>
  <c r="F7" i="1"/>
  <c r="D7" i="1"/>
  <c r="C7" i="1"/>
  <c r="E45" i="1"/>
  <c r="D45" i="1"/>
  <c r="C45" i="1"/>
  <c r="F6" i="1" l="1"/>
  <c r="F45" i="1" s="1"/>
  <c r="E7" i="1"/>
  <c r="G7" i="1"/>
  <c r="E31" i="1"/>
  <c r="G45" i="1" l="1"/>
  <c r="G8" i="1"/>
  <c r="G6" i="1"/>
  <c r="E23" i="1" l="1"/>
  <c r="E18" i="1"/>
  <c r="E17" i="1"/>
  <c r="E6" i="1"/>
  <c r="E8" i="1"/>
  <c r="E9" i="1"/>
  <c r="E10" i="1"/>
  <c r="E11" i="1"/>
  <c r="E12" i="1"/>
  <c r="E13" i="1"/>
  <c r="E14" i="1"/>
  <c r="E15" i="1"/>
  <c r="E16" i="1"/>
  <c r="E19" i="1"/>
  <c r="E20" i="1"/>
  <c r="E21" i="1"/>
  <c r="E22" i="1"/>
  <c r="E24" i="1"/>
  <c r="E25" i="1"/>
  <c r="E26" i="1"/>
  <c r="E27" i="1"/>
  <c r="E28" i="1"/>
  <c r="E29" i="1"/>
  <c r="E30" i="1"/>
  <c r="E32" i="1"/>
  <c r="E33" i="1"/>
  <c r="E34" i="1"/>
  <c r="E35" i="1"/>
  <c r="E36" i="1"/>
  <c r="E37" i="1"/>
  <c r="E38" i="1"/>
  <c r="E39" i="1"/>
  <c r="E41" i="1"/>
  <c r="E42" i="1"/>
  <c r="E43" i="1"/>
  <c r="E44" i="1"/>
</calcChain>
</file>

<file path=xl/sharedStrings.xml><?xml version="1.0" encoding="utf-8"?>
<sst xmlns="http://schemas.openxmlformats.org/spreadsheetml/2006/main" count="266" uniqueCount="255">
  <si>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</si>
  <si>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</si>
  <si>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</si>
  <si>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</si>
  <si>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</si>
  <si>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</si>
  <si>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</si>
  <si>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</si>
  <si>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</si>
  <si>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</si>
  <si>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</si>
  <si>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</si>
  <si>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</si>
  <si>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</si>
  <si>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</si>
  <si>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</si>
  <si>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</si>
  <si>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</si>
  <si>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</si>
  <si>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</si>
  <si>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</si>
  <si>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</si>
  <si>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</si>
  <si>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</si>
  <si>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</si>
  <si>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</si>
  <si>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</si>
  <si>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</si>
  <si>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</si>
  <si>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</si>
  <si>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</si>
  <si>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</si>
  <si>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</si>
  <si>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</si>
  <si>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</si>
  <si>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</si>
  <si>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</si>
  <si>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</si>
  <si>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</si>
  <si>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</si>
  <si>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</si>
  <si>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</si>
  <si>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</si>
  <si>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</si>
  <si>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</si>
  <si>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</si>
  <si>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</si>
  <si>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</si>
  <si>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</si>
  <si>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</si>
  <si>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</si>
  <si>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</si>
  <si>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</si>
  <si>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</si>
  <si>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</si>
  <si>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</si>
  <si>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</si>
  <si>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</si>
  <si>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</si>
  <si>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</si>
  <si>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</si>
  <si>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</si>
  <si>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</si>
  <si>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</si>
  <si>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</si>
  <si>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</si>
  <si>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</si>
  <si>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</si>
  <si>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</si>
  <si>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</si>
  <si>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</si>
  <si>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</si>
  <si>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</si>
  <si>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</si>
  <si>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</si>
  <si>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</si>
  <si>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</si>
  <si>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</si>
  <si>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</si>
  <si>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</si>
  <si>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</si>
  <si>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</si>
  <si>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</si>
  <si>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</si>
  <si>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</si>
  <si>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</si>
  <si>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</si>
  <si>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</si>
  <si>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</si>
  <si>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</si>
  <si>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</si>
  <si>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</si>
  <si>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</si>
  <si>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</si>
  <si>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</si>
  <si>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</si>
  <si>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</si>
  <si>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</si>
  <si>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</si>
  <si>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</si>
  <si>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</si>
  <si>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</si>
  <si>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</si>
  <si>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</si>
  <si>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</si>
  <si>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</si>
  <si>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</si>
  <si>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</si>
  <si>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</si>
  <si>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</si>
  <si>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</si>
  <si>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</si>
  <si>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</si>
  <si>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</si>
  <si>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</si>
  <si>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</si>
  <si>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</si>
  <si>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</si>
  <si>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</si>
  <si>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</si>
  <si>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</si>
  <si>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</si>
  <si>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</si>
  <si>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</si>
  <si>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</si>
  <si>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</si>
  <si>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</si>
  <si>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</si>
  <si>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</si>
  <si>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</si>
  <si>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</si>
  <si>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</si>
  <si>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</si>
  <si>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</si>
  <si>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</si>
  <si>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</si>
  <si>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</si>
  <si>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</si>
  <si>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</si>
  <si>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</si>
  <si>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</si>
  <si>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</si>
  <si>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</si>
  <si>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</si>
  <si>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</si>
  <si>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</si>
  <si>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</si>
  <si>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</si>
  <si>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</si>
  <si>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</si>
  <si>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</si>
  <si>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</si>
  <si>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</si>
  <si>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</si>
  <si>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</si>
  <si>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</si>
  <si>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</si>
  <si>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</si>
  <si>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</si>
  <si>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</si>
  <si>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</si>
  <si>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</si>
  <si>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 xml:space="preserve"> 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</si>
  <si>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</si>
  <si>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</si>
  <si>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</si>
  <si>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</si>
  <si>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</si>
  <si>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</si>
  <si>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</si>
  <si>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</si>
  <si>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</si>
  <si>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</si>
  <si>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</si>
  <si>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</si>
  <si>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</si>
  <si>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</si>
  <si>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</si>
  <si>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</si>
  <si>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</si>
  <si>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</si>
  <si>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</si>
  <si>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</si>
  <si>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</si>
  <si>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</si>
  <si>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</si>
  <si>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</si>
  <si>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</si>
  <si>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</si>
  <si>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</si>
  <si>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</si>
  <si>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</si>
  <si>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</si>
  <si>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</si>
  <si>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</si>
  <si>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</si>
  <si>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</si>
  <si>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</si>
  <si>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</si>
  <si>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</si>
  <si>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</si>
  <si>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</si>
  <si>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</si>
  <si>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</si>
  <si>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</si>
  <si>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</si>
  <si>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</si>
  <si>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</si>
  <si>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</si>
  <si>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</si>
  <si>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</si>
  <si>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</si>
  <si>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</si>
  <si>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</si>
  <si>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</si>
  <si>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</si>
  <si>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</si>
  <si>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</si>
  <si>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</si>
  <si>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</si>
  <si>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</si>
  <si>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в 2,6 раза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</si>
  <si>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</si>
  <si>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</si>
  <si>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</si>
  <si>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</si>
  <si>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</si>
  <si>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</si>
  <si>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</si>
  <si>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</si>
  <si>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</si>
  <si>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</si>
  <si>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</si>
  <si>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</si>
  <si>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</si>
  <si>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</si>
  <si>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</si>
  <si>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</si>
  <si>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</si>
  <si>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</si>
  <si>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</si>
  <si>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</si>
  <si>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</si>
  <si>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             (годовой план)</t>
  </si>
  <si>
    <t>Утвержденные 
бюджетные 
назначения (годовой план)</t>
  </si>
  <si>
    <t>на 1 июля 2020 года</t>
  </si>
  <si>
    <t>на 1 июля 2019 года</t>
  </si>
  <si>
    <t>на 1 июля   2019 года</t>
  </si>
  <si>
    <t>в 2,3 раза</t>
  </si>
  <si>
    <t>в 2,5 раза</t>
  </si>
  <si>
    <t>1402</t>
  </si>
  <si>
    <t>Иные дотации</t>
  </si>
  <si>
    <t>в 2,2 раза</t>
  </si>
  <si>
    <t>в 10,1 раза</t>
  </si>
  <si>
    <t>в 31,9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</si>
</sst>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"/>
    <numFmt numFmtId="167" formatCode="0000"/>
  </numFmts>
  <fonts count="24" x14ac:knownFonts="1"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4" fontId="11" fillId="0" borderId="2">
      <alignment horizontal="right" shrinkToFit="1"/>
    </xf>
    <xf numFmtId="4" fontId="13" fillId="0" borderId="2">
      <alignment horizontal="right"/>
    </xf>
    <xf numFmtId="0" fontId="15" fillId="0" borderId="0"/>
    <xf numFmtId="0" fontId="22" fillId="0" borderId="0"/>
    <xf numFmtId="4" fontId="23" fillId="0" borderId="2">
      <alignment horizontal="right"/>
    </xf>
  </cellStyleXfs>
  <cellXfs count="91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5" fontId="2" fillId="0" borderId="0" xfId="0" applyNumberFormat="1" applyFont="1"/>
    <xf numFmtId="0" fontId="5" fillId="0" borderId="0" xfId="0" applyFont="1" applyAlignment="1">
      <alignment horizontal="right"/>
    </xf>
    <xf numFmtId="0" fontId="10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10" fillId="2" borderId="0" xfId="0" applyFont="1" applyFill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2" fontId="10" fillId="0" borderId="0" xfId="0" applyNumberFormat="1" applyFont="1" applyBorder="1" applyAlignment="1">
      <alignment vertical="top" wrapText="1"/>
    </xf>
    <xf numFmtId="166" fontId="2" fillId="0" borderId="0" xfId="0" applyNumberFormat="1" applyFont="1"/>
    <xf numFmtId="2" fontId="2" fillId="0" borderId="0" xfId="0" applyNumberFormat="1" applyFont="1"/>
    <xf numFmtId="165" fontId="6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0" fontId="15" fillId="0" borderId="0" xfId="6"/>
    <xf numFmtId="0" fontId="17" fillId="0" borderId="0" xfId="6" applyFont="1"/>
    <xf numFmtId="0" fontId="18" fillId="2" borderId="0" xfId="6" applyFont="1" applyFill="1" applyBorder="1" applyAlignment="1">
      <alignment horizontal="center" vertical="center" wrapText="1"/>
    </xf>
    <xf numFmtId="0" fontId="4" fillId="0" borderId="0" xfId="6" applyFont="1" applyFill="1" applyBorder="1" applyAlignment="1">
      <alignment horizontal="right" vertical="center" wrapText="1"/>
    </xf>
    <xf numFmtId="0" fontId="20" fillId="0" borderId="3" xfId="6" applyFont="1" applyBorder="1" applyAlignment="1">
      <alignment vertical="center" wrapText="1"/>
    </xf>
    <xf numFmtId="0" fontId="21" fillId="2" borderId="1" xfId="6" applyFont="1" applyFill="1" applyBorder="1" applyAlignment="1">
      <alignment horizontal="center"/>
    </xf>
    <xf numFmtId="0" fontId="21" fillId="2" borderId="1" xfId="6" applyFont="1" applyFill="1" applyBorder="1" applyAlignment="1">
      <alignment horizontal="center" vertical="center" wrapText="1"/>
    </xf>
    <xf numFmtId="49" fontId="19" fillId="2" borderId="1" xfId="6" applyNumberFormat="1" applyFont="1" applyFill="1" applyBorder="1" applyAlignment="1">
      <alignment horizontal="center" vertical="center" wrapText="1" shrinkToFit="1"/>
    </xf>
    <xf numFmtId="0" fontId="3" fillId="2" borderId="1" xfId="6" applyFont="1" applyFill="1" applyBorder="1" applyAlignment="1">
      <alignment horizontal="left" vertical="top" wrapText="1"/>
    </xf>
    <xf numFmtId="165" fontId="3" fillId="2" borderId="1" xfId="6" applyNumberFormat="1" applyFont="1" applyFill="1" applyBorder="1" applyAlignment="1">
      <alignment horizontal="right" vertical="center" wrapText="1" shrinkToFit="1"/>
    </xf>
    <xf numFmtId="49" fontId="12" fillId="2" borderId="1" xfId="6" applyNumberFormat="1" applyFont="1" applyFill="1" applyBorder="1" applyAlignment="1">
      <alignment horizontal="center" vertical="center" shrinkToFit="1"/>
    </xf>
    <xf numFmtId="0" fontId="12" fillId="2" borderId="1" xfId="6" applyFont="1" applyFill="1" applyBorder="1" applyAlignment="1">
      <alignment horizontal="left" vertical="center" wrapText="1"/>
    </xf>
    <xf numFmtId="165" fontId="4" fillId="2" borderId="1" xfId="6" applyNumberFormat="1" applyFont="1" applyFill="1" applyBorder="1" applyAlignment="1">
      <alignment horizontal="right" vertical="center" wrapText="1" shrinkToFit="1"/>
    </xf>
    <xf numFmtId="0" fontId="10" fillId="0" borderId="0" xfId="6" applyFont="1" applyAlignment="1">
      <alignment vertical="center" wrapText="1"/>
    </xf>
    <xf numFmtId="167" fontId="4" fillId="2" borderId="1" xfId="7" applyNumberFormat="1" applyFont="1" applyFill="1" applyBorder="1" applyAlignment="1" applyProtection="1">
      <alignment horizontal="left" vertical="center" wrapText="1"/>
      <protection hidden="1"/>
    </xf>
    <xf numFmtId="49" fontId="19" fillId="2" borderId="1" xfId="6" applyNumberFormat="1" applyFont="1" applyFill="1" applyBorder="1" applyAlignment="1">
      <alignment horizontal="center" vertical="center" shrinkToFit="1"/>
    </xf>
    <xf numFmtId="0" fontId="3" fillId="2" borderId="1" xfId="6" applyFont="1" applyFill="1" applyBorder="1" applyAlignment="1">
      <alignment horizontal="left" vertical="center" wrapText="1"/>
    </xf>
    <xf numFmtId="0" fontId="4" fillId="2" borderId="1" xfId="6" applyFont="1" applyFill="1" applyBorder="1" applyAlignment="1">
      <alignment horizontal="left" vertical="center" wrapText="1"/>
    </xf>
    <xf numFmtId="165" fontId="4" fillId="2" borderId="1" xfId="6" applyNumberFormat="1" applyFont="1" applyFill="1" applyBorder="1" applyAlignment="1">
      <alignment horizontal="right" vertical="center" shrinkToFit="1"/>
    </xf>
    <xf numFmtId="0" fontId="15" fillId="4" borderId="0" xfId="6" applyFont="1" applyFill="1" applyBorder="1" applyAlignment="1">
      <alignment horizontal="left" wrapText="1"/>
    </xf>
    <xf numFmtId="0" fontId="15" fillId="0" borderId="0" xfId="6" applyBorder="1"/>
    <xf numFmtId="0" fontId="17" fillId="0" borderId="0" xfId="6" applyFont="1" applyBorder="1"/>
    <xf numFmtId="0" fontId="23" fillId="4" borderId="0" xfId="6" applyFont="1" applyFill="1" applyBorder="1" applyAlignment="1">
      <alignment wrapText="1"/>
    </xf>
    <xf numFmtId="0" fontId="15" fillId="5" borderId="0" xfId="6" applyFont="1" applyFill="1" applyBorder="1" applyAlignment="1">
      <alignment horizontal="left" wrapText="1"/>
    </xf>
    <xf numFmtId="0" fontId="15" fillId="5" borderId="0" xfId="6" applyFont="1" applyFill="1" applyBorder="1" applyAlignment="1">
      <alignment horizontal="justify" vertical="top" wrapText="1"/>
    </xf>
    <xf numFmtId="165" fontId="3" fillId="2" borderId="1" xfId="6" applyNumberFormat="1" applyFont="1" applyFill="1" applyBorder="1" applyAlignment="1">
      <alignment horizontal="right" vertical="center"/>
    </xf>
    <xf numFmtId="0" fontId="23" fillId="2" borderId="0" xfId="6" applyFont="1" applyFill="1" applyAlignment="1"/>
    <xf numFmtId="165" fontId="23" fillId="0" borderId="0" xfId="6" applyNumberFormat="1" applyFont="1"/>
    <xf numFmtId="0" fontId="3" fillId="3" borderId="1" xfId="6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6" fillId="2" borderId="0" xfId="6" applyFont="1" applyFill="1" applyBorder="1" applyAlignment="1">
      <alignment horizontal="center" vertical="top" wrapText="1"/>
    </xf>
    <xf numFmtId="0" fontId="19" fillId="3" borderId="1" xfId="6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 wrapText="1"/>
    </xf>
    <xf numFmtId="0" fontId="6" fillId="3" borderId="1" xfId="6" applyFont="1" applyFill="1" applyBorder="1" applyAlignment="1">
      <alignment horizontal="center" vertical="center" wrapText="1"/>
    </xf>
    <xf numFmtId="0" fontId="10" fillId="0" borderId="0" xfId="6" applyFont="1" applyAlignment="1">
      <alignment horizontal="left" wrapText="1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left" vertical="top" wrapText="1"/>
    </xf>
    <xf numFmtId="0" fontId="3" fillId="0" borderId="4" xfId="6" applyFont="1" applyBorder="1" applyAlignment="1">
      <alignment horizontal="center"/>
    </xf>
    <xf numFmtId="0" fontId="3" fillId="0" borderId="5" xfId="6" applyFont="1" applyBorder="1" applyAlignment="1">
      <alignment horizontal="center"/>
    </xf>
    <xf numFmtId="0" fontId="12" fillId="2" borderId="0" xfId="6" applyFont="1" applyFill="1" applyBorder="1" applyAlignment="1">
      <alignment horizontal="left" vertical="center" wrapText="1"/>
    </xf>
    <xf numFmtId="165" fontId="4" fillId="0" borderId="2" xfId="4" applyNumberFormat="1" applyFont="1" applyAlignment="1" applyProtection="1">
      <alignment horizontal="right" vertical="center" shrinkToFit="1"/>
    </xf>
    <xf numFmtId="165" fontId="4" fillId="0" borderId="1" xfId="4" applyNumberFormat="1" applyFont="1" applyFill="1" applyBorder="1" applyAlignment="1" applyProtection="1">
      <alignment horizontal="right" vertical="center" shrinkToFit="1"/>
    </xf>
    <xf numFmtId="165" fontId="4" fillId="0" borderId="0" xfId="0" applyNumberFormat="1" applyFont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 vertical="center"/>
    </xf>
    <xf numFmtId="49" fontId="3" fillId="2" borderId="1" xfId="6" applyNumberFormat="1" applyFont="1" applyFill="1" applyBorder="1" applyAlignment="1">
      <alignment horizontal="center" vertical="center" shrinkToFit="1"/>
    </xf>
    <xf numFmtId="0" fontId="15" fillId="0" borderId="0" xfId="6" applyFont="1"/>
    <xf numFmtId="0" fontId="3" fillId="0" borderId="0" xfId="6" applyFont="1" applyAlignment="1">
      <alignment vertical="center" wrapText="1"/>
    </xf>
    <xf numFmtId="49" fontId="4" fillId="2" borderId="1" xfId="6" applyNumberFormat="1" applyFont="1" applyFill="1" applyBorder="1" applyAlignment="1">
      <alignment horizontal="center" vertical="center" shrinkToFit="1"/>
    </xf>
    <xf numFmtId="0" fontId="15" fillId="0" borderId="0" xfId="6" applyFont="1" applyBorder="1"/>
    <xf numFmtId="0" fontId="15" fillId="4" borderId="0" xfId="6" applyFont="1" applyFill="1" applyBorder="1" applyAlignment="1">
      <alignment wrapText="1"/>
    </xf>
    <xf numFmtId="0" fontId="15" fillId="0" borderId="0" xfId="6" applyFont="1" applyBorder="1" applyAlignment="1">
      <alignment vertical="top"/>
    </xf>
    <xf numFmtId="165" fontId="4" fillId="2" borderId="1" xfId="0" applyNumberFormat="1" applyFont="1" applyFill="1" applyBorder="1" applyAlignment="1">
      <alignment horizontal="right" wrapText="1" shrinkToFit="1"/>
    </xf>
  </cellXfs>
  <cellStyles count="9">
    <cellStyle name="xl45" xfId="4"/>
    <cellStyle name="xl46" xfId="5"/>
    <cellStyle name="xl60" xfId="8"/>
    <cellStyle name="Обычный" xfId="0" builtinId="0"/>
    <cellStyle name="Обычный 2" xfId="1"/>
    <cellStyle name="Обычный 2 2" xfId="7"/>
    <cellStyle name="Обычный 3" xfId="3"/>
    <cellStyle name="Обычный 4" xfId="6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0"/>
  <sheetViews>
    <sheetView showZeros="0" tabSelected="1" view="pageBreakPreview" zoomScale="80" zoomScaleNormal="70" zoomScaleSheetLayoutView="80" workbookViewId="0">
      <selection activeCell="F27" sqref="F27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6.83203125" style="1" customWidth="1"/>
    <col min="6" max="6" width="17.6640625" style="1" customWidth="1"/>
    <col min="7" max="7" width="23.33203125" style="1" customWidth="1"/>
    <col min="8" max="8" width="21.6640625" style="1" customWidth="1"/>
    <col min="9" max="9" width="20.83203125" style="1" customWidth="1"/>
    <col min="10" max="13" width="9.33203125" style="1"/>
    <col min="14" max="14" width="13.1640625" style="1" bestFit="1" customWidth="1"/>
    <col min="15" max="15" width="22.83203125" style="1" customWidth="1"/>
    <col min="16" max="16384" width="9.33203125" style="1"/>
  </cols>
  <sheetData>
    <row r="1" spans="1:15" ht="48.75" customHeight="1" x14ac:dyDescent="0.25">
      <c r="A1" s="59" t="s">
        <v>70</v>
      </c>
      <c r="B1" s="59"/>
      <c r="C1" s="59"/>
      <c r="D1" s="59"/>
      <c r="E1" s="59"/>
      <c r="F1" s="59"/>
      <c r="G1" s="59"/>
    </row>
    <row r="2" spans="1:15" ht="30.75" customHeight="1" x14ac:dyDescent="0.25">
      <c r="F2" s="7"/>
      <c r="G2" s="8" t="s">
        <v>69</v>
      </c>
    </row>
    <row r="3" spans="1:15" ht="36.75" customHeight="1" x14ac:dyDescent="0.25">
      <c r="A3" s="62" t="s">
        <v>63</v>
      </c>
      <c r="B3" s="62" t="s">
        <v>28</v>
      </c>
      <c r="C3" s="62" t="s">
        <v>245</v>
      </c>
      <c r="D3" s="62"/>
      <c r="E3" s="62"/>
      <c r="F3" s="10" t="s">
        <v>246</v>
      </c>
      <c r="G3" s="62" t="s">
        <v>72</v>
      </c>
      <c r="J3" s="63"/>
      <c r="K3" s="63"/>
      <c r="L3" s="63"/>
      <c r="M3" s="63"/>
      <c r="N3" s="63"/>
      <c r="O3" s="63"/>
    </row>
    <row r="4" spans="1:15" ht="70.5" customHeight="1" x14ac:dyDescent="0.25">
      <c r="A4" s="62"/>
      <c r="B4" s="62"/>
      <c r="C4" s="10" t="s">
        <v>243</v>
      </c>
      <c r="D4" s="10" t="s">
        <v>68</v>
      </c>
      <c r="E4" s="10" t="s">
        <v>71</v>
      </c>
      <c r="F4" s="10" t="s">
        <v>68</v>
      </c>
      <c r="G4" s="62"/>
      <c r="I4" s="14"/>
      <c r="J4" s="63"/>
      <c r="K4" s="63"/>
      <c r="L4" s="63"/>
      <c r="M4" s="63"/>
      <c r="N4" s="63"/>
      <c r="O4" s="63"/>
    </row>
    <row r="5" spans="1:15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14"/>
      <c r="I5" s="14"/>
      <c r="J5" s="11"/>
      <c r="K5" s="11"/>
      <c r="L5" s="11"/>
      <c r="M5" s="11"/>
      <c r="N5" s="11"/>
      <c r="O5" s="11"/>
    </row>
    <row r="6" spans="1:15" ht="20.25" customHeight="1" x14ac:dyDescent="0.25">
      <c r="A6" s="5" t="s">
        <v>0</v>
      </c>
      <c r="B6" s="6" t="s">
        <v>48</v>
      </c>
      <c r="C6" s="81">
        <f>C7+C31</f>
        <v>89819050.899999991</v>
      </c>
      <c r="D6" s="81">
        <f>D7+D31</f>
        <v>37018794.200000003</v>
      </c>
      <c r="E6" s="23">
        <f>D6/C6*100</f>
        <v>41.214857904939187</v>
      </c>
      <c r="F6" s="80">
        <f>F7+F31</f>
        <v>41618519.300000004</v>
      </c>
      <c r="G6" s="21">
        <f>D6/F6*100</f>
        <v>88.947888638604212</v>
      </c>
      <c r="H6" s="19"/>
      <c r="J6" s="64"/>
      <c r="K6" s="64"/>
      <c r="L6" s="64"/>
      <c r="M6" s="64"/>
      <c r="N6" s="64"/>
      <c r="O6" s="64"/>
    </row>
    <row r="7" spans="1:15" ht="20.25" customHeight="1" x14ac:dyDescent="0.25">
      <c r="A7" s="5"/>
      <c r="B7" s="6" t="s">
        <v>64</v>
      </c>
      <c r="C7" s="80">
        <f>C8+C11+C15+C20+C26+C29+C30</f>
        <v>85887746.099999994</v>
      </c>
      <c r="D7" s="80">
        <f>D8+D11+D15+D20+D26+D29+D30</f>
        <v>35450846.600000001</v>
      </c>
      <c r="E7" s="23">
        <f>D7/C7*100</f>
        <v>41.27579102928631</v>
      </c>
      <c r="F7" s="80">
        <f>F8+F11+F15+F20+F26+F29+F30</f>
        <v>39846465.000000007</v>
      </c>
      <c r="G7" s="21">
        <f>D7/F7*100</f>
        <v>88.968611393758508</v>
      </c>
      <c r="I7" s="9"/>
      <c r="J7" s="64"/>
      <c r="K7" s="64"/>
      <c r="L7" s="64"/>
      <c r="M7" s="64"/>
      <c r="N7" s="64"/>
      <c r="O7" s="64"/>
    </row>
    <row r="8" spans="1:15" ht="26.25" customHeight="1" x14ac:dyDescent="0.25">
      <c r="A8" s="2" t="s">
        <v>31</v>
      </c>
      <c r="B8" s="3" t="s">
        <v>49</v>
      </c>
      <c r="C8" s="25">
        <f>C9+C10</f>
        <v>55717908.100000001</v>
      </c>
      <c r="D8" s="25">
        <f>D9+D10</f>
        <v>23342791.600000001</v>
      </c>
      <c r="E8" s="24">
        <f t="shared" ref="E8:E44" si="0">D8/C8*100</f>
        <v>41.894594388047388</v>
      </c>
      <c r="F8" s="25">
        <f>F9+F10</f>
        <v>26646328.600000001</v>
      </c>
      <c r="G8" s="22">
        <f t="shared" ref="G8:G45" si="1">D8/F8*100</f>
        <v>87.602280788506079</v>
      </c>
      <c r="H8" s="18"/>
      <c r="I8" s="18"/>
      <c r="J8" s="64"/>
      <c r="K8" s="64"/>
      <c r="L8" s="64"/>
      <c r="M8" s="64"/>
      <c r="N8" s="64"/>
      <c r="O8" s="64"/>
    </row>
    <row r="9" spans="1:15" ht="24.75" customHeight="1" x14ac:dyDescent="0.25">
      <c r="A9" s="2" t="s">
        <v>1</v>
      </c>
      <c r="B9" s="3" t="s">
        <v>2</v>
      </c>
      <c r="C9" s="25">
        <v>21004807.100000001</v>
      </c>
      <c r="D9" s="25">
        <v>8265607.3000000007</v>
      </c>
      <c r="E9" s="24">
        <f t="shared" si="0"/>
        <v>39.351026937067182</v>
      </c>
      <c r="F9" s="25">
        <v>11731745.699999999</v>
      </c>
      <c r="G9" s="22">
        <f t="shared" si="1"/>
        <v>70.455050010161756</v>
      </c>
      <c r="H9" s="15"/>
      <c r="I9" s="9"/>
      <c r="J9" s="64"/>
      <c r="K9" s="64"/>
      <c r="L9" s="64"/>
      <c r="M9" s="64"/>
      <c r="N9" s="64"/>
      <c r="O9" s="64"/>
    </row>
    <row r="10" spans="1:15" ht="23.25" customHeight="1" x14ac:dyDescent="0.25">
      <c r="A10" s="2" t="s">
        <v>3</v>
      </c>
      <c r="B10" s="3" t="s">
        <v>4</v>
      </c>
      <c r="C10" s="25">
        <v>34713101</v>
      </c>
      <c r="D10" s="77">
        <v>15077184.300000001</v>
      </c>
      <c r="E10" s="24">
        <f t="shared" si="0"/>
        <v>43.433700434887683</v>
      </c>
      <c r="F10" s="77">
        <v>14914582.9</v>
      </c>
      <c r="G10" s="22">
        <f t="shared" si="1"/>
        <v>101.09021754808848</v>
      </c>
      <c r="H10" s="15"/>
      <c r="I10" s="9"/>
      <c r="J10" s="64"/>
      <c r="K10" s="64"/>
      <c r="L10" s="64"/>
      <c r="M10" s="64"/>
      <c r="N10" s="64"/>
      <c r="O10" s="64"/>
    </row>
    <row r="11" spans="1:15" ht="45.75" customHeight="1" x14ac:dyDescent="0.25">
      <c r="A11" s="2" t="s">
        <v>32</v>
      </c>
      <c r="B11" s="16" t="s">
        <v>33</v>
      </c>
      <c r="C11" s="25">
        <f>C12</f>
        <v>10380534.699999999</v>
      </c>
      <c r="D11" s="25">
        <f>D12</f>
        <v>4245310.8</v>
      </c>
      <c r="E11" s="24">
        <f t="shared" si="0"/>
        <v>40.896841277357318</v>
      </c>
      <c r="F11" s="25">
        <f>F12</f>
        <v>3859350.5999999996</v>
      </c>
      <c r="G11" s="22">
        <f t="shared" si="1"/>
        <v>110.00065140492808</v>
      </c>
      <c r="H11" s="9"/>
      <c r="I11" s="9"/>
      <c r="J11" s="15"/>
      <c r="K11" s="15"/>
      <c r="L11" s="15"/>
      <c r="M11" s="15"/>
      <c r="N11" s="15"/>
      <c r="O11" s="15"/>
    </row>
    <row r="12" spans="1:15" ht="37.5" customHeight="1" x14ac:dyDescent="0.25">
      <c r="A12" s="2" t="s">
        <v>5</v>
      </c>
      <c r="B12" s="3" t="s">
        <v>6</v>
      </c>
      <c r="C12" s="25">
        <f>C13+C14</f>
        <v>10380534.699999999</v>
      </c>
      <c r="D12" s="25">
        <f>D13+D14</f>
        <v>4245310.8</v>
      </c>
      <c r="E12" s="24">
        <f t="shared" si="0"/>
        <v>40.896841277357318</v>
      </c>
      <c r="F12" s="25">
        <f>F13+F14</f>
        <v>3859350.5999999996</v>
      </c>
      <c r="G12" s="22">
        <f t="shared" si="1"/>
        <v>110.00065140492808</v>
      </c>
      <c r="J12" s="61"/>
      <c r="K12" s="61"/>
      <c r="L12" s="61"/>
      <c r="M12" s="61"/>
      <c r="N12" s="61"/>
      <c r="O12" s="61"/>
    </row>
    <row r="13" spans="1:15" ht="15.75" customHeight="1" x14ac:dyDescent="0.25">
      <c r="A13" s="2"/>
      <c r="B13" s="13" t="s">
        <v>65</v>
      </c>
      <c r="C13" s="25">
        <v>2034245.5999999996</v>
      </c>
      <c r="D13" s="25">
        <v>858414.29999999981</v>
      </c>
      <c r="E13" s="24">
        <f t="shared" si="0"/>
        <v>42.198164272789874</v>
      </c>
      <c r="F13" s="25">
        <v>849925.2</v>
      </c>
      <c r="G13" s="22">
        <f t="shared" si="1"/>
        <v>100.9988055419465</v>
      </c>
      <c r="J13" s="61"/>
      <c r="K13" s="61"/>
      <c r="L13" s="61"/>
      <c r="M13" s="61"/>
      <c r="N13" s="61"/>
      <c r="O13" s="61"/>
    </row>
    <row r="14" spans="1:15" ht="17.25" customHeight="1" x14ac:dyDescent="0.25">
      <c r="A14" s="2"/>
      <c r="B14" s="13" t="s">
        <v>66</v>
      </c>
      <c r="C14" s="25">
        <v>8346289.0999999996</v>
      </c>
      <c r="D14" s="25">
        <v>3386896.5</v>
      </c>
      <c r="E14" s="24">
        <f t="shared" si="0"/>
        <v>40.579669113067268</v>
      </c>
      <c r="F14" s="25">
        <v>3009425.4</v>
      </c>
      <c r="G14" s="22">
        <f t="shared" si="1"/>
        <v>112.54296252035357</v>
      </c>
      <c r="J14" s="61"/>
      <c r="K14" s="61"/>
      <c r="L14" s="61"/>
      <c r="M14" s="61"/>
      <c r="N14" s="61"/>
      <c r="O14" s="61"/>
    </row>
    <row r="15" spans="1:15" ht="19.5" customHeight="1" x14ac:dyDescent="0.25">
      <c r="A15" s="2" t="s">
        <v>34</v>
      </c>
      <c r="B15" s="3" t="s">
        <v>35</v>
      </c>
      <c r="C15" s="25">
        <f>C16+C17+C18+C19</f>
        <v>6055017</v>
      </c>
      <c r="D15" s="25">
        <f>D16+D17+D18+D19</f>
        <v>2857833.8</v>
      </c>
      <c r="E15" s="24">
        <f t="shared" si="0"/>
        <v>47.197783259733207</v>
      </c>
      <c r="F15" s="25">
        <f>F16+F17+F18+F19</f>
        <v>3256486.3</v>
      </c>
      <c r="G15" s="22">
        <f t="shared" si="1"/>
        <v>87.758201224430138</v>
      </c>
      <c r="J15" s="61"/>
      <c r="K15" s="61"/>
      <c r="L15" s="61"/>
      <c r="M15" s="61"/>
      <c r="N15" s="61"/>
      <c r="O15" s="61"/>
    </row>
    <row r="16" spans="1:15" ht="33.75" customHeight="1" x14ac:dyDescent="0.25">
      <c r="A16" s="2" t="s">
        <v>7</v>
      </c>
      <c r="B16" s="3" t="s">
        <v>8</v>
      </c>
      <c r="C16" s="26">
        <v>4671566.4000000004</v>
      </c>
      <c r="D16" s="25">
        <v>2089750.4</v>
      </c>
      <c r="E16" s="24">
        <f t="shared" si="0"/>
        <v>44.733398202367411</v>
      </c>
      <c r="F16" s="25">
        <v>2342689</v>
      </c>
      <c r="G16" s="22">
        <f t="shared" si="1"/>
        <v>89.203065366337569</v>
      </c>
      <c r="J16" s="61"/>
      <c r="K16" s="61"/>
      <c r="L16" s="61"/>
      <c r="M16" s="61"/>
      <c r="N16" s="61"/>
      <c r="O16" s="61"/>
    </row>
    <row r="17" spans="1:15" ht="33.75" customHeight="1" x14ac:dyDescent="0.25">
      <c r="A17" s="2" t="s">
        <v>74</v>
      </c>
      <c r="B17" s="3" t="s">
        <v>75</v>
      </c>
      <c r="C17" s="78">
        <v>859755.1</v>
      </c>
      <c r="D17" s="78">
        <v>414276.6</v>
      </c>
      <c r="E17" s="24">
        <f t="shared" si="0"/>
        <v>48.185419313011337</v>
      </c>
      <c r="F17" s="78">
        <v>501074.6</v>
      </c>
      <c r="G17" s="22">
        <f t="shared" si="1"/>
        <v>82.677629239239025</v>
      </c>
      <c r="J17" s="61"/>
      <c r="K17" s="61"/>
      <c r="L17" s="61"/>
      <c r="M17" s="61"/>
      <c r="N17" s="61"/>
      <c r="O17" s="61"/>
    </row>
    <row r="18" spans="1:15" ht="36" customHeight="1" x14ac:dyDescent="0.25">
      <c r="A18" s="2" t="s">
        <v>62</v>
      </c>
      <c r="B18" s="3" t="s">
        <v>61</v>
      </c>
      <c r="C18" s="26">
        <v>469650.6</v>
      </c>
      <c r="D18" s="25">
        <v>328408.90000000002</v>
      </c>
      <c r="E18" s="24">
        <f t="shared" si="0"/>
        <v>69.926217490193793</v>
      </c>
      <c r="F18" s="25">
        <v>385228.9</v>
      </c>
      <c r="G18" s="22">
        <f t="shared" si="1"/>
        <v>85.250327792125674</v>
      </c>
      <c r="J18" s="61"/>
      <c r="K18" s="61"/>
      <c r="L18" s="61"/>
      <c r="M18" s="61"/>
      <c r="N18" s="61"/>
      <c r="O18" s="61"/>
    </row>
    <row r="19" spans="1:15" ht="31.5" x14ac:dyDescent="0.25">
      <c r="A19" s="2" t="s">
        <v>76</v>
      </c>
      <c r="B19" s="3" t="s">
        <v>77</v>
      </c>
      <c r="C19" s="26">
        <v>54044.9</v>
      </c>
      <c r="D19" s="25">
        <v>25397.9</v>
      </c>
      <c r="E19" s="24">
        <f t="shared" si="0"/>
        <v>46.994073446338142</v>
      </c>
      <c r="F19" s="25">
        <v>27493.8</v>
      </c>
      <c r="G19" s="22">
        <f t="shared" si="1"/>
        <v>92.37682677549121</v>
      </c>
      <c r="J19" s="17"/>
      <c r="K19" s="17"/>
      <c r="L19" s="17"/>
      <c r="M19" s="17"/>
      <c r="N19" s="17"/>
      <c r="O19" s="17"/>
    </row>
    <row r="20" spans="1:15" ht="24" customHeight="1" x14ac:dyDescent="0.25">
      <c r="A20" s="12" t="s">
        <v>36</v>
      </c>
      <c r="B20" s="3" t="s">
        <v>37</v>
      </c>
      <c r="C20" s="25">
        <f>C21+C22+C23+C24+C25</f>
        <v>12930265.800000001</v>
      </c>
      <c r="D20" s="25">
        <f>D21+D22+D23+D24+D25</f>
        <v>4671927</v>
      </c>
      <c r="E20" s="24">
        <f t="shared" si="0"/>
        <v>36.131716642669474</v>
      </c>
      <c r="F20" s="25">
        <f>F21+F22+F23+F24+F25</f>
        <v>5715184.7000000002</v>
      </c>
      <c r="G20" s="22">
        <f t="shared" si="1"/>
        <v>81.745862036619741</v>
      </c>
    </row>
    <row r="21" spans="1:15" ht="29.25" customHeight="1" x14ac:dyDescent="0.25">
      <c r="A21" s="12" t="s">
        <v>78</v>
      </c>
      <c r="B21" s="3" t="s">
        <v>79</v>
      </c>
      <c r="C21" s="25">
        <v>1055833.7</v>
      </c>
      <c r="D21" s="26">
        <v>65151.5</v>
      </c>
      <c r="E21" s="24">
        <f t="shared" si="0"/>
        <v>6.1706213772112033</v>
      </c>
      <c r="F21" s="26">
        <v>153644.6</v>
      </c>
      <c r="G21" s="22">
        <f t="shared" si="1"/>
        <v>42.40402851776112</v>
      </c>
      <c r="O21" s="20"/>
    </row>
    <row r="22" spans="1:15" ht="21" customHeight="1" x14ac:dyDescent="0.25">
      <c r="A22" s="2" t="s">
        <v>9</v>
      </c>
      <c r="B22" s="3" t="s">
        <v>10</v>
      </c>
      <c r="C22" s="26">
        <v>8055980.2000000002</v>
      </c>
      <c r="D22" s="26">
        <v>3551781.9</v>
      </c>
      <c r="E22" s="24">
        <f t="shared" si="0"/>
        <v>44.088761538912422</v>
      </c>
      <c r="F22" s="26">
        <v>4532195</v>
      </c>
      <c r="G22" s="22">
        <f t="shared" si="1"/>
        <v>78.367808534275326</v>
      </c>
    </row>
    <row r="23" spans="1:15" ht="21.75" customHeight="1" x14ac:dyDescent="0.25">
      <c r="A23" s="2" t="s">
        <v>11</v>
      </c>
      <c r="B23" s="3" t="s">
        <v>12</v>
      </c>
      <c r="C23" s="26">
        <v>2432325.7000000002</v>
      </c>
      <c r="D23" s="26">
        <v>585876</v>
      </c>
      <c r="E23" s="24">
        <f t="shared" si="0"/>
        <v>24.087070247212367</v>
      </c>
      <c r="F23" s="26">
        <v>557630.19999999995</v>
      </c>
      <c r="G23" s="22">
        <f t="shared" si="1"/>
        <v>105.0653282408306</v>
      </c>
      <c r="N23" s="20"/>
    </row>
    <row r="24" spans="1:15" ht="27" customHeight="1" x14ac:dyDescent="0.25">
      <c r="A24" s="2" t="s">
        <v>13</v>
      </c>
      <c r="B24" s="3" t="s">
        <v>14</v>
      </c>
      <c r="C24" s="26">
        <v>9408</v>
      </c>
      <c r="D24" s="26">
        <v>3640</v>
      </c>
      <c r="E24" s="24">
        <f t="shared" si="0"/>
        <v>38.69047619047619</v>
      </c>
      <c r="F24" s="26">
        <v>4291</v>
      </c>
      <c r="G24" s="22">
        <f t="shared" si="1"/>
        <v>84.828711256117444</v>
      </c>
    </row>
    <row r="25" spans="1:15" ht="21.75" customHeight="1" x14ac:dyDescent="0.25">
      <c r="A25" s="2" t="s">
        <v>80</v>
      </c>
      <c r="B25" s="3" t="s">
        <v>81</v>
      </c>
      <c r="C25" s="25">
        <v>1376718.2</v>
      </c>
      <c r="D25" s="26">
        <v>465477.6</v>
      </c>
      <c r="E25" s="24">
        <f t="shared" si="0"/>
        <v>33.810666554709599</v>
      </c>
      <c r="F25" s="26">
        <v>467423.9</v>
      </c>
      <c r="G25" s="22">
        <f t="shared" si="1"/>
        <v>99.583611364331176</v>
      </c>
    </row>
    <row r="26" spans="1:15" ht="33" customHeight="1" x14ac:dyDescent="0.25">
      <c r="A26" s="12" t="s">
        <v>38</v>
      </c>
      <c r="B26" s="3" t="s">
        <v>39</v>
      </c>
      <c r="C26" s="25">
        <f>C27+C28</f>
        <v>61928.7</v>
      </c>
      <c r="D26" s="25">
        <f>D27+D28</f>
        <v>24921</v>
      </c>
      <c r="E26" s="24">
        <f t="shared" si="0"/>
        <v>40.241438945109458</v>
      </c>
      <c r="F26" s="25">
        <f>F27+F28</f>
        <v>24141.9</v>
      </c>
      <c r="G26" s="22">
        <f t="shared" si="1"/>
        <v>103.22716936115216</v>
      </c>
    </row>
    <row r="27" spans="1:15" ht="28.5" customHeight="1" x14ac:dyDescent="0.25">
      <c r="A27" s="2" t="s">
        <v>15</v>
      </c>
      <c r="B27" s="3" t="s">
        <v>16</v>
      </c>
      <c r="C27" s="26">
        <v>60442</v>
      </c>
      <c r="D27" s="26">
        <v>24649.4</v>
      </c>
      <c r="E27" s="24">
        <f t="shared" si="0"/>
        <v>40.781906621223655</v>
      </c>
      <c r="F27" s="25">
        <v>24202.5</v>
      </c>
      <c r="G27" s="22">
        <f t="shared" si="1"/>
        <v>101.84650346038633</v>
      </c>
    </row>
    <row r="28" spans="1:15" ht="45.75" customHeight="1" x14ac:dyDescent="0.25">
      <c r="A28" s="2" t="s">
        <v>17</v>
      </c>
      <c r="B28" s="3" t="s">
        <v>18</v>
      </c>
      <c r="C28" s="26">
        <v>1486.7</v>
      </c>
      <c r="D28" s="26">
        <v>271.60000000000002</v>
      </c>
      <c r="E28" s="24">
        <f t="shared" si="0"/>
        <v>18.268648685007065</v>
      </c>
      <c r="F28" s="25">
        <v>-60.6</v>
      </c>
      <c r="G28" s="22"/>
    </row>
    <row r="29" spans="1:15" ht="21.75" customHeight="1" x14ac:dyDescent="0.25">
      <c r="A29" s="2" t="s">
        <v>19</v>
      </c>
      <c r="B29" s="3" t="s">
        <v>50</v>
      </c>
      <c r="C29" s="26">
        <v>740868.3</v>
      </c>
      <c r="D29" s="25">
        <v>308080.5</v>
      </c>
      <c r="E29" s="24">
        <f t="shared" si="0"/>
        <v>41.583706577808769</v>
      </c>
      <c r="F29" s="25">
        <v>344975.7</v>
      </c>
      <c r="G29" s="22">
        <f t="shared" si="1"/>
        <v>89.304985829436674</v>
      </c>
    </row>
    <row r="30" spans="1:15" ht="51.75" customHeight="1" x14ac:dyDescent="0.25">
      <c r="A30" s="2" t="s">
        <v>20</v>
      </c>
      <c r="B30" s="3" t="s">
        <v>51</v>
      </c>
      <c r="C30" s="26">
        <v>1223.5</v>
      </c>
      <c r="D30" s="79">
        <v>-18.100000000000001</v>
      </c>
      <c r="E30" s="28">
        <f t="shared" si="0"/>
        <v>-1.4793624846751126</v>
      </c>
      <c r="F30" s="79">
        <v>-2.8</v>
      </c>
      <c r="G30" s="22"/>
    </row>
    <row r="31" spans="1:15" ht="15.75" x14ac:dyDescent="0.25">
      <c r="A31" s="2"/>
      <c r="B31" s="6" t="s">
        <v>67</v>
      </c>
      <c r="C31" s="27">
        <f>C32+C33+C34+C35+C36+C37+C38</f>
        <v>3931304.8000000007</v>
      </c>
      <c r="D31" s="27">
        <f>D32+D33+D34+D35+D36+D37+D38</f>
        <v>1567947.5999999999</v>
      </c>
      <c r="E31" s="23">
        <f t="shared" si="0"/>
        <v>39.883643720527587</v>
      </c>
      <c r="F31" s="27">
        <f>F32+F33+F34+F35+F36+F37+F38</f>
        <v>1772054.3000000003</v>
      </c>
      <c r="G31" s="21">
        <f t="shared" si="1"/>
        <v>88.481916157986788</v>
      </c>
    </row>
    <row r="32" spans="1:15" ht="56.25" customHeight="1" x14ac:dyDescent="0.25">
      <c r="A32" s="2" t="s">
        <v>21</v>
      </c>
      <c r="B32" s="3" t="s">
        <v>52</v>
      </c>
      <c r="C32" s="26">
        <v>1247126.9000000001</v>
      </c>
      <c r="D32" s="25">
        <v>500026.6</v>
      </c>
      <c r="E32" s="24">
        <f t="shared" si="0"/>
        <v>40.094283909680719</v>
      </c>
      <c r="F32" s="25">
        <v>652807.6</v>
      </c>
      <c r="G32" s="22">
        <f t="shared" si="1"/>
        <v>76.596320263428311</v>
      </c>
    </row>
    <row r="33" spans="1:7" ht="39" customHeight="1" x14ac:dyDescent="0.25">
      <c r="A33" s="2" t="s">
        <v>22</v>
      </c>
      <c r="B33" s="3" t="s">
        <v>53</v>
      </c>
      <c r="C33" s="26">
        <v>226275.7</v>
      </c>
      <c r="D33" s="25">
        <v>111652.90000000001</v>
      </c>
      <c r="E33" s="24">
        <f t="shared" si="0"/>
        <v>49.343743053275276</v>
      </c>
      <c r="F33" s="25">
        <v>124894.39999999999</v>
      </c>
      <c r="G33" s="22">
        <f t="shared" si="1"/>
        <v>89.397843298018174</v>
      </c>
    </row>
    <row r="34" spans="1:7" ht="39.75" customHeight="1" x14ac:dyDescent="0.25">
      <c r="A34" s="2" t="s">
        <v>23</v>
      </c>
      <c r="B34" s="3" t="s">
        <v>54</v>
      </c>
      <c r="C34" s="26">
        <v>598915.1</v>
      </c>
      <c r="D34" s="25">
        <v>323074</v>
      </c>
      <c r="E34" s="24">
        <f t="shared" si="0"/>
        <v>53.943204971789825</v>
      </c>
      <c r="F34" s="25">
        <v>307791.59999999998</v>
      </c>
      <c r="G34" s="22">
        <f t="shared" si="1"/>
        <v>104.96517773714422</v>
      </c>
    </row>
    <row r="35" spans="1:7" ht="39" customHeight="1" x14ac:dyDescent="0.25">
      <c r="A35" s="2" t="s">
        <v>24</v>
      </c>
      <c r="B35" s="3" t="s">
        <v>55</v>
      </c>
      <c r="C35" s="26">
        <v>918149.7</v>
      </c>
      <c r="D35" s="79">
        <v>186162.7</v>
      </c>
      <c r="E35" s="24">
        <f t="shared" si="0"/>
        <v>20.275854797970311</v>
      </c>
      <c r="F35" s="79">
        <v>161044.09999999998</v>
      </c>
      <c r="G35" s="22">
        <f t="shared" si="1"/>
        <v>115.59734259125298</v>
      </c>
    </row>
    <row r="36" spans="1:7" ht="27" customHeight="1" x14ac:dyDescent="0.25">
      <c r="A36" s="2" t="s">
        <v>25</v>
      </c>
      <c r="B36" s="3" t="s">
        <v>56</v>
      </c>
      <c r="C36" s="26">
        <v>15050</v>
      </c>
      <c r="D36" s="25">
        <v>12973</v>
      </c>
      <c r="E36" s="24">
        <f t="shared" si="0"/>
        <v>86.199335548172769</v>
      </c>
      <c r="F36" s="25">
        <v>12583.2</v>
      </c>
      <c r="G36" s="22">
        <f t="shared" si="1"/>
        <v>103.09778116854218</v>
      </c>
    </row>
    <row r="37" spans="1:7" ht="27.75" customHeight="1" x14ac:dyDescent="0.25">
      <c r="A37" s="2" t="s">
        <v>26</v>
      </c>
      <c r="B37" s="3" t="s">
        <v>57</v>
      </c>
      <c r="C37" s="26">
        <v>919299.2</v>
      </c>
      <c r="D37" s="25">
        <v>426641.1</v>
      </c>
      <c r="E37" s="24">
        <f t="shared" si="0"/>
        <v>46.409384452852784</v>
      </c>
      <c r="F37" s="25">
        <v>507097.30000000005</v>
      </c>
      <c r="G37" s="22">
        <f t="shared" si="1"/>
        <v>84.133971922153776</v>
      </c>
    </row>
    <row r="38" spans="1:7" ht="25.5" customHeight="1" x14ac:dyDescent="0.25">
      <c r="A38" s="2" t="s">
        <v>27</v>
      </c>
      <c r="B38" s="3" t="s">
        <v>58</v>
      </c>
      <c r="C38" s="26">
        <v>6488.2</v>
      </c>
      <c r="D38" s="25">
        <v>7417.3</v>
      </c>
      <c r="E38" s="24">
        <f t="shared" si="0"/>
        <v>114.31984217502544</v>
      </c>
      <c r="F38" s="25">
        <v>5836.0999999999995</v>
      </c>
      <c r="G38" s="22">
        <f t="shared" si="1"/>
        <v>127.09343568478953</v>
      </c>
    </row>
    <row r="39" spans="1:7" ht="24" customHeight="1" x14ac:dyDescent="0.25">
      <c r="A39" s="5" t="s">
        <v>30</v>
      </c>
      <c r="B39" s="6" t="s">
        <v>59</v>
      </c>
      <c r="C39" s="80">
        <v>50906807.300000004</v>
      </c>
      <c r="D39" s="80">
        <v>23773219.899999999</v>
      </c>
      <c r="E39" s="23">
        <f t="shared" si="0"/>
        <v>46.699491012864982</v>
      </c>
      <c r="F39" s="80">
        <v>10303681.199999999</v>
      </c>
      <c r="G39" s="21" t="s">
        <v>248</v>
      </c>
    </row>
    <row r="40" spans="1:7" ht="51.75" customHeight="1" x14ac:dyDescent="0.25">
      <c r="A40" s="2" t="s">
        <v>47</v>
      </c>
      <c r="B40" s="3" t="s">
        <v>60</v>
      </c>
      <c r="C40" s="25">
        <f>C41+C42+C43+C44</f>
        <v>50291153.400000006</v>
      </c>
      <c r="D40" s="25">
        <f t="shared" ref="D40:F40" si="2">D41+D42+D43+D44</f>
        <v>23294030</v>
      </c>
      <c r="E40" s="24">
        <f t="shared" si="0"/>
        <v>46.318345126679866</v>
      </c>
      <c r="F40" s="25">
        <f t="shared" si="2"/>
        <v>10107583</v>
      </c>
      <c r="G40" s="22" t="s">
        <v>248</v>
      </c>
    </row>
    <row r="41" spans="1:7" ht="36.75" customHeight="1" x14ac:dyDescent="0.25">
      <c r="A41" s="2" t="s">
        <v>40</v>
      </c>
      <c r="B41" s="3" t="s">
        <v>41</v>
      </c>
      <c r="C41" s="25">
        <v>18510640.5</v>
      </c>
      <c r="D41" s="25">
        <v>13461741.699999999</v>
      </c>
      <c r="E41" s="24">
        <f t="shared" si="0"/>
        <v>72.724343060954595</v>
      </c>
      <c r="F41" s="25">
        <v>5312342.5999999996</v>
      </c>
      <c r="G41" s="22" t="s">
        <v>249</v>
      </c>
    </row>
    <row r="42" spans="1:7" ht="39.75" customHeight="1" x14ac:dyDescent="0.25">
      <c r="A42" s="2" t="s">
        <v>42</v>
      </c>
      <c r="B42" s="3" t="s">
        <v>43</v>
      </c>
      <c r="C42" s="25">
        <v>19058950.199999999</v>
      </c>
      <c r="D42" s="25">
        <v>4615906.3</v>
      </c>
      <c r="E42" s="24">
        <f t="shared" si="0"/>
        <v>24.219100483299442</v>
      </c>
      <c r="F42" s="25">
        <v>1771128.4</v>
      </c>
      <c r="G42" s="22" t="s">
        <v>221</v>
      </c>
    </row>
    <row r="43" spans="1:7" ht="34.5" customHeight="1" x14ac:dyDescent="0.25">
      <c r="A43" s="2" t="s">
        <v>44</v>
      </c>
      <c r="B43" s="3" t="s">
        <v>45</v>
      </c>
      <c r="C43" s="25">
        <v>6013023.2000000002</v>
      </c>
      <c r="D43" s="25">
        <v>2842368.6</v>
      </c>
      <c r="E43" s="24">
        <f t="shared" si="0"/>
        <v>47.270208436914061</v>
      </c>
      <c r="F43" s="25">
        <v>2072251.4</v>
      </c>
      <c r="G43" s="22">
        <f t="shared" si="1"/>
        <v>137.16330943243665</v>
      </c>
    </row>
    <row r="44" spans="1:7" ht="23.25" customHeight="1" x14ac:dyDescent="0.25">
      <c r="A44" s="2" t="s">
        <v>46</v>
      </c>
      <c r="B44" s="3" t="s">
        <v>29</v>
      </c>
      <c r="C44" s="25">
        <v>6708539.5</v>
      </c>
      <c r="D44" s="25">
        <v>2374013.4</v>
      </c>
      <c r="E44" s="24">
        <f t="shared" si="0"/>
        <v>35.387932052870816</v>
      </c>
      <c r="F44" s="25">
        <v>951860.6</v>
      </c>
      <c r="G44" s="22" t="s">
        <v>249</v>
      </c>
    </row>
    <row r="45" spans="1:7" ht="22.5" customHeight="1" x14ac:dyDescent="0.25">
      <c r="A45" s="60" t="s">
        <v>73</v>
      </c>
      <c r="B45" s="60"/>
      <c r="C45" s="82">
        <f>C6+C39</f>
        <v>140725858.19999999</v>
      </c>
      <c r="D45" s="82">
        <f>D6+D39</f>
        <v>60792014.100000001</v>
      </c>
      <c r="E45" s="23">
        <f>D45/C45*100</f>
        <v>43.198893847641152</v>
      </c>
      <c r="F45" s="82">
        <f>F6+F39</f>
        <v>51922200.5</v>
      </c>
      <c r="G45" s="21">
        <f t="shared" si="1"/>
        <v>117.0828923169387</v>
      </c>
    </row>
    <row r="47" spans="1:7" ht="30.75" customHeight="1" x14ac:dyDescent="0.25">
      <c r="A47" s="65"/>
      <c r="B47" s="65"/>
      <c r="C47" s="65"/>
      <c r="D47" s="65"/>
      <c r="E47" s="65"/>
      <c r="F47" s="65"/>
      <c r="G47" s="65"/>
    </row>
    <row r="48" spans="1:7" ht="22.5" customHeight="1" x14ac:dyDescent="0.25">
      <c r="A48" s="58"/>
      <c r="B48" s="58"/>
      <c r="C48" s="58"/>
      <c r="D48" s="58"/>
      <c r="E48" s="58"/>
      <c r="F48" s="58"/>
      <c r="G48" s="58"/>
    </row>
    <row r="50" spans="2:3" x14ac:dyDescent="0.25">
      <c r="B50" s="7"/>
      <c r="C50" s="20"/>
    </row>
  </sheetData>
  <mergeCells count="11">
    <mergeCell ref="A48:G48"/>
    <mergeCell ref="A1:G1"/>
    <mergeCell ref="A45:B45"/>
    <mergeCell ref="J12:O18"/>
    <mergeCell ref="B3:B4"/>
    <mergeCell ref="A3:A4"/>
    <mergeCell ref="C3:E3"/>
    <mergeCell ref="G3:G4"/>
    <mergeCell ref="J3:O4"/>
    <mergeCell ref="J6:O10"/>
    <mergeCell ref="A47:G47"/>
  </mergeCells>
  <printOptions horizontalCentered="1"/>
  <pageMargins left="0.19685039370078741" right="0.19685039370078741" top="0.55118110236220474" bottom="0.55118110236220474" header="0" footer="0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view="pageBreakPreview" zoomScale="80" zoomScaleNormal="44" zoomScaleSheetLayoutView="8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7" sqref="I7:O9"/>
    </sheetView>
  </sheetViews>
  <sheetFormatPr defaultRowHeight="11.25" x14ac:dyDescent="0.2"/>
  <cols>
    <col min="1" max="1" width="22.6640625" style="29" customWidth="1"/>
    <col min="2" max="2" width="62.6640625" style="55" customWidth="1"/>
    <col min="3" max="3" width="24.5" style="55" customWidth="1"/>
    <col min="4" max="4" width="18.5" style="55" customWidth="1"/>
    <col min="5" max="5" width="17.5" style="56" customWidth="1"/>
    <col min="6" max="6" width="19.6640625" style="84" customWidth="1"/>
    <col min="7" max="7" width="26.5" style="29" customWidth="1"/>
    <col min="8" max="8" width="17.1640625" style="29" customWidth="1"/>
    <col min="9" max="9" width="20" style="29" customWidth="1"/>
    <col min="10" max="10" width="14.33203125" style="29" customWidth="1"/>
    <col min="11" max="11" width="12.5" style="29" customWidth="1"/>
    <col min="12" max="14" width="9.33203125" style="29"/>
    <col min="15" max="15" width="13.33203125" style="29" customWidth="1"/>
    <col min="16" max="256" width="9.33203125" style="29"/>
    <col min="257" max="257" width="22.6640625" style="29" customWidth="1"/>
    <col min="258" max="258" width="62.6640625" style="29" customWidth="1"/>
    <col min="259" max="259" width="24.5" style="29" customWidth="1"/>
    <col min="260" max="260" width="18.5" style="29" customWidth="1"/>
    <col min="261" max="261" width="17.5" style="29" customWidth="1"/>
    <col min="262" max="262" width="19.6640625" style="29" customWidth="1"/>
    <col min="263" max="263" width="25" style="29" customWidth="1"/>
    <col min="264" max="264" width="17.1640625" style="29" customWidth="1"/>
    <col min="265" max="265" width="20" style="29" customWidth="1"/>
    <col min="266" max="266" width="14.33203125" style="29" customWidth="1"/>
    <col min="267" max="267" width="12.5" style="29" customWidth="1"/>
    <col min="268" max="270" width="9.33203125" style="29"/>
    <col min="271" max="271" width="13.33203125" style="29" customWidth="1"/>
    <col min="272" max="512" width="9.33203125" style="29"/>
    <col min="513" max="513" width="22.6640625" style="29" customWidth="1"/>
    <col min="514" max="514" width="62.6640625" style="29" customWidth="1"/>
    <col min="515" max="515" width="24.5" style="29" customWidth="1"/>
    <col min="516" max="516" width="18.5" style="29" customWidth="1"/>
    <col min="517" max="517" width="17.5" style="29" customWidth="1"/>
    <col min="518" max="518" width="19.6640625" style="29" customWidth="1"/>
    <col min="519" max="519" width="25" style="29" customWidth="1"/>
    <col min="520" max="520" width="17.1640625" style="29" customWidth="1"/>
    <col min="521" max="521" width="20" style="29" customWidth="1"/>
    <col min="522" max="522" width="14.33203125" style="29" customWidth="1"/>
    <col min="523" max="523" width="12.5" style="29" customWidth="1"/>
    <col min="524" max="526" width="9.33203125" style="29"/>
    <col min="527" max="527" width="13.33203125" style="29" customWidth="1"/>
    <col min="528" max="768" width="9.33203125" style="29"/>
    <col min="769" max="769" width="22.6640625" style="29" customWidth="1"/>
    <col min="770" max="770" width="62.6640625" style="29" customWidth="1"/>
    <col min="771" max="771" width="24.5" style="29" customWidth="1"/>
    <col min="772" max="772" width="18.5" style="29" customWidth="1"/>
    <col min="773" max="773" width="17.5" style="29" customWidth="1"/>
    <col min="774" max="774" width="19.6640625" style="29" customWidth="1"/>
    <col min="775" max="775" width="25" style="29" customWidth="1"/>
    <col min="776" max="776" width="17.1640625" style="29" customWidth="1"/>
    <col min="777" max="777" width="20" style="29" customWidth="1"/>
    <col min="778" max="778" width="14.33203125" style="29" customWidth="1"/>
    <col min="779" max="779" width="12.5" style="29" customWidth="1"/>
    <col min="780" max="782" width="9.33203125" style="29"/>
    <col min="783" max="783" width="13.33203125" style="29" customWidth="1"/>
    <col min="784" max="1024" width="9.33203125" style="29"/>
    <col min="1025" max="1025" width="22.6640625" style="29" customWidth="1"/>
    <col min="1026" max="1026" width="62.6640625" style="29" customWidth="1"/>
    <col min="1027" max="1027" width="24.5" style="29" customWidth="1"/>
    <col min="1028" max="1028" width="18.5" style="29" customWidth="1"/>
    <col min="1029" max="1029" width="17.5" style="29" customWidth="1"/>
    <col min="1030" max="1030" width="19.6640625" style="29" customWidth="1"/>
    <col min="1031" max="1031" width="25" style="29" customWidth="1"/>
    <col min="1032" max="1032" width="17.1640625" style="29" customWidth="1"/>
    <col min="1033" max="1033" width="20" style="29" customWidth="1"/>
    <col min="1034" max="1034" width="14.33203125" style="29" customWidth="1"/>
    <col min="1035" max="1035" width="12.5" style="29" customWidth="1"/>
    <col min="1036" max="1038" width="9.33203125" style="29"/>
    <col min="1039" max="1039" width="13.33203125" style="29" customWidth="1"/>
    <col min="1040" max="1280" width="9.33203125" style="29"/>
    <col min="1281" max="1281" width="22.6640625" style="29" customWidth="1"/>
    <col min="1282" max="1282" width="62.6640625" style="29" customWidth="1"/>
    <col min="1283" max="1283" width="24.5" style="29" customWidth="1"/>
    <col min="1284" max="1284" width="18.5" style="29" customWidth="1"/>
    <col min="1285" max="1285" width="17.5" style="29" customWidth="1"/>
    <col min="1286" max="1286" width="19.6640625" style="29" customWidth="1"/>
    <col min="1287" max="1287" width="25" style="29" customWidth="1"/>
    <col min="1288" max="1288" width="17.1640625" style="29" customWidth="1"/>
    <col min="1289" max="1289" width="20" style="29" customWidth="1"/>
    <col min="1290" max="1290" width="14.33203125" style="29" customWidth="1"/>
    <col min="1291" max="1291" width="12.5" style="29" customWidth="1"/>
    <col min="1292" max="1294" width="9.33203125" style="29"/>
    <col min="1295" max="1295" width="13.33203125" style="29" customWidth="1"/>
    <col min="1296" max="1536" width="9.33203125" style="29"/>
    <col min="1537" max="1537" width="22.6640625" style="29" customWidth="1"/>
    <col min="1538" max="1538" width="62.6640625" style="29" customWidth="1"/>
    <col min="1539" max="1539" width="24.5" style="29" customWidth="1"/>
    <col min="1540" max="1540" width="18.5" style="29" customWidth="1"/>
    <col min="1541" max="1541" width="17.5" style="29" customWidth="1"/>
    <col min="1542" max="1542" width="19.6640625" style="29" customWidth="1"/>
    <col min="1543" max="1543" width="25" style="29" customWidth="1"/>
    <col min="1544" max="1544" width="17.1640625" style="29" customWidth="1"/>
    <col min="1545" max="1545" width="20" style="29" customWidth="1"/>
    <col min="1546" max="1546" width="14.33203125" style="29" customWidth="1"/>
    <col min="1547" max="1547" width="12.5" style="29" customWidth="1"/>
    <col min="1548" max="1550" width="9.33203125" style="29"/>
    <col min="1551" max="1551" width="13.33203125" style="29" customWidth="1"/>
    <col min="1552" max="1792" width="9.33203125" style="29"/>
    <col min="1793" max="1793" width="22.6640625" style="29" customWidth="1"/>
    <col min="1794" max="1794" width="62.6640625" style="29" customWidth="1"/>
    <col min="1795" max="1795" width="24.5" style="29" customWidth="1"/>
    <col min="1796" max="1796" width="18.5" style="29" customWidth="1"/>
    <col min="1797" max="1797" width="17.5" style="29" customWidth="1"/>
    <col min="1798" max="1798" width="19.6640625" style="29" customWidth="1"/>
    <col min="1799" max="1799" width="25" style="29" customWidth="1"/>
    <col min="1800" max="1800" width="17.1640625" style="29" customWidth="1"/>
    <col min="1801" max="1801" width="20" style="29" customWidth="1"/>
    <col min="1802" max="1802" width="14.33203125" style="29" customWidth="1"/>
    <col min="1803" max="1803" width="12.5" style="29" customWidth="1"/>
    <col min="1804" max="1806" width="9.33203125" style="29"/>
    <col min="1807" max="1807" width="13.33203125" style="29" customWidth="1"/>
    <col min="1808" max="2048" width="9.33203125" style="29"/>
    <col min="2049" max="2049" width="22.6640625" style="29" customWidth="1"/>
    <col min="2050" max="2050" width="62.6640625" style="29" customWidth="1"/>
    <col min="2051" max="2051" width="24.5" style="29" customWidth="1"/>
    <col min="2052" max="2052" width="18.5" style="29" customWidth="1"/>
    <col min="2053" max="2053" width="17.5" style="29" customWidth="1"/>
    <col min="2054" max="2054" width="19.6640625" style="29" customWidth="1"/>
    <col min="2055" max="2055" width="25" style="29" customWidth="1"/>
    <col min="2056" max="2056" width="17.1640625" style="29" customWidth="1"/>
    <col min="2057" max="2057" width="20" style="29" customWidth="1"/>
    <col min="2058" max="2058" width="14.33203125" style="29" customWidth="1"/>
    <col min="2059" max="2059" width="12.5" style="29" customWidth="1"/>
    <col min="2060" max="2062" width="9.33203125" style="29"/>
    <col min="2063" max="2063" width="13.33203125" style="29" customWidth="1"/>
    <col min="2064" max="2304" width="9.33203125" style="29"/>
    <col min="2305" max="2305" width="22.6640625" style="29" customWidth="1"/>
    <col min="2306" max="2306" width="62.6640625" style="29" customWidth="1"/>
    <col min="2307" max="2307" width="24.5" style="29" customWidth="1"/>
    <col min="2308" max="2308" width="18.5" style="29" customWidth="1"/>
    <col min="2309" max="2309" width="17.5" style="29" customWidth="1"/>
    <col min="2310" max="2310" width="19.6640625" style="29" customWidth="1"/>
    <col min="2311" max="2311" width="25" style="29" customWidth="1"/>
    <col min="2312" max="2312" width="17.1640625" style="29" customWidth="1"/>
    <col min="2313" max="2313" width="20" style="29" customWidth="1"/>
    <col min="2314" max="2314" width="14.33203125" style="29" customWidth="1"/>
    <col min="2315" max="2315" width="12.5" style="29" customWidth="1"/>
    <col min="2316" max="2318" width="9.33203125" style="29"/>
    <col min="2319" max="2319" width="13.33203125" style="29" customWidth="1"/>
    <col min="2320" max="2560" width="9.33203125" style="29"/>
    <col min="2561" max="2561" width="22.6640625" style="29" customWidth="1"/>
    <col min="2562" max="2562" width="62.6640625" style="29" customWidth="1"/>
    <col min="2563" max="2563" width="24.5" style="29" customWidth="1"/>
    <col min="2564" max="2564" width="18.5" style="29" customWidth="1"/>
    <col min="2565" max="2565" width="17.5" style="29" customWidth="1"/>
    <col min="2566" max="2566" width="19.6640625" style="29" customWidth="1"/>
    <col min="2567" max="2567" width="25" style="29" customWidth="1"/>
    <col min="2568" max="2568" width="17.1640625" style="29" customWidth="1"/>
    <col min="2569" max="2569" width="20" style="29" customWidth="1"/>
    <col min="2570" max="2570" width="14.33203125" style="29" customWidth="1"/>
    <col min="2571" max="2571" width="12.5" style="29" customWidth="1"/>
    <col min="2572" max="2574" width="9.33203125" style="29"/>
    <col min="2575" max="2575" width="13.33203125" style="29" customWidth="1"/>
    <col min="2576" max="2816" width="9.33203125" style="29"/>
    <col min="2817" max="2817" width="22.6640625" style="29" customWidth="1"/>
    <col min="2818" max="2818" width="62.6640625" style="29" customWidth="1"/>
    <col min="2819" max="2819" width="24.5" style="29" customWidth="1"/>
    <col min="2820" max="2820" width="18.5" style="29" customWidth="1"/>
    <col min="2821" max="2821" width="17.5" style="29" customWidth="1"/>
    <col min="2822" max="2822" width="19.6640625" style="29" customWidth="1"/>
    <col min="2823" max="2823" width="25" style="29" customWidth="1"/>
    <col min="2824" max="2824" width="17.1640625" style="29" customWidth="1"/>
    <col min="2825" max="2825" width="20" style="29" customWidth="1"/>
    <col min="2826" max="2826" width="14.33203125" style="29" customWidth="1"/>
    <col min="2827" max="2827" width="12.5" style="29" customWidth="1"/>
    <col min="2828" max="2830" width="9.33203125" style="29"/>
    <col min="2831" max="2831" width="13.33203125" style="29" customWidth="1"/>
    <col min="2832" max="3072" width="9.33203125" style="29"/>
    <col min="3073" max="3073" width="22.6640625" style="29" customWidth="1"/>
    <col min="3074" max="3074" width="62.6640625" style="29" customWidth="1"/>
    <col min="3075" max="3075" width="24.5" style="29" customWidth="1"/>
    <col min="3076" max="3076" width="18.5" style="29" customWidth="1"/>
    <col min="3077" max="3077" width="17.5" style="29" customWidth="1"/>
    <col min="3078" max="3078" width="19.6640625" style="29" customWidth="1"/>
    <col min="3079" max="3079" width="25" style="29" customWidth="1"/>
    <col min="3080" max="3080" width="17.1640625" style="29" customWidth="1"/>
    <col min="3081" max="3081" width="20" style="29" customWidth="1"/>
    <col min="3082" max="3082" width="14.33203125" style="29" customWidth="1"/>
    <col min="3083" max="3083" width="12.5" style="29" customWidth="1"/>
    <col min="3084" max="3086" width="9.33203125" style="29"/>
    <col min="3087" max="3087" width="13.33203125" style="29" customWidth="1"/>
    <col min="3088" max="3328" width="9.33203125" style="29"/>
    <col min="3329" max="3329" width="22.6640625" style="29" customWidth="1"/>
    <col min="3330" max="3330" width="62.6640625" style="29" customWidth="1"/>
    <col min="3331" max="3331" width="24.5" style="29" customWidth="1"/>
    <col min="3332" max="3332" width="18.5" style="29" customWidth="1"/>
    <col min="3333" max="3333" width="17.5" style="29" customWidth="1"/>
    <col min="3334" max="3334" width="19.6640625" style="29" customWidth="1"/>
    <col min="3335" max="3335" width="25" style="29" customWidth="1"/>
    <col min="3336" max="3336" width="17.1640625" style="29" customWidth="1"/>
    <col min="3337" max="3337" width="20" style="29" customWidth="1"/>
    <col min="3338" max="3338" width="14.33203125" style="29" customWidth="1"/>
    <col min="3339" max="3339" width="12.5" style="29" customWidth="1"/>
    <col min="3340" max="3342" width="9.33203125" style="29"/>
    <col min="3343" max="3343" width="13.33203125" style="29" customWidth="1"/>
    <col min="3344" max="3584" width="9.33203125" style="29"/>
    <col min="3585" max="3585" width="22.6640625" style="29" customWidth="1"/>
    <col min="3586" max="3586" width="62.6640625" style="29" customWidth="1"/>
    <col min="3587" max="3587" width="24.5" style="29" customWidth="1"/>
    <col min="3588" max="3588" width="18.5" style="29" customWidth="1"/>
    <col min="3589" max="3589" width="17.5" style="29" customWidth="1"/>
    <col min="3590" max="3590" width="19.6640625" style="29" customWidth="1"/>
    <col min="3591" max="3591" width="25" style="29" customWidth="1"/>
    <col min="3592" max="3592" width="17.1640625" style="29" customWidth="1"/>
    <col min="3593" max="3593" width="20" style="29" customWidth="1"/>
    <col min="3594" max="3594" width="14.33203125" style="29" customWidth="1"/>
    <col min="3595" max="3595" width="12.5" style="29" customWidth="1"/>
    <col min="3596" max="3598" width="9.33203125" style="29"/>
    <col min="3599" max="3599" width="13.33203125" style="29" customWidth="1"/>
    <col min="3600" max="3840" width="9.33203125" style="29"/>
    <col min="3841" max="3841" width="22.6640625" style="29" customWidth="1"/>
    <col min="3842" max="3842" width="62.6640625" style="29" customWidth="1"/>
    <col min="3843" max="3843" width="24.5" style="29" customWidth="1"/>
    <col min="3844" max="3844" width="18.5" style="29" customWidth="1"/>
    <col min="3845" max="3845" width="17.5" style="29" customWidth="1"/>
    <col min="3846" max="3846" width="19.6640625" style="29" customWidth="1"/>
    <col min="3847" max="3847" width="25" style="29" customWidth="1"/>
    <col min="3848" max="3848" width="17.1640625" style="29" customWidth="1"/>
    <col min="3849" max="3849" width="20" style="29" customWidth="1"/>
    <col min="3850" max="3850" width="14.33203125" style="29" customWidth="1"/>
    <col min="3851" max="3851" width="12.5" style="29" customWidth="1"/>
    <col min="3852" max="3854" width="9.33203125" style="29"/>
    <col min="3855" max="3855" width="13.33203125" style="29" customWidth="1"/>
    <col min="3856" max="4096" width="9.33203125" style="29"/>
    <col min="4097" max="4097" width="22.6640625" style="29" customWidth="1"/>
    <col min="4098" max="4098" width="62.6640625" style="29" customWidth="1"/>
    <col min="4099" max="4099" width="24.5" style="29" customWidth="1"/>
    <col min="4100" max="4100" width="18.5" style="29" customWidth="1"/>
    <col min="4101" max="4101" width="17.5" style="29" customWidth="1"/>
    <col min="4102" max="4102" width="19.6640625" style="29" customWidth="1"/>
    <col min="4103" max="4103" width="25" style="29" customWidth="1"/>
    <col min="4104" max="4104" width="17.1640625" style="29" customWidth="1"/>
    <col min="4105" max="4105" width="20" style="29" customWidth="1"/>
    <col min="4106" max="4106" width="14.33203125" style="29" customWidth="1"/>
    <col min="4107" max="4107" width="12.5" style="29" customWidth="1"/>
    <col min="4108" max="4110" width="9.33203125" style="29"/>
    <col min="4111" max="4111" width="13.33203125" style="29" customWidth="1"/>
    <col min="4112" max="4352" width="9.33203125" style="29"/>
    <col min="4353" max="4353" width="22.6640625" style="29" customWidth="1"/>
    <col min="4354" max="4354" width="62.6640625" style="29" customWidth="1"/>
    <col min="4355" max="4355" width="24.5" style="29" customWidth="1"/>
    <col min="4356" max="4356" width="18.5" style="29" customWidth="1"/>
    <col min="4357" max="4357" width="17.5" style="29" customWidth="1"/>
    <col min="4358" max="4358" width="19.6640625" style="29" customWidth="1"/>
    <col min="4359" max="4359" width="25" style="29" customWidth="1"/>
    <col min="4360" max="4360" width="17.1640625" style="29" customWidth="1"/>
    <col min="4361" max="4361" width="20" style="29" customWidth="1"/>
    <col min="4362" max="4362" width="14.33203125" style="29" customWidth="1"/>
    <col min="4363" max="4363" width="12.5" style="29" customWidth="1"/>
    <col min="4364" max="4366" width="9.33203125" style="29"/>
    <col min="4367" max="4367" width="13.33203125" style="29" customWidth="1"/>
    <col min="4368" max="4608" width="9.33203125" style="29"/>
    <col min="4609" max="4609" width="22.6640625" style="29" customWidth="1"/>
    <col min="4610" max="4610" width="62.6640625" style="29" customWidth="1"/>
    <col min="4611" max="4611" width="24.5" style="29" customWidth="1"/>
    <col min="4612" max="4612" width="18.5" style="29" customWidth="1"/>
    <col min="4613" max="4613" width="17.5" style="29" customWidth="1"/>
    <col min="4614" max="4614" width="19.6640625" style="29" customWidth="1"/>
    <col min="4615" max="4615" width="25" style="29" customWidth="1"/>
    <col min="4616" max="4616" width="17.1640625" style="29" customWidth="1"/>
    <col min="4617" max="4617" width="20" style="29" customWidth="1"/>
    <col min="4618" max="4618" width="14.33203125" style="29" customWidth="1"/>
    <col min="4619" max="4619" width="12.5" style="29" customWidth="1"/>
    <col min="4620" max="4622" width="9.33203125" style="29"/>
    <col min="4623" max="4623" width="13.33203125" style="29" customWidth="1"/>
    <col min="4624" max="4864" width="9.33203125" style="29"/>
    <col min="4865" max="4865" width="22.6640625" style="29" customWidth="1"/>
    <col min="4866" max="4866" width="62.6640625" style="29" customWidth="1"/>
    <col min="4867" max="4867" width="24.5" style="29" customWidth="1"/>
    <col min="4868" max="4868" width="18.5" style="29" customWidth="1"/>
    <col min="4869" max="4869" width="17.5" style="29" customWidth="1"/>
    <col min="4870" max="4870" width="19.6640625" style="29" customWidth="1"/>
    <col min="4871" max="4871" width="25" style="29" customWidth="1"/>
    <col min="4872" max="4872" width="17.1640625" style="29" customWidth="1"/>
    <col min="4873" max="4873" width="20" style="29" customWidth="1"/>
    <col min="4874" max="4874" width="14.33203125" style="29" customWidth="1"/>
    <col min="4875" max="4875" width="12.5" style="29" customWidth="1"/>
    <col min="4876" max="4878" width="9.33203125" style="29"/>
    <col min="4879" max="4879" width="13.33203125" style="29" customWidth="1"/>
    <col min="4880" max="5120" width="9.33203125" style="29"/>
    <col min="5121" max="5121" width="22.6640625" style="29" customWidth="1"/>
    <col min="5122" max="5122" width="62.6640625" style="29" customWidth="1"/>
    <col min="5123" max="5123" width="24.5" style="29" customWidth="1"/>
    <col min="5124" max="5124" width="18.5" style="29" customWidth="1"/>
    <col min="5125" max="5125" width="17.5" style="29" customWidth="1"/>
    <col min="5126" max="5126" width="19.6640625" style="29" customWidth="1"/>
    <col min="5127" max="5127" width="25" style="29" customWidth="1"/>
    <col min="5128" max="5128" width="17.1640625" style="29" customWidth="1"/>
    <col min="5129" max="5129" width="20" style="29" customWidth="1"/>
    <col min="5130" max="5130" width="14.33203125" style="29" customWidth="1"/>
    <col min="5131" max="5131" width="12.5" style="29" customWidth="1"/>
    <col min="5132" max="5134" width="9.33203125" style="29"/>
    <col min="5135" max="5135" width="13.33203125" style="29" customWidth="1"/>
    <col min="5136" max="5376" width="9.33203125" style="29"/>
    <col min="5377" max="5377" width="22.6640625" style="29" customWidth="1"/>
    <col min="5378" max="5378" width="62.6640625" style="29" customWidth="1"/>
    <col min="5379" max="5379" width="24.5" style="29" customWidth="1"/>
    <col min="5380" max="5380" width="18.5" style="29" customWidth="1"/>
    <col min="5381" max="5381" width="17.5" style="29" customWidth="1"/>
    <col min="5382" max="5382" width="19.6640625" style="29" customWidth="1"/>
    <col min="5383" max="5383" width="25" style="29" customWidth="1"/>
    <col min="5384" max="5384" width="17.1640625" style="29" customWidth="1"/>
    <col min="5385" max="5385" width="20" style="29" customWidth="1"/>
    <col min="5386" max="5386" width="14.33203125" style="29" customWidth="1"/>
    <col min="5387" max="5387" width="12.5" style="29" customWidth="1"/>
    <col min="5388" max="5390" width="9.33203125" style="29"/>
    <col min="5391" max="5391" width="13.33203125" style="29" customWidth="1"/>
    <col min="5392" max="5632" width="9.33203125" style="29"/>
    <col min="5633" max="5633" width="22.6640625" style="29" customWidth="1"/>
    <col min="5634" max="5634" width="62.6640625" style="29" customWidth="1"/>
    <col min="5635" max="5635" width="24.5" style="29" customWidth="1"/>
    <col min="5636" max="5636" width="18.5" style="29" customWidth="1"/>
    <col min="5637" max="5637" width="17.5" style="29" customWidth="1"/>
    <col min="5638" max="5638" width="19.6640625" style="29" customWidth="1"/>
    <col min="5639" max="5639" width="25" style="29" customWidth="1"/>
    <col min="5640" max="5640" width="17.1640625" style="29" customWidth="1"/>
    <col min="5641" max="5641" width="20" style="29" customWidth="1"/>
    <col min="5642" max="5642" width="14.33203125" style="29" customWidth="1"/>
    <col min="5643" max="5643" width="12.5" style="29" customWidth="1"/>
    <col min="5644" max="5646" width="9.33203125" style="29"/>
    <col min="5647" max="5647" width="13.33203125" style="29" customWidth="1"/>
    <col min="5648" max="5888" width="9.33203125" style="29"/>
    <col min="5889" max="5889" width="22.6640625" style="29" customWidth="1"/>
    <col min="5890" max="5890" width="62.6640625" style="29" customWidth="1"/>
    <col min="5891" max="5891" width="24.5" style="29" customWidth="1"/>
    <col min="5892" max="5892" width="18.5" style="29" customWidth="1"/>
    <col min="5893" max="5893" width="17.5" style="29" customWidth="1"/>
    <col min="5894" max="5894" width="19.6640625" style="29" customWidth="1"/>
    <col min="5895" max="5895" width="25" style="29" customWidth="1"/>
    <col min="5896" max="5896" width="17.1640625" style="29" customWidth="1"/>
    <col min="5897" max="5897" width="20" style="29" customWidth="1"/>
    <col min="5898" max="5898" width="14.33203125" style="29" customWidth="1"/>
    <col min="5899" max="5899" width="12.5" style="29" customWidth="1"/>
    <col min="5900" max="5902" width="9.33203125" style="29"/>
    <col min="5903" max="5903" width="13.33203125" style="29" customWidth="1"/>
    <col min="5904" max="6144" width="9.33203125" style="29"/>
    <col min="6145" max="6145" width="22.6640625" style="29" customWidth="1"/>
    <col min="6146" max="6146" width="62.6640625" style="29" customWidth="1"/>
    <col min="6147" max="6147" width="24.5" style="29" customWidth="1"/>
    <col min="6148" max="6148" width="18.5" style="29" customWidth="1"/>
    <col min="6149" max="6149" width="17.5" style="29" customWidth="1"/>
    <col min="6150" max="6150" width="19.6640625" style="29" customWidth="1"/>
    <col min="6151" max="6151" width="25" style="29" customWidth="1"/>
    <col min="6152" max="6152" width="17.1640625" style="29" customWidth="1"/>
    <col min="6153" max="6153" width="20" style="29" customWidth="1"/>
    <col min="6154" max="6154" width="14.33203125" style="29" customWidth="1"/>
    <col min="6155" max="6155" width="12.5" style="29" customWidth="1"/>
    <col min="6156" max="6158" width="9.33203125" style="29"/>
    <col min="6159" max="6159" width="13.33203125" style="29" customWidth="1"/>
    <col min="6160" max="6400" width="9.33203125" style="29"/>
    <col min="6401" max="6401" width="22.6640625" style="29" customWidth="1"/>
    <col min="6402" max="6402" width="62.6640625" style="29" customWidth="1"/>
    <col min="6403" max="6403" width="24.5" style="29" customWidth="1"/>
    <col min="6404" max="6404" width="18.5" style="29" customWidth="1"/>
    <col min="6405" max="6405" width="17.5" style="29" customWidth="1"/>
    <col min="6406" max="6406" width="19.6640625" style="29" customWidth="1"/>
    <col min="6407" max="6407" width="25" style="29" customWidth="1"/>
    <col min="6408" max="6408" width="17.1640625" style="29" customWidth="1"/>
    <col min="6409" max="6409" width="20" style="29" customWidth="1"/>
    <col min="6410" max="6410" width="14.33203125" style="29" customWidth="1"/>
    <col min="6411" max="6411" width="12.5" style="29" customWidth="1"/>
    <col min="6412" max="6414" width="9.33203125" style="29"/>
    <col min="6415" max="6415" width="13.33203125" style="29" customWidth="1"/>
    <col min="6416" max="6656" width="9.33203125" style="29"/>
    <col min="6657" max="6657" width="22.6640625" style="29" customWidth="1"/>
    <col min="6658" max="6658" width="62.6640625" style="29" customWidth="1"/>
    <col min="6659" max="6659" width="24.5" style="29" customWidth="1"/>
    <col min="6660" max="6660" width="18.5" style="29" customWidth="1"/>
    <col min="6661" max="6661" width="17.5" style="29" customWidth="1"/>
    <col min="6662" max="6662" width="19.6640625" style="29" customWidth="1"/>
    <col min="6663" max="6663" width="25" style="29" customWidth="1"/>
    <col min="6664" max="6664" width="17.1640625" style="29" customWidth="1"/>
    <col min="6665" max="6665" width="20" style="29" customWidth="1"/>
    <col min="6666" max="6666" width="14.33203125" style="29" customWidth="1"/>
    <col min="6667" max="6667" width="12.5" style="29" customWidth="1"/>
    <col min="6668" max="6670" width="9.33203125" style="29"/>
    <col min="6671" max="6671" width="13.33203125" style="29" customWidth="1"/>
    <col min="6672" max="6912" width="9.33203125" style="29"/>
    <col min="6913" max="6913" width="22.6640625" style="29" customWidth="1"/>
    <col min="6914" max="6914" width="62.6640625" style="29" customWidth="1"/>
    <col min="6915" max="6915" width="24.5" style="29" customWidth="1"/>
    <col min="6916" max="6916" width="18.5" style="29" customWidth="1"/>
    <col min="6917" max="6917" width="17.5" style="29" customWidth="1"/>
    <col min="6918" max="6918" width="19.6640625" style="29" customWidth="1"/>
    <col min="6919" max="6919" width="25" style="29" customWidth="1"/>
    <col min="6920" max="6920" width="17.1640625" style="29" customWidth="1"/>
    <col min="6921" max="6921" width="20" style="29" customWidth="1"/>
    <col min="6922" max="6922" width="14.33203125" style="29" customWidth="1"/>
    <col min="6923" max="6923" width="12.5" style="29" customWidth="1"/>
    <col min="6924" max="6926" width="9.33203125" style="29"/>
    <col min="6927" max="6927" width="13.33203125" style="29" customWidth="1"/>
    <col min="6928" max="7168" width="9.33203125" style="29"/>
    <col min="7169" max="7169" width="22.6640625" style="29" customWidth="1"/>
    <col min="7170" max="7170" width="62.6640625" style="29" customWidth="1"/>
    <col min="7171" max="7171" width="24.5" style="29" customWidth="1"/>
    <col min="7172" max="7172" width="18.5" style="29" customWidth="1"/>
    <col min="7173" max="7173" width="17.5" style="29" customWidth="1"/>
    <col min="7174" max="7174" width="19.6640625" style="29" customWidth="1"/>
    <col min="7175" max="7175" width="25" style="29" customWidth="1"/>
    <col min="7176" max="7176" width="17.1640625" style="29" customWidth="1"/>
    <col min="7177" max="7177" width="20" style="29" customWidth="1"/>
    <col min="7178" max="7178" width="14.33203125" style="29" customWidth="1"/>
    <col min="7179" max="7179" width="12.5" style="29" customWidth="1"/>
    <col min="7180" max="7182" width="9.33203125" style="29"/>
    <col min="7183" max="7183" width="13.33203125" style="29" customWidth="1"/>
    <col min="7184" max="7424" width="9.33203125" style="29"/>
    <col min="7425" max="7425" width="22.6640625" style="29" customWidth="1"/>
    <col min="7426" max="7426" width="62.6640625" style="29" customWidth="1"/>
    <col min="7427" max="7427" width="24.5" style="29" customWidth="1"/>
    <col min="7428" max="7428" width="18.5" style="29" customWidth="1"/>
    <col min="7429" max="7429" width="17.5" style="29" customWidth="1"/>
    <col min="7430" max="7430" width="19.6640625" style="29" customWidth="1"/>
    <col min="7431" max="7431" width="25" style="29" customWidth="1"/>
    <col min="7432" max="7432" width="17.1640625" style="29" customWidth="1"/>
    <col min="7433" max="7433" width="20" style="29" customWidth="1"/>
    <col min="7434" max="7434" width="14.33203125" style="29" customWidth="1"/>
    <col min="7435" max="7435" width="12.5" style="29" customWidth="1"/>
    <col min="7436" max="7438" width="9.33203125" style="29"/>
    <col min="7439" max="7439" width="13.33203125" style="29" customWidth="1"/>
    <col min="7440" max="7680" width="9.33203125" style="29"/>
    <col min="7681" max="7681" width="22.6640625" style="29" customWidth="1"/>
    <col min="7682" max="7682" width="62.6640625" style="29" customWidth="1"/>
    <col min="7683" max="7683" width="24.5" style="29" customWidth="1"/>
    <col min="7684" max="7684" width="18.5" style="29" customWidth="1"/>
    <col min="7685" max="7685" width="17.5" style="29" customWidth="1"/>
    <col min="7686" max="7686" width="19.6640625" style="29" customWidth="1"/>
    <col min="7687" max="7687" width="25" style="29" customWidth="1"/>
    <col min="7688" max="7688" width="17.1640625" style="29" customWidth="1"/>
    <col min="7689" max="7689" width="20" style="29" customWidth="1"/>
    <col min="7690" max="7690" width="14.33203125" style="29" customWidth="1"/>
    <col min="7691" max="7691" width="12.5" style="29" customWidth="1"/>
    <col min="7692" max="7694" width="9.33203125" style="29"/>
    <col min="7695" max="7695" width="13.33203125" style="29" customWidth="1"/>
    <col min="7696" max="7936" width="9.33203125" style="29"/>
    <col min="7937" max="7937" width="22.6640625" style="29" customWidth="1"/>
    <col min="7938" max="7938" width="62.6640625" style="29" customWidth="1"/>
    <col min="7939" max="7939" width="24.5" style="29" customWidth="1"/>
    <col min="7940" max="7940" width="18.5" style="29" customWidth="1"/>
    <col min="7941" max="7941" width="17.5" style="29" customWidth="1"/>
    <col min="7942" max="7942" width="19.6640625" style="29" customWidth="1"/>
    <col min="7943" max="7943" width="25" style="29" customWidth="1"/>
    <col min="7944" max="7944" width="17.1640625" style="29" customWidth="1"/>
    <col min="7945" max="7945" width="20" style="29" customWidth="1"/>
    <col min="7946" max="7946" width="14.33203125" style="29" customWidth="1"/>
    <col min="7947" max="7947" width="12.5" style="29" customWidth="1"/>
    <col min="7948" max="7950" width="9.33203125" style="29"/>
    <col min="7951" max="7951" width="13.33203125" style="29" customWidth="1"/>
    <col min="7952" max="8192" width="9.33203125" style="29"/>
    <col min="8193" max="8193" width="22.6640625" style="29" customWidth="1"/>
    <col min="8194" max="8194" width="62.6640625" style="29" customWidth="1"/>
    <col min="8195" max="8195" width="24.5" style="29" customWidth="1"/>
    <col min="8196" max="8196" width="18.5" style="29" customWidth="1"/>
    <col min="8197" max="8197" width="17.5" style="29" customWidth="1"/>
    <col min="8198" max="8198" width="19.6640625" style="29" customWidth="1"/>
    <col min="8199" max="8199" width="25" style="29" customWidth="1"/>
    <col min="8200" max="8200" width="17.1640625" style="29" customWidth="1"/>
    <col min="8201" max="8201" width="20" style="29" customWidth="1"/>
    <col min="8202" max="8202" width="14.33203125" style="29" customWidth="1"/>
    <col min="8203" max="8203" width="12.5" style="29" customWidth="1"/>
    <col min="8204" max="8206" width="9.33203125" style="29"/>
    <col min="8207" max="8207" width="13.33203125" style="29" customWidth="1"/>
    <col min="8208" max="8448" width="9.33203125" style="29"/>
    <col min="8449" max="8449" width="22.6640625" style="29" customWidth="1"/>
    <col min="8450" max="8450" width="62.6640625" style="29" customWidth="1"/>
    <col min="8451" max="8451" width="24.5" style="29" customWidth="1"/>
    <col min="8452" max="8452" width="18.5" style="29" customWidth="1"/>
    <col min="8453" max="8453" width="17.5" style="29" customWidth="1"/>
    <col min="8454" max="8454" width="19.6640625" style="29" customWidth="1"/>
    <col min="8455" max="8455" width="25" style="29" customWidth="1"/>
    <col min="8456" max="8456" width="17.1640625" style="29" customWidth="1"/>
    <col min="8457" max="8457" width="20" style="29" customWidth="1"/>
    <col min="8458" max="8458" width="14.33203125" style="29" customWidth="1"/>
    <col min="8459" max="8459" width="12.5" style="29" customWidth="1"/>
    <col min="8460" max="8462" width="9.33203125" style="29"/>
    <col min="8463" max="8463" width="13.33203125" style="29" customWidth="1"/>
    <col min="8464" max="8704" width="9.33203125" style="29"/>
    <col min="8705" max="8705" width="22.6640625" style="29" customWidth="1"/>
    <col min="8706" max="8706" width="62.6640625" style="29" customWidth="1"/>
    <col min="8707" max="8707" width="24.5" style="29" customWidth="1"/>
    <col min="8708" max="8708" width="18.5" style="29" customWidth="1"/>
    <col min="8709" max="8709" width="17.5" style="29" customWidth="1"/>
    <col min="8710" max="8710" width="19.6640625" style="29" customWidth="1"/>
    <col min="8711" max="8711" width="25" style="29" customWidth="1"/>
    <col min="8712" max="8712" width="17.1640625" style="29" customWidth="1"/>
    <col min="8713" max="8713" width="20" style="29" customWidth="1"/>
    <col min="8714" max="8714" width="14.33203125" style="29" customWidth="1"/>
    <col min="8715" max="8715" width="12.5" style="29" customWidth="1"/>
    <col min="8716" max="8718" width="9.33203125" style="29"/>
    <col min="8719" max="8719" width="13.33203125" style="29" customWidth="1"/>
    <col min="8720" max="8960" width="9.33203125" style="29"/>
    <col min="8961" max="8961" width="22.6640625" style="29" customWidth="1"/>
    <col min="8962" max="8962" width="62.6640625" style="29" customWidth="1"/>
    <col min="8963" max="8963" width="24.5" style="29" customWidth="1"/>
    <col min="8964" max="8964" width="18.5" style="29" customWidth="1"/>
    <col min="8965" max="8965" width="17.5" style="29" customWidth="1"/>
    <col min="8966" max="8966" width="19.6640625" style="29" customWidth="1"/>
    <col min="8967" max="8967" width="25" style="29" customWidth="1"/>
    <col min="8968" max="8968" width="17.1640625" style="29" customWidth="1"/>
    <col min="8969" max="8969" width="20" style="29" customWidth="1"/>
    <col min="8970" max="8970" width="14.33203125" style="29" customWidth="1"/>
    <col min="8971" max="8971" width="12.5" style="29" customWidth="1"/>
    <col min="8972" max="8974" width="9.33203125" style="29"/>
    <col min="8975" max="8975" width="13.33203125" style="29" customWidth="1"/>
    <col min="8976" max="9216" width="9.33203125" style="29"/>
    <col min="9217" max="9217" width="22.6640625" style="29" customWidth="1"/>
    <col min="9218" max="9218" width="62.6640625" style="29" customWidth="1"/>
    <col min="9219" max="9219" width="24.5" style="29" customWidth="1"/>
    <col min="9220" max="9220" width="18.5" style="29" customWidth="1"/>
    <col min="9221" max="9221" width="17.5" style="29" customWidth="1"/>
    <col min="9222" max="9222" width="19.6640625" style="29" customWidth="1"/>
    <col min="9223" max="9223" width="25" style="29" customWidth="1"/>
    <col min="9224" max="9224" width="17.1640625" style="29" customWidth="1"/>
    <col min="9225" max="9225" width="20" style="29" customWidth="1"/>
    <col min="9226" max="9226" width="14.33203125" style="29" customWidth="1"/>
    <col min="9227" max="9227" width="12.5" style="29" customWidth="1"/>
    <col min="9228" max="9230" width="9.33203125" style="29"/>
    <col min="9231" max="9231" width="13.33203125" style="29" customWidth="1"/>
    <col min="9232" max="9472" width="9.33203125" style="29"/>
    <col min="9473" max="9473" width="22.6640625" style="29" customWidth="1"/>
    <col min="9474" max="9474" width="62.6640625" style="29" customWidth="1"/>
    <col min="9475" max="9475" width="24.5" style="29" customWidth="1"/>
    <col min="9476" max="9476" width="18.5" style="29" customWidth="1"/>
    <col min="9477" max="9477" width="17.5" style="29" customWidth="1"/>
    <col min="9478" max="9478" width="19.6640625" style="29" customWidth="1"/>
    <col min="9479" max="9479" width="25" style="29" customWidth="1"/>
    <col min="9480" max="9480" width="17.1640625" style="29" customWidth="1"/>
    <col min="9481" max="9481" width="20" style="29" customWidth="1"/>
    <col min="9482" max="9482" width="14.33203125" style="29" customWidth="1"/>
    <col min="9483" max="9483" width="12.5" style="29" customWidth="1"/>
    <col min="9484" max="9486" width="9.33203125" style="29"/>
    <col min="9487" max="9487" width="13.33203125" style="29" customWidth="1"/>
    <col min="9488" max="9728" width="9.33203125" style="29"/>
    <col min="9729" max="9729" width="22.6640625" style="29" customWidth="1"/>
    <col min="9730" max="9730" width="62.6640625" style="29" customWidth="1"/>
    <col min="9731" max="9731" width="24.5" style="29" customWidth="1"/>
    <col min="9732" max="9732" width="18.5" style="29" customWidth="1"/>
    <col min="9733" max="9733" width="17.5" style="29" customWidth="1"/>
    <col min="9734" max="9734" width="19.6640625" style="29" customWidth="1"/>
    <col min="9735" max="9735" width="25" style="29" customWidth="1"/>
    <col min="9736" max="9736" width="17.1640625" style="29" customWidth="1"/>
    <col min="9737" max="9737" width="20" style="29" customWidth="1"/>
    <col min="9738" max="9738" width="14.33203125" style="29" customWidth="1"/>
    <col min="9739" max="9739" width="12.5" style="29" customWidth="1"/>
    <col min="9740" max="9742" width="9.33203125" style="29"/>
    <col min="9743" max="9743" width="13.33203125" style="29" customWidth="1"/>
    <col min="9744" max="9984" width="9.33203125" style="29"/>
    <col min="9985" max="9985" width="22.6640625" style="29" customWidth="1"/>
    <col min="9986" max="9986" width="62.6640625" style="29" customWidth="1"/>
    <col min="9987" max="9987" width="24.5" style="29" customWidth="1"/>
    <col min="9988" max="9988" width="18.5" style="29" customWidth="1"/>
    <col min="9989" max="9989" width="17.5" style="29" customWidth="1"/>
    <col min="9990" max="9990" width="19.6640625" style="29" customWidth="1"/>
    <col min="9991" max="9991" width="25" style="29" customWidth="1"/>
    <col min="9992" max="9992" width="17.1640625" style="29" customWidth="1"/>
    <col min="9993" max="9993" width="20" style="29" customWidth="1"/>
    <col min="9994" max="9994" width="14.33203125" style="29" customWidth="1"/>
    <col min="9995" max="9995" width="12.5" style="29" customWidth="1"/>
    <col min="9996" max="9998" width="9.33203125" style="29"/>
    <col min="9999" max="9999" width="13.33203125" style="29" customWidth="1"/>
    <col min="10000" max="10240" width="9.33203125" style="29"/>
    <col min="10241" max="10241" width="22.6640625" style="29" customWidth="1"/>
    <col min="10242" max="10242" width="62.6640625" style="29" customWidth="1"/>
    <col min="10243" max="10243" width="24.5" style="29" customWidth="1"/>
    <col min="10244" max="10244" width="18.5" style="29" customWidth="1"/>
    <col min="10245" max="10245" width="17.5" style="29" customWidth="1"/>
    <col min="10246" max="10246" width="19.6640625" style="29" customWidth="1"/>
    <col min="10247" max="10247" width="25" style="29" customWidth="1"/>
    <col min="10248" max="10248" width="17.1640625" style="29" customWidth="1"/>
    <col min="10249" max="10249" width="20" style="29" customWidth="1"/>
    <col min="10250" max="10250" width="14.33203125" style="29" customWidth="1"/>
    <col min="10251" max="10251" width="12.5" style="29" customWidth="1"/>
    <col min="10252" max="10254" width="9.33203125" style="29"/>
    <col min="10255" max="10255" width="13.33203125" style="29" customWidth="1"/>
    <col min="10256" max="10496" width="9.33203125" style="29"/>
    <col min="10497" max="10497" width="22.6640625" style="29" customWidth="1"/>
    <col min="10498" max="10498" width="62.6640625" style="29" customWidth="1"/>
    <col min="10499" max="10499" width="24.5" style="29" customWidth="1"/>
    <col min="10500" max="10500" width="18.5" style="29" customWidth="1"/>
    <col min="10501" max="10501" width="17.5" style="29" customWidth="1"/>
    <col min="10502" max="10502" width="19.6640625" style="29" customWidth="1"/>
    <col min="10503" max="10503" width="25" style="29" customWidth="1"/>
    <col min="10504" max="10504" width="17.1640625" style="29" customWidth="1"/>
    <col min="10505" max="10505" width="20" style="29" customWidth="1"/>
    <col min="10506" max="10506" width="14.33203125" style="29" customWidth="1"/>
    <col min="10507" max="10507" width="12.5" style="29" customWidth="1"/>
    <col min="10508" max="10510" width="9.33203125" style="29"/>
    <col min="10511" max="10511" width="13.33203125" style="29" customWidth="1"/>
    <col min="10512" max="10752" width="9.33203125" style="29"/>
    <col min="10753" max="10753" width="22.6640625" style="29" customWidth="1"/>
    <col min="10754" max="10754" width="62.6640625" style="29" customWidth="1"/>
    <col min="10755" max="10755" width="24.5" style="29" customWidth="1"/>
    <col min="10756" max="10756" width="18.5" style="29" customWidth="1"/>
    <col min="10757" max="10757" width="17.5" style="29" customWidth="1"/>
    <col min="10758" max="10758" width="19.6640625" style="29" customWidth="1"/>
    <col min="10759" max="10759" width="25" style="29" customWidth="1"/>
    <col min="10760" max="10760" width="17.1640625" style="29" customWidth="1"/>
    <col min="10761" max="10761" width="20" style="29" customWidth="1"/>
    <col min="10762" max="10762" width="14.33203125" style="29" customWidth="1"/>
    <col min="10763" max="10763" width="12.5" style="29" customWidth="1"/>
    <col min="10764" max="10766" width="9.33203125" style="29"/>
    <col min="10767" max="10767" width="13.33203125" style="29" customWidth="1"/>
    <col min="10768" max="11008" width="9.33203125" style="29"/>
    <col min="11009" max="11009" width="22.6640625" style="29" customWidth="1"/>
    <col min="11010" max="11010" width="62.6640625" style="29" customWidth="1"/>
    <col min="11011" max="11011" width="24.5" style="29" customWidth="1"/>
    <col min="11012" max="11012" width="18.5" style="29" customWidth="1"/>
    <col min="11013" max="11013" width="17.5" style="29" customWidth="1"/>
    <col min="11014" max="11014" width="19.6640625" style="29" customWidth="1"/>
    <col min="11015" max="11015" width="25" style="29" customWidth="1"/>
    <col min="11016" max="11016" width="17.1640625" style="29" customWidth="1"/>
    <col min="11017" max="11017" width="20" style="29" customWidth="1"/>
    <col min="11018" max="11018" width="14.33203125" style="29" customWidth="1"/>
    <col min="11019" max="11019" width="12.5" style="29" customWidth="1"/>
    <col min="11020" max="11022" width="9.33203125" style="29"/>
    <col min="11023" max="11023" width="13.33203125" style="29" customWidth="1"/>
    <col min="11024" max="11264" width="9.33203125" style="29"/>
    <col min="11265" max="11265" width="22.6640625" style="29" customWidth="1"/>
    <col min="11266" max="11266" width="62.6640625" style="29" customWidth="1"/>
    <col min="11267" max="11267" width="24.5" style="29" customWidth="1"/>
    <col min="11268" max="11268" width="18.5" style="29" customWidth="1"/>
    <col min="11269" max="11269" width="17.5" style="29" customWidth="1"/>
    <col min="11270" max="11270" width="19.6640625" style="29" customWidth="1"/>
    <col min="11271" max="11271" width="25" style="29" customWidth="1"/>
    <col min="11272" max="11272" width="17.1640625" style="29" customWidth="1"/>
    <col min="11273" max="11273" width="20" style="29" customWidth="1"/>
    <col min="11274" max="11274" width="14.33203125" style="29" customWidth="1"/>
    <col min="11275" max="11275" width="12.5" style="29" customWidth="1"/>
    <col min="11276" max="11278" width="9.33203125" style="29"/>
    <col min="11279" max="11279" width="13.33203125" style="29" customWidth="1"/>
    <col min="11280" max="11520" width="9.33203125" style="29"/>
    <col min="11521" max="11521" width="22.6640625" style="29" customWidth="1"/>
    <col min="11522" max="11522" width="62.6640625" style="29" customWidth="1"/>
    <col min="11523" max="11523" width="24.5" style="29" customWidth="1"/>
    <col min="11524" max="11524" width="18.5" style="29" customWidth="1"/>
    <col min="11525" max="11525" width="17.5" style="29" customWidth="1"/>
    <col min="11526" max="11526" width="19.6640625" style="29" customWidth="1"/>
    <col min="11527" max="11527" width="25" style="29" customWidth="1"/>
    <col min="11528" max="11528" width="17.1640625" style="29" customWidth="1"/>
    <col min="11529" max="11529" width="20" style="29" customWidth="1"/>
    <col min="11530" max="11530" width="14.33203125" style="29" customWidth="1"/>
    <col min="11531" max="11531" width="12.5" style="29" customWidth="1"/>
    <col min="11532" max="11534" width="9.33203125" style="29"/>
    <col min="11535" max="11535" width="13.33203125" style="29" customWidth="1"/>
    <col min="11536" max="11776" width="9.33203125" style="29"/>
    <col min="11777" max="11777" width="22.6640625" style="29" customWidth="1"/>
    <col min="11778" max="11778" width="62.6640625" style="29" customWidth="1"/>
    <col min="11779" max="11779" width="24.5" style="29" customWidth="1"/>
    <col min="11780" max="11780" width="18.5" style="29" customWidth="1"/>
    <col min="11781" max="11781" width="17.5" style="29" customWidth="1"/>
    <col min="11782" max="11782" width="19.6640625" style="29" customWidth="1"/>
    <col min="11783" max="11783" width="25" style="29" customWidth="1"/>
    <col min="11784" max="11784" width="17.1640625" style="29" customWidth="1"/>
    <col min="11785" max="11785" width="20" style="29" customWidth="1"/>
    <col min="11786" max="11786" width="14.33203125" style="29" customWidth="1"/>
    <col min="11787" max="11787" width="12.5" style="29" customWidth="1"/>
    <col min="11788" max="11790" width="9.33203125" style="29"/>
    <col min="11791" max="11791" width="13.33203125" style="29" customWidth="1"/>
    <col min="11792" max="12032" width="9.33203125" style="29"/>
    <col min="12033" max="12033" width="22.6640625" style="29" customWidth="1"/>
    <col min="12034" max="12034" width="62.6640625" style="29" customWidth="1"/>
    <col min="12035" max="12035" width="24.5" style="29" customWidth="1"/>
    <col min="12036" max="12036" width="18.5" style="29" customWidth="1"/>
    <col min="12037" max="12037" width="17.5" style="29" customWidth="1"/>
    <col min="12038" max="12038" width="19.6640625" style="29" customWidth="1"/>
    <col min="12039" max="12039" width="25" style="29" customWidth="1"/>
    <col min="12040" max="12040" width="17.1640625" style="29" customWidth="1"/>
    <col min="12041" max="12041" width="20" style="29" customWidth="1"/>
    <col min="12042" max="12042" width="14.33203125" style="29" customWidth="1"/>
    <col min="12043" max="12043" width="12.5" style="29" customWidth="1"/>
    <col min="12044" max="12046" width="9.33203125" style="29"/>
    <col min="12047" max="12047" width="13.33203125" style="29" customWidth="1"/>
    <col min="12048" max="12288" width="9.33203125" style="29"/>
    <col min="12289" max="12289" width="22.6640625" style="29" customWidth="1"/>
    <col min="12290" max="12290" width="62.6640625" style="29" customWidth="1"/>
    <col min="12291" max="12291" width="24.5" style="29" customWidth="1"/>
    <col min="12292" max="12292" width="18.5" style="29" customWidth="1"/>
    <col min="12293" max="12293" width="17.5" style="29" customWidth="1"/>
    <col min="12294" max="12294" width="19.6640625" style="29" customWidth="1"/>
    <col min="12295" max="12295" width="25" style="29" customWidth="1"/>
    <col min="12296" max="12296" width="17.1640625" style="29" customWidth="1"/>
    <col min="12297" max="12297" width="20" style="29" customWidth="1"/>
    <col min="12298" max="12298" width="14.33203125" style="29" customWidth="1"/>
    <col min="12299" max="12299" width="12.5" style="29" customWidth="1"/>
    <col min="12300" max="12302" width="9.33203125" style="29"/>
    <col min="12303" max="12303" width="13.33203125" style="29" customWidth="1"/>
    <col min="12304" max="12544" width="9.33203125" style="29"/>
    <col min="12545" max="12545" width="22.6640625" style="29" customWidth="1"/>
    <col min="12546" max="12546" width="62.6640625" style="29" customWidth="1"/>
    <col min="12547" max="12547" width="24.5" style="29" customWidth="1"/>
    <col min="12548" max="12548" width="18.5" style="29" customWidth="1"/>
    <col min="12549" max="12549" width="17.5" style="29" customWidth="1"/>
    <col min="12550" max="12550" width="19.6640625" style="29" customWidth="1"/>
    <col min="12551" max="12551" width="25" style="29" customWidth="1"/>
    <col min="12552" max="12552" width="17.1640625" style="29" customWidth="1"/>
    <col min="12553" max="12553" width="20" style="29" customWidth="1"/>
    <col min="12554" max="12554" width="14.33203125" style="29" customWidth="1"/>
    <col min="12555" max="12555" width="12.5" style="29" customWidth="1"/>
    <col min="12556" max="12558" width="9.33203125" style="29"/>
    <col min="12559" max="12559" width="13.33203125" style="29" customWidth="1"/>
    <col min="12560" max="12800" width="9.33203125" style="29"/>
    <col min="12801" max="12801" width="22.6640625" style="29" customWidth="1"/>
    <col min="12802" max="12802" width="62.6640625" style="29" customWidth="1"/>
    <col min="12803" max="12803" width="24.5" style="29" customWidth="1"/>
    <col min="12804" max="12804" width="18.5" style="29" customWidth="1"/>
    <col min="12805" max="12805" width="17.5" style="29" customWidth="1"/>
    <col min="12806" max="12806" width="19.6640625" style="29" customWidth="1"/>
    <col min="12807" max="12807" width="25" style="29" customWidth="1"/>
    <col min="12808" max="12808" width="17.1640625" style="29" customWidth="1"/>
    <col min="12809" max="12809" width="20" style="29" customWidth="1"/>
    <col min="12810" max="12810" width="14.33203125" style="29" customWidth="1"/>
    <col min="12811" max="12811" width="12.5" style="29" customWidth="1"/>
    <col min="12812" max="12814" width="9.33203125" style="29"/>
    <col min="12815" max="12815" width="13.33203125" style="29" customWidth="1"/>
    <col min="12816" max="13056" width="9.33203125" style="29"/>
    <col min="13057" max="13057" width="22.6640625" style="29" customWidth="1"/>
    <col min="13058" max="13058" width="62.6640625" style="29" customWidth="1"/>
    <col min="13059" max="13059" width="24.5" style="29" customWidth="1"/>
    <col min="13060" max="13060" width="18.5" style="29" customWidth="1"/>
    <col min="13061" max="13061" width="17.5" style="29" customWidth="1"/>
    <col min="13062" max="13062" width="19.6640625" style="29" customWidth="1"/>
    <col min="13063" max="13063" width="25" style="29" customWidth="1"/>
    <col min="13064" max="13064" width="17.1640625" style="29" customWidth="1"/>
    <col min="13065" max="13065" width="20" style="29" customWidth="1"/>
    <col min="13066" max="13066" width="14.33203125" style="29" customWidth="1"/>
    <col min="13067" max="13067" width="12.5" style="29" customWidth="1"/>
    <col min="13068" max="13070" width="9.33203125" style="29"/>
    <col min="13071" max="13071" width="13.33203125" style="29" customWidth="1"/>
    <col min="13072" max="13312" width="9.33203125" style="29"/>
    <col min="13313" max="13313" width="22.6640625" style="29" customWidth="1"/>
    <col min="13314" max="13314" width="62.6640625" style="29" customWidth="1"/>
    <col min="13315" max="13315" width="24.5" style="29" customWidth="1"/>
    <col min="13316" max="13316" width="18.5" style="29" customWidth="1"/>
    <col min="13317" max="13317" width="17.5" style="29" customWidth="1"/>
    <col min="13318" max="13318" width="19.6640625" style="29" customWidth="1"/>
    <col min="13319" max="13319" width="25" style="29" customWidth="1"/>
    <col min="13320" max="13320" width="17.1640625" style="29" customWidth="1"/>
    <col min="13321" max="13321" width="20" style="29" customWidth="1"/>
    <col min="13322" max="13322" width="14.33203125" style="29" customWidth="1"/>
    <col min="13323" max="13323" width="12.5" style="29" customWidth="1"/>
    <col min="13324" max="13326" width="9.33203125" style="29"/>
    <col min="13327" max="13327" width="13.33203125" style="29" customWidth="1"/>
    <col min="13328" max="13568" width="9.33203125" style="29"/>
    <col min="13569" max="13569" width="22.6640625" style="29" customWidth="1"/>
    <col min="13570" max="13570" width="62.6640625" style="29" customWidth="1"/>
    <col min="13571" max="13571" width="24.5" style="29" customWidth="1"/>
    <col min="13572" max="13572" width="18.5" style="29" customWidth="1"/>
    <col min="13573" max="13573" width="17.5" style="29" customWidth="1"/>
    <col min="13574" max="13574" width="19.6640625" style="29" customWidth="1"/>
    <col min="13575" max="13575" width="25" style="29" customWidth="1"/>
    <col min="13576" max="13576" width="17.1640625" style="29" customWidth="1"/>
    <col min="13577" max="13577" width="20" style="29" customWidth="1"/>
    <col min="13578" max="13578" width="14.33203125" style="29" customWidth="1"/>
    <col min="13579" max="13579" width="12.5" style="29" customWidth="1"/>
    <col min="13580" max="13582" width="9.33203125" style="29"/>
    <col min="13583" max="13583" width="13.33203125" style="29" customWidth="1"/>
    <col min="13584" max="13824" width="9.33203125" style="29"/>
    <col min="13825" max="13825" width="22.6640625" style="29" customWidth="1"/>
    <col min="13826" max="13826" width="62.6640625" style="29" customWidth="1"/>
    <col min="13827" max="13827" width="24.5" style="29" customWidth="1"/>
    <col min="13828" max="13828" width="18.5" style="29" customWidth="1"/>
    <col min="13829" max="13829" width="17.5" style="29" customWidth="1"/>
    <col min="13830" max="13830" width="19.6640625" style="29" customWidth="1"/>
    <col min="13831" max="13831" width="25" style="29" customWidth="1"/>
    <col min="13832" max="13832" width="17.1640625" style="29" customWidth="1"/>
    <col min="13833" max="13833" width="20" style="29" customWidth="1"/>
    <col min="13834" max="13834" width="14.33203125" style="29" customWidth="1"/>
    <col min="13835" max="13835" width="12.5" style="29" customWidth="1"/>
    <col min="13836" max="13838" width="9.33203125" style="29"/>
    <col min="13839" max="13839" width="13.33203125" style="29" customWidth="1"/>
    <col min="13840" max="14080" width="9.33203125" style="29"/>
    <col min="14081" max="14081" width="22.6640625" style="29" customWidth="1"/>
    <col min="14082" max="14082" width="62.6640625" style="29" customWidth="1"/>
    <col min="14083" max="14083" width="24.5" style="29" customWidth="1"/>
    <col min="14084" max="14084" width="18.5" style="29" customWidth="1"/>
    <col min="14085" max="14085" width="17.5" style="29" customWidth="1"/>
    <col min="14086" max="14086" width="19.6640625" style="29" customWidth="1"/>
    <col min="14087" max="14087" width="25" style="29" customWidth="1"/>
    <col min="14088" max="14088" width="17.1640625" style="29" customWidth="1"/>
    <col min="14089" max="14089" width="20" style="29" customWidth="1"/>
    <col min="14090" max="14090" width="14.33203125" style="29" customWidth="1"/>
    <col min="14091" max="14091" width="12.5" style="29" customWidth="1"/>
    <col min="14092" max="14094" width="9.33203125" style="29"/>
    <col min="14095" max="14095" width="13.33203125" style="29" customWidth="1"/>
    <col min="14096" max="14336" width="9.33203125" style="29"/>
    <col min="14337" max="14337" width="22.6640625" style="29" customWidth="1"/>
    <col min="14338" max="14338" width="62.6640625" style="29" customWidth="1"/>
    <col min="14339" max="14339" width="24.5" style="29" customWidth="1"/>
    <col min="14340" max="14340" width="18.5" style="29" customWidth="1"/>
    <col min="14341" max="14341" width="17.5" style="29" customWidth="1"/>
    <col min="14342" max="14342" width="19.6640625" style="29" customWidth="1"/>
    <col min="14343" max="14343" width="25" style="29" customWidth="1"/>
    <col min="14344" max="14344" width="17.1640625" style="29" customWidth="1"/>
    <col min="14345" max="14345" width="20" style="29" customWidth="1"/>
    <col min="14346" max="14346" width="14.33203125" style="29" customWidth="1"/>
    <col min="14347" max="14347" width="12.5" style="29" customWidth="1"/>
    <col min="14348" max="14350" width="9.33203125" style="29"/>
    <col min="14351" max="14351" width="13.33203125" style="29" customWidth="1"/>
    <col min="14352" max="14592" width="9.33203125" style="29"/>
    <col min="14593" max="14593" width="22.6640625" style="29" customWidth="1"/>
    <col min="14594" max="14594" width="62.6640625" style="29" customWidth="1"/>
    <col min="14595" max="14595" width="24.5" style="29" customWidth="1"/>
    <col min="14596" max="14596" width="18.5" style="29" customWidth="1"/>
    <col min="14597" max="14597" width="17.5" style="29" customWidth="1"/>
    <col min="14598" max="14598" width="19.6640625" style="29" customWidth="1"/>
    <col min="14599" max="14599" width="25" style="29" customWidth="1"/>
    <col min="14600" max="14600" width="17.1640625" style="29" customWidth="1"/>
    <col min="14601" max="14601" width="20" style="29" customWidth="1"/>
    <col min="14602" max="14602" width="14.33203125" style="29" customWidth="1"/>
    <col min="14603" max="14603" width="12.5" style="29" customWidth="1"/>
    <col min="14604" max="14606" width="9.33203125" style="29"/>
    <col min="14607" max="14607" width="13.33203125" style="29" customWidth="1"/>
    <col min="14608" max="14848" width="9.33203125" style="29"/>
    <col min="14849" max="14849" width="22.6640625" style="29" customWidth="1"/>
    <col min="14850" max="14850" width="62.6640625" style="29" customWidth="1"/>
    <col min="14851" max="14851" width="24.5" style="29" customWidth="1"/>
    <col min="14852" max="14852" width="18.5" style="29" customWidth="1"/>
    <col min="14853" max="14853" width="17.5" style="29" customWidth="1"/>
    <col min="14854" max="14854" width="19.6640625" style="29" customWidth="1"/>
    <col min="14855" max="14855" width="25" style="29" customWidth="1"/>
    <col min="14856" max="14856" width="17.1640625" style="29" customWidth="1"/>
    <col min="14857" max="14857" width="20" style="29" customWidth="1"/>
    <col min="14858" max="14858" width="14.33203125" style="29" customWidth="1"/>
    <col min="14859" max="14859" width="12.5" style="29" customWidth="1"/>
    <col min="14860" max="14862" width="9.33203125" style="29"/>
    <col min="14863" max="14863" width="13.33203125" style="29" customWidth="1"/>
    <col min="14864" max="15104" width="9.33203125" style="29"/>
    <col min="15105" max="15105" width="22.6640625" style="29" customWidth="1"/>
    <col min="15106" max="15106" width="62.6640625" style="29" customWidth="1"/>
    <col min="15107" max="15107" width="24.5" style="29" customWidth="1"/>
    <col min="15108" max="15108" width="18.5" style="29" customWidth="1"/>
    <col min="15109" max="15109" width="17.5" style="29" customWidth="1"/>
    <col min="15110" max="15110" width="19.6640625" style="29" customWidth="1"/>
    <col min="15111" max="15111" width="25" style="29" customWidth="1"/>
    <col min="15112" max="15112" width="17.1640625" style="29" customWidth="1"/>
    <col min="15113" max="15113" width="20" style="29" customWidth="1"/>
    <col min="15114" max="15114" width="14.33203125" style="29" customWidth="1"/>
    <col min="15115" max="15115" width="12.5" style="29" customWidth="1"/>
    <col min="15116" max="15118" width="9.33203125" style="29"/>
    <col min="15119" max="15119" width="13.33203125" style="29" customWidth="1"/>
    <col min="15120" max="15360" width="9.33203125" style="29"/>
    <col min="15361" max="15361" width="22.6640625" style="29" customWidth="1"/>
    <col min="15362" max="15362" width="62.6640625" style="29" customWidth="1"/>
    <col min="15363" max="15363" width="24.5" style="29" customWidth="1"/>
    <col min="15364" max="15364" width="18.5" style="29" customWidth="1"/>
    <col min="15365" max="15365" width="17.5" style="29" customWidth="1"/>
    <col min="15366" max="15366" width="19.6640625" style="29" customWidth="1"/>
    <col min="15367" max="15367" width="25" style="29" customWidth="1"/>
    <col min="15368" max="15368" width="17.1640625" style="29" customWidth="1"/>
    <col min="15369" max="15369" width="20" style="29" customWidth="1"/>
    <col min="15370" max="15370" width="14.33203125" style="29" customWidth="1"/>
    <col min="15371" max="15371" width="12.5" style="29" customWidth="1"/>
    <col min="15372" max="15374" width="9.33203125" style="29"/>
    <col min="15375" max="15375" width="13.33203125" style="29" customWidth="1"/>
    <col min="15376" max="15616" width="9.33203125" style="29"/>
    <col min="15617" max="15617" width="22.6640625" style="29" customWidth="1"/>
    <col min="15618" max="15618" width="62.6640625" style="29" customWidth="1"/>
    <col min="15619" max="15619" width="24.5" style="29" customWidth="1"/>
    <col min="15620" max="15620" width="18.5" style="29" customWidth="1"/>
    <col min="15621" max="15621" width="17.5" style="29" customWidth="1"/>
    <col min="15622" max="15622" width="19.6640625" style="29" customWidth="1"/>
    <col min="15623" max="15623" width="25" style="29" customWidth="1"/>
    <col min="15624" max="15624" width="17.1640625" style="29" customWidth="1"/>
    <col min="15625" max="15625" width="20" style="29" customWidth="1"/>
    <col min="15626" max="15626" width="14.33203125" style="29" customWidth="1"/>
    <col min="15627" max="15627" width="12.5" style="29" customWidth="1"/>
    <col min="15628" max="15630" width="9.33203125" style="29"/>
    <col min="15631" max="15631" width="13.33203125" style="29" customWidth="1"/>
    <col min="15632" max="15872" width="9.33203125" style="29"/>
    <col min="15873" max="15873" width="22.6640625" style="29" customWidth="1"/>
    <col min="15874" max="15874" width="62.6640625" style="29" customWidth="1"/>
    <col min="15875" max="15875" width="24.5" style="29" customWidth="1"/>
    <col min="15876" max="15876" width="18.5" style="29" customWidth="1"/>
    <col min="15877" max="15877" width="17.5" style="29" customWidth="1"/>
    <col min="15878" max="15878" width="19.6640625" style="29" customWidth="1"/>
    <col min="15879" max="15879" width="25" style="29" customWidth="1"/>
    <col min="15880" max="15880" width="17.1640625" style="29" customWidth="1"/>
    <col min="15881" max="15881" width="20" style="29" customWidth="1"/>
    <col min="15882" max="15882" width="14.33203125" style="29" customWidth="1"/>
    <col min="15883" max="15883" width="12.5" style="29" customWidth="1"/>
    <col min="15884" max="15886" width="9.33203125" style="29"/>
    <col min="15887" max="15887" width="13.33203125" style="29" customWidth="1"/>
    <col min="15888" max="16128" width="9.33203125" style="29"/>
    <col min="16129" max="16129" width="22.6640625" style="29" customWidth="1"/>
    <col min="16130" max="16130" width="62.6640625" style="29" customWidth="1"/>
    <col min="16131" max="16131" width="24.5" style="29" customWidth="1"/>
    <col min="16132" max="16132" width="18.5" style="29" customWidth="1"/>
    <col min="16133" max="16133" width="17.5" style="29" customWidth="1"/>
    <col min="16134" max="16134" width="19.6640625" style="29" customWidth="1"/>
    <col min="16135" max="16135" width="25" style="29" customWidth="1"/>
    <col min="16136" max="16136" width="17.1640625" style="29" customWidth="1"/>
    <col min="16137" max="16137" width="20" style="29" customWidth="1"/>
    <col min="16138" max="16138" width="14.33203125" style="29" customWidth="1"/>
    <col min="16139" max="16139" width="12.5" style="29" customWidth="1"/>
    <col min="16140" max="16142" width="9.33203125" style="29"/>
    <col min="16143" max="16143" width="13.33203125" style="29" customWidth="1"/>
    <col min="16144" max="16384" width="9.33203125" style="29"/>
  </cols>
  <sheetData>
    <row r="1" spans="1:15" ht="20.25" x14ac:dyDescent="0.2">
      <c r="A1" s="66" t="s">
        <v>82</v>
      </c>
      <c r="B1" s="66"/>
      <c r="C1" s="66"/>
      <c r="D1" s="66"/>
      <c r="E1" s="66"/>
      <c r="F1" s="66"/>
      <c r="G1" s="66"/>
      <c r="K1" s="30"/>
    </row>
    <row r="2" spans="1:15" ht="20.25" x14ac:dyDescent="0.2">
      <c r="A2" s="66" t="s">
        <v>83</v>
      </c>
      <c r="B2" s="66"/>
      <c r="C2" s="66"/>
      <c r="D2" s="66"/>
      <c r="E2" s="66"/>
      <c r="F2" s="66"/>
      <c r="G2" s="66"/>
      <c r="K2" s="30"/>
    </row>
    <row r="3" spans="1:15" ht="21" customHeight="1" x14ac:dyDescent="0.2">
      <c r="B3" s="31"/>
      <c r="C3" s="31"/>
      <c r="D3" s="31"/>
      <c r="E3" s="31"/>
      <c r="F3" s="31"/>
      <c r="G3" s="32" t="s">
        <v>69</v>
      </c>
      <c r="K3" s="30"/>
    </row>
    <row r="4" spans="1:15" ht="35.25" customHeight="1" x14ac:dyDescent="0.2">
      <c r="A4" s="67" t="s">
        <v>63</v>
      </c>
      <c r="B4" s="69" t="s">
        <v>84</v>
      </c>
      <c r="C4" s="69" t="s">
        <v>245</v>
      </c>
      <c r="D4" s="69"/>
      <c r="E4" s="69"/>
      <c r="F4" s="57" t="s">
        <v>247</v>
      </c>
      <c r="G4" s="70" t="s">
        <v>72</v>
      </c>
      <c r="I4" s="71"/>
      <c r="J4" s="71"/>
      <c r="K4" s="71"/>
      <c r="L4" s="71"/>
      <c r="M4" s="71"/>
      <c r="N4" s="71"/>
      <c r="O4" s="71"/>
    </row>
    <row r="5" spans="1:15" ht="66.75" customHeight="1" x14ac:dyDescent="0.2">
      <c r="A5" s="68"/>
      <c r="B5" s="68"/>
      <c r="C5" s="57" t="s">
        <v>244</v>
      </c>
      <c r="D5" s="57" t="s">
        <v>68</v>
      </c>
      <c r="E5" s="57" t="s">
        <v>71</v>
      </c>
      <c r="F5" s="57" t="s">
        <v>68</v>
      </c>
      <c r="G5" s="70"/>
      <c r="H5" s="33"/>
      <c r="I5" s="71"/>
      <c r="J5" s="71"/>
      <c r="K5" s="71"/>
      <c r="L5" s="71"/>
      <c r="M5" s="71"/>
      <c r="N5" s="71"/>
      <c r="O5" s="71"/>
    </row>
    <row r="6" spans="1:15" ht="11.25" customHeight="1" x14ac:dyDescent="0.2">
      <c r="A6" s="34">
        <v>1</v>
      </c>
      <c r="B6" s="35">
        <v>2</v>
      </c>
      <c r="C6" s="34">
        <v>3</v>
      </c>
      <c r="D6" s="34">
        <v>4</v>
      </c>
      <c r="E6" s="35">
        <v>5</v>
      </c>
      <c r="F6" s="35">
        <v>6</v>
      </c>
      <c r="G6" s="35">
        <v>7</v>
      </c>
      <c r="H6" s="33"/>
      <c r="I6" s="71"/>
      <c r="J6" s="71"/>
      <c r="K6" s="71"/>
      <c r="L6" s="71"/>
      <c r="M6" s="71"/>
      <c r="N6" s="71"/>
      <c r="O6" s="71"/>
    </row>
    <row r="7" spans="1:15" ht="18.75" x14ac:dyDescent="0.2">
      <c r="A7" s="36" t="s">
        <v>85</v>
      </c>
      <c r="B7" s="37" t="s">
        <v>86</v>
      </c>
      <c r="C7" s="38">
        <f>SUM(C8:C16)</f>
        <v>9465887.4000000004</v>
      </c>
      <c r="D7" s="38">
        <f t="shared" ref="D7:F7" si="0">SUM(D8:D16)</f>
        <v>3488981.1</v>
      </c>
      <c r="E7" s="38">
        <f t="shared" ref="E7:E71" si="1">D7/C7*100</f>
        <v>36.858468229824922</v>
      </c>
      <c r="F7" s="38">
        <f t="shared" si="0"/>
        <v>3250257.1000000006</v>
      </c>
      <c r="G7" s="38">
        <f>D7/F7*100</f>
        <v>107.34477281812566</v>
      </c>
      <c r="H7" s="33"/>
      <c r="I7" s="72"/>
      <c r="J7" s="72"/>
      <c r="K7" s="72"/>
      <c r="L7" s="72"/>
      <c r="M7" s="72"/>
      <c r="N7" s="72"/>
      <c r="O7" s="72"/>
    </row>
    <row r="8" spans="1:15" ht="52.5" customHeight="1" x14ac:dyDescent="0.2">
      <c r="A8" s="39" t="s">
        <v>87</v>
      </c>
      <c r="B8" s="40" t="s">
        <v>88</v>
      </c>
      <c r="C8" s="41">
        <v>218431.7</v>
      </c>
      <c r="D8" s="41">
        <v>91682.2</v>
      </c>
      <c r="E8" s="41">
        <f t="shared" si="1"/>
        <v>41.972937078272061</v>
      </c>
      <c r="F8" s="41">
        <v>94631</v>
      </c>
      <c r="G8" s="41">
        <f t="shared" ref="G8:G71" si="2">D8/F8*100</f>
        <v>96.883896397586412</v>
      </c>
      <c r="H8" s="33"/>
      <c r="I8" s="72"/>
      <c r="J8" s="72"/>
      <c r="K8" s="72"/>
      <c r="L8" s="72"/>
      <c r="M8" s="72"/>
      <c r="N8" s="72"/>
      <c r="O8" s="72"/>
    </row>
    <row r="9" spans="1:15" ht="68.25" customHeight="1" x14ac:dyDescent="0.2">
      <c r="A9" s="39" t="s">
        <v>89</v>
      </c>
      <c r="B9" s="40" t="s">
        <v>90</v>
      </c>
      <c r="C9" s="41">
        <v>400309.6</v>
      </c>
      <c r="D9" s="41">
        <v>177913.1</v>
      </c>
      <c r="E9" s="41">
        <f t="shared" si="1"/>
        <v>44.443875440409123</v>
      </c>
      <c r="F9" s="41">
        <v>170320.3</v>
      </c>
      <c r="G9" s="41">
        <f t="shared" si="2"/>
        <v>104.45795363206854</v>
      </c>
      <c r="H9" s="33"/>
      <c r="I9" s="72"/>
      <c r="J9" s="72"/>
      <c r="K9" s="72"/>
      <c r="L9" s="72"/>
      <c r="M9" s="72"/>
      <c r="N9" s="72"/>
      <c r="O9" s="72"/>
    </row>
    <row r="10" spans="1:15" ht="69" customHeight="1" x14ac:dyDescent="0.2">
      <c r="A10" s="39" t="s">
        <v>91</v>
      </c>
      <c r="B10" s="40" t="s">
        <v>92</v>
      </c>
      <c r="C10" s="41">
        <v>2303902</v>
      </c>
      <c r="D10" s="41">
        <v>1086769.5</v>
      </c>
      <c r="E10" s="41">
        <f t="shared" si="1"/>
        <v>47.170821501956247</v>
      </c>
      <c r="F10" s="41">
        <v>1025175.3</v>
      </c>
      <c r="G10" s="41">
        <f t="shared" si="2"/>
        <v>106.00816270153992</v>
      </c>
      <c r="H10" s="33"/>
      <c r="I10" s="42"/>
      <c r="K10" s="30"/>
    </row>
    <row r="11" spans="1:15" ht="21.75" customHeight="1" x14ac:dyDescent="0.2">
      <c r="A11" s="39" t="s">
        <v>93</v>
      </c>
      <c r="B11" s="40" t="s">
        <v>94</v>
      </c>
      <c r="C11" s="41">
        <v>375688.3</v>
      </c>
      <c r="D11" s="41">
        <v>156569.29999999999</v>
      </c>
      <c r="E11" s="41">
        <f t="shared" si="1"/>
        <v>41.675319673250407</v>
      </c>
      <c r="F11" s="41">
        <v>139704.1</v>
      </c>
      <c r="G11" s="41">
        <f t="shared" si="2"/>
        <v>112.07208664598963</v>
      </c>
      <c r="I11" s="42"/>
      <c r="K11" s="30"/>
    </row>
    <row r="12" spans="1:15" ht="47.25" x14ac:dyDescent="0.2">
      <c r="A12" s="39" t="s">
        <v>95</v>
      </c>
      <c r="B12" s="40" t="s">
        <v>96</v>
      </c>
      <c r="C12" s="41">
        <v>683614.3</v>
      </c>
      <c r="D12" s="41">
        <v>315021.40000000002</v>
      </c>
      <c r="E12" s="41">
        <f t="shared" si="1"/>
        <v>46.08174521802718</v>
      </c>
      <c r="F12" s="41">
        <v>295339.2</v>
      </c>
      <c r="G12" s="41">
        <f t="shared" si="2"/>
        <v>106.66426942309046</v>
      </c>
      <c r="I12" s="42"/>
      <c r="K12" s="30"/>
    </row>
    <row r="13" spans="1:15" ht="33.75" customHeight="1" x14ac:dyDescent="0.2">
      <c r="A13" s="39" t="s">
        <v>97</v>
      </c>
      <c r="B13" s="40" t="s">
        <v>98</v>
      </c>
      <c r="C13" s="41">
        <v>182552.2</v>
      </c>
      <c r="D13" s="41">
        <v>44784.6</v>
      </c>
      <c r="E13" s="41">
        <f t="shared" si="1"/>
        <v>24.532489885084921</v>
      </c>
      <c r="F13" s="41">
        <v>40129.599999999999</v>
      </c>
      <c r="G13" s="41">
        <f t="shared" si="2"/>
        <v>111.59991627128105</v>
      </c>
      <c r="I13" s="42"/>
      <c r="K13" s="30"/>
    </row>
    <row r="14" spans="1:15" ht="20.25" customHeight="1" x14ac:dyDescent="0.2">
      <c r="A14" s="39" t="s">
        <v>99</v>
      </c>
      <c r="B14" s="40" t="s">
        <v>100</v>
      </c>
      <c r="C14" s="41">
        <v>140850.4</v>
      </c>
      <c r="D14" s="41"/>
      <c r="E14" s="41">
        <f t="shared" si="1"/>
        <v>0</v>
      </c>
      <c r="F14" s="41"/>
      <c r="G14" s="41"/>
      <c r="I14" s="42"/>
      <c r="K14" s="30"/>
    </row>
    <row r="15" spans="1:15" ht="36.75" customHeight="1" x14ac:dyDescent="0.2">
      <c r="A15" s="39" t="s">
        <v>101</v>
      </c>
      <c r="B15" s="43" t="s">
        <v>102</v>
      </c>
      <c r="C15" s="41">
        <v>197.3</v>
      </c>
      <c r="D15" s="41">
        <v>59.2</v>
      </c>
      <c r="E15" s="41">
        <f t="shared" si="1"/>
        <v>30.005068423720221</v>
      </c>
      <c r="F15" s="41">
        <v>88.5</v>
      </c>
      <c r="G15" s="41">
        <f t="shared" si="2"/>
        <v>66.89265536723164</v>
      </c>
      <c r="I15" s="42"/>
      <c r="K15" s="30"/>
    </row>
    <row r="16" spans="1:15" ht="15.75" x14ac:dyDescent="0.2">
      <c r="A16" s="39" t="s">
        <v>103</v>
      </c>
      <c r="B16" s="40" t="s">
        <v>104</v>
      </c>
      <c r="C16" s="41">
        <v>5160341.6000000006</v>
      </c>
      <c r="D16" s="41">
        <v>1616181.8</v>
      </c>
      <c r="E16" s="41">
        <f t="shared" si="1"/>
        <v>31.319279328329735</v>
      </c>
      <c r="F16" s="41">
        <v>1484869.1</v>
      </c>
      <c r="G16" s="41">
        <f t="shared" si="2"/>
        <v>108.84338558866907</v>
      </c>
      <c r="I16" s="42"/>
      <c r="K16" s="30"/>
    </row>
    <row r="17" spans="1:9" s="84" customFormat="1" ht="15.75" x14ac:dyDescent="0.2">
      <c r="A17" s="83" t="s">
        <v>105</v>
      </c>
      <c r="B17" s="45" t="s">
        <v>106</v>
      </c>
      <c r="C17" s="38">
        <f>C18+C19</f>
        <v>48759.799999999996</v>
      </c>
      <c r="D17" s="38">
        <f t="shared" ref="D17:F17" si="3">D18+D19</f>
        <v>19047.2</v>
      </c>
      <c r="E17" s="38">
        <f t="shared" si="1"/>
        <v>39.063326756877601</v>
      </c>
      <c r="F17" s="38">
        <f t="shared" si="3"/>
        <v>19197.5</v>
      </c>
      <c r="G17" s="38">
        <f t="shared" si="2"/>
        <v>99.21708555801537</v>
      </c>
      <c r="I17" s="85"/>
    </row>
    <row r="18" spans="1:9" s="84" customFormat="1" ht="21" customHeight="1" x14ac:dyDescent="0.2">
      <c r="A18" s="86" t="s">
        <v>107</v>
      </c>
      <c r="B18" s="46" t="s">
        <v>108</v>
      </c>
      <c r="C18" s="41">
        <v>45093.1</v>
      </c>
      <c r="D18" s="47">
        <v>18938</v>
      </c>
      <c r="E18" s="41">
        <f t="shared" si="1"/>
        <v>41.997556167129787</v>
      </c>
      <c r="F18" s="41">
        <v>17987.7</v>
      </c>
      <c r="G18" s="41">
        <f t="shared" si="2"/>
        <v>105.28305453170776</v>
      </c>
      <c r="I18" s="85"/>
    </row>
    <row r="19" spans="1:9" s="84" customFormat="1" ht="15.75" x14ac:dyDescent="0.2">
      <c r="A19" s="86" t="s">
        <v>109</v>
      </c>
      <c r="B19" s="46" t="s">
        <v>110</v>
      </c>
      <c r="C19" s="41">
        <v>3666.7</v>
      </c>
      <c r="D19" s="47">
        <v>109.2</v>
      </c>
      <c r="E19" s="41">
        <f t="shared" si="1"/>
        <v>2.9781547440477816</v>
      </c>
      <c r="F19" s="41">
        <v>1209.8</v>
      </c>
      <c r="G19" s="41">
        <f t="shared" si="2"/>
        <v>9.0262853364192424</v>
      </c>
      <c r="I19" s="85"/>
    </row>
    <row r="20" spans="1:9" s="84" customFormat="1" ht="31.5" x14ac:dyDescent="0.2">
      <c r="A20" s="83" t="s">
        <v>111</v>
      </c>
      <c r="B20" s="45" t="s">
        <v>112</v>
      </c>
      <c r="C20" s="38">
        <f>SUM(C21:C25)</f>
        <v>740371.5</v>
      </c>
      <c r="D20" s="38">
        <f t="shared" ref="D20:F20" si="4">SUM(D21:D25)</f>
        <v>281826.10000000003</v>
      </c>
      <c r="E20" s="38">
        <f t="shared" si="1"/>
        <v>38.065498199214858</v>
      </c>
      <c r="F20" s="38">
        <f t="shared" si="4"/>
        <v>271699</v>
      </c>
      <c r="G20" s="38">
        <f t="shared" si="2"/>
        <v>103.72732325109773</v>
      </c>
      <c r="I20" s="85"/>
    </row>
    <row r="21" spans="1:9" s="84" customFormat="1" ht="15.75" x14ac:dyDescent="0.2">
      <c r="A21" s="86" t="s">
        <v>113</v>
      </c>
      <c r="B21" s="46" t="s">
        <v>114</v>
      </c>
      <c r="C21" s="41">
        <v>219605.7</v>
      </c>
      <c r="D21" s="47">
        <v>68296.7</v>
      </c>
      <c r="E21" s="41">
        <f t="shared" si="1"/>
        <v>31.099693678260625</v>
      </c>
      <c r="F21" s="41">
        <v>67417.3</v>
      </c>
      <c r="G21" s="41">
        <f t="shared" si="2"/>
        <v>101.30441296225152</v>
      </c>
      <c r="I21" s="85"/>
    </row>
    <row r="22" spans="1:9" s="84" customFormat="1" ht="47.25" x14ac:dyDescent="0.2">
      <c r="A22" s="86" t="s">
        <v>115</v>
      </c>
      <c r="B22" s="46" t="s">
        <v>116</v>
      </c>
      <c r="C22" s="41">
        <v>384257.8</v>
      </c>
      <c r="D22" s="47">
        <v>152754.4</v>
      </c>
      <c r="E22" s="41">
        <f t="shared" si="1"/>
        <v>39.753103255158386</v>
      </c>
      <c r="F22" s="41">
        <v>151441</v>
      </c>
      <c r="G22" s="41">
        <f t="shared" si="2"/>
        <v>100.8672684411751</v>
      </c>
      <c r="I22" s="85"/>
    </row>
    <row r="23" spans="1:9" s="84" customFormat="1" ht="15.75" x14ac:dyDescent="0.2">
      <c r="A23" s="86" t="s">
        <v>117</v>
      </c>
      <c r="B23" s="46" t="s">
        <v>118</v>
      </c>
      <c r="C23" s="41">
        <v>121213.4</v>
      </c>
      <c r="D23" s="47">
        <v>57505.9</v>
      </c>
      <c r="E23" s="41">
        <f t="shared" si="1"/>
        <v>47.441866988303275</v>
      </c>
      <c r="F23" s="41">
        <v>48540.5</v>
      </c>
      <c r="G23" s="41">
        <f t="shared" si="2"/>
        <v>118.46993747489209</v>
      </c>
      <c r="I23" s="85"/>
    </row>
    <row r="24" spans="1:9" s="84" customFormat="1" ht="15.75" x14ac:dyDescent="0.2">
      <c r="A24" s="86" t="s">
        <v>119</v>
      </c>
      <c r="B24" s="46" t="s">
        <v>120</v>
      </c>
      <c r="C24" s="41">
        <v>13500</v>
      </c>
      <c r="D24" s="47">
        <v>2709.7</v>
      </c>
      <c r="E24" s="41">
        <f t="shared" si="1"/>
        <v>20.071851851851854</v>
      </c>
      <c r="F24" s="41">
        <v>3693.9</v>
      </c>
      <c r="G24" s="41">
        <f t="shared" si="2"/>
        <v>73.356073526624968</v>
      </c>
    </row>
    <row r="25" spans="1:9" s="84" customFormat="1" ht="31.5" x14ac:dyDescent="0.2">
      <c r="A25" s="86" t="s">
        <v>121</v>
      </c>
      <c r="B25" s="46" t="s">
        <v>122</v>
      </c>
      <c r="C25" s="41">
        <v>1794.6</v>
      </c>
      <c r="D25" s="47">
        <v>559.4</v>
      </c>
      <c r="E25" s="41">
        <f t="shared" si="1"/>
        <v>31.171291652735988</v>
      </c>
      <c r="F25" s="41">
        <v>606.29999999999995</v>
      </c>
      <c r="G25" s="41">
        <f t="shared" si="2"/>
        <v>92.264555500577274</v>
      </c>
    </row>
    <row r="26" spans="1:9" s="84" customFormat="1" ht="15.75" x14ac:dyDescent="0.2">
      <c r="A26" s="83" t="s">
        <v>123</v>
      </c>
      <c r="B26" s="45" t="s">
        <v>124</v>
      </c>
      <c r="C26" s="38">
        <f>SUM(C27:C36)</f>
        <v>20810791.000000004</v>
      </c>
      <c r="D26" s="38">
        <f t="shared" ref="D26:F26" si="5">SUM(D27:D36)</f>
        <v>7705968.5</v>
      </c>
      <c r="E26" s="38">
        <f t="shared" si="1"/>
        <v>37.028715054607964</v>
      </c>
      <c r="F26" s="38">
        <f t="shared" si="5"/>
        <v>6737546.5999999996</v>
      </c>
      <c r="G26" s="38">
        <f t="shared" si="2"/>
        <v>114.37350949082861</v>
      </c>
    </row>
    <row r="27" spans="1:9" s="84" customFormat="1" ht="15.75" x14ac:dyDescent="0.2">
      <c r="A27" s="86" t="s">
        <v>125</v>
      </c>
      <c r="B27" s="46" t="s">
        <v>126</v>
      </c>
      <c r="C27" s="41">
        <v>324324.7</v>
      </c>
      <c r="D27" s="41">
        <v>117287.9</v>
      </c>
      <c r="E27" s="41">
        <f t="shared" si="1"/>
        <v>36.163727277015902</v>
      </c>
      <c r="F27" s="41">
        <v>147990.1</v>
      </c>
      <c r="G27" s="41">
        <f t="shared" si="2"/>
        <v>79.253882523222828</v>
      </c>
    </row>
    <row r="28" spans="1:9" s="84" customFormat="1" ht="15.75" x14ac:dyDescent="0.2">
      <c r="A28" s="86" t="s">
        <v>127</v>
      </c>
      <c r="B28" s="46" t="s">
        <v>128</v>
      </c>
      <c r="C28" s="41">
        <v>90110.1</v>
      </c>
      <c r="D28" s="41">
        <v>512.29999999999995</v>
      </c>
      <c r="E28" s="41">
        <f t="shared" si="1"/>
        <v>0.56852672452921471</v>
      </c>
      <c r="F28" s="41">
        <v>543.9</v>
      </c>
      <c r="G28" s="41">
        <f t="shared" si="2"/>
        <v>94.190108475822754</v>
      </c>
      <c r="H28" s="48"/>
    </row>
    <row r="29" spans="1:9" s="84" customFormat="1" ht="15.75" x14ac:dyDescent="0.2">
      <c r="A29" s="86" t="s">
        <v>129</v>
      </c>
      <c r="B29" s="46" t="s">
        <v>130</v>
      </c>
      <c r="C29" s="41">
        <v>2435557.7000000002</v>
      </c>
      <c r="D29" s="41">
        <v>1327387.6000000001</v>
      </c>
      <c r="E29" s="41">
        <f t="shared" si="1"/>
        <v>54.500355298501034</v>
      </c>
      <c r="F29" s="41">
        <v>1128411.8999999999</v>
      </c>
      <c r="G29" s="41">
        <f t="shared" si="2"/>
        <v>117.6332507659659</v>
      </c>
    </row>
    <row r="30" spans="1:9" s="84" customFormat="1" ht="15.75" x14ac:dyDescent="0.25">
      <c r="A30" s="86" t="s">
        <v>131</v>
      </c>
      <c r="B30" s="46" t="s">
        <v>132</v>
      </c>
      <c r="C30" s="41">
        <v>541366.6</v>
      </c>
      <c r="D30" s="41">
        <v>249458.9</v>
      </c>
      <c r="E30" s="41">
        <f t="shared" si="1"/>
        <v>46.079477381870255</v>
      </c>
      <c r="F30" s="41">
        <v>111266.9</v>
      </c>
      <c r="G30" s="90" t="s">
        <v>252</v>
      </c>
    </row>
    <row r="31" spans="1:9" s="84" customFormat="1" ht="15.75" x14ac:dyDescent="0.2">
      <c r="A31" s="86" t="s">
        <v>133</v>
      </c>
      <c r="B31" s="46" t="s">
        <v>134</v>
      </c>
      <c r="C31" s="41">
        <v>319759.59999999998</v>
      </c>
      <c r="D31" s="41">
        <v>202206.6</v>
      </c>
      <c r="E31" s="41">
        <f t="shared" si="1"/>
        <v>63.237069348347951</v>
      </c>
      <c r="F31" s="41">
        <v>141272.5</v>
      </c>
      <c r="G31" s="41">
        <f t="shared" si="2"/>
        <v>143.13231520642731</v>
      </c>
    </row>
    <row r="32" spans="1:9" s="84" customFormat="1" ht="15.75" x14ac:dyDescent="0.2">
      <c r="A32" s="86" t="s">
        <v>135</v>
      </c>
      <c r="B32" s="46" t="s">
        <v>136</v>
      </c>
      <c r="C32" s="41">
        <v>637446.9</v>
      </c>
      <c r="D32" s="41">
        <v>360171.6</v>
      </c>
      <c r="E32" s="41">
        <f t="shared" si="1"/>
        <v>56.502212184261936</v>
      </c>
      <c r="F32" s="41">
        <v>372645.9</v>
      </c>
      <c r="G32" s="41">
        <f t="shared" si="2"/>
        <v>96.652505770223144</v>
      </c>
    </row>
    <row r="33" spans="1:11" s="84" customFormat="1" ht="15.75" x14ac:dyDescent="0.2">
      <c r="A33" s="86" t="s">
        <v>137</v>
      </c>
      <c r="B33" s="46" t="s">
        <v>138</v>
      </c>
      <c r="C33" s="41">
        <v>15845519.300000001</v>
      </c>
      <c r="D33" s="41">
        <v>5281509.5999999996</v>
      </c>
      <c r="E33" s="41">
        <f t="shared" si="1"/>
        <v>33.331249673843125</v>
      </c>
      <c r="F33" s="41">
        <v>4633403.3</v>
      </c>
      <c r="G33" s="41">
        <f t="shared" si="2"/>
        <v>113.98769453114517</v>
      </c>
      <c r="H33" s="87"/>
      <c r="I33" s="87"/>
      <c r="J33" s="87"/>
      <c r="K33" s="87"/>
    </row>
    <row r="34" spans="1:11" s="84" customFormat="1" ht="15.75" x14ac:dyDescent="0.2">
      <c r="A34" s="86" t="s">
        <v>139</v>
      </c>
      <c r="B34" s="46" t="s">
        <v>140</v>
      </c>
      <c r="C34" s="41">
        <v>44618</v>
      </c>
      <c r="D34" s="41">
        <v>208</v>
      </c>
      <c r="E34" s="41">
        <f t="shared" si="1"/>
        <v>0.46617956878389888</v>
      </c>
      <c r="F34" s="41"/>
      <c r="G34" s="41"/>
      <c r="H34" s="87"/>
      <c r="I34" s="87"/>
      <c r="J34" s="87"/>
      <c r="K34" s="87"/>
    </row>
    <row r="35" spans="1:11" s="84" customFormat="1" ht="31.5" x14ac:dyDescent="0.2">
      <c r="A35" s="86" t="s">
        <v>141</v>
      </c>
      <c r="B35" s="46" t="s">
        <v>142</v>
      </c>
      <c r="C35" s="41">
        <v>6000</v>
      </c>
      <c r="D35" s="41"/>
      <c r="E35" s="41"/>
      <c r="F35" s="41"/>
      <c r="G35" s="41"/>
      <c r="H35" s="87"/>
      <c r="I35" s="87"/>
      <c r="J35" s="87"/>
      <c r="K35" s="87"/>
    </row>
    <row r="36" spans="1:11" s="84" customFormat="1" ht="30" customHeight="1" x14ac:dyDescent="0.2">
      <c r="A36" s="86" t="s">
        <v>143</v>
      </c>
      <c r="B36" s="46" t="s">
        <v>144</v>
      </c>
      <c r="C36" s="41">
        <v>566088.1</v>
      </c>
      <c r="D36" s="41">
        <v>167226</v>
      </c>
      <c r="E36" s="41">
        <f t="shared" si="1"/>
        <v>29.540631573071401</v>
      </c>
      <c r="F36" s="41">
        <v>202012.1</v>
      </c>
      <c r="G36" s="41">
        <f t="shared" si="2"/>
        <v>82.780189899515918</v>
      </c>
      <c r="H36" s="48"/>
      <c r="I36" s="87"/>
      <c r="J36" s="87"/>
      <c r="K36" s="87"/>
    </row>
    <row r="37" spans="1:11" s="84" customFormat="1" ht="15.75" x14ac:dyDescent="0.2">
      <c r="A37" s="83" t="s">
        <v>145</v>
      </c>
      <c r="B37" s="45" t="s">
        <v>146</v>
      </c>
      <c r="C37" s="38">
        <f>SUM(C38:C41)</f>
        <v>8263741.8000000007</v>
      </c>
      <c r="D37" s="38">
        <f t="shared" ref="D37:F37" si="6">SUM(D38:D41)</f>
        <v>1991785.2</v>
      </c>
      <c r="E37" s="38">
        <f t="shared" si="1"/>
        <v>24.102703692896114</v>
      </c>
      <c r="F37" s="38">
        <f t="shared" si="6"/>
        <v>1363267.2000000002</v>
      </c>
      <c r="G37" s="38">
        <f t="shared" si="2"/>
        <v>146.10380122106653</v>
      </c>
      <c r="H37" s="87"/>
      <c r="I37" s="87"/>
      <c r="J37" s="87"/>
      <c r="K37" s="87"/>
    </row>
    <row r="38" spans="1:11" s="84" customFormat="1" ht="15.75" x14ac:dyDescent="0.2">
      <c r="A38" s="86" t="s">
        <v>147</v>
      </c>
      <c r="B38" s="46" t="s">
        <v>148</v>
      </c>
      <c r="C38" s="41">
        <v>2946688.1</v>
      </c>
      <c r="D38" s="41">
        <v>329186.8</v>
      </c>
      <c r="E38" s="41">
        <f t="shared" si="1"/>
        <v>11.171416479402756</v>
      </c>
      <c r="F38" s="41">
        <v>224708.2</v>
      </c>
      <c r="G38" s="41">
        <f t="shared" si="2"/>
        <v>146.49523248372779</v>
      </c>
      <c r="H38" s="51"/>
      <c r="I38" s="87"/>
      <c r="J38" s="87"/>
      <c r="K38" s="87"/>
    </row>
    <row r="39" spans="1:11" s="84" customFormat="1" ht="15.75" x14ac:dyDescent="0.2">
      <c r="A39" s="86" t="s">
        <v>149</v>
      </c>
      <c r="B39" s="46" t="s">
        <v>150</v>
      </c>
      <c r="C39" s="41">
        <v>798023</v>
      </c>
      <c r="D39" s="41">
        <v>302686.59999999998</v>
      </c>
      <c r="E39" s="41">
        <f t="shared" si="1"/>
        <v>37.929558421248508</v>
      </c>
      <c r="F39" s="41">
        <v>142215.20000000001</v>
      </c>
      <c r="G39" s="41">
        <f t="shared" si="2"/>
        <v>212.83702445308234</v>
      </c>
      <c r="H39" s="48"/>
      <c r="I39" s="87"/>
      <c r="J39" s="87"/>
      <c r="K39" s="87"/>
    </row>
    <row r="40" spans="1:11" s="84" customFormat="1" ht="15.75" x14ac:dyDescent="0.2">
      <c r="A40" s="86" t="s">
        <v>151</v>
      </c>
      <c r="B40" s="46" t="s">
        <v>152</v>
      </c>
      <c r="C40" s="41">
        <v>3672838.3</v>
      </c>
      <c r="D40" s="41">
        <v>941918.3</v>
      </c>
      <c r="E40" s="41">
        <f t="shared" si="1"/>
        <v>25.645515077535542</v>
      </c>
      <c r="F40" s="41">
        <v>618622.9</v>
      </c>
      <c r="G40" s="41">
        <f t="shared" si="2"/>
        <v>152.26049666121315</v>
      </c>
      <c r="H40" s="87"/>
      <c r="I40" s="87"/>
      <c r="J40" s="87"/>
      <c r="K40" s="87"/>
    </row>
    <row r="41" spans="1:11" s="84" customFormat="1" ht="31.5" x14ac:dyDescent="0.2">
      <c r="A41" s="86" t="s">
        <v>153</v>
      </c>
      <c r="B41" s="46" t="s">
        <v>154</v>
      </c>
      <c r="C41" s="41">
        <v>846192.4</v>
      </c>
      <c r="D41" s="41">
        <v>417993.5</v>
      </c>
      <c r="E41" s="41">
        <f t="shared" si="1"/>
        <v>49.396981112096967</v>
      </c>
      <c r="F41" s="41">
        <v>377720.9</v>
      </c>
      <c r="G41" s="41">
        <f t="shared" si="2"/>
        <v>110.66199937572954</v>
      </c>
      <c r="H41" s="87"/>
      <c r="I41" s="87"/>
      <c r="J41" s="87"/>
      <c r="K41" s="87"/>
    </row>
    <row r="42" spans="1:11" s="84" customFormat="1" ht="15.75" x14ac:dyDescent="0.2">
      <c r="A42" s="83" t="s">
        <v>155</v>
      </c>
      <c r="B42" s="45" t="s">
        <v>156</v>
      </c>
      <c r="C42" s="38">
        <f>SUM(C43:C46)</f>
        <v>99566.799999999988</v>
      </c>
      <c r="D42" s="38">
        <f t="shared" ref="D42:F42" si="7">SUM(D43:D46)</f>
        <v>30012.3</v>
      </c>
      <c r="E42" s="38">
        <f t="shared" si="1"/>
        <v>30.142878951618414</v>
      </c>
      <c r="F42" s="38">
        <f t="shared" si="7"/>
        <v>33498.6</v>
      </c>
      <c r="G42" s="38">
        <f t="shared" si="2"/>
        <v>89.592699396392689</v>
      </c>
      <c r="H42" s="87"/>
      <c r="I42" s="87"/>
      <c r="J42" s="87"/>
      <c r="K42" s="87"/>
    </row>
    <row r="43" spans="1:11" s="84" customFormat="1" ht="15.75" x14ac:dyDescent="0.2">
      <c r="A43" s="86" t="s">
        <v>157</v>
      </c>
      <c r="B43" s="46" t="s">
        <v>158</v>
      </c>
      <c r="C43" s="41">
        <v>42959.4</v>
      </c>
      <c r="D43" s="41">
        <v>944.5</v>
      </c>
      <c r="E43" s="41">
        <f t="shared" si="1"/>
        <v>2.1985875035498634</v>
      </c>
      <c r="F43" s="41">
        <v>5310</v>
      </c>
      <c r="G43" s="41">
        <f t="shared" si="2"/>
        <v>17.78719397363465</v>
      </c>
      <c r="H43" s="87"/>
      <c r="I43" s="87"/>
      <c r="J43" s="87"/>
      <c r="K43" s="87"/>
    </row>
    <row r="44" spans="1:11" s="84" customFormat="1" ht="31.5" x14ac:dyDescent="0.2">
      <c r="A44" s="86" t="s">
        <v>159</v>
      </c>
      <c r="B44" s="46" t="s">
        <v>160</v>
      </c>
      <c r="C44" s="41">
        <v>16910.8</v>
      </c>
      <c r="D44" s="41">
        <v>10799.5</v>
      </c>
      <c r="E44" s="41">
        <f t="shared" si="1"/>
        <v>63.861555928755585</v>
      </c>
      <c r="F44" s="41">
        <v>9557.5</v>
      </c>
      <c r="G44" s="41">
        <f t="shared" si="2"/>
        <v>112.99503008108816</v>
      </c>
      <c r="H44" s="87"/>
      <c r="I44" s="87"/>
      <c r="J44" s="87"/>
      <c r="K44" s="87"/>
    </row>
    <row r="45" spans="1:11" s="84" customFormat="1" ht="31.5" x14ac:dyDescent="0.2">
      <c r="A45" s="86" t="s">
        <v>161</v>
      </c>
      <c r="B45" s="46" t="s">
        <v>162</v>
      </c>
      <c r="C45" s="41">
        <v>20</v>
      </c>
      <c r="D45" s="41"/>
      <c r="E45" s="41"/>
      <c r="F45" s="41">
        <v>50</v>
      </c>
      <c r="G45" s="41"/>
      <c r="H45" s="87"/>
      <c r="I45" s="87"/>
      <c r="J45" s="87"/>
      <c r="K45" s="87"/>
    </row>
    <row r="46" spans="1:11" s="84" customFormat="1" ht="36" customHeight="1" x14ac:dyDescent="0.2">
      <c r="A46" s="86" t="s">
        <v>163</v>
      </c>
      <c r="B46" s="46" t="s">
        <v>164</v>
      </c>
      <c r="C46" s="41">
        <v>39676.6</v>
      </c>
      <c r="D46" s="41">
        <v>18268.3</v>
      </c>
      <c r="E46" s="41">
        <f t="shared" si="1"/>
        <v>46.043007717395142</v>
      </c>
      <c r="F46" s="41">
        <v>18581.099999999999</v>
      </c>
      <c r="G46" s="41">
        <f t="shared" si="2"/>
        <v>98.316568986766129</v>
      </c>
      <c r="H46" s="87"/>
      <c r="I46" s="87"/>
      <c r="J46" s="87"/>
      <c r="K46" s="87"/>
    </row>
    <row r="47" spans="1:11" s="84" customFormat="1" ht="15.75" x14ac:dyDescent="0.2">
      <c r="A47" s="83" t="s">
        <v>165</v>
      </c>
      <c r="B47" s="45" t="s">
        <v>166</v>
      </c>
      <c r="C47" s="38">
        <f>SUM(C48:C54)</f>
        <v>36577397.999999993</v>
      </c>
      <c r="D47" s="38">
        <f t="shared" ref="D47:F47" si="8">SUM(D48:D54)</f>
        <v>17638098.100000001</v>
      </c>
      <c r="E47" s="38">
        <f t="shared" si="1"/>
        <v>48.221303494578827</v>
      </c>
      <c r="F47" s="38">
        <f t="shared" si="8"/>
        <v>16220016.799999999</v>
      </c>
      <c r="G47" s="38">
        <f t="shared" si="2"/>
        <v>108.74278564249084</v>
      </c>
      <c r="H47" s="87"/>
      <c r="I47" s="87"/>
      <c r="J47" s="87"/>
      <c r="K47" s="87"/>
    </row>
    <row r="48" spans="1:11" ht="15.75" x14ac:dyDescent="0.2">
      <c r="A48" s="39" t="s">
        <v>167</v>
      </c>
      <c r="B48" s="40" t="s">
        <v>168</v>
      </c>
      <c r="C48" s="41">
        <v>8868385.5999999996</v>
      </c>
      <c r="D48" s="41">
        <v>4062032.3</v>
      </c>
      <c r="E48" s="41">
        <f t="shared" si="1"/>
        <v>45.80351467802663</v>
      </c>
      <c r="F48" s="41">
        <v>3790246</v>
      </c>
      <c r="G48" s="41">
        <f t="shared" si="2"/>
        <v>107.17067704840267</v>
      </c>
      <c r="H48" s="49"/>
      <c r="I48" s="49"/>
      <c r="J48" s="49"/>
      <c r="K48" s="50"/>
    </row>
    <row r="49" spans="1:15" ht="15.75" x14ac:dyDescent="0.2">
      <c r="A49" s="39" t="s">
        <v>169</v>
      </c>
      <c r="B49" s="40" t="s">
        <v>170</v>
      </c>
      <c r="C49" s="41">
        <v>19735292</v>
      </c>
      <c r="D49" s="41">
        <v>9901069.3000000007</v>
      </c>
      <c r="E49" s="41">
        <f t="shared" si="1"/>
        <v>50.16935802115318</v>
      </c>
      <c r="F49" s="41">
        <v>8744644.9000000004</v>
      </c>
      <c r="G49" s="41">
        <f t="shared" si="2"/>
        <v>113.22437232414092</v>
      </c>
      <c r="H49" s="49"/>
      <c r="I49" s="49"/>
      <c r="J49" s="49"/>
      <c r="K49" s="50"/>
    </row>
    <row r="50" spans="1:15" ht="15.75" x14ac:dyDescent="0.2">
      <c r="A50" s="39" t="s">
        <v>171</v>
      </c>
      <c r="B50" s="40" t="s">
        <v>172</v>
      </c>
      <c r="C50" s="41">
        <v>2550464.2000000002</v>
      </c>
      <c r="D50" s="41">
        <v>1227788.3999999999</v>
      </c>
      <c r="E50" s="41">
        <f t="shared" si="1"/>
        <v>48.139801374196892</v>
      </c>
      <c r="F50" s="41">
        <v>1211535.6000000001</v>
      </c>
      <c r="G50" s="41">
        <f t="shared" si="2"/>
        <v>101.34150412088592</v>
      </c>
      <c r="H50" s="49"/>
      <c r="I50" s="49"/>
      <c r="J50" s="49"/>
      <c r="K50" s="50"/>
    </row>
    <row r="51" spans="1:15" ht="15.75" x14ac:dyDescent="0.2">
      <c r="A51" s="39" t="s">
        <v>173</v>
      </c>
      <c r="B51" s="40" t="s">
        <v>174</v>
      </c>
      <c r="C51" s="41">
        <v>3049369</v>
      </c>
      <c r="D51" s="41">
        <v>1622819.5</v>
      </c>
      <c r="E51" s="41">
        <f t="shared" si="1"/>
        <v>53.218206783108243</v>
      </c>
      <c r="F51" s="41">
        <v>1556781.7</v>
      </c>
      <c r="G51" s="41">
        <f t="shared" si="2"/>
        <v>104.24194349149916</v>
      </c>
      <c r="H51" s="49"/>
      <c r="I51" s="73"/>
      <c r="J51" s="73"/>
      <c r="K51" s="73"/>
      <c r="L51" s="73"/>
      <c r="M51" s="73"/>
      <c r="N51" s="73"/>
      <c r="O51" s="73"/>
    </row>
    <row r="52" spans="1:15" ht="31.5" x14ac:dyDescent="0.2">
      <c r="A52" s="39" t="s">
        <v>175</v>
      </c>
      <c r="B52" s="40" t="s">
        <v>176</v>
      </c>
      <c r="C52" s="41">
        <v>345157.10000000003</v>
      </c>
      <c r="D52" s="41">
        <v>133224.1</v>
      </c>
      <c r="E52" s="41">
        <f t="shared" si="1"/>
        <v>38.598105036807873</v>
      </c>
      <c r="F52" s="41">
        <v>77644</v>
      </c>
      <c r="G52" s="41">
        <f t="shared" si="2"/>
        <v>171.58325176446345</v>
      </c>
      <c r="H52" s="49"/>
      <c r="I52" s="73"/>
      <c r="J52" s="73"/>
      <c r="K52" s="73"/>
      <c r="L52" s="73"/>
      <c r="M52" s="73"/>
      <c r="N52" s="73"/>
      <c r="O52" s="73"/>
    </row>
    <row r="53" spans="1:15" ht="18.75" customHeight="1" x14ac:dyDescent="0.2">
      <c r="A53" s="39" t="s">
        <v>177</v>
      </c>
      <c r="B53" s="40" t="s">
        <v>178</v>
      </c>
      <c r="C53" s="41">
        <v>943445.3</v>
      </c>
      <c r="D53" s="41">
        <v>213859.7</v>
      </c>
      <c r="E53" s="41">
        <f t="shared" si="1"/>
        <v>22.667949058625869</v>
      </c>
      <c r="F53" s="41">
        <v>343875.9</v>
      </c>
      <c r="G53" s="41">
        <f t="shared" si="2"/>
        <v>62.190953189798989</v>
      </c>
      <c r="H53" s="49"/>
      <c r="I53" s="73"/>
      <c r="J53" s="73"/>
      <c r="K53" s="73"/>
      <c r="L53" s="73"/>
      <c r="M53" s="73"/>
      <c r="N53" s="73"/>
      <c r="O53" s="73"/>
    </row>
    <row r="54" spans="1:15" ht="15.75" x14ac:dyDescent="0.2">
      <c r="A54" s="39" t="s">
        <v>179</v>
      </c>
      <c r="B54" s="40" t="s">
        <v>180</v>
      </c>
      <c r="C54" s="41">
        <v>1085284.8</v>
      </c>
      <c r="D54" s="41">
        <v>477304.8</v>
      </c>
      <c r="E54" s="41">
        <f t="shared" si="1"/>
        <v>43.979681646697713</v>
      </c>
      <c r="F54" s="41">
        <v>495288.7</v>
      </c>
      <c r="G54" s="41">
        <f t="shared" si="2"/>
        <v>96.369006601604269</v>
      </c>
      <c r="H54" s="49"/>
      <c r="I54" s="49"/>
      <c r="J54" s="49"/>
      <c r="K54" s="50"/>
    </row>
    <row r="55" spans="1:15" s="84" customFormat="1" ht="15.75" x14ac:dyDescent="0.2">
      <c r="A55" s="83" t="s">
        <v>181</v>
      </c>
      <c r="B55" s="45" t="s">
        <v>182</v>
      </c>
      <c r="C55" s="38">
        <f>SUM(C56:C57)</f>
        <v>5390352.8999999994</v>
      </c>
      <c r="D55" s="38">
        <f t="shared" ref="D55:F55" si="9">SUM(D56:D57)</f>
        <v>2227441.6</v>
      </c>
      <c r="E55" s="38">
        <f t="shared" si="1"/>
        <v>41.32274159638046</v>
      </c>
      <c r="F55" s="38">
        <f t="shared" si="9"/>
        <v>2034488.5999999999</v>
      </c>
      <c r="G55" s="38">
        <f t="shared" si="2"/>
        <v>109.48410327784586</v>
      </c>
      <c r="H55" s="87"/>
      <c r="I55" s="87"/>
      <c r="J55" s="87"/>
      <c r="K55" s="87"/>
    </row>
    <row r="56" spans="1:15" s="84" customFormat="1" ht="15.75" x14ac:dyDescent="0.2">
      <c r="A56" s="86" t="s">
        <v>183</v>
      </c>
      <c r="B56" s="46" t="s">
        <v>184</v>
      </c>
      <c r="C56" s="41">
        <v>4780466.8</v>
      </c>
      <c r="D56" s="41">
        <v>1938032</v>
      </c>
      <c r="E56" s="41">
        <f t="shared" si="1"/>
        <v>40.540643436745547</v>
      </c>
      <c r="F56" s="41">
        <v>1769259.4</v>
      </c>
      <c r="G56" s="41">
        <f t="shared" si="2"/>
        <v>109.53916650096645</v>
      </c>
      <c r="H56" s="88"/>
      <c r="I56" s="52"/>
      <c r="J56" s="87"/>
      <c r="K56" s="87"/>
    </row>
    <row r="57" spans="1:15" s="84" customFormat="1" ht="34.5" customHeight="1" x14ac:dyDescent="0.2">
      <c r="A57" s="86" t="s">
        <v>185</v>
      </c>
      <c r="B57" s="46" t="s">
        <v>186</v>
      </c>
      <c r="C57" s="41">
        <v>609886.1</v>
      </c>
      <c r="D57" s="41">
        <v>289409.59999999998</v>
      </c>
      <c r="E57" s="41">
        <f t="shared" si="1"/>
        <v>47.453057218388814</v>
      </c>
      <c r="F57" s="41">
        <v>265229.2</v>
      </c>
      <c r="G57" s="41">
        <f t="shared" si="2"/>
        <v>109.11679407848003</v>
      </c>
      <c r="H57" s="87"/>
      <c r="I57" s="89"/>
      <c r="J57" s="87"/>
      <c r="K57" s="87"/>
    </row>
    <row r="58" spans="1:15" s="84" customFormat="1" ht="15.75" x14ac:dyDescent="0.2">
      <c r="A58" s="83" t="s">
        <v>187</v>
      </c>
      <c r="B58" s="45" t="s">
        <v>188</v>
      </c>
      <c r="C58" s="38">
        <f>SUM(C59:C65)</f>
        <v>18093345.699999999</v>
      </c>
      <c r="D58" s="38">
        <f t="shared" ref="D58:F58" si="10">SUM(D59:D65)</f>
        <v>7675300.0999999996</v>
      </c>
      <c r="E58" s="38">
        <f t="shared" si="1"/>
        <v>42.42056846346555</v>
      </c>
      <c r="F58" s="38">
        <f t="shared" si="10"/>
        <v>2462600.4</v>
      </c>
      <c r="G58" s="38">
        <f t="shared" si="2"/>
        <v>311.6746062414349</v>
      </c>
      <c r="H58" s="87"/>
      <c r="I58" s="89"/>
      <c r="J58" s="87"/>
      <c r="K58" s="87"/>
    </row>
    <row r="59" spans="1:15" s="84" customFormat="1" ht="15.75" x14ac:dyDescent="0.2">
      <c r="A59" s="86" t="s">
        <v>189</v>
      </c>
      <c r="B59" s="46" t="s">
        <v>190</v>
      </c>
      <c r="C59" s="41">
        <v>11091990.199999999</v>
      </c>
      <c r="D59" s="41">
        <v>4688138.9000000004</v>
      </c>
      <c r="E59" s="41">
        <f t="shared" si="1"/>
        <v>42.265984872579502</v>
      </c>
      <c r="F59" s="41">
        <v>1444594.7</v>
      </c>
      <c r="G59" s="41">
        <f t="shared" si="2"/>
        <v>324.52970372935749</v>
      </c>
      <c r="H59" s="87"/>
      <c r="I59" s="89"/>
      <c r="J59" s="87"/>
      <c r="K59" s="87"/>
    </row>
    <row r="60" spans="1:15" s="84" customFormat="1" ht="15.75" x14ac:dyDescent="0.25">
      <c r="A60" s="86" t="s">
        <v>191</v>
      </c>
      <c r="B60" s="46" t="s">
        <v>192</v>
      </c>
      <c r="C60" s="41">
        <v>2490297.6</v>
      </c>
      <c r="D60" s="41">
        <v>1373130.0999999999</v>
      </c>
      <c r="E60" s="41">
        <f t="shared" si="1"/>
        <v>55.139197018059193</v>
      </c>
      <c r="F60" s="41">
        <v>42969.5</v>
      </c>
      <c r="G60" s="90" t="s">
        <v>254</v>
      </c>
      <c r="H60" s="87"/>
      <c r="I60" s="89"/>
      <c r="J60" s="87"/>
      <c r="K60" s="87"/>
    </row>
    <row r="61" spans="1:15" s="84" customFormat="1" ht="15.75" x14ac:dyDescent="0.25">
      <c r="A61" s="86" t="s">
        <v>193</v>
      </c>
      <c r="B61" s="46" t="s">
        <v>194</v>
      </c>
      <c r="C61" s="41">
        <v>408138.7</v>
      </c>
      <c r="D61" s="41">
        <v>215697.3</v>
      </c>
      <c r="E61" s="41">
        <f t="shared" si="1"/>
        <v>52.849019218221649</v>
      </c>
      <c r="F61" s="41">
        <v>21416.5</v>
      </c>
      <c r="G61" s="90" t="s">
        <v>253</v>
      </c>
      <c r="H61" s="87"/>
      <c r="I61" s="89"/>
      <c r="J61" s="87"/>
      <c r="K61" s="87"/>
    </row>
    <row r="62" spans="1:15" s="84" customFormat="1" ht="15.75" x14ac:dyDescent="0.2">
      <c r="A62" s="86" t="s">
        <v>195</v>
      </c>
      <c r="B62" s="46" t="s">
        <v>196</v>
      </c>
      <c r="C62" s="41">
        <v>90259.8</v>
      </c>
      <c r="D62" s="41">
        <v>51258</v>
      </c>
      <c r="E62" s="41">
        <f t="shared" si="1"/>
        <v>56.789401261691253</v>
      </c>
      <c r="F62" s="41">
        <v>48899.199999999997</v>
      </c>
      <c r="G62" s="41">
        <f t="shared" si="2"/>
        <v>104.82380079837708</v>
      </c>
      <c r="H62" s="87"/>
      <c r="I62" s="89"/>
      <c r="J62" s="87"/>
      <c r="K62" s="87"/>
    </row>
    <row r="63" spans="1:15" s="84" customFormat="1" ht="33.75" customHeight="1" x14ac:dyDescent="0.2">
      <c r="A63" s="86" t="s">
        <v>197</v>
      </c>
      <c r="B63" s="46" t="s">
        <v>198</v>
      </c>
      <c r="C63" s="41">
        <v>200286.3</v>
      </c>
      <c r="D63" s="41">
        <v>116968.2</v>
      </c>
      <c r="E63" s="41">
        <f t="shared" si="1"/>
        <v>58.400499684701359</v>
      </c>
      <c r="F63" s="41">
        <v>106257.5</v>
      </c>
      <c r="G63" s="41">
        <f t="shared" si="2"/>
        <v>110.07994729783779</v>
      </c>
      <c r="H63" s="87"/>
      <c r="I63" s="87"/>
      <c r="J63" s="87"/>
      <c r="K63" s="87"/>
    </row>
    <row r="64" spans="1:15" s="84" customFormat="1" ht="15.75" x14ac:dyDescent="0.2">
      <c r="A64" s="86" t="s">
        <v>199</v>
      </c>
      <c r="B64" s="46" t="s">
        <v>200</v>
      </c>
      <c r="C64" s="41">
        <v>7243.7</v>
      </c>
      <c r="D64" s="41">
        <v>4086.5</v>
      </c>
      <c r="E64" s="41">
        <f t="shared" si="1"/>
        <v>56.414539530902715</v>
      </c>
      <c r="F64" s="41">
        <v>4059.8</v>
      </c>
      <c r="G64" s="41">
        <f t="shared" si="2"/>
        <v>100.65766786541208</v>
      </c>
      <c r="H64" s="87"/>
      <c r="I64" s="87"/>
      <c r="J64" s="87"/>
      <c r="K64" s="87"/>
    </row>
    <row r="65" spans="1:11" s="84" customFormat="1" ht="15.75" x14ac:dyDescent="0.2">
      <c r="A65" s="86" t="s">
        <v>201</v>
      </c>
      <c r="B65" s="46" t="s">
        <v>202</v>
      </c>
      <c r="C65" s="41">
        <v>3805129.4</v>
      </c>
      <c r="D65" s="41">
        <v>1226021.1000000001</v>
      </c>
      <c r="E65" s="41">
        <f t="shared" si="1"/>
        <v>32.22022094701957</v>
      </c>
      <c r="F65" s="41">
        <v>794403.20000000007</v>
      </c>
      <c r="G65" s="41">
        <f t="shared" si="2"/>
        <v>154.33234659679115</v>
      </c>
      <c r="H65" s="87"/>
      <c r="I65" s="87"/>
      <c r="J65" s="87"/>
      <c r="K65" s="87"/>
    </row>
    <row r="66" spans="1:11" s="84" customFormat="1" ht="15.75" x14ac:dyDescent="0.2">
      <c r="A66" s="83" t="s">
        <v>203</v>
      </c>
      <c r="B66" s="45" t="s">
        <v>204</v>
      </c>
      <c r="C66" s="38">
        <f>SUM(C67:C71)</f>
        <v>39423505.600000001</v>
      </c>
      <c r="D66" s="38">
        <f t="shared" ref="D66:F66" si="11">SUM(D67:D71)</f>
        <v>17930224.899999999</v>
      </c>
      <c r="E66" s="38">
        <f t="shared" si="1"/>
        <v>45.481051537943387</v>
      </c>
      <c r="F66" s="38">
        <f t="shared" si="11"/>
        <v>15610372.899999999</v>
      </c>
      <c r="G66" s="38">
        <f t="shared" si="2"/>
        <v>114.86096466023564</v>
      </c>
      <c r="H66" s="87"/>
      <c r="I66" s="87"/>
      <c r="J66" s="87"/>
      <c r="K66" s="87"/>
    </row>
    <row r="67" spans="1:11" s="84" customFormat="1" ht="15.75" x14ac:dyDescent="0.2">
      <c r="A67" s="86" t="s">
        <v>205</v>
      </c>
      <c r="B67" s="46" t="s">
        <v>206</v>
      </c>
      <c r="C67" s="41">
        <v>315638.2</v>
      </c>
      <c r="D67" s="41">
        <v>147733.5</v>
      </c>
      <c r="E67" s="41">
        <f t="shared" si="1"/>
        <v>46.804696009545104</v>
      </c>
      <c r="F67" s="41">
        <v>148922.20000000001</v>
      </c>
      <c r="G67" s="41">
        <f t="shared" si="2"/>
        <v>99.201797985793917</v>
      </c>
      <c r="H67" s="87"/>
      <c r="I67" s="87"/>
      <c r="J67" s="87"/>
      <c r="K67" s="87"/>
    </row>
    <row r="68" spans="1:11" s="84" customFormat="1" ht="15.75" x14ac:dyDescent="0.2">
      <c r="A68" s="86" t="s">
        <v>207</v>
      </c>
      <c r="B68" s="46" t="s">
        <v>208</v>
      </c>
      <c r="C68" s="41">
        <v>5710510.7000000002</v>
      </c>
      <c r="D68" s="41">
        <v>3036452.5</v>
      </c>
      <c r="E68" s="41">
        <f t="shared" si="1"/>
        <v>53.173046326662167</v>
      </c>
      <c r="F68" s="41">
        <v>2438033.2999999998</v>
      </c>
      <c r="G68" s="41">
        <f t="shared" si="2"/>
        <v>124.54516105255824</v>
      </c>
      <c r="H68" s="87"/>
      <c r="I68" s="87"/>
      <c r="J68" s="87"/>
      <c r="K68" s="87"/>
    </row>
    <row r="69" spans="1:11" s="84" customFormat="1" ht="15.75" x14ac:dyDescent="0.2">
      <c r="A69" s="86" t="s">
        <v>209</v>
      </c>
      <c r="B69" s="46" t="s">
        <v>210</v>
      </c>
      <c r="C69" s="41">
        <v>19697269.100000001</v>
      </c>
      <c r="D69" s="41">
        <v>9917521.1999999993</v>
      </c>
      <c r="E69" s="41">
        <f t="shared" si="1"/>
        <v>50.349726907066518</v>
      </c>
      <c r="F69" s="41">
        <v>9717281.4000000004</v>
      </c>
      <c r="G69" s="41">
        <f t="shared" si="2"/>
        <v>102.06065659475499</v>
      </c>
      <c r="H69" s="87"/>
      <c r="I69" s="87"/>
      <c r="J69" s="87"/>
      <c r="K69" s="87"/>
    </row>
    <row r="70" spans="1:11" s="84" customFormat="1" ht="15.75" x14ac:dyDescent="0.2">
      <c r="A70" s="86" t="s">
        <v>211</v>
      </c>
      <c r="B70" s="46" t="s">
        <v>212</v>
      </c>
      <c r="C70" s="41">
        <v>12402084.4</v>
      </c>
      <c r="D70" s="41">
        <v>4297145.0999999996</v>
      </c>
      <c r="E70" s="41">
        <f t="shared" si="1"/>
        <v>34.648571654616376</v>
      </c>
      <c r="F70" s="41">
        <v>2913900.3</v>
      </c>
      <c r="G70" s="41">
        <f t="shared" si="2"/>
        <v>147.47056033454541</v>
      </c>
      <c r="H70" s="53"/>
      <c r="I70" s="87"/>
      <c r="J70" s="87"/>
      <c r="K70" s="87"/>
    </row>
    <row r="71" spans="1:11" s="84" customFormat="1" ht="15.75" x14ac:dyDescent="0.2">
      <c r="A71" s="86" t="s">
        <v>213</v>
      </c>
      <c r="B71" s="46" t="s">
        <v>214</v>
      </c>
      <c r="C71" s="41">
        <v>1298003.2</v>
      </c>
      <c r="D71" s="41">
        <v>531372.6</v>
      </c>
      <c r="E71" s="41">
        <f t="shared" si="1"/>
        <v>40.937695685187833</v>
      </c>
      <c r="F71" s="41">
        <v>392235.7</v>
      </c>
      <c r="G71" s="41">
        <f t="shared" si="2"/>
        <v>135.47277823002852</v>
      </c>
      <c r="H71" s="48"/>
      <c r="I71" s="53"/>
      <c r="J71" s="87"/>
      <c r="K71" s="87"/>
    </row>
    <row r="72" spans="1:11" ht="15.75" x14ac:dyDescent="0.2">
      <c r="A72" s="44" t="s">
        <v>215</v>
      </c>
      <c r="B72" s="45" t="s">
        <v>216</v>
      </c>
      <c r="C72" s="38">
        <f>SUM(C73:C76)</f>
        <v>3198215.7</v>
      </c>
      <c r="D72" s="38">
        <f t="shared" ref="D72:F72" si="12">SUM(D73:D76)</f>
        <v>1201011.7000000002</v>
      </c>
      <c r="E72" s="38">
        <f t="shared" ref="E72:E86" si="13">D72/C72*100</f>
        <v>37.552554694794352</v>
      </c>
      <c r="F72" s="38">
        <f t="shared" si="12"/>
        <v>990298.8</v>
      </c>
      <c r="G72" s="38">
        <f t="shared" ref="G72:G85" si="14">D72/F72*100</f>
        <v>121.27770931359305</v>
      </c>
      <c r="H72" s="49"/>
      <c r="I72" s="49"/>
      <c r="J72" s="49"/>
      <c r="K72" s="50"/>
    </row>
    <row r="73" spans="1:11" ht="15.75" x14ac:dyDescent="0.2">
      <c r="A73" s="39" t="s">
        <v>217</v>
      </c>
      <c r="B73" s="40" t="s">
        <v>218</v>
      </c>
      <c r="C73" s="41">
        <v>1057144.2</v>
      </c>
      <c r="D73" s="41">
        <v>497962</v>
      </c>
      <c r="E73" s="41">
        <f t="shared" si="13"/>
        <v>47.104453678126411</v>
      </c>
      <c r="F73" s="41">
        <v>548703</v>
      </c>
      <c r="G73" s="41">
        <f t="shared" si="14"/>
        <v>90.752556483197651</v>
      </c>
      <c r="H73" s="49"/>
      <c r="I73" s="49"/>
      <c r="J73" s="49"/>
      <c r="K73" s="50"/>
    </row>
    <row r="74" spans="1:11" ht="15.75" x14ac:dyDescent="0.2">
      <c r="A74" s="39" t="s">
        <v>219</v>
      </c>
      <c r="B74" s="40" t="s">
        <v>220</v>
      </c>
      <c r="C74" s="41">
        <v>1546609.5</v>
      </c>
      <c r="D74" s="41">
        <v>416133.9</v>
      </c>
      <c r="E74" s="41">
        <f t="shared" si="13"/>
        <v>26.90620353747989</v>
      </c>
      <c r="F74" s="41">
        <v>177131.4</v>
      </c>
      <c r="G74" s="41" t="s">
        <v>248</v>
      </c>
      <c r="H74" s="48"/>
      <c r="I74" s="52"/>
      <c r="J74" s="49"/>
      <c r="K74" s="50"/>
    </row>
    <row r="75" spans="1:11" ht="15.75" x14ac:dyDescent="0.2">
      <c r="A75" s="39" t="s">
        <v>222</v>
      </c>
      <c r="B75" s="40" t="s">
        <v>223</v>
      </c>
      <c r="C75" s="41">
        <v>503675.2</v>
      </c>
      <c r="D75" s="41">
        <v>260201.2</v>
      </c>
      <c r="E75" s="41">
        <f t="shared" si="13"/>
        <v>51.660514553823575</v>
      </c>
      <c r="F75" s="41">
        <v>238992.4</v>
      </c>
      <c r="G75" s="41">
        <f t="shared" si="14"/>
        <v>108.87425708934677</v>
      </c>
      <c r="H75" s="52"/>
      <c r="I75" s="49"/>
      <c r="J75" s="49"/>
      <c r="K75" s="50"/>
    </row>
    <row r="76" spans="1:11" ht="35.25" customHeight="1" x14ac:dyDescent="0.2">
      <c r="A76" s="39" t="s">
        <v>224</v>
      </c>
      <c r="B76" s="40" t="s">
        <v>225</v>
      </c>
      <c r="C76" s="41">
        <v>90786.8</v>
      </c>
      <c r="D76" s="41">
        <v>26714.600000000002</v>
      </c>
      <c r="E76" s="41">
        <f t="shared" si="13"/>
        <v>29.425643375468681</v>
      </c>
      <c r="F76" s="41">
        <v>25472</v>
      </c>
      <c r="G76" s="41">
        <f t="shared" si="14"/>
        <v>104.87829773869348</v>
      </c>
      <c r="H76" s="49"/>
      <c r="I76" s="49"/>
      <c r="J76" s="49"/>
      <c r="K76" s="50"/>
    </row>
    <row r="77" spans="1:11" ht="15.75" x14ac:dyDescent="0.2">
      <c r="A77" s="44" t="s">
        <v>226</v>
      </c>
      <c r="B77" s="45" t="s">
        <v>227</v>
      </c>
      <c r="C77" s="38">
        <f>SUM(C78:C80)</f>
        <v>141504.1</v>
      </c>
      <c r="D77" s="38">
        <f t="shared" ref="D77:F77" si="15">SUM(D78:D80)</f>
        <v>52643.1</v>
      </c>
      <c r="E77" s="38">
        <f t="shared" si="13"/>
        <v>37.202526287224188</v>
      </c>
      <c r="F77" s="38">
        <f t="shared" si="15"/>
        <v>41857.9</v>
      </c>
      <c r="G77" s="38">
        <f t="shared" si="14"/>
        <v>125.76622334135253</v>
      </c>
      <c r="H77" s="49"/>
      <c r="I77" s="49"/>
      <c r="J77" s="49"/>
      <c r="K77" s="50"/>
    </row>
    <row r="78" spans="1:11" ht="15.75" x14ac:dyDescent="0.2">
      <c r="A78" s="39" t="s">
        <v>228</v>
      </c>
      <c r="B78" s="40" t="s">
        <v>229</v>
      </c>
      <c r="C78" s="41">
        <v>31906.7</v>
      </c>
      <c r="D78" s="41">
        <v>10553.7</v>
      </c>
      <c r="E78" s="41">
        <f t="shared" si="13"/>
        <v>33.076751904772358</v>
      </c>
      <c r="F78" s="41">
        <v>6062.1</v>
      </c>
      <c r="G78" s="41">
        <f t="shared" si="14"/>
        <v>174.09313604196566</v>
      </c>
      <c r="H78" s="49"/>
      <c r="I78" s="49"/>
      <c r="J78" s="49"/>
      <c r="K78" s="50"/>
    </row>
    <row r="79" spans="1:11" ht="15.75" x14ac:dyDescent="0.2">
      <c r="A79" s="39" t="s">
        <v>230</v>
      </c>
      <c r="B79" s="40" t="s">
        <v>231</v>
      </c>
      <c r="C79" s="41">
        <v>62472.3</v>
      </c>
      <c r="D79" s="41">
        <v>21429.3</v>
      </c>
      <c r="E79" s="41">
        <f t="shared" si="13"/>
        <v>34.302082683045121</v>
      </c>
      <c r="F79" s="41">
        <v>23764.2</v>
      </c>
      <c r="G79" s="41">
        <f t="shared" si="14"/>
        <v>90.174716590501674</v>
      </c>
      <c r="H79" s="49"/>
      <c r="I79" s="49"/>
      <c r="J79" s="49"/>
      <c r="K79" s="50"/>
    </row>
    <row r="80" spans="1:11" ht="31.5" x14ac:dyDescent="0.2">
      <c r="A80" s="39" t="s">
        <v>232</v>
      </c>
      <c r="B80" s="40" t="s">
        <v>233</v>
      </c>
      <c r="C80" s="41">
        <v>47125.1</v>
      </c>
      <c r="D80" s="41">
        <v>20660.099999999999</v>
      </c>
      <c r="E80" s="41">
        <f t="shared" si="13"/>
        <v>43.840967976725778</v>
      </c>
      <c r="F80" s="41">
        <v>12031.6</v>
      </c>
      <c r="G80" s="41">
        <f t="shared" si="14"/>
        <v>171.7153163336547</v>
      </c>
      <c r="H80" s="49"/>
      <c r="I80" s="49"/>
      <c r="J80" s="49"/>
      <c r="K80" s="50"/>
    </row>
    <row r="81" spans="1:11" ht="15.75" x14ac:dyDescent="0.2">
      <c r="A81" s="44" t="s">
        <v>234</v>
      </c>
      <c r="B81" s="45" t="s">
        <v>235</v>
      </c>
      <c r="C81" s="38">
        <f>C82</f>
        <v>2927693.7</v>
      </c>
      <c r="D81" s="38">
        <f t="shared" ref="D81:F81" si="16">D82</f>
        <v>1117633.8</v>
      </c>
      <c r="E81" s="38">
        <f t="shared" si="13"/>
        <v>38.174546743055807</v>
      </c>
      <c r="F81" s="38">
        <f t="shared" si="16"/>
        <v>1241044.8999999999</v>
      </c>
      <c r="G81" s="38">
        <f t="shared" si="14"/>
        <v>90.055871467664076</v>
      </c>
      <c r="H81" s="49"/>
      <c r="I81" s="49"/>
      <c r="J81" s="49"/>
      <c r="K81" s="50"/>
    </row>
    <row r="82" spans="1:11" ht="34.5" customHeight="1" x14ac:dyDescent="0.2">
      <c r="A82" s="39" t="s">
        <v>236</v>
      </c>
      <c r="B82" s="40" t="s">
        <v>237</v>
      </c>
      <c r="C82" s="41">
        <v>2927693.7</v>
      </c>
      <c r="D82" s="41">
        <v>1117633.8</v>
      </c>
      <c r="E82" s="41">
        <f t="shared" si="13"/>
        <v>38.174546743055807</v>
      </c>
      <c r="F82" s="41">
        <v>1241044.8999999999</v>
      </c>
      <c r="G82" s="41">
        <f t="shared" si="14"/>
        <v>90.055871467664076</v>
      </c>
      <c r="H82" s="49"/>
      <c r="I82" s="49"/>
      <c r="J82" s="49"/>
      <c r="K82" s="50"/>
    </row>
    <row r="83" spans="1:11" ht="31.5" x14ac:dyDescent="0.2">
      <c r="A83" s="44" t="s">
        <v>238</v>
      </c>
      <c r="B83" s="45" t="s">
        <v>239</v>
      </c>
      <c r="C83" s="38">
        <f>C85+C84</f>
        <v>388777.7</v>
      </c>
      <c r="D83" s="38"/>
      <c r="E83" s="38">
        <f t="shared" si="13"/>
        <v>0</v>
      </c>
      <c r="F83" s="38"/>
      <c r="G83" s="41"/>
      <c r="H83" s="49"/>
      <c r="I83" s="49"/>
      <c r="J83" s="49"/>
      <c r="K83" s="50"/>
    </row>
    <row r="84" spans="1:11" ht="15.75" x14ac:dyDescent="0.2">
      <c r="A84" s="39" t="s">
        <v>250</v>
      </c>
      <c r="B84" s="45" t="s">
        <v>251</v>
      </c>
      <c r="C84" s="41">
        <v>238777.7</v>
      </c>
      <c r="D84" s="38"/>
      <c r="E84" s="38"/>
      <c r="F84" s="38"/>
      <c r="G84" s="41"/>
      <c r="H84" s="49"/>
      <c r="I84" s="49"/>
      <c r="J84" s="49"/>
      <c r="K84" s="50"/>
    </row>
    <row r="85" spans="1:11" ht="33" customHeight="1" x14ac:dyDescent="0.2">
      <c r="A85" s="39" t="s">
        <v>240</v>
      </c>
      <c r="B85" s="40" t="s">
        <v>241</v>
      </c>
      <c r="C85" s="41">
        <v>150000</v>
      </c>
      <c r="D85" s="41"/>
      <c r="E85" s="41">
        <f t="shared" si="13"/>
        <v>0</v>
      </c>
      <c r="F85" s="41"/>
      <c r="G85" s="41"/>
      <c r="H85" s="49"/>
      <c r="I85" s="49"/>
      <c r="J85" s="49"/>
      <c r="K85" s="50"/>
    </row>
    <row r="86" spans="1:11" ht="19.5" customHeight="1" x14ac:dyDescent="0.25">
      <c r="A86" s="74" t="s">
        <v>242</v>
      </c>
      <c r="B86" s="75"/>
      <c r="C86" s="54">
        <f>C7+C17+C20+C26+C37+C42+C47+C55+C58+C66+C72+C77+C81+C83</f>
        <v>145569911.69999996</v>
      </c>
      <c r="D86" s="54">
        <f>D7+D17+D20+D26+D37+D42+D47+D55+D58+D66+D72+D77+D81+D83</f>
        <v>61359973.700000003</v>
      </c>
      <c r="E86" s="38">
        <f t="shared" si="13"/>
        <v>42.151549714789049</v>
      </c>
      <c r="F86" s="54">
        <f>F7+F17+F20+F26+F37+F42+F47+F55+F58+F66+F72+F77+F81+F83</f>
        <v>50276146.29999999</v>
      </c>
      <c r="G86" s="38">
        <f t="shared" ref="G72:G86" si="17">D86/F86*100</f>
        <v>122.04589694258252</v>
      </c>
      <c r="H86" s="49"/>
      <c r="I86" s="49"/>
      <c r="J86" s="49"/>
      <c r="K86" s="50"/>
    </row>
    <row r="87" spans="1:11" ht="20.25" customHeight="1" x14ac:dyDescent="0.2">
      <c r="H87" s="49"/>
      <c r="I87" s="49"/>
      <c r="J87" s="49"/>
      <c r="K87" s="50"/>
    </row>
    <row r="88" spans="1:11" ht="37.5" customHeight="1" x14ac:dyDescent="0.2">
      <c r="A88" s="76"/>
      <c r="B88" s="76"/>
      <c r="C88" s="76"/>
      <c r="D88" s="76"/>
      <c r="E88" s="76"/>
      <c r="F88" s="76"/>
      <c r="G88" s="76"/>
      <c r="H88" s="49"/>
      <c r="I88" s="49"/>
      <c r="J88" s="49"/>
      <c r="K88" s="50"/>
    </row>
    <row r="89" spans="1:11" x14ac:dyDescent="0.2">
      <c r="H89" s="49"/>
      <c r="I89" s="49"/>
      <c r="J89" s="49"/>
      <c r="K89" s="49"/>
    </row>
    <row r="90" spans="1:11" x14ac:dyDescent="0.2">
      <c r="H90" s="49"/>
      <c r="I90" s="49"/>
      <c r="J90" s="49"/>
      <c r="K90" s="49"/>
    </row>
    <row r="91" spans="1:11" x14ac:dyDescent="0.2">
      <c r="H91" s="49"/>
      <c r="I91" s="49"/>
      <c r="J91" s="49"/>
      <c r="K91" s="49"/>
    </row>
  </sheetData>
  <mergeCells count="11">
    <mergeCell ref="I4:O6"/>
    <mergeCell ref="I7:O9"/>
    <mergeCell ref="I51:O53"/>
    <mergeCell ref="A86:B86"/>
    <mergeCell ref="A88:G88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2020-07-23T10:23:01Z</cp:lastPrinted>
  <dcterms:created xsi:type="dcterms:W3CDTF">2015-12-04T12:59:35Z</dcterms:created>
  <dcterms:modified xsi:type="dcterms:W3CDTF">2020-07-23T11:47:52Z</dcterms:modified>
</cp:coreProperties>
</file>