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РАСХОДЫ" sheetId="1" r:id="rId1"/>
  </sheets>
  <definedNames>
    <definedName name="_xlnm.Print_Titles" localSheetId="0">РАСХОДЫ!$4:$6</definedName>
    <definedName name="_xlnm.Print_Area" localSheetId="0">РАСХОДЫ!$A$1:$H$86</definedName>
  </definedNames>
  <calcPr calcId="145621"/>
</workbook>
</file>

<file path=xl/calcChain.xml><?xml version="1.0" encoding="utf-8"?>
<calcChain xmlns="http://schemas.openxmlformats.org/spreadsheetml/2006/main">
  <c r="G85" i="1" l="1"/>
  <c r="F85" i="1"/>
  <c r="G84" i="1"/>
  <c r="G83" i="1"/>
  <c r="F83" i="1"/>
  <c r="E82" i="1"/>
  <c r="D82" i="1"/>
  <c r="C82" i="1"/>
  <c r="G81" i="1"/>
  <c r="F81" i="1"/>
  <c r="E80" i="1"/>
  <c r="D80" i="1"/>
  <c r="C80" i="1"/>
  <c r="F80" i="1" s="1"/>
  <c r="G79" i="1"/>
  <c r="G78" i="1"/>
  <c r="F78" i="1"/>
  <c r="G77" i="1"/>
  <c r="E76" i="1"/>
  <c r="D76" i="1"/>
  <c r="C76" i="1"/>
  <c r="G75" i="1"/>
  <c r="F75" i="1"/>
  <c r="G74" i="1"/>
  <c r="G73" i="1"/>
  <c r="F73" i="1"/>
  <c r="G72" i="1"/>
  <c r="F72" i="1"/>
  <c r="E71" i="1"/>
  <c r="D71" i="1"/>
  <c r="G71" i="1" s="1"/>
  <c r="C71" i="1"/>
  <c r="F71" i="1" s="1"/>
  <c r="G70" i="1"/>
  <c r="F70" i="1"/>
  <c r="G69" i="1"/>
  <c r="F69" i="1"/>
  <c r="G68" i="1"/>
  <c r="F68" i="1"/>
  <c r="G67" i="1"/>
  <c r="F67" i="1"/>
  <c r="G66" i="1"/>
  <c r="F66" i="1"/>
  <c r="E65" i="1"/>
  <c r="D65" i="1"/>
  <c r="C65" i="1"/>
  <c r="F65" i="1" s="1"/>
  <c r="G64" i="1"/>
  <c r="F64" i="1"/>
  <c r="G63" i="1"/>
  <c r="F63" i="1"/>
  <c r="G62" i="1"/>
  <c r="F62" i="1"/>
  <c r="G61" i="1"/>
  <c r="F61" i="1"/>
  <c r="G60" i="1"/>
  <c r="G59" i="1"/>
  <c r="F59" i="1"/>
  <c r="G58" i="1"/>
  <c r="F58" i="1"/>
  <c r="E57" i="1"/>
  <c r="D57" i="1"/>
  <c r="G57" i="1" s="1"/>
  <c r="C57" i="1"/>
  <c r="F57" i="1" s="1"/>
  <c r="G56" i="1"/>
  <c r="F56" i="1"/>
  <c r="G55" i="1"/>
  <c r="F55" i="1"/>
  <c r="E54" i="1"/>
  <c r="D54" i="1"/>
  <c r="C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E46" i="1"/>
  <c r="D46" i="1"/>
  <c r="G46" i="1" s="1"/>
  <c r="C46" i="1"/>
  <c r="F46" i="1" s="1"/>
  <c r="G45" i="1"/>
  <c r="F45" i="1"/>
  <c r="G44" i="1"/>
  <c r="F44" i="1"/>
  <c r="G43" i="1"/>
  <c r="F43" i="1"/>
  <c r="G42" i="1"/>
  <c r="E41" i="1"/>
  <c r="D41" i="1"/>
  <c r="C41" i="1"/>
  <c r="F41" i="1" s="1"/>
  <c r="G40" i="1"/>
  <c r="G39" i="1"/>
  <c r="F39" i="1"/>
  <c r="G38" i="1"/>
  <c r="F38" i="1"/>
  <c r="G37" i="1"/>
  <c r="F37" i="1"/>
  <c r="E36" i="1"/>
  <c r="D36" i="1"/>
  <c r="C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G26" i="1"/>
  <c r="F26" i="1"/>
  <c r="E25" i="1"/>
  <c r="D25" i="1"/>
  <c r="G25" i="1" s="1"/>
  <c r="C25" i="1"/>
  <c r="G24" i="1"/>
  <c r="F24" i="1"/>
  <c r="G23" i="1"/>
  <c r="F23" i="1"/>
  <c r="G22" i="1"/>
  <c r="F22" i="1"/>
  <c r="G21" i="1"/>
  <c r="F21" i="1"/>
  <c r="E20" i="1"/>
  <c r="D20" i="1"/>
  <c r="C20" i="1"/>
  <c r="G19" i="1"/>
  <c r="F19" i="1"/>
  <c r="G18" i="1"/>
  <c r="F18" i="1"/>
  <c r="E17" i="1"/>
  <c r="D17" i="1"/>
  <c r="C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E7" i="1"/>
  <c r="D7" i="1"/>
  <c r="G7" i="1" s="1"/>
  <c r="C7" i="1"/>
  <c r="F20" i="1" l="1"/>
  <c r="F82" i="1"/>
  <c r="F17" i="1"/>
  <c r="F36" i="1"/>
  <c r="G82" i="1"/>
  <c r="F25" i="1"/>
  <c r="G76" i="1"/>
  <c r="F54" i="1"/>
  <c r="E86" i="1"/>
  <c r="G41" i="1"/>
  <c r="F76" i="1"/>
  <c r="G80" i="1"/>
  <c r="G17" i="1"/>
  <c r="G20" i="1"/>
  <c r="G54" i="1"/>
  <c r="G65" i="1"/>
  <c r="C86" i="1"/>
  <c r="F86" i="1" s="1"/>
  <c r="G36" i="1"/>
  <c r="F7" i="1"/>
  <c r="D86" i="1"/>
  <c r="G86" i="1" s="1"/>
</calcChain>
</file>

<file path=xl/sharedStrings.xml><?xml version="1.0" encoding="utf-8"?>
<sst xmlns="http://schemas.openxmlformats.org/spreadsheetml/2006/main" count="224" uniqueCount="223">
  <si>
    <t xml:space="preserve">Сведения об исполнении расходов областного бюджета Саратовской области </t>
  </si>
  <si>
    <t>по разделам и подразделам классификации расходов бюджета за 2019 год</t>
  </si>
  <si>
    <t>тыс. рублей</t>
  </si>
  <si>
    <t>Код бюджетной 
классификации</t>
  </si>
  <si>
    <t>Наименование расходов</t>
  </si>
  <si>
    <t xml:space="preserve">Закон Саратовской области                 «Об областном бюджете на 2019 год и на плановый период 2020 и 2021 годов» </t>
  </si>
  <si>
    <t xml:space="preserve">Исполнение </t>
  </si>
  <si>
    <t xml:space="preserve">% исполнения </t>
  </si>
  <si>
    <t>Пояснения отклонений от плановых значений</t>
  </si>
  <si>
    <t xml:space="preserve">первоначальный бюджет              (ред. 127-ЗСО      от 27.11.2018) </t>
  </si>
  <si>
    <t xml:space="preserve">уточненный бюджет           (ред. 131-ЗСО от 11.12.2019)  </t>
  </si>
  <si>
    <t xml:space="preserve"> первоначаль-ного бюджета</t>
  </si>
  <si>
    <t>уточненного бюджета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</si>
  <si>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</si>
  <si>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</si>
  <si>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</si>
  <si>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</si>
  <si>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 xml:space="preserve">Экономией по уплате страховых взносов (КОСГУ213) в связи с превышением предельной базы для расчета страховых взносов. 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</si>
  <si>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</si>
  <si>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</si>
  <si>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</si>
  <si>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</si>
  <si>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Увеличение бюджетных ассигнований в связи с индексацией заработной платы с 1.10.2019 на 5%, изменением структуры Правительства области - введением должности Председателя Правительства области, заместителя Председателя Правительства области.</t>
  </si>
  <si>
    <t>0105</t>
  </si>
  <si>
    <t>Судебная система</t>
  </si>
  <si>
    <t>Увеличение бюджетных ассигнований в связи с дополнительной потребностью в средствах на приобретение знаков почтовой оплаты, аренду помещений судебных участков,приобретение компьютеров и оборудования для аудиопротоколирования судебных заседаний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</si>
  <si>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</si>
  <si>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</si>
  <si>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Сокращение бюджетных ассигнований за счет оптимизации расходных обязательств и переносом сроков реализации мероприятия «Развитие и сопровождение информационных систем и ресурсов» государственной программы Саратовской области «Развитие государственного и муниципального управления».</t>
  </si>
  <si>
    <t>0107</t>
  </si>
  <si>
    <t>Обеспечение проведения выборов и референдумов</t>
  </si>
  <si>
    <t>0111</t>
  </si>
  <si>
    <t>Резервные фонды</t>
  </si>
  <si>
    <t xml:space="preserve">Перераспределение средств резервного фонда Правительства Саратовской области  на основании соответствующих распоряжений Правительства Саратовской области на иные разделы бюджетной классификации расходов, исходя из отраслевой направленности 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</si>
  <si>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</si>
  <si>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</si>
  <si>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</si>
  <si>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</si>
  <si>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</si>
  <si>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</si>
  <si>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</si>
  <si>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</si>
  <si>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</si>
  <si>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</si>
  <si>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</si>
  <si>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</si>
  <si>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</si>
  <si>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</si>
  <si>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</si>
  <si>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</si>
  <si>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</si>
  <si>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</si>
  <si>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</si>
  <si>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</si>
  <si>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</si>
  <si>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</si>
  <si>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</si>
  <si>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</si>
  <si>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</si>
  <si>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</si>
  <si>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в 51,5 раз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</si>
  <si>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</si>
  <si>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</si>
  <si>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</si>
  <si>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</si>
  <si>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</si>
  <si>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</si>
  <si>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</si>
  <si>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</si>
  <si>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</si>
  <si>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</si>
  <si>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</si>
  <si>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</si>
  <si>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</si>
  <si>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</si>
  <si>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</si>
  <si>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</si>
  <si>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</si>
  <si>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</si>
  <si>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</si>
  <si>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</si>
  <si>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</si>
  <si>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</si>
  <si>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</si>
  <si>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</si>
  <si>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</si>
  <si>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</si>
  <si>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в 2,4 раза</t>
  </si>
  <si>
    <t>0600</t>
  </si>
  <si>
    <t>Охрана окружающей среды</t>
  </si>
  <si>
    <t>0602</t>
  </si>
  <si>
    <t>Сбор, удаление отходов и очистка сточных вод</t>
  </si>
  <si>
    <t>в 2,5 раза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</si>
  <si>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</si>
  <si>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</si>
  <si>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</si>
  <si>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</si>
  <si>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</si>
  <si>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</si>
  <si>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</si>
  <si>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</si>
  <si>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</si>
  <si>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</si>
  <si>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</si>
  <si>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</si>
  <si>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</si>
  <si>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</si>
  <si>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</si>
  <si>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</si>
  <si>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</si>
  <si>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</si>
  <si>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</si>
  <si>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</si>
  <si>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</si>
  <si>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</si>
  <si>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</si>
  <si>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</si>
  <si>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</si>
  <si>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</si>
  <si>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</si>
  <si>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</si>
  <si>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</si>
  <si>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</si>
  <si>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</si>
  <si>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</si>
  <si>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</si>
  <si>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</si>
  <si>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</si>
  <si>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</si>
  <si>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</si>
  <si>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</si>
  <si>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</si>
  <si>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</si>
  <si>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</si>
  <si>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</si>
  <si>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</si>
  <si>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</si>
  <si>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</si>
  <si>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</si>
  <si>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</si>
  <si>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</si>
  <si>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</si>
  <si>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</si>
  <si>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</si>
  <si>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</si>
  <si>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</si>
  <si>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</si>
  <si>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</si>
  <si>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</si>
  <si>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</si>
  <si>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</si>
  <si>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</si>
  <si>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</si>
  <si>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</si>
  <si>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</si>
  <si>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</si>
  <si>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</si>
  <si>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в 2,1 раза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</si>
  <si>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</si>
  <si>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</si>
  <si>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</si>
  <si>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</si>
  <si>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</si>
  <si>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</si>
  <si>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в 3,0 раза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</si>
  <si>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</si>
  <si>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</si>
  <si>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</si>
  <si>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</si>
  <si>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в 2,3 раза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</si>
  <si>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</si>
  <si>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</si>
  <si>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</si>
  <si>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</si>
  <si>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</si>
  <si>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</si>
  <si>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</si>
  <si>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</si>
  <si>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</si>
  <si>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</si>
  <si>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в 3,7 раза</t>
  </si>
  <si>
    <t>1403</t>
  </si>
  <si>
    <t>Прочие межбюджетные трансферты общего характера</t>
  </si>
  <si>
    <t>ВСЕГО РАСХОДОВ:</t>
  </si>
  <si>
    <t>Фактически произведенные расходы меньше плановых назначений в связи с: экономией по результатам проведения конкурсных процедур и в связи с представлением счетов на оплату коммунальных услуг, услуг связи и услуг по содержанию помещений после отчетной даты; уменьшение бюджетных ассигнований на исполнение судебных решений в связи с сокращением количества претензий к казне Саратовской области; наличием вакантных должностей в комитете по реализации инвестиционных проектов в строительстве Саратовской области по состоянию на 01.01.2020 года.</t>
  </si>
  <si>
    <t xml:space="preserve">Фактически произведенные расходы меньше первоначальных плановых назначений в связи с: сокращением бюджетных ассигнований на содержание имущества в связи с отражением данных расходов по другому разделу бюджетной классификации; экономией по результатам проведения конкурсных процедур </t>
  </si>
  <si>
    <t>Фактически произведенные расходы больше первоначальных плановых назначений в связи с увеличением: размера выплат стимулирующего характера спасателям; средств на обеспечение текущей деятельности созданного в 2019 году подразделения в составе ОГУ «Служба спасения» - службы мобильной тяжелой техники;расходов на разработку проекта и оснащение аппаратно - программного комплекса «Безопасный город». Фактически произведенные расходы меньше уточненных плановых назначений в связи с: экономией по результатам проведения конкурсных процедур; тем, что не состоялся конкурс на приобретение оборудования и программного обеспечения для аппаратно - программного комплекса «Безопасный город».</t>
  </si>
  <si>
    <t>Фактически произведенные расходы больше первоначальных плановых назначений в связи с: увеличением размера выплат стимулирующего характера пожарным; выделением иных межбюджетных трансфертов из бюджета города Москвы на приобретение пожарных автомобилей.</t>
  </si>
  <si>
    <t>Фактически произведенные расходы больше первоначальных плановых назначений в связи с: предоставлением социальных выплат безработным гражданам в соответствии с Законом Российской Федерации от 19 апреля 1991 года № 1032-I «О занятости населения в Российской Федерации» (за счет межбюджетного трансферта, предоставляемого бюджету Саратовской области из федерального бюджета); ростом фактической численности получателей от первоначально прогнозируемой в виду заявительного характера выплат; реализацией регионального проекта (программы) в целях выполнения задач федерального проекта «Поддержка занятости и повышение эффективности рынка труда для обеспечения роста производительности труда» (софинансирование федерального и областного бюджета); обеспечением условий для функционирования пилотных центров занятости (в рамках достижения соответствующих задач федерального проекта).</t>
  </si>
  <si>
    <t xml:space="preserve"> Субсидии из федерального бюджета на развитие рынка газомоторного топлива в сумме 80 млн рублей предусмотрены бюджету Саратовской области в IV квартале 2019 года.</t>
  </si>
  <si>
    <t>Фактически произведенные расходы меньше уточненных плановых назначений в связи с: экономией  при заключении договорных обязательств и  списанием транспортных средств в отчетном периоде.</t>
  </si>
  <si>
    <t>В течение 2019 года увеличены средства областного бюджета на реконструкцию берегоукрепительных сооружений Волгоградского водохранилища в районе г. Саратова от ул. Б.Взвоз до ул. Б.Садовая. Финансирование расходов не производилось, поскольку не было выполненных работ. Неисполнение отдельных полномочий в области водных отношений связано с нарушением подрядными организациями сроков исполнения и иных условий контрактов, повлекшее судебные процедуры.</t>
  </si>
  <si>
    <t>Фактически произведенные расходы больше первоначальных плановых назначений в связи с увеличением бюджетных ассигнований: за счет федеральных средств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в рамках национального проекта «Экология»; за счет средств областного бюджета на организацию, содержание и оснащение мобилизационных групп по тушению лесных пожаров (выполнение государственных заданий лесхозами по обслуживанию приобретенной лесопожарной техники в рамках национального проекта «Экология»)  и на мероприятия, связанные с ликвидацией областных государственных учреждений.</t>
  </si>
  <si>
    <t>Фактически произведенные расходы больше первоначальных плановых назначений в связи с увеличением бюджетных ассигнований областного бюджета на возмещение недополученных доходов по перевозке пассажиров железнодорожным и воздушным транспортом, а так же на субсидию бюджетам городских округов на обновление наземного электротранспорта. Фактически произведенные расходы меньше уточненных плановых назначений в связи с: изменением законодательства по налогу на имущество в части движимого имущества; уменьшением транспортного налога вследствие выбытия (списания и передачи) части транспортных средств; экономией по результатам конкурсных процедур и отсутствием потребности.</t>
  </si>
  <si>
    <t>Фактически произведенные расходы больше первоначальных плановых назначений в связи с увеличением бюджетных ассигнований за счет поступивших из федерального бюджета иных межбюджетных трансфертов, а так же за счет увеличения средств областного дорожного фонда на сумму неиспользованного остатка дорожного фонда прошлых лет.</t>
  </si>
  <si>
    <t>Фактически произведенные расходы меньше первоначальных и уточненных плановых назначений в связи с  невыполнением условий госконтрактов поставщиком услуг.</t>
  </si>
  <si>
    <t>Фактически произведенные расходы больше первоначальных плановых назначений в связи с: поступлением средств из федерального бюджета на государственную поддержку субъектов Российской Федерации – участников национального проекта «Производительность труда и поддержка занятости»; увеличением бюджетных ассигнований на оказание содействия муниципальным районам и городским округам в уточнении сведений о границах населенных пунктов и территориальных зон в Едином государственном реестре недвижимости, на обеспечение проведения землеустроительных работ по описанию местоположения границ Саратовской области с другими субъектами Российской Федерации и на проведение государственной кадастровой оценки объектов недвижимости, расположенных на территории Саратовской области.</t>
  </si>
  <si>
    <r>
      <t>Фактически произведенные расходы больше первоначальных плановых назначений в связи с: поступлением целевые средства государственной корпорации - Фонда реформирования ЖКХ; увеличением бюджетных ассигнований на предоставление субсидии в виде имущественного взноса в имущество публично-правовой компании «Фонд защиты прав граждан – участников долевого строительства Саратовской области»; увеличением субсидии специализированной некоммерческой организации «Фонд капитального ремонта общего имущества в многоквартирных домах в Саратовской области».</t>
    </r>
    <r>
      <rPr>
        <sz val="12"/>
        <rFont val="Times New Roman"/>
        <family val="1"/>
        <charset val="204"/>
      </rPr>
      <t xml:space="preserve"> Фактически произведенные расходы меньше уточненных плановых назначений в связи с: заявительным характером выплат пособий и компенсаций; невозможностью заключения государственного контракта по итогам конкурса в связи с отсутствием претендентов (поставщиков, подрядчиков, исполнителей).</t>
    </r>
  </si>
  <si>
    <t xml:space="preserve"> Увеличены бюджетные ассигнования в связи с возникшей необходимостью на предоставление субсидии на возмещение затрат на предупреждение чрезвычайных ситуаций, которые могут привести к нарушению функционирования объектов жизнеобеспечения при предоставлении услуг населению по тепло-, водоснабжению, водоотведению. </t>
  </si>
  <si>
    <t>Фактически произведенные расходы больше первоначальных плановых назначений в связи с увеличением бюджетных ассигнований на финансирование мероприятий по объектам «г.Саратов. Реконструкция берегоукрепительных сооружений Волгоградского водохранилища в районе г. Саратова от ул.Бабушкин Взвоз до ул.Большая Садовая» и «Берегоукрепление участка Волгоградского водохранилища от ул.Малыковская до ул. Комсомольская г. Вольска (реконструкция)».</t>
  </si>
  <si>
    <t>Фактически произведенные расходы больше первоначальных плановых назначений в связи с: увеличением бюджетных ассигнований на реализацию мероприятий федерального проекта «Оздоровление Волги»; выделением средств из резервного фонда Правительства Саратовской области на проведение дератизационных мероприятий ГУСО «Природный парк «Кумысная поляна».</t>
  </si>
  <si>
    <t>Фактически произведенные расходы меньше первоначальных плановых назначений в связи с уменьшением бюджетных ассигнований на исполнение мероприятий подпрограммы «Совершенствование системы обращения с отходами производства и потребления на территории Саратовской области».</t>
  </si>
  <si>
    <t>Фактически произведенные расходы больше первоначальных плановых назначений в связи с: поступлением средств из бюджета г.Москвы на строительство школы на 220 учащихся и детский сад на 50 мест по адресу: с.Тепловка Новобурасского района Саратовской области; увеличениеме межбюджетных трансфертов местным бюджетам за счет средств областного и федерального бюджета на создание универсальных спортивно-оздоровительных площадок на территории общеобразовательных организаций, на реализацию мероприятий по строительству объектов образования, на финансовое обеспечение образовательной деятельности муниципальных общеобразовательных учреждений  (на повышение оплаты труда), на проведение капитального и текущего ремонтов муниципальных образовательных организаций, на строительство зданий общеобразовательных организаций за счет средств резервного фонда Правительства Российской Федерации, на обновление материально-технической базы для формирования у обучающихся современных технологических и гуманитарных навыков, модернизация инфраструктуры общего образования в отдельных субъектах Российской Федерации, на создание новых мест в общеобразовательных организациях.</t>
  </si>
  <si>
    <t>Фактически произведенные расходы больше первоначальных плановых назначений в связи с: повышением оплаты труда отдельным категориям работников бюджетной сферы;  создание мобильных технопарков «Кванториум».</t>
  </si>
  <si>
    <t>Фактически произведенные расходы больше первоначальных плановых назначений в связи с увеличением бюджетных ассигнований: на ремонт,  противопожарные мероприятия, приобретение оборудования учреждений среднего профобразования, на  повышение оплаты труда с 1 октября 2019 года, на мероприятия по созданию комплексной системы профессиональной ориентации молодежи, направленной на повышение привлекательности программ профессионального образования, востребованных на региональном рынке труда, проведение ежегодных культурно-массовых и спортивных мероприятий для обучающихся и студентов профессиональных образовательных организаций области, в т.ч. WorldSkills,  на организацию охраны государственных  учреждений среднего профессионального образования охранными предприятиями,  увеличены ассигнования субсидии на иные цели учреждениям на обновление обор-ния учр-й среднего профобразования в целях лицензирования специальностей ТОП-50. Фактически произведенные расходы меньше уточненных плановых назначений в связи с уменьшением численности получателей выплат, пособий и компенсаций по сравнению с запланированной.</t>
  </si>
  <si>
    <t xml:space="preserve">Фактически произведенные расходы больше первоначальных плановых назначений в связи с увеличением бюджетных ассигнований на: повышение оплаты труда; развитие инфраструктуры образования и повышение ее инвестиционной привлекательности; ремонт, реконструкцию зданий, сооружений и коммунальной инфраструктуры; ликвидацию аварийных ситуаций; обеспечение соответствия областных государственных профессиональных образовательных организаций требованиям федерального государственного стандарта, санитарным нормам и правилам; оборудование организаций в соответствии с требованиями противопожарной и антитеррористической безопасности. </t>
  </si>
  <si>
    <t>Фактически произведенные расходы больше первоначальных плановых назначений в связи с увеличением бюджетных ассигнований на строительствово объектов: г.Маркс. Культурно-зрелищный комплекс для детской цирковой студии «Арт-Алле», на модернизацию театров юного зрителя и театров кукол(в рамках достижения соответствующих задач федерального проекта). Также поступили средства из бюджета г.Москвы на строит-во гарнизонного дома офицеров в Летном городке города Энгельса.</t>
  </si>
  <si>
    <t>Фактически произведенные расходы больше первоначальных плановых назначений в связи с увеличением бюджетных ассигнований на подготовку проектно-сметной документации реставрационных работ объекта культурного наследия «Казармы Деконского, конец XIX века», Медицинский центр г. Саратов.</t>
  </si>
  <si>
    <t>Фактически произведенные расходы больше первоначальных плановых назначений в связи с: уточнением потребности на выплату заработной платы отдельным категориям работников, установленных Указами Президента, прочим категориям работников, на мероприятия по повышению заработной платы работников учреждений здравоохранения, функционирующих в системе ОМС; повышением оплаты труда молодым специалистам; поступлением из федерального бюджета межбюджетных трансфертов текущего года и неиспользованных законтрактованных остатков 2018 года; поступлением иных межбюджетных трансфертов из бюджета города Москвы в целях проведения комплекса мероприятий, направленных на социально-экономическое развитие отдельных территорий области,  обеспечение транспортировки пациентов, страдающих хронической почечной недостаточностью, укреплением материально-технической базы медицинских организаций, обеспечение пожарной безопасности объектов социальной сферы с массовым пребыванием людей, а также перераспределением средств между подразделами.</t>
  </si>
  <si>
    <t>Фактически произведенные расходы больше первоначальных плановых назначений в связи с: уточнением потребности на выплату заработной платы отдельным категориям работников, установленных Указами Президента, прочим категориям работников, на мероприятия по повышению заработной платы работников учреждений здравоохранения, функционирующих в системе ОМС; повышением оплаты труда молодым специалистам; поступлением иных межбюджетных трансфертов из бюджета города Москвы в целях проведения комплекса мероприятий, направленных на социально-экономическое развитие отдельных территорий области</t>
  </si>
  <si>
    <t>Фактически произведенные расходы больше первоначальных плановых назначений в связи с:уточнением потребности на выплату заработной платы отдельным категориям работников, установленных Указами Президента, прочим категориям работников, на мероприятия по повышению заработной платы работников учреждений здравоохранения, функционирующих в системе ОМС; повышением оплаты труда молодым специалистам; поступлением иных межбюджетных трансфертов из бюджета города Москвы в целях проведения комплекса мероприятий, направленных на социально-экономическое развитие отдельных территорий области, в поступлением неиспользованных законтрактованных остатков 2018 года, на обеспечение транспортировки пациентов, страдающих хронической почечной недостаточностью, укреплением материально-технической базы медицинских организаций, обеспечение пожарной безопасности объектов социальной сферы с массовым пребыванием людей.</t>
  </si>
  <si>
    <t>Фактически произведенные расходы больше первоначальных плановых назначений в связи с: уточнением потребности на выплату заработной платы отдельным категориям работников, установленных Указами Президента, прочим категориям работников, а также перераспределением средств по подразделам в части оплаты труда</t>
  </si>
  <si>
    <t>Фактически произведенные расходы больше первоначальных плановых назначений в связи с: уточнением потребности на выплату заработной платы отдельным категориям работников, установленных Указами Президента, прочим категориям работников, на мероприятия по повышению заработной платы работников учреждений здравоохранения, функционирующих в системе ОМС; повышением оплаты труда молодым специалистам; поступлением из федерального бюджета межбюджетных трансфертов текущего года, увеличением средств областного бюджета на обеспечение льготных категорий граждан лекарственными препаратами, укреплением материально-технической базы медицинских организаций, обеспечение пожарной безопасности объектов социальной сферы с массовым пребыванием людей, а также перераспределением средств между подразделами</t>
  </si>
  <si>
    <t>Фактически произведенные расходы больше первоначальных плановых назначений в связи с: уточнением потребности на выплату заработной платы отдельным категориям работников, установленных Указами Президента, прочим категориям работников и обеспечением минимального размера оплаты труда.</t>
  </si>
  <si>
    <t>Фактически произведенные расходы меньше первоначальных и уточненных плановых назначений в связи суменьшением объема межбюджетных трансфертов, предоставляемых бюджету Саратовской области из федерального бюджета, в том числе на осуществление переданных органам государственной власти субъектов Российской Федерации полномочий Российской Федерации: по выплате пособий по уходу за ребенком до достижения им возраста полутора лет; гражданам, не подлежащим обязательному социальному страхованию на случай временной нетрудоспособности и в связи с материнством; по ежемесячной выплате в связи с рождением (усыновлением) первого ребенка; по выплате единовременного пособия беременной жене военнослужащего, проходящего военную службу по призыву, а также по выплате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детей», а также уменьшение бюджетных ассигнований, предусмотренных на выплату пособия на ребенка (экономия в результате введения критерия нуждаемости с 1 января 2016 года в части необходимости ежегодного предоставления гражданами справки о доходах вместо ранее действующего порядка раз в три года).</t>
  </si>
  <si>
    <t>Фактически произведенные расходы больше первоначальных плановых назначений в связи с увеличением  бюджетных ассигнований на мероприятия по укреплению материально-технической базы государственных учреждений на проведение ремонтных работ на стадионе «Локомотив» в рамках подготовки к Чемпионату Мира по пожарно-спасательному спорту</t>
  </si>
  <si>
    <t>Фактически произведенные расходы больше первоначальных плановых назначений в связи с увеличением бюджетных ассигнований на строительствово объектов: плавательного бассейна в р.п.Романовке, дворца водных видов спорта, ФОКа с универсальным залом 42х24 в г. Саратов; увеличением бюджетных ассигнований в рамках реализации регионального проекта «Спорт - норма жизни»: на мероприятия по вводу в эксплуатацию стадиона «Юность» в г. Ершове, на проведение Чемпионата Мира по пожарно- спасательному спорту, на проведениеспортивных и физкультурно-массовых мероприятий в рамках регионального проекта. Фактически произведенные расходы меньше уточненных плановых назначений в связи с экономией по результатам проведения конкурсных процедур; оплатой работ по фактически выставленным актам.</t>
  </si>
  <si>
    <t>Фактически произведенные расходы больше первоначальных и уточненных плановых назначений в связи с предоставлением субсидий некоммерческим организациям, имеющим в своем составе команды по игровым видам спорта. Увеличение вызвано сокращение поступления спонсорской помощи и благотворительности со стороны бизнеса.</t>
  </si>
  <si>
    <t>Фактически произведенные расходы больше первоначальных плановых назначений в связи с выделением средств на решение приоритетных задач в течение года в рамках госзадания, а также на увеличение оплаты труда работникам государственных учреждений</t>
  </si>
  <si>
    <t>Фактически произведенные расходы больше первоначальных плановых назначений в связи с выделением средств в течение года на размещение социально значимых проектов в областных и районных средствах массовой информации, издание презентационного альбома о Саратовской области,  модернизацию сетевого издания  «Регион 64», на увеличение оплаты труда работникам  с 1 октября 2019 года.</t>
  </si>
  <si>
    <t>Фактически произведенные расходы меньше первоначальных и уточненных плановых назначений в связи со снижением процентных ставок по банковским заимствованиям и досрочным погашением государственных долговых обязательств за счет собственных средств областного бюджета.</t>
  </si>
  <si>
    <t>Фактически произведенные расходы больше первоначальных плановых назначений в связи с выделением дополнительной финансовой помощи местным бюджетам в виде дотации на поддержку мер по обеспечению сбалансированности бюджетов за счет средств федерального бюджета.</t>
  </si>
  <si>
    <t>Фактически произведенные расходы больше первоначальных плановых назначений в связи с выделением из резервного фонда Правительства Саратовской области бюджетам муниципальных районов области средств на осуществление работ по аккумуляции (закачки) воды в пруды и водохранилища.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</si>
</sst>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_-* #,##0.0_р_._-;\-* #,##0.0_р_._-;_-* &quot;-&quot;?_р_._-;_-@_-"/>
    <numFmt numFmtId="166" formatCode="0000"/>
    <numFmt numFmtId="167" formatCode="#,##0.0_ ;[Red]\-#,##0.0\ "/>
    <numFmt numFmtId="168" formatCode="#,##0.0\ &quot;₽&quot;;[Red]\-#,##0.0\ &quot;₽&quot;"/>
    <numFmt numFmtId="169" formatCode="_-* #,##0.00_р_._-;\-* #,##0.00_р_._-;_-* &quot;-&quot;??_р_._-;_-@_-"/>
  </numFmts>
  <fonts count="20" x14ac:knownFonts="1">
    <font>
      <sz val="8"/>
      <name val="Arial Cyr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5" fillId="0" borderId="0"/>
    <xf numFmtId="0" fontId="15" fillId="0" borderId="0"/>
    <xf numFmtId="4" fontId="16" fillId="0" borderId="2">
      <alignment horizontal="right"/>
    </xf>
    <xf numFmtId="4" fontId="17" fillId="0" borderId="2">
      <alignment horizontal="right"/>
    </xf>
    <xf numFmtId="0" fontId="15" fillId="0" borderId="0"/>
    <xf numFmtId="0" fontId="18" fillId="0" borderId="0"/>
    <xf numFmtId="0" fontId="1" fillId="0" borderId="0"/>
    <xf numFmtId="0" fontId="19" fillId="0" borderId="0"/>
    <xf numFmtId="169" fontId="18" fillId="0" borderId="0" applyFont="0" applyFill="0" applyBorder="0" applyAlignment="0" applyProtection="0"/>
    <xf numFmtId="0" fontId="19" fillId="4" borderId="1">
      <alignment horizontal="left" vertical="top" wrapText="1"/>
    </xf>
  </cellStyleXfs>
  <cellXfs count="52">
    <xf numFmtId="0" fontId="0" fillId="0" borderId="0" xfId="0"/>
    <xf numFmtId="0" fontId="3" fillId="0" borderId="0" xfId="0" applyFont="1"/>
    <xf numFmtId="0" fontId="4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center" vertical="center" wrapText="1" shrinkToFit="1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/>
    <xf numFmtId="0" fontId="14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 wrapText="1"/>
    </xf>
    <xf numFmtId="166" fontId="5" fillId="2" borderId="1" xfId="1" applyNumberFormat="1" applyFont="1" applyFill="1" applyBorder="1" applyAlignment="1" applyProtection="1">
      <alignment horizontal="left" vertical="center" wrapText="1"/>
      <protection hidden="1"/>
    </xf>
    <xf numFmtId="0" fontId="14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 wrapText="1"/>
    </xf>
    <xf numFmtId="164" fontId="7" fillId="0" borderId="0" xfId="0" applyNumberFormat="1" applyFont="1" applyBorder="1" applyAlignment="1">
      <alignment horizontal="center" vertical="center"/>
    </xf>
    <xf numFmtId="167" fontId="14" fillId="2" borderId="1" xfId="2" applyNumberFormat="1" applyFont="1" applyFill="1" applyBorder="1" applyAlignment="1">
      <alignment horizontal="center" vertical="center" wrapText="1"/>
    </xf>
    <xf numFmtId="164" fontId="14" fillId="2" borderId="1" xfId="3" applyNumberFormat="1" applyFont="1" applyFill="1" applyBorder="1" applyAlignment="1" applyProtection="1">
      <alignment horizontal="center" vertical="center" wrapText="1"/>
    </xf>
    <xf numFmtId="167" fontId="14" fillId="0" borderId="1" xfId="2" applyNumberFormat="1" applyFont="1" applyFill="1" applyBorder="1" applyAlignment="1">
      <alignment horizontal="center" vertical="center" wrapText="1"/>
    </xf>
    <xf numFmtId="168" fontId="14" fillId="2" borderId="1" xfId="2" applyNumberFormat="1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/>
    </xf>
    <xf numFmtId="0" fontId="5" fillId="0" borderId="1" xfId="0" applyFont="1" applyFill="1" applyBorder="1"/>
    <xf numFmtId="0" fontId="16" fillId="2" borderId="0" xfId="0" applyFont="1" applyFill="1" applyAlignment="1"/>
    <xf numFmtId="164" fontId="16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2" fillId="2" borderId="0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7" fontId="5" fillId="2" borderId="1" xfId="2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top" wrapText="1"/>
    </xf>
    <xf numFmtId="167" fontId="5" fillId="0" borderId="1" xfId="2" applyNumberFormat="1" applyFont="1" applyFill="1" applyBorder="1" applyAlignment="1">
      <alignment horizontal="center" vertical="center" wrapText="1"/>
    </xf>
  </cellXfs>
  <cellStyles count="11">
    <cellStyle name="xl56" xfId="4"/>
    <cellStyle name="xl60" xfId="3"/>
    <cellStyle name="Обычный" xfId="0" builtinId="0"/>
    <cellStyle name="Обычный 2" xfId="1"/>
    <cellStyle name="Обычный 2 2" xfId="5"/>
    <cellStyle name="Обычный 2 3" xfId="6"/>
    <cellStyle name="Обычный 3" xfId="7"/>
    <cellStyle name="Обычный 4" xfId="8"/>
    <cellStyle name="Обычный_tmp" xfId="2"/>
    <cellStyle name="Финансовый 2" xfId="9"/>
    <cellStyle name="Элементы осей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2"/>
  <sheetViews>
    <sheetView tabSelected="1" view="pageBreakPreview" zoomScale="55" zoomScaleNormal="44" zoomScaleSheetLayoutView="55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I82" sqref="I82"/>
    </sheetView>
  </sheetViews>
  <sheetFormatPr defaultRowHeight="11.25" x14ac:dyDescent="0.2"/>
  <cols>
    <col min="1" max="1" width="20.5" bestFit="1" customWidth="1"/>
    <col min="2" max="2" width="62.6640625" style="36" customWidth="1"/>
    <col min="3" max="3" width="23.1640625" style="36" customWidth="1"/>
    <col min="4" max="4" width="19.33203125" style="36" customWidth="1"/>
    <col min="5" max="5" width="19.33203125" style="37" customWidth="1"/>
    <col min="6" max="6" width="18.83203125" customWidth="1"/>
    <col min="7" max="7" width="18.5" customWidth="1"/>
    <col min="8" max="8" width="99.33203125" customWidth="1"/>
    <col min="9" max="9" width="53.5" customWidth="1"/>
    <col min="10" max="10" width="15.6640625" customWidth="1"/>
  </cols>
  <sheetData>
    <row r="1" spans="1:18" ht="20.2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J1" s="1"/>
    </row>
    <row r="2" spans="1:18" ht="20.25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J2" s="1"/>
    </row>
    <row r="3" spans="1:18" ht="29.25" customHeight="1" x14ac:dyDescent="0.2">
      <c r="B3" s="2"/>
      <c r="C3" s="2"/>
      <c r="D3" s="2"/>
      <c r="E3" s="2"/>
      <c r="F3" s="2"/>
      <c r="H3" s="3" t="s">
        <v>2</v>
      </c>
      <c r="J3" s="1"/>
    </row>
    <row r="4" spans="1:18" ht="62.25" customHeight="1" x14ac:dyDescent="0.2">
      <c r="A4" s="44" t="s">
        <v>3</v>
      </c>
      <c r="B4" s="46" t="s">
        <v>4</v>
      </c>
      <c r="C4" s="47" t="s">
        <v>5</v>
      </c>
      <c r="D4" s="47"/>
      <c r="E4" s="46" t="s">
        <v>6</v>
      </c>
      <c r="F4" s="47" t="s">
        <v>7</v>
      </c>
      <c r="G4" s="47"/>
      <c r="H4" s="47" t="s">
        <v>8</v>
      </c>
      <c r="I4" s="40"/>
      <c r="J4" s="40"/>
      <c r="K4" s="40"/>
      <c r="L4" s="40"/>
      <c r="M4" s="40"/>
      <c r="N4" s="40"/>
      <c r="O4" s="40"/>
      <c r="P4" s="40"/>
      <c r="Q4" s="40"/>
      <c r="R4" s="40"/>
    </row>
    <row r="5" spans="1:18" ht="66" customHeight="1" x14ac:dyDescent="0.2">
      <c r="A5" s="45"/>
      <c r="B5" s="45"/>
      <c r="C5" s="4" t="s">
        <v>9</v>
      </c>
      <c r="D5" s="4" t="s">
        <v>10</v>
      </c>
      <c r="E5" s="46"/>
      <c r="F5" s="4" t="s">
        <v>11</v>
      </c>
      <c r="G5" s="4" t="s">
        <v>12</v>
      </c>
      <c r="H5" s="47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18" ht="15" customHeight="1" x14ac:dyDescent="0.2">
      <c r="A6" s="5">
        <v>1</v>
      </c>
      <c r="B6" s="6">
        <v>2</v>
      </c>
      <c r="C6" s="5">
        <v>3</v>
      </c>
      <c r="D6" s="5">
        <v>4</v>
      </c>
      <c r="E6" s="7">
        <v>5</v>
      </c>
      <c r="F6" s="6">
        <v>6</v>
      </c>
      <c r="G6" s="6">
        <v>7</v>
      </c>
      <c r="H6" s="6">
        <v>8</v>
      </c>
      <c r="I6" s="40"/>
      <c r="J6" s="40"/>
      <c r="K6" s="40"/>
      <c r="L6" s="40"/>
      <c r="M6" s="40"/>
      <c r="N6" s="40"/>
      <c r="O6" s="40"/>
      <c r="P6" s="40"/>
      <c r="Q6" s="40"/>
      <c r="R6" s="40"/>
    </row>
    <row r="7" spans="1:18" ht="18.75" x14ac:dyDescent="0.2">
      <c r="A7" s="8" t="s">
        <v>13</v>
      </c>
      <c r="B7" s="9" t="s">
        <v>14</v>
      </c>
      <c r="C7" s="10">
        <f>SUM(C8:C16)</f>
        <v>5012492</v>
      </c>
      <c r="D7" s="10">
        <f>SUM(D8:D16)</f>
        <v>3327547.9000000004</v>
      </c>
      <c r="E7" s="11">
        <f>SUM(E8:E16)</f>
        <v>2823391.2</v>
      </c>
      <c r="F7" s="10">
        <f>IF(C7&lt;&gt;0,E7/C7*100,0)</f>
        <v>56.327096382398224</v>
      </c>
      <c r="G7" s="10">
        <f>IF(D7&lt;&gt;0,E7/D7*100,0)</f>
        <v>84.849002474164223</v>
      </c>
      <c r="H7" s="12"/>
      <c r="I7" s="40"/>
      <c r="J7" s="40"/>
      <c r="K7" s="40"/>
      <c r="L7" s="40"/>
      <c r="M7" s="40"/>
      <c r="N7" s="40"/>
    </row>
    <row r="8" spans="1:18" ht="54" customHeight="1" x14ac:dyDescent="0.2">
      <c r="A8" s="13" t="s">
        <v>15</v>
      </c>
      <c r="B8" s="14" t="s">
        <v>16</v>
      </c>
      <c r="C8" s="15">
        <v>4513.6000000000004</v>
      </c>
      <c r="D8" s="16">
        <v>4558.2000000000007</v>
      </c>
      <c r="E8" s="17">
        <v>4232.3</v>
      </c>
      <c r="F8" s="16">
        <f t="shared" ref="F8:F71" si="0">IF(C8&lt;&gt;0,E8/C8*100,0)</f>
        <v>93.767724211272593</v>
      </c>
      <c r="G8" s="16">
        <f t="shared" ref="G8:G71" si="1">IF(D8&lt;&gt;0,E8/D8*100,0)</f>
        <v>92.85024790487472</v>
      </c>
      <c r="H8" s="18" t="s">
        <v>17</v>
      </c>
      <c r="I8" s="40"/>
      <c r="J8" s="40"/>
      <c r="K8" s="40"/>
      <c r="L8" s="40"/>
      <c r="M8" s="40"/>
      <c r="N8" s="40"/>
    </row>
    <row r="9" spans="1:18" ht="63" x14ac:dyDescent="0.2">
      <c r="A9" s="13" t="s">
        <v>18</v>
      </c>
      <c r="B9" s="14" t="s">
        <v>19</v>
      </c>
      <c r="C9" s="15">
        <v>196474.3</v>
      </c>
      <c r="D9" s="16">
        <v>204354.3</v>
      </c>
      <c r="E9" s="17">
        <v>194445.2</v>
      </c>
      <c r="F9" s="16">
        <f t="shared" si="0"/>
        <v>98.967244061946019</v>
      </c>
      <c r="G9" s="16">
        <f t="shared" si="1"/>
        <v>95.151019577273402</v>
      </c>
      <c r="H9" s="19"/>
      <c r="I9" s="40"/>
      <c r="J9" s="40"/>
      <c r="K9" s="40"/>
      <c r="L9" s="40"/>
      <c r="M9" s="40"/>
      <c r="N9" s="40"/>
    </row>
    <row r="10" spans="1:18" ht="69" customHeight="1" x14ac:dyDescent="0.2">
      <c r="A10" s="13" t="s">
        <v>20</v>
      </c>
      <c r="B10" s="14" t="s">
        <v>21</v>
      </c>
      <c r="C10" s="15">
        <v>215749.7</v>
      </c>
      <c r="D10" s="16">
        <v>242467.1</v>
      </c>
      <c r="E10" s="17">
        <v>240069.4</v>
      </c>
      <c r="F10" s="16">
        <f t="shared" si="0"/>
        <v>111.27218253374164</v>
      </c>
      <c r="G10" s="16">
        <f t="shared" si="1"/>
        <v>99.011123570991685</v>
      </c>
      <c r="H10" s="18" t="s">
        <v>22</v>
      </c>
      <c r="I10" s="20"/>
      <c r="J10" s="21"/>
      <c r="K10" s="20"/>
    </row>
    <row r="11" spans="1:18" ht="63" x14ac:dyDescent="0.2">
      <c r="A11" s="13" t="s">
        <v>23</v>
      </c>
      <c r="B11" s="14" t="s">
        <v>24</v>
      </c>
      <c r="C11" s="15">
        <v>296903.90000000002</v>
      </c>
      <c r="D11" s="16">
        <v>398384.7</v>
      </c>
      <c r="E11" s="17">
        <v>395849.8</v>
      </c>
      <c r="F11" s="16">
        <f t="shared" si="0"/>
        <v>133.32590107438801</v>
      </c>
      <c r="G11" s="16">
        <f t="shared" si="1"/>
        <v>99.36370548366942</v>
      </c>
      <c r="H11" s="22" t="s">
        <v>25</v>
      </c>
      <c r="I11" s="20"/>
      <c r="J11" s="21"/>
      <c r="K11" s="20"/>
    </row>
    <row r="12" spans="1:18" ht="63" x14ac:dyDescent="0.2">
      <c r="A12" s="13" t="s">
        <v>26</v>
      </c>
      <c r="B12" s="14" t="s">
        <v>27</v>
      </c>
      <c r="C12" s="15">
        <v>268090.59999999998</v>
      </c>
      <c r="D12" s="16">
        <v>196290.9</v>
      </c>
      <c r="E12" s="17">
        <v>193215.1</v>
      </c>
      <c r="F12" s="16">
        <f t="shared" si="0"/>
        <v>72.070822326482173</v>
      </c>
      <c r="G12" s="16">
        <f t="shared" si="1"/>
        <v>98.433039942248982</v>
      </c>
      <c r="H12" s="22" t="s">
        <v>28</v>
      </c>
      <c r="I12" s="20"/>
      <c r="J12" s="21"/>
      <c r="K12" s="20"/>
    </row>
    <row r="13" spans="1:18" ht="15.75" x14ac:dyDescent="0.2">
      <c r="A13" s="13" t="s">
        <v>29</v>
      </c>
      <c r="B13" s="14" t="s">
        <v>30</v>
      </c>
      <c r="C13" s="15">
        <v>82886.3</v>
      </c>
      <c r="D13" s="16">
        <v>85975.299999999988</v>
      </c>
      <c r="E13" s="17">
        <v>84440.7</v>
      </c>
      <c r="F13" s="16">
        <f t="shared" si="0"/>
        <v>101.87534007429453</v>
      </c>
      <c r="G13" s="16">
        <f t="shared" si="1"/>
        <v>98.215068746488825</v>
      </c>
      <c r="H13" s="22"/>
      <c r="I13" s="20"/>
      <c r="J13" s="21"/>
      <c r="K13" s="20"/>
    </row>
    <row r="14" spans="1:18" ht="63" x14ac:dyDescent="0.2">
      <c r="A14" s="13" t="s">
        <v>31</v>
      </c>
      <c r="B14" s="14" t="s">
        <v>32</v>
      </c>
      <c r="C14" s="15">
        <v>300000</v>
      </c>
      <c r="D14" s="16">
        <v>269230.2</v>
      </c>
      <c r="E14" s="23"/>
      <c r="F14" s="16">
        <f t="shared" si="0"/>
        <v>0</v>
      </c>
      <c r="G14" s="16">
        <f t="shared" si="1"/>
        <v>0</v>
      </c>
      <c r="H14" s="24" t="s">
        <v>33</v>
      </c>
      <c r="I14" s="20"/>
      <c r="J14" s="21"/>
      <c r="K14" s="20"/>
    </row>
    <row r="15" spans="1:18" ht="31.5" x14ac:dyDescent="0.2">
      <c r="A15" s="13" t="s">
        <v>34</v>
      </c>
      <c r="B15" s="25" t="s">
        <v>35</v>
      </c>
      <c r="C15" s="15">
        <v>187.6</v>
      </c>
      <c r="D15" s="16">
        <v>189.6</v>
      </c>
      <c r="E15" s="17">
        <v>189.6</v>
      </c>
      <c r="F15" s="16">
        <f t="shared" si="0"/>
        <v>101.06609808102345</v>
      </c>
      <c r="G15" s="16">
        <f t="shared" si="1"/>
        <v>100</v>
      </c>
      <c r="H15" s="26"/>
      <c r="I15" s="20"/>
      <c r="J15" s="21"/>
      <c r="K15" s="20"/>
    </row>
    <row r="16" spans="1:18" ht="126" x14ac:dyDescent="0.2">
      <c r="A16" s="13" t="s">
        <v>36</v>
      </c>
      <c r="B16" s="14" t="s">
        <v>37</v>
      </c>
      <c r="C16" s="15">
        <v>3647686</v>
      </c>
      <c r="D16" s="16">
        <v>1926097.6</v>
      </c>
      <c r="E16" s="17">
        <v>1710949.1</v>
      </c>
      <c r="F16" s="16">
        <f t="shared" si="0"/>
        <v>46.905054327592893</v>
      </c>
      <c r="G16" s="16">
        <f t="shared" si="1"/>
        <v>88.829823576956841</v>
      </c>
      <c r="H16" s="38" t="s">
        <v>184</v>
      </c>
      <c r="I16" s="20"/>
      <c r="J16" s="21"/>
      <c r="K16" s="20"/>
    </row>
    <row r="17" spans="1:11" ht="15.75" x14ac:dyDescent="0.2">
      <c r="A17" s="27" t="s">
        <v>38</v>
      </c>
      <c r="B17" s="9" t="s">
        <v>39</v>
      </c>
      <c r="C17" s="10">
        <f>C18+C19</f>
        <v>47045.2</v>
      </c>
      <c r="D17" s="10">
        <f>D18+D19</f>
        <v>47159.299999999996</v>
      </c>
      <c r="E17" s="11">
        <f>E18+E19</f>
        <v>47110.1</v>
      </c>
      <c r="F17" s="10">
        <f t="shared" si="0"/>
        <v>100.13795243723058</v>
      </c>
      <c r="G17" s="10">
        <f t="shared" si="1"/>
        <v>99.895672751716006</v>
      </c>
      <c r="H17" s="26"/>
      <c r="I17" s="20"/>
      <c r="J17" s="21"/>
      <c r="K17" s="20"/>
    </row>
    <row r="18" spans="1:11" ht="15.75" x14ac:dyDescent="0.2">
      <c r="A18" s="13" t="s">
        <v>40</v>
      </c>
      <c r="B18" s="28" t="s">
        <v>41</v>
      </c>
      <c r="C18" s="15">
        <v>44608.5</v>
      </c>
      <c r="D18" s="16">
        <v>45576.7</v>
      </c>
      <c r="E18" s="17">
        <v>45568.2</v>
      </c>
      <c r="F18" s="16">
        <f t="shared" si="0"/>
        <v>102.15138370489929</v>
      </c>
      <c r="G18" s="16">
        <f t="shared" si="1"/>
        <v>99.981350119688344</v>
      </c>
      <c r="H18" s="22"/>
      <c r="I18" s="20"/>
      <c r="J18" s="21"/>
      <c r="K18" s="20"/>
    </row>
    <row r="19" spans="1:11" ht="74.25" customHeight="1" x14ac:dyDescent="0.2">
      <c r="A19" s="13" t="s">
        <v>42</v>
      </c>
      <c r="B19" s="28" t="s">
        <v>43</v>
      </c>
      <c r="C19" s="15">
        <v>2436.6999999999998</v>
      </c>
      <c r="D19" s="16">
        <v>1582.6</v>
      </c>
      <c r="E19" s="17">
        <v>1541.9</v>
      </c>
      <c r="F19" s="16">
        <f t="shared" si="0"/>
        <v>63.278204128534497</v>
      </c>
      <c r="G19" s="16">
        <f t="shared" si="1"/>
        <v>97.428282572981189</v>
      </c>
      <c r="H19" s="38" t="s">
        <v>185</v>
      </c>
      <c r="I19" s="20"/>
      <c r="J19" s="21"/>
      <c r="K19" s="20"/>
    </row>
    <row r="20" spans="1:11" ht="31.5" x14ac:dyDescent="0.2">
      <c r="A20" s="27" t="s">
        <v>44</v>
      </c>
      <c r="B20" s="9" t="s">
        <v>45</v>
      </c>
      <c r="C20" s="10">
        <f>C21+C22+C23+C24</f>
        <v>498786.4</v>
      </c>
      <c r="D20" s="10">
        <f>D21+D22+D23+D24</f>
        <v>563228.79999999993</v>
      </c>
      <c r="E20" s="11">
        <f>E21+E22+E23+E24</f>
        <v>541063.4</v>
      </c>
      <c r="F20" s="10">
        <f t="shared" si="0"/>
        <v>108.47597288137767</v>
      </c>
      <c r="G20" s="10">
        <f t="shared" si="1"/>
        <v>96.064583345169865</v>
      </c>
      <c r="H20" s="26"/>
      <c r="I20" s="20"/>
      <c r="J20" s="21"/>
      <c r="K20" s="20"/>
    </row>
    <row r="21" spans="1:11" ht="15.75" x14ac:dyDescent="0.2">
      <c r="A21" s="13" t="s">
        <v>46</v>
      </c>
      <c r="B21" s="14" t="s">
        <v>47</v>
      </c>
      <c r="C21" s="15">
        <v>180700</v>
      </c>
      <c r="D21" s="16">
        <v>180689.8</v>
      </c>
      <c r="E21" s="17">
        <v>180689.8</v>
      </c>
      <c r="F21" s="16">
        <f t="shared" si="0"/>
        <v>99.994355285002754</v>
      </c>
      <c r="G21" s="16">
        <f t="shared" si="1"/>
        <v>100</v>
      </c>
      <c r="H21" s="22"/>
      <c r="I21" s="20"/>
      <c r="J21" s="21"/>
      <c r="K21" s="20"/>
    </row>
    <row r="22" spans="1:11" ht="163.5" customHeight="1" x14ac:dyDescent="0.2">
      <c r="A22" s="13" t="s">
        <v>48</v>
      </c>
      <c r="B22" s="14" t="s">
        <v>49</v>
      </c>
      <c r="C22" s="15">
        <v>203478</v>
      </c>
      <c r="D22" s="16">
        <v>237872.9</v>
      </c>
      <c r="E22" s="17">
        <v>216166.39999999999</v>
      </c>
      <c r="F22" s="16">
        <f t="shared" si="0"/>
        <v>106.23576013131641</v>
      </c>
      <c r="G22" s="16">
        <f t="shared" si="1"/>
        <v>90.874748657791613</v>
      </c>
      <c r="H22" s="22" t="s">
        <v>186</v>
      </c>
      <c r="I22" s="20"/>
      <c r="J22" s="21"/>
      <c r="K22" s="20"/>
    </row>
    <row r="23" spans="1:11" ht="65.25" customHeight="1" x14ac:dyDescent="0.2">
      <c r="A23" s="13" t="s">
        <v>50</v>
      </c>
      <c r="B23" s="14" t="s">
        <v>51</v>
      </c>
      <c r="C23" s="15">
        <v>105008.4</v>
      </c>
      <c r="D23" s="16">
        <v>135066.1</v>
      </c>
      <c r="E23" s="17">
        <v>134649.4</v>
      </c>
      <c r="F23" s="16">
        <f t="shared" si="0"/>
        <v>128.22726562827356</v>
      </c>
      <c r="G23" s="16">
        <f t="shared" si="1"/>
        <v>99.691484391716344</v>
      </c>
      <c r="H23" s="22" t="s">
        <v>187</v>
      </c>
      <c r="I23" s="20"/>
      <c r="J23" s="21"/>
      <c r="K23" s="20"/>
    </row>
    <row r="24" spans="1:11" ht="15.75" x14ac:dyDescent="0.2">
      <c r="A24" s="13" t="s">
        <v>52</v>
      </c>
      <c r="B24" s="14" t="s">
        <v>53</v>
      </c>
      <c r="C24" s="15">
        <v>9600</v>
      </c>
      <c r="D24" s="16">
        <v>9600</v>
      </c>
      <c r="E24" s="17">
        <v>9557.7999999999993</v>
      </c>
      <c r="F24" s="16">
        <f t="shared" si="0"/>
        <v>99.560416666666669</v>
      </c>
      <c r="G24" s="16">
        <f t="shared" si="1"/>
        <v>99.560416666666669</v>
      </c>
      <c r="H24" s="22"/>
      <c r="I24" s="20"/>
      <c r="J24" s="21"/>
      <c r="K24" s="20"/>
    </row>
    <row r="25" spans="1:11" ht="15.75" x14ac:dyDescent="0.2">
      <c r="A25" s="27" t="s">
        <v>54</v>
      </c>
      <c r="B25" s="9" t="s">
        <v>55</v>
      </c>
      <c r="C25" s="10">
        <f>SUM(C26:C35)</f>
        <v>15851522.1</v>
      </c>
      <c r="D25" s="10">
        <f>SUM(D26:D35)</f>
        <v>18968666.300000001</v>
      </c>
      <c r="E25" s="11">
        <f>SUM(E26:E35)</f>
        <v>17640104</v>
      </c>
      <c r="F25" s="10">
        <f t="shared" si="0"/>
        <v>111.28334483412164</v>
      </c>
      <c r="G25" s="10">
        <f t="shared" si="1"/>
        <v>92.996016277644145</v>
      </c>
      <c r="H25" s="26"/>
      <c r="I25" s="29"/>
      <c r="J25" s="21"/>
      <c r="K25" s="20"/>
    </row>
    <row r="26" spans="1:11" ht="213" customHeight="1" x14ac:dyDescent="0.2">
      <c r="A26" s="13" t="s">
        <v>56</v>
      </c>
      <c r="B26" s="14" t="s">
        <v>57</v>
      </c>
      <c r="C26" s="15">
        <v>462330.7</v>
      </c>
      <c r="D26" s="16">
        <v>515488.9</v>
      </c>
      <c r="E26" s="17">
        <v>509799.1</v>
      </c>
      <c r="F26" s="16">
        <f t="shared" si="0"/>
        <v>110.26719618662571</v>
      </c>
      <c r="G26" s="16">
        <f t="shared" si="1"/>
        <v>98.896232295205564</v>
      </c>
      <c r="H26" s="22" t="s">
        <v>188</v>
      </c>
      <c r="I26" s="20"/>
      <c r="J26" s="21"/>
      <c r="K26" s="20"/>
    </row>
    <row r="27" spans="1:11" ht="132.75" customHeight="1" x14ac:dyDescent="0.2">
      <c r="A27" s="13" t="s">
        <v>58</v>
      </c>
      <c r="B27" s="14" t="s">
        <v>59</v>
      </c>
      <c r="C27" s="15">
        <v>1554.7</v>
      </c>
      <c r="D27" s="16">
        <v>240832.1</v>
      </c>
      <c r="E27" s="17">
        <v>80000</v>
      </c>
      <c r="F27" s="16" t="s">
        <v>60</v>
      </c>
      <c r="G27" s="16">
        <f t="shared" si="1"/>
        <v>33.218163193361683</v>
      </c>
      <c r="H27" s="39" t="s">
        <v>189</v>
      </c>
      <c r="I27" s="20"/>
      <c r="J27" s="21"/>
      <c r="K27" s="20"/>
    </row>
    <row r="28" spans="1:11" ht="55.5" customHeight="1" x14ac:dyDescent="0.2">
      <c r="A28" s="13" t="s">
        <v>61</v>
      </c>
      <c r="B28" s="28" t="s">
        <v>62</v>
      </c>
      <c r="C28" s="15">
        <v>2576031</v>
      </c>
      <c r="D28" s="16">
        <v>2839144.7</v>
      </c>
      <c r="E28" s="17">
        <v>2637302.9</v>
      </c>
      <c r="F28" s="16">
        <f t="shared" si="0"/>
        <v>102.37853892286233</v>
      </c>
      <c r="G28" s="16">
        <f t="shared" si="1"/>
        <v>92.890753331452231</v>
      </c>
      <c r="H28" s="18" t="s">
        <v>190</v>
      </c>
      <c r="I28" s="20"/>
      <c r="J28" s="21"/>
      <c r="K28" s="20"/>
    </row>
    <row r="29" spans="1:11" ht="130.5" customHeight="1" x14ac:dyDescent="0.2">
      <c r="A29" s="13" t="s">
        <v>63</v>
      </c>
      <c r="B29" s="28" t="s">
        <v>64</v>
      </c>
      <c r="C29" s="15">
        <v>293615.59999999998</v>
      </c>
      <c r="D29" s="16">
        <v>593792.4</v>
      </c>
      <c r="E29" s="17">
        <v>187118</v>
      </c>
      <c r="F29" s="16">
        <f t="shared" si="0"/>
        <v>63.728902687731861</v>
      </c>
      <c r="G29" s="16">
        <f t="shared" si="1"/>
        <v>31.512360212087593</v>
      </c>
      <c r="H29" s="30" t="s">
        <v>191</v>
      </c>
      <c r="I29" s="20"/>
      <c r="J29" s="21"/>
      <c r="K29" s="20"/>
    </row>
    <row r="30" spans="1:11" ht="189" customHeight="1" x14ac:dyDescent="0.2">
      <c r="A30" s="13" t="s">
        <v>65</v>
      </c>
      <c r="B30" s="28" t="s">
        <v>66</v>
      </c>
      <c r="C30" s="15">
        <v>295596.3</v>
      </c>
      <c r="D30" s="16">
        <v>390348.79999999999</v>
      </c>
      <c r="E30" s="17">
        <v>387691.9</v>
      </c>
      <c r="F30" s="16">
        <f t="shared" si="0"/>
        <v>131.15587035426358</v>
      </c>
      <c r="G30" s="16">
        <f t="shared" si="1"/>
        <v>99.319352333092866</v>
      </c>
      <c r="H30" s="22" t="s">
        <v>192</v>
      </c>
      <c r="I30" s="20"/>
      <c r="J30" s="21"/>
      <c r="K30" s="20"/>
    </row>
    <row r="31" spans="1:11" ht="171" customHeight="1" x14ac:dyDescent="0.2">
      <c r="A31" s="13" t="s">
        <v>67</v>
      </c>
      <c r="B31" s="28" t="s">
        <v>68</v>
      </c>
      <c r="C31" s="15">
        <v>325882.7</v>
      </c>
      <c r="D31" s="16">
        <v>468393.7</v>
      </c>
      <c r="E31" s="17">
        <v>415470.4</v>
      </c>
      <c r="F31" s="16">
        <f t="shared" si="0"/>
        <v>127.49078119212834</v>
      </c>
      <c r="G31" s="16">
        <f t="shared" si="1"/>
        <v>88.701107636588631</v>
      </c>
      <c r="H31" s="48" t="s">
        <v>193</v>
      </c>
      <c r="I31" s="20"/>
      <c r="J31" s="21"/>
      <c r="K31" s="20"/>
    </row>
    <row r="32" spans="1:11" ht="85.5" customHeight="1" x14ac:dyDescent="0.2">
      <c r="A32" s="13" t="s">
        <v>69</v>
      </c>
      <c r="B32" s="28" t="s">
        <v>70</v>
      </c>
      <c r="C32" s="15">
        <v>11222277.800000001</v>
      </c>
      <c r="D32" s="16">
        <v>13143821.699999999</v>
      </c>
      <c r="E32" s="17">
        <v>12676267.800000001</v>
      </c>
      <c r="F32" s="16">
        <f t="shared" si="0"/>
        <v>112.95628236898574</v>
      </c>
      <c r="G32" s="16">
        <f t="shared" si="1"/>
        <v>96.442785738641007</v>
      </c>
      <c r="H32" s="30" t="s">
        <v>194</v>
      </c>
      <c r="I32" s="20"/>
      <c r="J32" s="21"/>
      <c r="K32" s="20"/>
    </row>
    <row r="33" spans="1:11" ht="47.25" x14ac:dyDescent="0.2">
      <c r="A33" s="13" t="s">
        <v>71</v>
      </c>
      <c r="B33" s="28" t="s">
        <v>72</v>
      </c>
      <c r="C33" s="15">
        <v>41702.199999999997</v>
      </c>
      <c r="D33" s="16">
        <v>42869.5</v>
      </c>
      <c r="E33" s="17">
        <v>38492.400000000001</v>
      </c>
      <c r="F33" s="16">
        <f t="shared" si="0"/>
        <v>92.303043964107417</v>
      </c>
      <c r="G33" s="16">
        <f t="shared" si="1"/>
        <v>89.789710633434026</v>
      </c>
      <c r="H33" s="22" t="s">
        <v>195</v>
      </c>
      <c r="I33" s="20"/>
      <c r="J33" s="21"/>
      <c r="K33" s="20"/>
    </row>
    <row r="34" spans="1:11" ht="31.5" x14ac:dyDescent="0.2">
      <c r="A34" s="13" t="s">
        <v>73</v>
      </c>
      <c r="B34" s="14" t="s">
        <v>74</v>
      </c>
      <c r="C34" s="15">
        <v>6000</v>
      </c>
      <c r="D34" s="16">
        <v>6000</v>
      </c>
      <c r="E34" s="17">
        <v>5998.3</v>
      </c>
      <c r="F34" s="16">
        <f t="shared" si="0"/>
        <v>99.971666666666664</v>
      </c>
      <c r="G34" s="16">
        <f t="shared" si="1"/>
        <v>99.971666666666664</v>
      </c>
      <c r="H34" s="22"/>
      <c r="I34" s="20"/>
      <c r="J34" s="21"/>
      <c r="K34" s="20"/>
    </row>
    <row r="35" spans="1:11" ht="180" customHeight="1" x14ac:dyDescent="0.2">
      <c r="A35" s="13" t="s">
        <v>75</v>
      </c>
      <c r="B35" s="14" t="s">
        <v>76</v>
      </c>
      <c r="C35" s="16">
        <v>626531.1</v>
      </c>
      <c r="D35" s="16">
        <v>727974.5</v>
      </c>
      <c r="E35" s="17">
        <v>701963.2</v>
      </c>
      <c r="F35" s="16">
        <f t="shared" si="0"/>
        <v>112.03964176718442</v>
      </c>
      <c r="G35" s="16">
        <f t="shared" si="1"/>
        <v>96.426894073899561</v>
      </c>
      <c r="H35" s="30" t="s">
        <v>196</v>
      </c>
      <c r="I35" s="20"/>
      <c r="J35" s="21"/>
      <c r="K35" s="20"/>
    </row>
    <row r="36" spans="1:11" ht="15.75" x14ac:dyDescent="0.2">
      <c r="A36" s="27" t="s">
        <v>77</v>
      </c>
      <c r="B36" s="9" t="s">
        <v>78</v>
      </c>
      <c r="C36" s="10">
        <f>SUM(C37:C40)</f>
        <v>1831902.3</v>
      </c>
      <c r="D36" s="10">
        <f>SUM(D37:D40)</f>
        <v>2891689.3</v>
      </c>
      <c r="E36" s="11">
        <f>SUM(E37:E40)</f>
        <v>2670003.1</v>
      </c>
      <c r="F36" s="10">
        <f t="shared" si="0"/>
        <v>145.75030011152887</v>
      </c>
      <c r="G36" s="10">
        <f t="shared" si="1"/>
        <v>92.333678448787708</v>
      </c>
      <c r="H36" s="26"/>
      <c r="I36" s="29"/>
      <c r="J36" s="29"/>
      <c r="K36" s="20"/>
    </row>
    <row r="37" spans="1:11" ht="196.5" customHeight="1" x14ac:dyDescent="0.2">
      <c r="A37" s="13" t="s">
        <v>79</v>
      </c>
      <c r="B37" s="14" t="s">
        <v>80</v>
      </c>
      <c r="C37" s="16">
        <v>388336.7</v>
      </c>
      <c r="D37" s="16">
        <v>1224366.6000000001</v>
      </c>
      <c r="E37" s="17">
        <v>1014979.4</v>
      </c>
      <c r="F37" s="16">
        <f t="shared" si="0"/>
        <v>261.36581991864279</v>
      </c>
      <c r="G37" s="16">
        <f t="shared" si="1"/>
        <v>82.89832473378479</v>
      </c>
      <c r="H37" s="31" t="s">
        <v>197</v>
      </c>
      <c r="I37" s="20"/>
      <c r="J37" s="21"/>
      <c r="K37" s="20"/>
    </row>
    <row r="38" spans="1:11" ht="15.75" x14ac:dyDescent="0.2">
      <c r="A38" s="13" t="s">
        <v>81</v>
      </c>
      <c r="B38" s="14" t="s">
        <v>82</v>
      </c>
      <c r="C38" s="16">
        <v>110200.1</v>
      </c>
      <c r="D38" s="16">
        <v>110200.1</v>
      </c>
      <c r="E38" s="17">
        <v>115642</v>
      </c>
      <c r="F38" s="16">
        <f t="shared" si="0"/>
        <v>104.93819878566353</v>
      </c>
      <c r="G38" s="16">
        <f t="shared" si="1"/>
        <v>104.93819878566353</v>
      </c>
      <c r="H38" s="22"/>
      <c r="I38" s="20"/>
      <c r="J38" s="21"/>
      <c r="K38" s="20"/>
    </row>
    <row r="39" spans="1:11" ht="15.75" x14ac:dyDescent="0.2">
      <c r="A39" s="13" t="s">
        <v>83</v>
      </c>
      <c r="B39" s="14" t="s">
        <v>84</v>
      </c>
      <c r="C39" s="16">
        <v>1162755.1000000001</v>
      </c>
      <c r="D39" s="16">
        <v>1141369.8</v>
      </c>
      <c r="E39" s="17">
        <v>1130454.1000000001</v>
      </c>
      <c r="F39" s="16">
        <f t="shared" si="0"/>
        <v>97.222028955194446</v>
      </c>
      <c r="G39" s="16">
        <f t="shared" si="1"/>
        <v>99.043631608265798</v>
      </c>
      <c r="H39" s="22"/>
      <c r="I39" s="20"/>
      <c r="J39" s="21"/>
      <c r="K39" s="20"/>
    </row>
    <row r="40" spans="1:11" ht="82.5" customHeight="1" x14ac:dyDescent="0.2">
      <c r="A40" s="13" t="s">
        <v>85</v>
      </c>
      <c r="B40" s="14" t="s">
        <v>86</v>
      </c>
      <c r="C40" s="16">
        <v>170610.4</v>
      </c>
      <c r="D40" s="16">
        <v>415752.8</v>
      </c>
      <c r="E40" s="17">
        <v>408927.6</v>
      </c>
      <c r="F40" s="16" t="s">
        <v>87</v>
      </c>
      <c r="G40" s="16">
        <f t="shared" si="1"/>
        <v>98.358351404969497</v>
      </c>
      <c r="H40" s="32" t="s">
        <v>198</v>
      </c>
      <c r="I40" s="20"/>
      <c r="J40" s="21"/>
      <c r="K40" s="20"/>
    </row>
    <row r="41" spans="1:11" ht="15.75" x14ac:dyDescent="0.2">
      <c r="A41" s="27" t="s">
        <v>88</v>
      </c>
      <c r="B41" s="9" t="s">
        <v>89</v>
      </c>
      <c r="C41" s="10">
        <f>C42+C43+C44+C45</f>
        <v>185517.5</v>
      </c>
      <c r="D41" s="10">
        <f>D42+D43+D44+D45</f>
        <v>147247.29999999999</v>
      </c>
      <c r="E41" s="11">
        <f>E42+E43+E44+E45</f>
        <v>147614.6</v>
      </c>
      <c r="F41" s="10">
        <f t="shared" si="0"/>
        <v>79.569097254975958</v>
      </c>
      <c r="G41" s="10">
        <f t="shared" si="1"/>
        <v>100.24944430220452</v>
      </c>
      <c r="H41" s="26"/>
      <c r="I41" s="20"/>
      <c r="J41" s="21"/>
      <c r="K41" s="20"/>
    </row>
    <row r="42" spans="1:11" ht="102.75" customHeight="1" x14ac:dyDescent="0.2">
      <c r="A42" s="13" t="s">
        <v>90</v>
      </c>
      <c r="B42" s="28" t="s">
        <v>91</v>
      </c>
      <c r="C42" s="16">
        <v>33277.300000000003</v>
      </c>
      <c r="D42" s="16">
        <v>81777.3</v>
      </c>
      <c r="E42" s="17">
        <v>81777.3</v>
      </c>
      <c r="F42" s="16" t="s">
        <v>92</v>
      </c>
      <c r="G42" s="16">
        <f t="shared" si="1"/>
        <v>100</v>
      </c>
      <c r="H42" s="18" t="s">
        <v>199</v>
      </c>
      <c r="I42" s="20"/>
      <c r="J42" s="21"/>
      <c r="K42" s="20"/>
    </row>
    <row r="43" spans="1:11" ht="84.75" customHeight="1" x14ac:dyDescent="0.2">
      <c r="A43" s="13" t="s">
        <v>93</v>
      </c>
      <c r="B43" s="14" t="s">
        <v>94</v>
      </c>
      <c r="C43" s="16">
        <v>16178</v>
      </c>
      <c r="D43" s="16">
        <v>17886.7</v>
      </c>
      <c r="E43" s="17">
        <v>18518.7</v>
      </c>
      <c r="F43" s="16">
        <f t="shared" si="0"/>
        <v>114.46841389541353</v>
      </c>
      <c r="G43" s="16">
        <f t="shared" si="1"/>
        <v>103.53335159643757</v>
      </c>
      <c r="H43" s="31" t="s">
        <v>200</v>
      </c>
      <c r="I43" s="20"/>
      <c r="J43" s="21"/>
      <c r="K43" s="20"/>
    </row>
    <row r="44" spans="1:11" ht="31.5" x14ac:dyDescent="0.2">
      <c r="A44" s="13" t="s">
        <v>95</v>
      </c>
      <c r="B44" s="14" t="s">
        <v>96</v>
      </c>
      <c r="C44" s="16">
        <v>150</v>
      </c>
      <c r="D44" s="16">
        <v>150</v>
      </c>
      <c r="E44" s="17">
        <v>150</v>
      </c>
      <c r="F44" s="16">
        <f t="shared" si="0"/>
        <v>100</v>
      </c>
      <c r="G44" s="16">
        <f t="shared" si="1"/>
        <v>100</v>
      </c>
      <c r="H44" s="22"/>
      <c r="I44" s="20"/>
      <c r="J44" s="21"/>
      <c r="K44" s="20"/>
    </row>
    <row r="45" spans="1:11" ht="63" x14ac:dyDescent="0.2">
      <c r="A45" s="13" t="s">
        <v>97</v>
      </c>
      <c r="B45" s="14" t="s">
        <v>98</v>
      </c>
      <c r="C45" s="16">
        <v>135912.20000000001</v>
      </c>
      <c r="D45" s="16">
        <v>47433.3</v>
      </c>
      <c r="E45" s="17">
        <v>47168.6</v>
      </c>
      <c r="F45" s="16">
        <f t="shared" si="0"/>
        <v>34.705199386074241</v>
      </c>
      <c r="G45" s="16">
        <f t="shared" si="1"/>
        <v>99.441953226952364</v>
      </c>
      <c r="H45" s="18" t="s">
        <v>201</v>
      </c>
      <c r="I45" s="20"/>
      <c r="J45" s="21"/>
      <c r="K45" s="20"/>
    </row>
    <row r="46" spans="1:11" ht="15.75" x14ac:dyDescent="0.2">
      <c r="A46" s="27" t="s">
        <v>99</v>
      </c>
      <c r="B46" s="9" t="s">
        <v>100</v>
      </c>
      <c r="C46" s="10">
        <f>SUM(C47:C53)</f>
        <v>25127602.599999998</v>
      </c>
      <c r="D46" s="10">
        <f>SUM(D47:D53)</f>
        <v>28036523.699999996</v>
      </c>
      <c r="E46" s="11">
        <f>SUM(E47:E53)</f>
        <v>27716194.899999999</v>
      </c>
      <c r="F46" s="10">
        <f t="shared" si="0"/>
        <v>110.30178780366417</v>
      </c>
      <c r="G46" s="10">
        <f t="shared" si="1"/>
        <v>98.857458922412718</v>
      </c>
      <c r="H46" s="26"/>
      <c r="I46" s="29"/>
      <c r="J46" s="29"/>
      <c r="K46" s="20"/>
    </row>
    <row r="47" spans="1:11" ht="15.75" x14ac:dyDescent="0.2">
      <c r="A47" s="13" t="s">
        <v>101</v>
      </c>
      <c r="B47" s="14" t="s">
        <v>102</v>
      </c>
      <c r="C47" s="16">
        <v>7004229.2999999998</v>
      </c>
      <c r="D47" s="16">
        <v>7326731.0999999996</v>
      </c>
      <c r="E47" s="17">
        <v>7273643.7999999998</v>
      </c>
      <c r="F47" s="16">
        <f t="shared" si="0"/>
        <v>103.8464545985095</v>
      </c>
      <c r="G47" s="16">
        <f t="shared" si="1"/>
        <v>99.275429939007864</v>
      </c>
      <c r="H47" s="22"/>
      <c r="I47" s="20"/>
      <c r="J47" s="21"/>
      <c r="K47" s="20"/>
    </row>
    <row r="48" spans="1:11" ht="300" customHeight="1" x14ac:dyDescent="0.2">
      <c r="A48" s="13" t="s">
        <v>103</v>
      </c>
      <c r="B48" s="14" t="s">
        <v>104</v>
      </c>
      <c r="C48" s="16">
        <v>14340656.699999999</v>
      </c>
      <c r="D48" s="16">
        <v>16426253.199999999</v>
      </c>
      <c r="E48" s="17">
        <v>16376891.300000001</v>
      </c>
      <c r="F48" s="16">
        <f t="shared" si="0"/>
        <v>114.19903315864191</v>
      </c>
      <c r="G48" s="16">
        <f t="shared" si="1"/>
        <v>99.699493856578343</v>
      </c>
      <c r="H48" s="30" t="s">
        <v>202</v>
      </c>
      <c r="I48" s="50"/>
      <c r="J48" s="21"/>
      <c r="K48" s="20"/>
    </row>
    <row r="49" spans="1:11" ht="73.5" customHeight="1" x14ac:dyDescent="0.2">
      <c r="A49" s="13" t="s">
        <v>105</v>
      </c>
      <c r="B49" s="14" t="s">
        <v>106</v>
      </c>
      <c r="C49" s="16">
        <v>242215.1</v>
      </c>
      <c r="D49" s="16">
        <v>255772.4</v>
      </c>
      <c r="E49" s="17">
        <v>255567.1</v>
      </c>
      <c r="F49" s="16">
        <f t="shared" si="0"/>
        <v>105.51245566440738</v>
      </c>
      <c r="G49" s="16">
        <f t="shared" si="1"/>
        <v>99.919733325409638</v>
      </c>
      <c r="H49" s="22" t="s">
        <v>203</v>
      </c>
      <c r="I49" s="20"/>
      <c r="J49" s="21"/>
      <c r="K49" s="20"/>
    </row>
    <row r="50" spans="1:11" ht="275.25" customHeight="1" x14ac:dyDescent="0.2">
      <c r="A50" s="13" t="s">
        <v>107</v>
      </c>
      <c r="B50" s="14" t="s">
        <v>108</v>
      </c>
      <c r="C50" s="16">
        <v>2574657.2000000002</v>
      </c>
      <c r="D50" s="16">
        <v>3010518.1</v>
      </c>
      <c r="E50" s="17">
        <v>2801304.4</v>
      </c>
      <c r="F50" s="16">
        <f t="shared" si="0"/>
        <v>108.80300492042201</v>
      </c>
      <c r="G50" s="16">
        <f t="shared" si="1"/>
        <v>93.05057491599203</v>
      </c>
      <c r="H50" s="18" t="s">
        <v>204</v>
      </c>
      <c r="I50" s="49"/>
      <c r="J50" s="21"/>
      <c r="K50" s="20"/>
    </row>
    <row r="51" spans="1:11" ht="172.5" customHeight="1" x14ac:dyDescent="0.2">
      <c r="A51" s="13" t="s">
        <v>109</v>
      </c>
      <c r="B51" s="28" t="s">
        <v>110</v>
      </c>
      <c r="C51" s="16">
        <v>139375</v>
      </c>
      <c r="D51" s="16">
        <v>167897.8</v>
      </c>
      <c r="E51" s="17">
        <v>166894.9</v>
      </c>
      <c r="F51" s="16">
        <f t="shared" si="0"/>
        <v>119.7452197309417</v>
      </c>
      <c r="G51" s="16">
        <f t="shared" si="1"/>
        <v>99.402672339959196</v>
      </c>
      <c r="H51" s="22" t="s">
        <v>205</v>
      </c>
      <c r="I51" s="20"/>
      <c r="J51" s="21"/>
      <c r="K51" s="20"/>
    </row>
    <row r="52" spans="1:11" ht="15.75" x14ac:dyDescent="0.2">
      <c r="A52" s="13" t="s">
        <v>111</v>
      </c>
      <c r="B52" s="28" t="s">
        <v>112</v>
      </c>
      <c r="C52" s="16">
        <v>603731.4</v>
      </c>
      <c r="D52" s="16">
        <v>616066.9</v>
      </c>
      <c r="E52" s="17">
        <v>614827</v>
      </c>
      <c r="F52" s="16">
        <f t="shared" si="0"/>
        <v>101.83783715738488</v>
      </c>
      <c r="G52" s="16">
        <f t="shared" si="1"/>
        <v>99.798739390153884</v>
      </c>
      <c r="H52" s="26"/>
      <c r="I52" s="20"/>
      <c r="J52" s="21"/>
      <c r="K52" s="20"/>
    </row>
    <row r="53" spans="1:11" ht="15.75" x14ac:dyDescent="0.2">
      <c r="A53" s="13" t="s">
        <v>113</v>
      </c>
      <c r="B53" s="14" t="s">
        <v>114</v>
      </c>
      <c r="C53" s="16">
        <v>222737.9</v>
      </c>
      <c r="D53" s="16">
        <v>233284.2</v>
      </c>
      <c r="E53" s="17">
        <v>227066.4</v>
      </c>
      <c r="F53" s="16">
        <f t="shared" si="0"/>
        <v>101.94331543935719</v>
      </c>
      <c r="G53" s="16">
        <f t="shared" si="1"/>
        <v>97.334667328520311</v>
      </c>
      <c r="H53" s="22"/>
      <c r="I53" s="20"/>
      <c r="J53" s="21"/>
      <c r="K53" s="20"/>
    </row>
    <row r="54" spans="1:11" ht="15.75" x14ac:dyDescent="0.2">
      <c r="A54" s="27" t="s">
        <v>115</v>
      </c>
      <c r="B54" s="9" t="s">
        <v>116</v>
      </c>
      <c r="C54" s="10">
        <f>C55+C56</f>
        <v>1288686.0999999999</v>
      </c>
      <c r="D54" s="10">
        <f>D55+D56</f>
        <v>1646502.6</v>
      </c>
      <c r="E54" s="11">
        <f>E55+E56</f>
        <v>1626250.4</v>
      </c>
      <c r="F54" s="10">
        <f t="shared" si="0"/>
        <v>126.1944549568743</v>
      </c>
      <c r="G54" s="10">
        <f t="shared" si="1"/>
        <v>98.7699867585997</v>
      </c>
      <c r="H54" s="26"/>
      <c r="I54" s="29"/>
      <c r="J54" s="29"/>
      <c r="K54" s="20"/>
    </row>
    <row r="55" spans="1:11" ht="122.25" customHeight="1" x14ac:dyDescent="0.2">
      <c r="A55" s="13" t="s">
        <v>117</v>
      </c>
      <c r="B55" s="14" t="s">
        <v>118</v>
      </c>
      <c r="C55" s="16">
        <v>1249910.2</v>
      </c>
      <c r="D55" s="16">
        <v>1595553.6</v>
      </c>
      <c r="E55" s="17">
        <v>1575436.9</v>
      </c>
      <c r="F55" s="16">
        <f t="shared" si="0"/>
        <v>126.04400700146299</v>
      </c>
      <c r="G55" s="16">
        <f t="shared" si="1"/>
        <v>98.739202493730062</v>
      </c>
      <c r="H55" s="30" t="s">
        <v>206</v>
      </c>
      <c r="I55" s="50"/>
      <c r="J55" s="21"/>
      <c r="K55" s="20"/>
    </row>
    <row r="56" spans="1:11" ht="72" customHeight="1" x14ac:dyDescent="0.2">
      <c r="A56" s="13" t="s">
        <v>119</v>
      </c>
      <c r="B56" s="14" t="s">
        <v>120</v>
      </c>
      <c r="C56" s="16">
        <v>38775.9</v>
      </c>
      <c r="D56" s="16">
        <v>50949</v>
      </c>
      <c r="E56" s="17">
        <v>50813.5</v>
      </c>
      <c r="F56" s="16">
        <f t="shared" si="0"/>
        <v>131.04402476796153</v>
      </c>
      <c r="G56" s="16">
        <f t="shared" si="1"/>
        <v>99.734047773263455</v>
      </c>
      <c r="H56" s="30" t="s">
        <v>207</v>
      </c>
      <c r="I56" s="20"/>
      <c r="J56" s="21"/>
      <c r="K56" s="20"/>
    </row>
    <row r="57" spans="1:11" ht="15.75" x14ac:dyDescent="0.2">
      <c r="A57" s="27" t="s">
        <v>121</v>
      </c>
      <c r="B57" s="9" t="s">
        <v>122</v>
      </c>
      <c r="C57" s="10">
        <f>SUM(C58:C64)</f>
        <v>5881524.0999999996</v>
      </c>
      <c r="D57" s="10">
        <f>SUM(D58:D64)</f>
        <v>8656012.9000000004</v>
      </c>
      <c r="E57" s="11">
        <f>SUM(E58:E64)</f>
        <v>8447232</v>
      </c>
      <c r="F57" s="10">
        <f t="shared" si="0"/>
        <v>143.62318093706358</v>
      </c>
      <c r="G57" s="10">
        <f t="shared" si="1"/>
        <v>97.588024620434652</v>
      </c>
      <c r="H57" s="26"/>
      <c r="I57" s="20"/>
      <c r="J57" s="21"/>
      <c r="K57" s="20"/>
    </row>
    <row r="58" spans="1:11" ht="255.75" customHeight="1" x14ac:dyDescent="0.2">
      <c r="A58" s="13" t="s">
        <v>123</v>
      </c>
      <c r="B58" s="14" t="s">
        <v>124</v>
      </c>
      <c r="C58" s="16">
        <v>3447926.3</v>
      </c>
      <c r="D58" s="16">
        <v>4422682.5999999996</v>
      </c>
      <c r="E58" s="17">
        <v>4282454.3</v>
      </c>
      <c r="F58" s="16">
        <f t="shared" si="0"/>
        <v>124.20376560833103</v>
      </c>
      <c r="G58" s="16">
        <f t="shared" si="1"/>
        <v>96.829338374858736</v>
      </c>
      <c r="H58" s="22" t="s">
        <v>208</v>
      </c>
      <c r="I58" s="29"/>
      <c r="J58" s="29"/>
      <c r="K58" s="20"/>
    </row>
    <row r="59" spans="1:11" ht="243.75" customHeight="1" x14ac:dyDescent="0.2">
      <c r="A59" s="13" t="s">
        <v>125</v>
      </c>
      <c r="B59" s="14" t="s">
        <v>126</v>
      </c>
      <c r="C59" s="16">
        <v>432561.1</v>
      </c>
      <c r="D59" s="16">
        <v>485131.2</v>
      </c>
      <c r="E59" s="17">
        <v>480169.7</v>
      </c>
      <c r="F59" s="16">
        <f t="shared" si="0"/>
        <v>111.00621391983701</v>
      </c>
      <c r="G59" s="16">
        <f t="shared" si="1"/>
        <v>98.977286968968386</v>
      </c>
      <c r="H59" s="22" t="s">
        <v>210</v>
      </c>
      <c r="I59" s="20"/>
      <c r="J59" s="21"/>
      <c r="K59" s="20"/>
    </row>
    <row r="60" spans="1:11" ht="147" customHeight="1" x14ac:dyDescent="0.2">
      <c r="A60" s="13" t="s">
        <v>127</v>
      </c>
      <c r="B60" s="14" t="s">
        <v>128</v>
      </c>
      <c r="C60" s="16">
        <v>55613.5</v>
      </c>
      <c r="D60" s="16">
        <v>135621.79999999999</v>
      </c>
      <c r="E60" s="17">
        <v>133261.79999999999</v>
      </c>
      <c r="F60" s="16" t="s">
        <v>87</v>
      </c>
      <c r="G60" s="16">
        <f t="shared" si="1"/>
        <v>98.259866776580168</v>
      </c>
      <c r="H60" s="22" t="s">
        <v>209</v>
      </c>
      <c r="I60" s="20"/>
      <c r="J60" s="21"/>
      <c r="K60" s="20"/>
    </row>
    <row r="61" spans="1:11" ht="15.75" x14ac:dyDescent="0.2">
      <c r="A61" s="13" t="s">
        <v>129</v>
      </c>
      <c r="B61" s="14" t="s">
        <v>130</v>
      </c>
      <c r="C61" s="16">
        <v>80706</v>
      </c>
      <c r="D61" s="16">
        <v>84566</v>
      </c>
      <c r="E61" s="17">
        <v>84551.6</v>
      </c>
      <c r="F61" s="16">
        <f t="shared" si="0"/>
        <v>104.76494932223133</v>
      </c>
      <c r="G61" s="16">
        <f t="shared" si="1"/>
        <v>99.982971879951762</v>
      </c>
      <c r="H61" s="26"/>
      <c r="I61" s="20"/>
      <c r="J61" s="21"/>
      <c r="K61" s="20"/>
    </row>
    <row r="62" spans="1:11" ht="31.5" x14ac:dyDescent="0.2">
      <c r="A62" s="13" t="s">
        <v>131</v>
      </c>
      <c r="B62" s="14" t="s">
        <v>132</v>
      </c>
      <c r="C62" s="16">
        <v>175358.4</v>
      </c>
      <c r="D62" s="16">
        <v>177968</v>
      </c>
      <c r="E62" s="17">
        <v>177933.1</v>
      </c>
      <c r="F62" s="16">
        <f t="shared" si="0"/>
        <v>101.46825016651613</v>
      </c>
      <c r="G62" s="16">
        <f t="shared" si="1"/>
        <v>99.980389732985714</v>
      </c>
      <c r="H62" s="26"/>
      <c r="I62" s="20"/>
      <c r="J62" s="21"/>
      <c r="K62" s="20"/>
    </row>
    <row r="63" spans="1:11" ht="87.75" customHeight="1" x14ac:dyDescent="0.2">
      <c r="A63" s="13" t="s">
        <v>133</v>
      </c>
      <c r="B63" s="14" t="s">
        <v>134</v>
      </c>
      <c r="C63" s="16">
        <v>6070.5</v>
      </c>
      <c r="D63" s="16">
        <v>6382.2</v>
      </c>
      <c r="E63" s="17">
        <v>6382.2</v>
      </c>
      <c r="F63" s="16">
        <f t="shared" si="0"/>
        <v>105.13466765505312</v>
      </c>
      <c r="G63" s="16">
        <f t="shared" si="1"/>
        <v>100</v>
      </c>
      <c r="H63" s="22" t="s">
        <v>211</v>
      </c>
      <c r="I63" s="20"/>
      <c r="J63" s="21"/>
      <c r="K63" s="20"/>
    </row>
    <row r="64" spans="1:11" ht="197.25" customHeight="1" x14ac:dyDescent="0.2">
      <c r="A64" s="13" t="s">
        <v>135</v>
      </c>
      <c r="B64" s="28" t="s">
        <v>136</v>
      </c>
      <c r="C64" s="16">
        <v>1683288.3</v>
      </c>
      <c r="D64" s="16">
        <v>3343661.1</v>
      </c>
      <c r="E64" s="17">
        <v>3282479.3</v>
      </c>
      <c r="F64" s="16">
        <f t="shared" si="0"/>
        <v>195.00398713636872</v>
      </c>
      <c r="G64" s="16">
        <f t="shared" si="1"/>
        <v>98.170215276901104</v>
      </c>
      <c r="H64" s="22" t="s">
        <v>212</v>
      </c>
      <c r="I64" s="20"/>
      <c r="J64" s="21"/>
      <c r="K64" s="20"/>
    </row>
    <row r="65" spans="1:11" ht="15.75" x14ac:dyDescent="0.2">
      <c r="A65" s="27" t="s">
        <v>137</v>
      </c>
      <c r="B65" s="9" t="s">
        <v>138</v>
      </c>
      <c r="C65" s="10">
        <f>SUM(C66:C70)</f>
        <v>31691451.799999997</v>
      </c>
      <c r="D65" s="10">
        <f>SUM(D66:D70)</f>
        <v>31835852.699999999</v>
      </c>
      <c r="E65" s="11">
        <f>SUM(E66:E70)</f>
        <v>31110516.899999999</v>
      </c>
      <c r="F65" s="10">
        <f t="shared" si="0"/>
        <v>98.166903480262775</v>
      </c>
      <c r="G65" s="10">
        <f t="shared" si="1"/>
        <v>97.721638534908777</v>
      </c>
      <c r="H65" s="26"/>
      <c r="I65" s="29"/>
      <c r="J65" s="29"/>
      <c r="K65" s="20"/>
    </row>
    <row r="66" spans="1:11" ht="15.75" x14ac:dyDescent="0.2">
      <c r="A66" s="13" t="s">
        <v>139</v>
      </c>
      <c r="B66" s="14" t="s">
        <v>140</v>
      </c>
      <c r="C66" s="16">
        <v>135422.79999999999</v>
      </c>
      <c r="D66" s="16">
        <v>139345.5</v>
      </c>
      <c r="E66" s="17">
        <v>139058.20000000001</v>
      </c>
      <c r="F66" s="16">
        <f t="shared" si="0"/>
        <v>102.68448149056142</v>
      </c>
      <c r="G66" s="16">
        <f t="shared" si="1"/>
        <v>99.793821831347273</v>
      </c>
      <c r="H66" s="22"/>
      <c r="I66" s="20"/>
      <c r="J66" s="21"/>
      <c r="K66" s="20"/>
    </row>
    <row r="67" spans="1:11" ht="69.75" customHeight="1" x14ac:dyDescent="0.2">
      <c r="A67" s="13" t="s">
        <v>141</v>
      </c>
      <c r="B67" s="14" t="s">
        <v>142</v>
      </c>
      <c r="C67" s="16">
        <v>4877893.5</v>
      </c>
      <c r="D67" s="16">
        <v>5294740.2</v>
      </c>
      <c r="E67" s="17">
        <v>5290013.8</v>
      </c>
      <c r="F67" s="16">
        <f t="shared" si="0"/>
        <v>108.44873509435988</v>
      </c>
      <c r="G67" s="16">
        <f t="shared" si="1"/>
        <v>99.910734052635846</v>
      </c>
      <c r="H67" s="24" t="s">
        <v>213</v>
      </c>
      <c r="I67" s="20"/>
      <c r="J67" s="21"/>
      <c r="K67" s="20"/>
    </row>
    <row r="68" spans="1:11" ht="15.75" x14ac:dyDescent="0.2">
      <c r="A68" s="13" t="s">
        <v>143</v>
      </c>
      <c r="B68" s="14" t="s">
        <v>144</v>
      </c>
      <c r="C68" s="16">
        <v>19177686.399999999</v>
      </c>
      <c r="D68" s="16">
        <v>18908844.600000001</v>
      </c>
      <c r="E68" s="17">
        <v>18659574.600000001</v>
      </c>
      <c r="F68" s="16">
        <f t="shared" si="0"/>
        <v>97.298361287209303</v>
      </c>
      <c r="G68" s="16">
        <f t="shared" si="1"/>
        <v>98.681728020547581</v>
      </c>
      <c r="H68" s="26"/>
      <c r="I68" s="20"/>
      <c r="J68" s="21"/>
      <c r="K68" s="20"/>
    </row>
    <row r="69" spans="1:11" ht="296.25" customHeight="1" x14ac:dyDescent="0.2">
      <c r="A69" s="13" t="s">
        <v>145</v>
      </c>
      <c r="B69" s="14" t="s">
        <v>146</v>
      </c>
      <c r="C69" s="16">
        <v>6493185.5999999996</v>
      </c>
      <c r="D69" s="16">
        <v>6455584.7000000002</v>
      </c>
      <c r="E69" s="17">
        <v>5992841.9000000004</v>
      </c>
      <c r="F69" s="16">
        <f t="shared" si="0"/>
        <v>92.294326224095627</v>
      </c>
      <c r="G69" s="16">
        <f t="shared" si="1"/>
        <v>92.831899486966691</v>
      </c>
      <c r="H69" s="24" t="s">
        <v>214</v>
      </c>
      <c r="I69" s="20"/>
      <c r="J69" s="21"/>
      <c r="K69" s="20"/>
    </row>
    <row r="70" spans="1:11" ht="15.75" x14ac:dyDescent="0.2">
      <c r="A70" s="13" t="s">
        <v>147</v>
      </c>
      <c r="B70" s="14" t="s">
        <v>148</v>
      </c>
      <c r="C70" s="16">
        <v>1007263.5</v>
      </c>
      <c r="D70" s="16">
        <v>1037337.7</v>
      </c>
      <c r="E70" s="17">
        <v>1029028.4</v>
      </c>
      <c r="F70" s="16">
        <f t="shared" si="0"/>
        <v>102.16079506504505</v>
      </c>
      <c r="G70" s="16">
        <f t="shared" si="1"/>
        <v>99.198978307642733</v>
      </c>
      <c r="H70" s="33"/>
      <c r="I70" s="20"/>
      <c r="J70" s="21"/>
      <c r="K70" s="20"/>
    </row>
    <row r="71" spans="1:11" ht="15.75" x14ac:dyDescent="0.2">
      <c r="A71" s="27" t="s">
        <v>149</v>
      </c>
      <c r="B71" s="9" t="s">
        <v>150</v>
      </c>
      <c r="C71" s="10">
        <f>SUM(C72:C75)</f>
        <v>1141707.8</v>
      </c>
      <c r="D71" s="10">
        <f>SUM(D72:D75)</f>
        <v>1768665.6</v>
      </c>
      <c r="E71" s="11">
        <f>SUM(E72:E75)</f>
        <v>1687272.4</v>
      </c>
      <c r="F71" s="10">
        <f t="shared" si="0"/>
        <v>147.78495863827854</v>
      </c>
      <c r="G71" s="10">
        <f t="shared" si="1"/>
        <v>95.398044718006602</v>
      </c>
      <c r="H71" s="26"/>
      <c r="I71" s="29"/>
      <c r="J71" s="29"/>
      <c r="K71" s="20"/>
    </row>
    <row r="72" spans="1:11" ht="93.75" customHeight="1" x14ac:dyDescent="0.2">
      <c r="A72" s="13" t="s">
        <v>151</v>
      </c>
      <c r="B72" s="14" t="s">
        <v>152</v>
      </c>
      <c r="C72" s="16">
        <v>469622.4</v>
      </c>
      <c r="D72" s="16">
        <v>595940.6</v>
      </c>
      <c r="E72" s="17">
        <v>595885.9</v>
      </c>
      <c r="F72" s="16">
        <f t="shared" ref="F72:F86" si="2">IF(C72&lt;&gt;0,E72/C72*100,0)</f>
        <v>126.8861749354375</v>
      </c>
      <c r="G72" s="16">
        <f t="shared" ref="G72:G86" si="3">IF(D72&lt;&gt;0,E72/D72*100,0)</f>
        <v>99.990821232854415</v>
      </c>
      <c r="H72" s="22" t="s">
        <v>215</v>
      </c>
      <c r="I72" s="20"/>
      <c r="J72" s="21"/>
      <c r="K72" s="20"/>
    </row>
    <row r="73" spans="1:11" ht="187.5" customHeight="1" x14ac:dyDescent="0.2">
      <c r="A73" s="13" t="s">
        <v>153</v>
      </c>
      <c r="B73" s="14" t="s">
        <v>154</v>
      </c>
      <c r="C73" s="16">
        <v>372760.3</v>
      </c>
      <c r="D73" s="16">
        <v>608994</v>
      </c>
      <c r="E73" s="17">
        <v>476177.3</v>
      </c>
      <c r="F73" s="16">
        <f t="shared" si="2"/>
        <v>127.74356603962384</v>
      </c>
      <c r="G73" s="16">
        <f t="shared" si="3"/>
        <v>78.190803193463324</v>
      </c>
      <c r="H73" s="51" t="s">
        <v>216</v>
      </c>
      <c r="I73" s="49"/>
      <c r="J73" s="21"/>
      <c r="K73" s="20"/>
    </row>
    <row r="74" spans="1:11" ht="78.75" x14ac:dyDescent="0.2">
      <c r="A74" s="13" t="s">
        <v>155</v>
      </c>
      <c r="B74" s="14" t="s">
        <v>156</v>
      </c>
      <c r="C74" s="16">
        <v>280470.90000000002</v>
      </c>
      <c r="D74" s="16">
        <v>544646.19999999995</v>
      </c>
      <c r="E74" s="17">
        <v>596142.80000000005</v>
      </c>
      <c r="F74" s="16" t="s">
        <v>157</v>
      </c>
      <c r="G74" s="16">
        <f t="shared" si="3"/>
        <v>109.45505541028288</v>
      </c>
      <c r="H74" s="22" t="s">
        <v>217</v>
      </c>
      <c r="I74" s="20"/>
      <c r="J74" s="21"/>
      <c r="K74" s="20"/>
    </row>
    <row r="75" spans="1:11" ht="31.5" x14ac:dyDescent="0.2">
      <c r="A75" s="13" t="s">
        <v>158</v>
      </c>
      <c r="B75" s="14" t="s">
        <v>159</v>
      </c>
      <c r="C75" s="16">
        <v>18854.2</v>
      </c>
      <c r="D75" s="16">
        <v>19084.8</v>
      </c>
      <c r="E75" s="17">
        <v>19066.400000000001</v>
      </c>
      <c r="F75" s="16">
        <f t="shared" si="2"/>
        <v>101.12547867318689</v>
      </c>
      <c r="G75" s="16">
        <f t="shared" si="3"/>
        <v>99.903588195841735</v>
      </c>
      <c r="H75" s="22"/>
      <c r="I75" s="20"/>
      <c r="J75" s="21"/>
      <c r="K75" s="20"/>
    </row>
    <row r="76" spans="1:11" ht="15.75" x14ac:dyDescent="0.2">
      <c r="A76" s="27" t="s">
        <v>160</v>
      </c>
      <c r="B76" s="9" t="s">
        <v>161</v>
      </c>
      <c r="C76" s="10">
        <f>SUM(C77:C79)</f>
        <v>49812</v>
      </c>
      <c r="D76" s="10">
        <f>SUM(D77:D79)</f>
        <v>100278.09999999999</v>
      </c>
      <c r="E76" s="11">
        <f>SUM(E77:E79)</f>
        <v>99585.299999999988</v>
      </c>
      <c r="F76" s="10">
        <f t="shared" si="2"/>
        <v>199.92230787761983</v>
      </c>
      <c r="G76" s="10">
        <f t="shared" si="3"/>
        <v>99.309121333571341</v>
      </c>
      <c r="H76" s="26"/>
      <c r="I76" s="29"/>
      <c r="J76" s="29"/>
      <c r="K76" s="20"/>
    </row>
    <row r="77" spans="1:11" ht="72.75" customHeight="1" x14ac:dyDescent="0.2">
      <c r="A77" s="13" t="s">
        <v>162</v>
      </c>
      <c r="B77" s="14" t="s">
        <v>163</v>
      </c>
      <c r="C77" s="16">
        <v>10273.6</v>
      </c>
      <c r="D77" s="16">
        <v>30381.3</v>
      </c>
      <c r="E77" s="17">
        <v>30381.3</v>
      </c>
      <c r="F77" s="16" t="s">
        <v>164</v>
      </c>
      <c r="G77" s="16">
        <f t="shared" si="3"/>
        <v>100</v>
      </c>
      <c r="H77" s="22" t="s">
        <v>218</v>
      </c>
      <c r="I77" s="34"/>
      <c r="J77" s="34"/>
      <c r="K77" s="20"/>
    </row>
    <row r="78" spans="1:11" ht="15.75" x14ac:dyDescent="0.2">
      <c r="A78" s="13" t="s">
        <v>165</v>
      </c>
      <c r="B78" s="14" t="s">
        <v>166</v>
      </c>
      <c r="C78" s="16">
        <v>17009.099999999999</v>
      </c>
      <c r="D78" s="16">
        <v>17318.599999999999</v>
      </c>
      <c r="E78" s="17">
        <v>17318.599999999999</v>
      </c>
      <c r="F78" s="16">
        <f t="shared" si="2"/>
        <v>101.81961420651298</v>
      </c>
      <c r="G78" s="16">
        <f t="shared" si="3"/>
        <v>100</v>
      </c>
      <c r="H78" s="22"/>
      <c r="I78" s="34"/>
      <c r="J78" s="34"/>
      <c r="K78" s="20"/>
    </row>
    <row r="79" spans="1:11" ht="94.5" x14ac:dyDescent="0.2">
      <c r="A79" s="13" t="s">
        <v>167</v>
      </c>
      <c r="B79" s="14" t="s">
        <v>168</v>
      </c>
      <c r="C79" s="16">
        <v>22529.3</v>
      </c>
      <c r="D79" s="16">
        <v>52578.2</v>
      </c>
      <c r="E79" s="17">
        <v>51885.4</v>
      </c>
      <c r="F79" s="16" t="s">
        <v>169</v>
      </c>
      <c r="G79" s="16">
        <f t="shared" si="3"/>
        <v>98.682343632912506</v>
      </c>
      <c r="H79" s="22" t="s">
        <v>219</v>
      </c>
      <c r="I79" s="34"/>
      <c r="J79" s="34"/>
      <c r="K79" s="20"/>
    </row>
    <row r="80" spans="1:11" ht="15.75" x14ac:dyDescent="0.2">
      <c r="A80" s="27" t="s">
        <v>170</v>
      </c>
      <c r="B80" s="9" t="s">
        <v>171</v>
      </c>
      <c r="C80" s="10">
        <f>C81</f>
        <v>3500000</v>
      </c>
      <c r="D80" s="10">
        <f>D81</f>
        <v>1910581.4</v>
      </c>
      <c r="E80" s="11">
        <f>E81</f>
        <v>1808234.6</v>
      </c>
      <c r="F80" s="10">
        <f t="shared" si="2"/>
        <v>51.663845714285713</v>
      </c>
      <c r="G80" s="10">
        <f t="shared" si="3"/>
        <v>94.643159406869557</v>
      </c>
      <c r="H80" s="26"/>
      <c r="I80" s="29"/>
      <c r="J80" s="29"/>
      <c r="K80" s="20"/>
    </row>
    <row r="81" spans="1:11" ht="68.25" customHeight="1" x14ac:dyDescent="0.2">
      <c r="A81" s="13" t="s">
        <v>172</v>
      </c>
      <c r="B81" s="14" t="s">
        <v>173</v>
      </c>
      <c r="C81" s="16">
        <v>3500000</v>
      </c>
      <c r="D81" s="16">
        <v>1910581.4</v>
      </c>
      <c r="E81" s="17">
        <v>1808234.6</v>
      </c>
      <c r="F81" s="16">
        <f t="shared" si="2"/>
        <v>51.663845714285713</v>
      </c>
      <c r="G81" s="16">
        <f t="shared" si="3"/>
        <v>94.643159406869557</v>
      </c>
      <c r="H81" s="22" t="s">
        <v>220</v>
      </c>
      <c r="I81" s="34"/>
      <c r="J81" s="34"/>
      <c r="K81" s="20"/>
    </row>
    <row r="82" spans="1:11" ht="31.5" x14ac:dyDescent="0.2">
      <c r="A82" s="27" t="s">
        <v>174</v>
      </c>
      <c r="B82" s="9" t="s">
        <v>175</v>
      </c>
      <c r="C82" s="10">
        <f>SUM(C83:C85)</f>
        <v>5563985.9000000004</v>
      </c>
      <c r="D82" s="10">
        <f>SUM(D83:D85)</f>
        <v>7772461.2999999998</v>
      </c>
      <c r="E82" s="11">
        <f>SUM(E83:E85)</f>
        <v>7759981.9000000004</v>
      </c>
      <c r="F82" s="10">
        <f t="shared" si="2"/>
        <v>139.46803675401119</v>
      </c>
      <c r="G82" s="10">
        <f t="shared" si="3"/>
        <v>99.839440821660958</v>
      </c>
      <c r="H82" s="26"/>
      <c r="I82" s="29"/>
      <c r="J82" s="29"/>
      <c r="K82" s="20"/>
    </row>
    <row r="83" spans="1:11" ht="47.25" x14ac:dyDescent="0.2">
      <c r="A83" s="13" t="s">
        <v>176</v>
      </c>
      <c r="B83" s="14" t="s">
        <v>177</v>
      </c>
      <c r="C83" s="16">
        <v>3330951.9</v>
      </c>
      <c r="D83" s="16">
        <v>3318492.4</v>
      </c>
      <c r="E83" s="17">
        <v>3318492.4</v>
      </c>
      <c r="F83" s="16">
        <f t="shared" si="2"/>
        <v>99.625947765862364</v>
      </c>
      <c r="G83" s="16">
        <f t="shared" si="3"/>
        <v>100</v>
      </c>
      <c r="H83" s="26"/>
      <c r="I83" s="34"/>
      <c r="J83" s="34"/>
      <c r="K83" s="20"/>
    </row>
    <row r="84" spans="1:11" ht="69.75" customHeight="1" x14ac:dyDescent="0.2">
      <c r="A84" s="13" t="s">
        <v>178</v>
      </c>
      <c r="B84" s="14" t="s">
        <v>179</v>
      </c>
      <c r="C84" s="16">
        <v>343339.1</v>
      </c>
      <c r="D84" s="16">
        <v>1265802.1000000001</v>
      </c>
      <c r="E84" s="17">
        <v>1257901.6000000001</v>
      </c>
      <c r="F84" s="16" t="s">
        <v>180</v>
      </c>
      <c r="G84" s="16">
        <f t="shared" si="3"/>
        <v>99.37585030076977</v>
      </c>
      <c r="H84" s="18" t="s">
        <v>221</v>
      </c>
      <c r="I84" s="34"/>
      <c r="J84" s="34"/>
      <c r="K84" s="20"/>
    </row>
    <row r="85" spans="1:11" ht="77.25" customHeight="1" x14ac:dyDescent="0.2">
      <c r="A85" s="13" t="s">
        <v>181</v>
      </c>
      <c r="B85" s="14" t="s">
        <v>182</v>
      </c>
      <c r="C85" s="16">
        <v>1889694.9</v>
      </c>
      <c r="D85" s="16">
        <v>3188166.8</v>
      </c>
      <c r="E85" s="17">
        <v>3183587.9</v>
      </c>
      <c r="F85" s="16">
        <f t="shared" si="2"/>
        <v>168.47100026570428</v>
      </c>
      <c r="G85" s="16">
        <f t="shared" si="3"/>
        <v>99.856378279831532</v>
      </c>
      <c r="H85" s="22" t="s">
        <v>222</v>
      </c>
      <c r="I85" s="34"/>
      <c r="J85" s="34"/>
      <c r="K85" s="20"/>
    </row>
    <row r="86" spans="1:11" ht="23.25" customHeight="1" x14ac:dyDescent="0.25">
      <c r="A86" s="41" t="s">
        <v>183</v>
      </c>
      <c r="B86" s="41"/>
      <c r="C86" s="10">
        <f>C7+C17+C20+C25+C36+C41+C46+C54+C57+C65+C71+C76+C80+C82</f>
        <v>97672035.799999997</v>
      </c>
      <c r="D86" s="10">
        <f>D7+D17+D20+D25+D36+D41+D46+D54+D57+D65+D71+D76+D80+D82</f>
        <v>107672417.19999999</v>
      </c>
      <c r="E86" s="11">
        <f>E7+E17+E20+E25+E36+E41+E46+E54+E57+E65+E71+E76+E80+E82</f>
        <v>104124554.8</v>
      </c>
      <c r="F86" s="10">
        <f t="shared" si="2"/>
        <v>106.60631156824931</v>
      </c>
      <c r="G86" s="10">
        <f t="shared" si="3"/>
        <v>96.704947755180527</v>
      </c>
      <c r="H86" s="35"/>
      <c r="I86" s="29"/>
      <c r="J86" s="29"/>
      <c r="K86" s="20"/>
    </row>
    <row r="87" spans="1:11" ht="20.25" customHeight="1" x14ac:dyDescent="0.2">
      <c r="H87" s="20"/>
      <c r="I87" s="20"/>
      <c r="J87" s="21"/>
      <c r="K87" s="20"/>
    </row>
    <row r="88" spans="1:11" ht="36" customHeight="1" x14ac:dyDescent="0.25">
      <c r="A88" s="42"/>
      <c r="B88" s="42"/>
      <c r="C88" s="42"/>
      <c r="D88" s="42"/>
      <c r="E88" s="42"/>
      <c r="F88" s="42"/>
      <c r="G88" s="42"/>
      <c r="H88" s="42"/>
      <c r="I88" s="20"/>
      <c r="J88" s="21"/>
    </row>
    <row r="89" spans="1:11" x14ac:dyDescent="0.2">
      <c r="H89" s="20"/>
      <c r="I89" s="20"/>
      <c r="J89" s="20"/>
    </row>
    <row r="90" spans="1:11" x14ac:dyDescent="0.2">
      <c r="H90" s="20"/>
      <c r="I90" s="20"/>
      <c r="J90" s="20"/>
    </row>
    <row r="91" spans="1:11" x14ac:dyDescent="0.2">
      <c r="H91" s="20"/>
      <c r="I91" s="20"/>
      <c r="J91" s="20"/>
    </row>
    <row r="92" spans="1:11" x14ac:dyDescent="0.2">
      <c r="H92" s="20"/>
      <c r="I92" s="20"/>
      <c r="J92" s="20"/>
    </row>
  </sheetData>
  <mergeCells count="12">
    <mergeCell ref="I4:R6"/>
    <mergeCell ref="I7:N9"/>
    <mergeCell ref="A86:B86"/>
    <mergeCell ref="A88:H88"/>
    <mergeCell ref="A1:H1"/>
    <mergeCell ref="A2:H2"/>
    <mergeCell ref="A4:A5"/>
    <mergeCell ref="B4:B5"/>
    <mergeCell ref="C4:D4"/>
    <mergeCell ref="E4:E5"/>
    <mergeCell ref="F4:G4"/>
    <mergeCell ref="H4:H5"/>
  </mergeCells>
  <pageMargins left="0.35433070866141736" right="0.19685039370078741" top="0.15748031496062992" bottom="7.874015748031496E-2" header="0" footer="0"/>
  <pageSetup paperSize="9" scale="64" fitToHeight="0" orientation="landscape" r:id="rId1"/>
  <rowBreaks count="1" manualBreakCount="1">
    <brk id="3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</vt:lpstr>
      <vt:lpstr>РАСХОДЫ!Заголовки_для_печати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2020-05-12T06:37:56Z</cp:lastPrinted>
  <dcterms:created xsi:type="dcterms:W3CDTF">2020-05-11T12:01:19Z</dcterms:created>
  <dcterms:modified xsi:type="dcterms:W3CDTF">2020-05-12T06:38:01Z</dcterms:modified>
</cp:coreProperties>
</file>