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2019 год" sheetId="1" r:id="rId1"/>
  </sheets>
  <definedNames>
    <definedName name="_xlnm._FilterDatabase" localSheetId="0" hidden="1">'2019 год'!$B$5:$J$101</definedName>
    <definedName name="Z_2505F84B_EDD5_43D7_8CE7_AFF925DFBFF7_.wvu.Cols" localSheetId="0" hidden="1">'2019 год'!#REF!</definedName>
    <definedName name="Z_2505F84B_EDD5_43D7_8CE7_AFF925DFBFF7_.wvu.PrintArea" localSheetId="0" hidden="1">'2019 год'!$B$1:$J$101</definedName>
    <definedName name="Z_2505F84B_EDD5_43D7_8CE7_AFF925DFBFF7_.wvu.PrintTitles" localSheetId="0" hidden="1">'2019 год'!$B:$B,'2019 год'!$3:$5</definedName>
    <definedName name="Z_2505F84B_EDD5_43D7_8CE7_AFF925DFBFF7_.wvu.Rows" localSheetId="0" hidden="1">'2019 год'!#REF!,'2019 год'!$5:$5,'2019 год'!#REF!,'2019 год'!#REF!,'2019 год'!#REF!,'2019 год'!#REF!</definedName>
    <definedName name="Z_9D015A7B_71BF_4A38_92C8_CCD8973F5CA0_.wvu.Cols" localSheetId="0" hidden="1">'2019 год'!#REF!,'2019 год'!#REF!</definedName>
    <definedName name="Z_9D015A7B_71BF_4A38_92C8_CCD8973F5CA0_.wvu.FilterData" localSheetId="0" hidden="1">'2019 год'!$B$5:$J$101</definedName>
    <definedName name="Z_9D015A7B_71BF_4A38_92C8_CCD8973F5CA0_.wvu.PrintArea" localSheetId="0" hidden="1">'2019 год'!#REF!</definedName>
    <definedName name="Z_9D015A7B_71BF_4A38_92C8_CCD8973F5CA0_.wvu.PrintTitles" localSheetId="0" hidden="1">'2019 год'!$B:$B,'2019 год'!$3:$5</definedName>
    <definedName name="Z_9D015A7B_71BF_4A38_92C8_CCD8973F5CA0_.wvu.Rows" localSheetId="0" hidden="1">'2019 год'!#REF!</definedName>
    <definedName name="_xlnm.Print_Titles" localSheetId="0">'2019 год'!$B:$B,'2019 год'!$3:$4</definedName>
    <definedName name="_xlnm.Print_Area" localSheetId="0">'2019 год'!$A$1:$J$115</definedName>
  </definedNames>
  <calcPr calcId="145621"/>
</workbook>
</file>

<file path=xl/calcChain.xml><?xml version="1.0" encoding="utf-8"?>
<calcChain xmlns="http://schemas.openxmlformats.org/spreadsheetml/2006/main">
  <c r="I114" i="1" l="1"/>
  <c r="H114" i="1"/>
  <c r="I112" i="1"/>
  <c r="H112" i="1"/>
  <c r="I111" i="1"/>
  <c r="H111" i="1"/>
  <c r="G110" i="1"/>
  <c r="H110" i="1" s="1"/>
  <c r="F110" i="1"/>
  <c r="E110" i="1"/>
  <c r="D110" i="1"/>
  <c r="I109" i="1"/>
  <c r="H109" i="1"/>
  <c r="I108" i="1"/>
  <c r="H108" i="1"/>
  <c r="I107" i="1"/>
  <c r="H107" i="1"/>
  <c r="G107" i="1"/>
  <c r="F107" i="1"/>
  <c r="E107" i="1"/>
  <c r="D107" i="1"/>
  <c r="I106" i="1"/>
  <c r="H106" i="1"/>
  <c r="I105" i="1"/>
  <c r="H105" i="1"/>
  <c r="G105" i="1"/>
  <c r="F105" i="1"/>
  <c r="E105" i="1"/>
  <c r="D105" i="1"/>
  <c r="I104" i="1"/>
  <c r="H104" i="1"/>
  <c r="I103" i="1"/>
  <c r="H103" i="1"/>
  <c r="I102" i="1"/>
  <c r="H102" i="1"/>
  <c r="I101" i="1"/>
  <c r="H101" i="1"/>
  <c r="I100" i="1"/>
  <c r="G99" i="1"/>
  <c r="I99" i="1" s="1"/>
  <c r="F99" i="1"/>
  <c r="E99" i="1"/>
  <c r="D99" i="1"/>
  <c r="I98" i="1"/>
  <c r="H98" i="1"/>
  <c r="I97" i="1"/>
  <c r="H97" i="1"/>
  <c r="I96" i="1"/>
  <c r="H96" i="1"/>
  <c r="I95" i="1"/>
  <c r="H95" i="1"/>
  <c r="G94" i="1"/>
  <c r="I94" i="1" s="1"/>
  <c r="F94" i="1"/>
  <c r="E94" i="1"/>
  <c r="D94" i="1"/>
  <c r="I93" i="1"/>
  <c r="H93" i="1"/>
  <c r="I92" i="1"/>
  <c r="H92" i="1"/>
  <c r="I91" i="1"/>
  <c r="H91" i="1"/>
  <c r="I90" i="1"/>
  <c r="G90" i="1"/>
  <c r="H90" i="1" s="1"/>
  <c r="F90" i="1"/>
  <c r="E90" i="1"/>
  <c r="D90" i="1"/>
  <c r="I89" i="1"/>
  <c r="H89" i="1"/>
  <c r="H88" i="1"/>
  <c r="I87" i="1"/>
  <c r="H87" i="1"/>
  <c r="G87" i="1"/>
  <c r="F87" i="1"/>
  <c r="E87" i="1"/>
  <c r="D87" i="1"/>
  <c r="I86" i="1"/>
  <c r="H86" i="1"/>
  <c r="I85" i="1"/>
  <c r="H85" i="1"/>
  <c r="I84" i="1"/>
  <c r="H84" i="1"/>
  <c r="I83" i="1"/>
  <c r="H83" i="1"/>
  <c r="I82" i="1"/>
  <c r="H82" i="1"/>
  <c r="G82" i="1"/>
  <c r="F82" i="1"/>
  <c r="E82" i="1"/>
  <c r="D82" i="1"/>
  <c r="I81" i="1"/>
  <c r="I80" i="1"/>
  <c r="H80" i="1"/>
  <c r="I79" i="1"/>
  <c r="G79" i="1"/>
  <c r="H79" i="1" s="1"/>
  <c r="F79" i="1"/>
  <c r="E79" i="1"/>
  <c r="D79" i="1"/>
  <c r="I78" i="1"/>
  <c r="I77" i="1"/>
  <c r="H77" i="1"/>
  <c r="I76" i="1"/>
  <c r="H76" i="1"/>
  <c r="I75" i="1"/>
  <c r="H75" i="1"/>
  <c r="G74" i="1"/>
  <c r="H74" i="1" s="1"/>
  <c r="F74" i="1"/>
  <c r="E74" i="1"/>
  <c r="D74" i="1"/>
  <c r="I73" i="1"/>
  <c r="I72" i="1"/>
  <c r="I71" i="1"/>
  <c r="H71" i="1"/>
  <c r="I70" i="1"/>
  <c r="H70" i="1"/>
  <c r="I69" i="1"/>
  <c r="H69" i="1"/>
  <c r="I68" i="1"/>
  <c r="H68" i="1"/>
  <c r="I67" i="1"/>
  <c r="H67" i="1"/>
  <c r="I66" i="1"/>
  <c r="H66" i="1"/>
  <c r="I65" i="1"/>
  <c r="H65" i="1"/>
  <c r="I64" i="1"/>
  <c r="G63" i="1"/>
  <c r="I63" i="1" s="1"/>
  <c r="F63" i="1"/>
  <c r="E63" i="1"/>
  <c r="D63" i="1"/>
  <c r="I62" i="1"/>
  <c r="H62" i="1"/>
  <c r="I61" i="1"/>
  <c r="H61" i="1"/>
  <c r="I60" i="1"/>
  <c r="H60" i="1"/>
  <c r="I59" i="1"/>
  <c r="G59" i="1"/>
  <c r="H59" i="1" s="1"/>
  <c r="F59" i="1"/>
  <c r="E59" i="1"/>
  <c r="D59" i="1"/>
  <c r="I58" i="1"/>
  <c r="H58" i="1"/>
  <c r="I57" i="1"/>
  <c r="H57" i="1"/>
  <c r="I56" i="1"/>
  <c r="H56" i="1"/>
  <c r="I55" i="1"/>
  <c r="H55" i="1"/>
  <c r="G54" i="1"/>
  <c r="H54" i="1" s="1"/>
  <c r="F54" i="1"/>
  <c r="E54" i="1"/>
  <c r="D54" i="1"/>
  <c r="H53" i="1"/>
  <c r="I52" i="1"/>
  <c r="H52" i="1"/>
  <c r="I51" i="1"/>
  <c r="H51" i="1"/>
  <c r="I50" i="1"/>
  <c r="H50" i="1"/>
  <c r="I49" i="1"/>
  <c r="H49" i="1"/>
  <c r="I48" i="1"/>
  <c r="H48" i="1"/>
  <c r="I47" i="1"/>
  <c r="H47" i="1"/>
  <c r="H46" i="1"/>
  <c r="G46" i="1"/>
  <c r="I46" i="1" s="1"/>
  <c r="F46" i="1"/>
  <c r="E46" i="1"/>
  <c r="D46" i="1"/>
  <c r="I45" i="1"/>
  <c r="H45" i="1"/>
  <c r="I44" i="1"/>
  <c r="H44" i="1"/>
  <c r="I43" i="1"/>
  <c r="I42" i="1"/>
  <c r="H42" i="1"/>
  <c r="G41" i="1"/>
  <c r="I41" i="1" s="1"/>
  <c r="F41" i="1"/>
  <c r="E41" i="1"/>
  <c r="D41" i="1"/>
  <c r="I40" i="1"/>
  <c r="H40" i="1"/>
  <c r="I39" i="1"/>
  <c r="H39" i="1"/>
  <c r="I38" i="1"/>
  <c r="I37" i="1"/>
  <c r="H37" i="1"/>
  <c r="G36" i="1"/>
  <c r="I36" i="1" s="1"/>
  <c r="F36" i="1"/>
  <c r="E36" i="1"/>
  <c r="D36" i="1"/>
  <c r="I35" i="1"/>
  <c r="H35" i="1"/>
  <c r="I34" i="1"/>
  <c r="H34" i="1"/>
  <c r="I33" i="1"/>
  <c r="H33" i="1"/>
  <c r="I32" i="1"/>
  <c r="H32" i="1"/>
  <c r="I31" i="1"/>
  <c r="H31" i="1"/>
  <c r="I30" i="1"/>
  <c r="H30" i="1"/>
  <c r="I29" i="1"/>
  <c r="H29" i="1"/>
  <c r="I28" i="1"/>
  <c r="H28" i="1"/>
  <c r="I27" i="1"/>
  <c r="H27" i="1"/>
  <c r="I26" i="1"/>
  <c r="H26" i="1"/>
  <c r="I25" i="1"/>
  <c r="H25" i="1"/>
  <c r="I24" i="1"/>
  <c r="H24" i="1"/>
  <c r="I23" i="1"/>
  <c r="H23" i="1"/>
  <c r="G22" i="1"/>
  <c r="I22" i="1" s="1"/>
  <c r="F22" i="1"/>
  <c r="E22" i="1"/>
  <c r="D22" i="1"/>
  <c r="D113" i="1" s="1"/>
  <c r="D115" i="1" s="1"/>
  <c r="I21" i="1"/>
  <c r="I20" i="1"/>
  <c r="H20" i="1"/>
  <c r="I19" i="1"/>
  <c r="H19" i="1"/>
  <c r="I18" i="1"/>
  <c r="H18" i="1"/>
  <c r="I17" i="1"/>
  <c r="H17" i="1"/>
  <c r="I16" i="1"/>
  <c r="H16" i="1"/>
  <c r="I15" i="1"/>
  <c r="H15" i="1"/>
  <c r="G14" i="1"/>
  <c r="H14" i="1" s="1"/>
  <c r="F14" i="1"/>
  <c r="E14" i="1"/>
  <c r="E113" i="1" s="1"/>
  <c r="E115" i="1" s="1"/>
  <c r="D14" i="1"/>
  <c r="I13" i="1"/>
  <c r="H12" i="1"/>
  <c r="I11" i="1"/>
  <c r="I10" i="1"/>
  <c r="H10" i="1"/>
  <c r="I9" i="1"/>
  <c r="H9" i="1"/>
  <c r="I8" i="1"/>
  <c r="H8" i="1"/>
  <c r="I7" i="1"/>
  <c r="H7" i="1"/>
  <c r="I6" i="1"/>
  <c r="H6" i="1"/>
  <c r="G6" i="1"/>
  <c r="G113" i="1" s="1"/>
  <c r="F6" i="1"/>
  <c r="F113" i="1" s="1"/>
  <c r="F115" i="1" s="1"/>
  <c r="E6" i="1"/>
  <c r="D6" i="1"/>
  <c r="I113" i="1" l="1"/>
  <c r="H113" i="1"/>
  <c r="G115" i="1"/>
  <c r="I14" i="1"/>
  <c r="I54" i="1"/>
  <c r="H63" i="1"/>
  <c r="I74" i="1"/>
  <c r="H94" i="1"/>
  <c r="I110" i="1"/>
  <c r="H41" i="1"/>
  <c r="H99" i="1"/>
  <c r="H22" i="1"/>
  <c r="H36" i="1"/>
  <c r="I115" i="1" l="1"/>
  <c r="H115" i="1"/>
</calcChain>
</file>

<file path=xl/sharedStrings.xml><?xml version="1.0" encoding="utf-8"?>
<sst xmlns="http://schemas.openxmlformats.org/spreadsheetml/2006/main" count="408" uniqueCount="296">
  <si>
    <t xml:space="preserve">Сведения об исполнении областного бюджета Саратовской области по расходам в разрезе государственных программ </t>
  </si>
  <si>
    <t>тыс. рублей</t>
  </si>
  <si>
    <t>Код целевой статьи расходов</t>
  </si>
  <si>
    <t>Наименование</t>
  </si>
  <si>
    <t xml:space="preserve">Утверждено в гос. программе (годовой план) </t>
  </si>
  <si>
    <t xml:space="preserve">Закон Саратовской области           «Об областном бюджете на 2019 год и на плановый период 2020 и 2021 годов» </t>
  </si>
  <si>
    <t xml:space="preserve">Исполнение </t>
  </si>
  <si>
    <t xml:space="preserve">% исполнения </t>
  </si>
  <si>
    <t>Пояснения отклонений от плановых значений</t>
  </si>
  <si>
    <t xml:space="preserve">первоначальный бюджет                     (ред. 127-ЗСО             от 27.11.2018) </t>
  </si>
  <si>
    <t xml:space="preserve">уточненный бюджет                    (ред. 131-ЗСО от 11.12.2019)  </t>
  </si>
  <si>
    <t xml:space="preserve"> первоначаль-ного бюджета</t>
  </si>
  <si>
    <t>уточненного бюджета</t>
  </si>
  <si>
    <t>52 0 00 00000</t>
  </si>
  <si>
    <t xml:space="preserve">Государственная программа Саратовской области «Социальная поддержка и социальное обслуживание населения Саратовской области»                                                           </t>
  </si>
  <si>
    <t>52 1 00 00000</t>
  </si>
  <si>
    <t>Подпрограмма «Социальная поддержка граждан»</t>
  </si>
  <si>
    <t>52 2 00 00000</t>
  </si>
  <si>
    <t>Подпрограмма «Социальное обслуживание граждан»</t>
  </si>
  <si>
    <t>Увеличены бюджетные ассигнования в связи с уточнением потребности на выплату заработной платы отдельным категориям работников, установленных Указами Президента, прочим категориям работников и обеспечением минимального размера оплаты труда.</t>
  </si>
  <si>
    <t>52 3 00 00000</t>
  </si>
  <si>
    <t>Подпрограмма  «Развитие системы социальной защиты граждан»</t>
  </si>
  <si>
    <t>Увеличены бюджетные ассигнования на укрепление материально-технической базы и благоустройство территорий государственных учреждений социальной защиты населения, а также модернизацию информационно-технологической инфраструктуры и ведомственных информационных систем министерства социального развития области и подведомственных учреждений.</t>
  </si>
  <si>
    <t>52 4 00 00000</t>
  </si>
  <si>
    <t>Подпрограмма «Старшее поколение»</t>
  </si>
  <si>
    <t>В течение 2019 года поступили средства из бюджета г.Москвы на социально-экономическое развитие области (подготовка ПСД для завершения строительства объекта «Водогрязелечебница в Ершовском районе Саратовской области»-9,5 и для строительства корпуса ГАУ СО «Социально-оздоровительный центр «Пугачевский»-4,2); увеличение бюджетных ассигнований на приобретение акций АО «Санаторий-курорт им. В.И. Чапаева», Ершовский район.</t>
  </si>
  <si>
    <t>52 5 00 00000</t>
  </si>
  <si>
    <t>Подпрограмма «Развитие институтов гражданского общества и поддержка социально ориентированных некоммерческих организаций в Саратовской области»</t>
  </si>
  <si>
    <t>в 29,5 раз</t>
  </si>
  <si>
    <t>Увеличены бюджетные ассигнования на реализацию мероприятий по поддержке социально ориентированных некоммерческих организаций, связанных с реализацией общественно полезных (социальных) проектов.</t>
  </si>
  <si>
    <t>52 6 00 00000</t>
  </si>
  <si>
    <t>Подпрограмма «Социальная программа Саратовской области, связанная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являющимся получателями трудовых пенсий по старости и по инвалидности, и обучением компьютерной грамотности неработающих пенсионеров»</t>
  </si>
  <si>
    <t>В связи с изменением наименования подпрограммы бюджетные ассигнования перераспределены на новый код целевой статьи расходов.</t>
  </si>
  <si>
    <t>52 7 00 00000</t>
  </si>
  <si>
    <t xml:space="preserve">Подпрограмма «Социальная программа Саратовской области, связанная со строительством (реконструкцией) объектов организаций социального обслуживания населения, с ремонтом домов системы социального обслуживания граждан муниципального специализированного жилищного фонда, предоставляемых для проживания отдельных категорий граждан, а также с благоустройством прилегающей территории,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являющимся получателями страховых пенсий по старости и по инвалидности, и обучением компьютерной грамотности неработающих пенсионеров» </t>
  </si>
  <si>
    <t>Увеличение в течение 2019 года размера субсидии, предоставляемой бюджету Саратовской области, на софинансирование социальных программ субъектов Российской Федерации, связанных с укреплением материально-технической базы организаций социального обслуживания населения, оказанием адресной социальной помощи неработающим пенсионерам, обучением компьютерной грамотности неработающих пенсионеров.</t>
  </si>
  <si>
    <t>54 0 00 00000</t>
  </si>
  <si>
    <t xml:space="preserve"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 </t>
  </si>
  <si>
    <t>54 1 00 00000</t>
  </si>
  <si>
    <t>Подпрограмма «Содействие занятости населения и социальная поддержка безработных граждан»</t>
  </si>
  <si>
    <t>Ассигнования увеличены на: обеспечение условий для функционирования пилотных центров занятости (в рамках достижения соответствующих задач федерального проекта); финансовую поддержку безработных граждан в рамках реализации мероприятий активной политики занятости населения; возмещение затрат работодателей, организующих мероприятия по содействию в трудоустройстве инвалидов молодого возраста; приобретение компьютеров с программным обеспечением для установки нового программного продукта; реализацию регионального проекта (программы) в целях выполнения задач федерального проекта «Поддержка занятости и повышение эффективности рынка труда для обеспечения роста производительности труда».</t>
  </si>
  <si>
    <t>54 3 00 00000</t>
  </si>
  <si>
    <t>Подпрограмма «Регулирование трудовой миграции»</t>
  </si>
  <si>
    <t>Фактически произведенные расходы меньше первоначальных плановых назначений в связи с экономией при проведении конкурсных процедур (перераспределены на вновь созданную подпрограмму «Материально-техническая база и кадровый потенциал сферы занятости, труда и миграции Саратовской области»).</t>
  </si>
  <si>
    <t>54 4 00 00000</t>
  </si>
  <si>
    <t>Подпрограмма «Оказание содействия добровольному переселению в Саратовскую область соотечественников, проживающих за рубежом»</t>
  </si>
  <si>
    <t>54 6 00 00000</t>
  </si>
  <si>
    <t>Подпрограмма «Совершенствование социального партнерства</t>
  </si>
  <si>
    <t>54 7 00 00000</t>
  </si>
  <si>
    <t>Подпрограмма «Улучшение условий и охраны труда»</t>
  </si>
  <si>
    <t>54 8 00 00000</t>
  </si>
  <si>
    <t>Подпрограмма «Сопровождение инвалидов молодого возраста при трудоустройстве»</t>
  </si>
  <si>
    <t>Фактическая численность участников мероприятий ниже прогнозной. Фактический период участия в мероприятиях  меньше расчетного.</t>
  </si>
  <si>
    <t>54 9 00 00000</t>
  </si>
  <si>
    <t>Подпрограмма «Материально-техническая база и кадровый потенциал сферы занятости, труда и миграции Саратовской области»</t>
  </si>
  <si>
    <t xml:space="preserve">Расходы  на укрепление материально-технической базы министерства выведены в отдельную подпрограмму, в том числе на приобретении программного комплекса «Катарсис», в связи с прекращением действия предыдцщего программного комплекса. </t>
  </si>
  <si>
    <t>55 0 00 00000</t>
  </si>
  <si>
    <t xml:space="preserve">Государственная программа Саратовской области «Культура Саратовской области»                                                                                                                                                                </t>
  </si>
  <si>
    <t>55 1 00 00000</t>
  </si>
  <si>
    <t>Подпрограмма «Музеи»</t>
  </si>
  <si>
    <t>Фактически произведенные расходы больше первоначальных плановых назначений в связи с увеличением расходов на содержание ГАУК СО «Исторический парк «Моя история».</t>
  </si>
  <si>
    <t>55 2 00 00000</t>
  </si>
  <si>
    <t>Подпрограмма «Театры»</t>
  </si>
  <si>
    <t>55 3 00 00000</t>
  </si>
  <si>
    <t>Подпрограмма «Концертные организации и коллективы»</t>
  </si>
  <si>
    <t>55 4 00 00000</t>
  </si>
  <si>
    <t>Подпрограмма «Библиотеки»</t>
  </si>
  <si>
    <t>55 5 00 00000</t>
  </si>
  <si>
    <t>Подпрограмма «Система образования в сфере культуры»</t>
  </si>
  <si>
    <t>Фактически произведенные расходы больше первоначальных плановых назначений в связи с увеличением расходов на содержание ГПОУ «Саратовский областной колледж искусств»</t>
  </si>
  <si>
    <t>55 6 00 00000</t>
  </si>
  <si>
    <t>Подпрограмма «Культурно-досуговые учреждения»</t>
  </si>
  <si>
    <t>55 7 00 00000</t>
  </si>
  <si>
    <t>Подпрограмма «Государственная охрана, сохранение и популяризация объектов культурного наследия»</t>
  </si>
  <si>
    <t>Фактически произведенные расходы больше первоначальных плановых назначений в связи с выделением межбюджетного трансферта из бюджета города Москвы на проведение государственных экспертиз выявленных объектов культурного наследия.</t>
  </si>
  <si>
    <t>55 8 00 00000</t>
  </si>
  <si>
    <t>Подпрограмма «Архивы»</t>
  </si>
  <si>
    <t>Расходы связанные с вводом в эксплуатацию в 2019 году нового здания ОГУ  «Государственный архив Саратовской области»</t>
  </si>
  <si>
    <t>55 9 00 00000</t>
  </si>
  <si>
    <t>Подпрограмма «Творческое развитие детей и молодежи в сфере культуры»</t>
  </si>
  <si>
    <t>В соответствии с фактическими расходами и проведенными мероприятиями</t>
  </si>
  <si>
    <t>55 А 00 00000</t>
  </si>
  <si>
    <t>Подпрограмма «Укрепление материально-технической базы учреждений в сфере культуры»</t>
  </si>
  <si>
    <t>Фактически произведенные расходы больше первоначальных плановых назначений в связи с увеличением бюджетных ассигнований на строительствово объектов: г.Маркс. Культурно-зрелищный комплекс для детской цирковой студии «Арт-Алле», на модернизацию театров юного зрителя и театров кукол(в рамках достижения соответствующих задач федерального проекта). Также поступили средства из бюджета г.Москвы на строит-во гарнизонного дома офицеров в Летном городке города Энгельса, подготовку ПСД реставрационных работ объекта культурного наследия «Казармы Деконского, конец XIX века» Медицинский центр г. Саратов»; увеличение бюджетных ассигнований в связи с поступлением субсидий и МБТ из федерального бюджета, из бюджета г. Москва, за счет средств областного бюджета на обеспечение условий софинансирования, увеличения ассигнований на разработку ПСД, приобретение здания, автотранспорта и музыкальных инструментов. Фактически произведенные расходы меньше уточненных плановых назначений в связи с экономией, сложившейся по результатам проведения конкурсных процедур, а также по причине недостижения соглашения о снижении выкупной цены здания с собственниками объекта.</t>
  </si>
  <si>
    <t>55 Б 00 00000</t>
  </si>
  <si>
    <t>Подпрограмма «Развитие кадрового потенциала сферы культуры»</t>
  </si>
  <si>
    <t>Фактически произведенные расходы меньше первоначальных плановых назначений в связи с уменьшением численности получателей выплат, пособий и компенсаций по сравнению с запланированной.</t>
  </si>
  <si>
    <t>55 Г 00 00000</t>
  </si>
  <si>
    <t>Подпрограмма «Популяризация культурных традиций»</t>
  </si>
  <si>
    <t>55 Д 00 00000</t>
  </si>
  <si>
    <t>Подпрограмма «Гармонизация межнациональных отношений и этнокультурное развитие народов Саратовской области»</t>
  </si>
  <si>
    <t>56 0 00 00000</t>
  </si>
  <si>
    <t xml:space="preserve">Государственная программа Саратовской области «Развитие физической культуры, спорта, туризма и молодежной политики»                                                                                   </t>
  </si>
  <si>
    <t>56 1 00 00000</t>
  </si>
  <si>
    <t>Подпрограмма «Физическая культура и спорт. Подготовка спортивного резерва»</t>
  </si>
  <si>
    <t xml:space="preserve">Фактически произведенные расходы больше первоначальных плановых назначений в связи с увеличением объема предоставляемых субсидий некоммерческим организациям, имеющим в своем составе команды по игровым видам спорта. Увеличение вызвано сокращением поступления спонсорской помощи и благотворительности со стороны бизнесса, на финансовое обеспечение государственного задания на оказание государственных услуг (выполнение работ) бюджетным и автономным учреждениям в связи с повышением оплаты труда. </t>
  </si>
  <si>
    <t>56 2 00 00000</t>
  </si>
  <si>
    <t>Подпрограмма «Туризм»</t>
  </si>
  <si>
    <t>в 4,9 раза</t>
  </si>
  <si>
    <t>Экономия сложилась в результате расторжения государственного контракта и при проведении конкурсных процедур при осуществлении закупок товаров, работ и услуг.</t>
  </si>
  <si>
    <t>56 3 00 00000</t>
  </si>
  <si>
    <t>Подпрограмма «Молодежная политика»</t>
  </si>
  <si>
    <t>Фактически произведенные расходы больше первоначальных плановых назначений в связи с увеличенем бюджетных ассигнований на создание условий для развития наставничества, поддержки общественных инициатив и проектов, в том числе в сфере добровольчества (волонтерства) (в рамках достижения соответствующих задач федерального проекта)</t>
  </si>
  <si>
    <t>56 4 00 00000</t>
  </si>
  <si>
    <t>Подпрограмма «Материально-техническая база спорта»</t>
  </si>
  <si>
    <t>Фактически произведенные расходы больше первоначальных плановых назначений в связи с увеличением бюджетных ассигнований строительство объектов: плават.бассейн в р.п.Романовке, дворец водных видов спорта, строительство ФОКа с универсальным залом 42х24 в г. Саратов и увеличением бюджетных ассигнований  в рамках реализации регионального проекта «Спорт - норма жизни»: на мероприятия по вводу в эксплуатацию стадиона «Юность» в г. Ершове, на строительство Дворца водных видов спорта, на проведение спортивных и физкультурно-массовых мероприятий в рамках регионального проекта, на мероприятия по укреплению материально-технической базы государственных учреждений на проведение ремонтных работ на стадионе «Локомотив» в рамках подготовки к Чемпионату Мира по пожарно-спасательному спорту. Фактически произведенные расходы меньше уточненных плановых назначений в связи с тем, что оплата работ - по фактически выставленным актам.</t>
  </si>
  <si>
    <t>58 0 00 00000</t>
  </si>
  <si>
    <t xml:space="preserve">Государственная программа Саратовской области «Развитие экономического потенциала и повышение инвестиционной привлекательности региона»                                           </t>
  </si>
  <si>
    <t>58 1 00 00000</t>
  </si>
  <si>
    <t>Подпрограмма «Стратегическое планирование и оперативное управление социально-экономическим развитием региона»</t>
  </si>
  <si>
    <t>58 2 00 00000</t>
  </si>
  <si>
    <t>Подпрограмма «Развитие инвестиционной, внешнеэкономической деятельности, международного сотрудничества и межрегиональных связей Саратовской области»</t>
  </si>
  <si>
    <t>в 4,3 раза</t>
  </si>
  <si>
    <t>Фактически произведенные расходы больше первоначальных плановых назначений в связи с поступлением средств из федерального бюджета на государственную поддержку субъектов Российской Федерации – участников национального проекта «Производительность труда и поддержка занятости»; увеличением бюджетных ассигнований  на обеспечение проведения землеустроительных работ по описанию местоположения границ Саратовской области с другими субъектами Российской Федерации в сумме и на проведение государственной кадастровой оценки объектов недвижимости, расположенных на территории Саратовской области.  Фактически произведенные расходы меньше уточненных плановых назначений в связи с экономией при проведении конкурсных процедур. В 2019 году  ГБУ СО «Центр государственной кадастровой оценки» не имел соответствующего помещения для размещения сотрудников, в связи с этим штат учреждения был неукомплектован, поэтому сложилась экономия по заработной плате с начислениями, по коммунальным услугам,по  услугам связи. Прочие расходы, предусмотренные на ремонт и обслуживание транспортного средства, не были израсходованы в связи с приобретением в период 2019 года нового автомобиля, по этой же причине не точно были спланированы налоги на имущество и транспортный налог.</t>
  </si>
  <si>
    <t>58 3 00 00000</t>
  </si>
  <si>
    <t>Подпрограмма «Развитие малого и среднего предпринимательства в  Саратовской области»</t>
  </si>
  <si>
    <t>Фактически произведенные расходы меньше первоначальных плановых назначений в связи с сокращением расходов федерального бюджета на государственную поддержку малого и среднего предпринимательства в субъектах Российской Федерации (финансовое обеспечение затрат на создание и (или) развитие инфраструктуры поддержки субъектов малого и среднего предпринимательства - частных промышленных парков).</t>
  </si>
  <si>
    <t>58 5 00 00000</t>
  </si>
  <si>
    <t>Подпрограмма «Сокращение административных барьеров, повышение доступности государственных услуг»</t>
  </si>
  <si>
    <t>Фактически произведенные расходы больше первоначальных плановых назначений в связи с уточнением целевых показателей по подпрограмме.</t>
  </si>
  <si>
    <t>5A 0 00 00000</t>
  </si>
  <si>
    <t>Государственная программа Саратовской области «Развитие образования в Саратовской области»</t>
  </si>
  <si>
    <t>5А 1 00 00000</t>
  </si>
  <si>
    <t>Подпрограмма «Развитие системы дошкольного образования»</t>
  </si>
  <si>
    <t>5А 2 00 00000</t>
  </si>
  <si>
    <t>Подпрограмма «Развитие системы общего и дополнительного образования»</t>
  </si>
  <si>
    <t>Фактически произведенные расходы больше первоначальных плановых назначений в связи с: поступлением средств из бюджета г.Москвы на строительство школы на 220 учащихся и детский сад на 50 мест по адресу: с.Тепловка Новобурасского района Саратовской области; увеличениеме межбюджетных трансфертов местным бюджетам за счет средств областного и федерального бюджета на создание универсальных спортивно-оздоровительных площадок на территории общеобразовательных организаций, на реализацию мероприятий по строительству объектов образования, на финансовое обеспечение образовательной деятельности муниципальных общеобразовательных учреждений  (на повыщение оплаты труда), на проведение капитального и текущего ремонтов муниципальных образовательных организаций, на строительство зданий общеобразовательных организаций за счет средств резервного фонда Правительства Российской Федерации, на обновление материально-технической базы для формирования у обучающихся современных технологических и гуманитарных навыков, модернизация инфраструктуры общего образования в отдельных субъектах Российской Федерации, на создание новых мест в общеобразовательных организациях.</t>
  </si>
  <si>
    <t>5А 3 00 00000</t>
  </si>
  <si>
    <t>Подпрограмма «Поддержка одаренных детей Саратовской области»</t>
  </si>
  <si>
    <t>Фактически произведенные расходы больше первоначальных плановых назначений в связи с увеличением бюджетных ассигнований на организацию областных мероприятий с одаренными детьми</t>
  </si>
  <si>
    <t>5А 4 00 00000</t>
  </si>
  <si>
    <t>Подпрограмма «Развитие профессионального образования»</t>
  </si>
  <si>
    <t>Фактически произведенные расходы больше первоначальных плановых назначений в связи с увеличением бюджетных ассигнований: на ремонт,  противопожарные мероприятия, приобретение оборудования учреждений среднего профобразования, на  повышение оплаты труда с 1 октября 2019 года, на мероприятия по созданию комплексной системы профессиональной ориентации молодежи, направленной на повышение привлекательности программ профессионального образования, востребованных на региональном рынке труда, проведение ежегодных культурно-массовых и спортивных мероприятий для обучающихся и студентов профессиональных образовательных организаций области, в т.ч. WorldSkills,  на организацию охраны государственных  учреждений среднего профессионального образования охранными предприятиями,  увеличены ассигнования субсидии на иные цели учреждениям на обновление обор-ния учр-й среднего профобразования в целях лицензирования специальностей ТОП-50,создание многофункциональных центров прикладных квалификаций ТОП-50 (в соответствии с поручениями Президента РФ) и ремонт здания ГБУ СПО СО «Ивантеевский политехнический лицей».</t>
  </si>
  <si>
    <t>5А 5 00 00000</t>
  </si>
  <si>
    <t>Подпрограмма «Социальная адаптация детей-сирот, детей, оставшихся без попечения родителей»</t>
  </si>
  <si>
    <t xml:space="preserve"> Фактически произведенные расходы меньше первоначальных плановых назначений в связи с уточнением численности получателей:  выплаты единовременного пособия при всех формах устройства детей, лишенных родительского попечения, в семью за счет средств федеральной субвенции и областного бюджета; ежемесячных денежных средств на содержание ребенка (детей) в приемной семье; выплаты вознаграждения, причитающегося приемным родителям за воспитание приемного ребенка (детей), и материальное обеспечение приемных семей; ежемесячной денежной выплаты на содержание детей-сирот и детей, оставшихся без попечения родителей, переданных под опеку (попечительство); ежемесячной денежной выплаты лицам из числа детей-сирот и детей, оставшихся без попечения родителей, до получения ими среднего общего образования, но не более чем до достижения возраста 19 лет; социальной поддержки детей-сирот и детей, оставшихся без попечения родителей</t>
  </si>
  <si>
    <t>5А 6 00 00000</t>
  </si>
  <si>
    <t>Подпрограмма «Развитие финансовой грамотности населения области»</t>
  </si>
  <si>
    <t>5А 7 00 00000</t>
  </si>
  <si>
    <t>Подпрограмма «Создание в Саратовской области новых мест в общеобразовательных организациях»</t>
  </si>
  <si>
    <t>Утратила силу с 27 февраля 2019 года. - Постановление Правительства Саратовской области от 27 февраля 2019 года № 125-П</t>
  </si>
  <si>
    <t>5Г 0 00 00000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</si>
  <si>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</si>
  <si>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5Г 1 00 00000</t>
  </si>
  <si>
    <t>Подпрограмма «Развитие отраслей агропромышленного комплекса, обеспечивающих ускоренное импортозамещение основных видов сельскохозяйственной продукции, сырья и продовольствия»</t>
  </si>
  <si>
    <t>5Г 2 00 00000</t>
  </si>
  <si>
    <t>Подпрограмма «Развитие мелиорации земель сельскохозяйственного назначения Саратовской области»</t>
  </si>
  <si>
    <t>5Г 3 00 00000</t>
  </si>
  <si>
    <t>Подпрограмма «Устойчивое развитие сельских территорий Саратовской области»</t>
  </si>
  <si>
    <t>Бюджетные ассигнования, предусмотренные на строительство ФАПов и плоскостных спортивных сооружений, учтены в реализации национальных проектов в рамках  ГП «Развитие здравоохранения» и ГП «Развитие физической культуры и спорта»</t>
  </si>
  <si>
    <t>5Г 4 00 00000</t>
  </si>
  <si>
    <t>Подпрограмма «Обеспечение реализации государственной программы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</si>
  <si>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5Д 0 00 00000</t>
  </si>
  <si>
    <t>Государственная программа Саратовской области «Развитие здравоохранения»</t>
  </si>
  <si>
    <t>5Д 1 00 00000</t>
  </si>
  <si>
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</t>
  </si>
  <si>
    <t>Фактически произведенные расходы больше первоначальных плановых назначений в связи с: уточнением потребности на выплату заработной платы отдельным категориям работников, установленных Указами Президента, прочим категориям работников; мероприятиями по повышению заработной платы работников учреждений здравоохранения, функционирующих в системе ОМС и обеспечением минимального размера оплаты труда; поступлением из федерального бюджета межбюджетных трансфертов текущего года; увеличением средств областного бюджета на обеспечение льготных категорий граждан лекарственными препаратами, обеспечение транспортировки пациентов, страдающих хронической почечной недостаточностью, а также на укрепление материально-технической базы медицинских учреждений.</t>
  </si>
  <si>
    <t>5Д 2 00 00000</t>
  </si>
  <si>
    <t>Подпрограмма «Развитие кадровых ресурсов в здравоохранении»</t>
  </si>
  <si>
    <t>5Д 3 00 00000</t>
  </si>
  <si>
    <t>Подпрограмма «Информационные технологии и управление развитием отрасли»</t>
  </si>
  <si>
    <t>5Е 0 00 00000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</si>
  <si>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</si>
  <si>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5Е 1 00 00000</t>
  </si>
  <si>
    <t>Подпрограмма «Комплексное освоение и развитие территорий в целях жилищного строительства»</t>
  </si>
  <si>
    <t>в 3,6 раза</t>
  </si>
  <si>
    <t>Фактически произведенные расходы больше первоначальных плановых назначений в связи с предоставлением субсидии в виде имущественного взноса в имущество публично-правовой компании «Фонд защиты прав граждан – участников долевого строительства Саратовской области».</t>
  </si>
  <si>
    <t>5Е 2 00 00000</t>
  </si>
  <si>
    <t>Подпрограмма «Капитальный ремонт и ремонт в многоквартирных домах Саратовской области»</t>
  </si>
  <si>
    <t>Сокращены расходы на проведение капитального ремонта общего имущества в многоквартирных домах при возникновении неотложной необходимости  (на 21,4 млн рублей). Увеличена субсидия специализированной некоммерческой организации «Фонд капитального ремонта общего имущества в многоквартирных домах в Саратовской области» (на 10,0 млн руб.).</t>
  </si>
  <si>
    <t>5Е 3 00 00000</t>
  </si>
  <si>
    <t>Подпрограмма «Обеспечение жилыми помещениями молодых семей»</t>
  </si>
  <si>
    <t>5Е 4 00 00000</t>
  </si>
  <si>
    <t>Подпрограмма «Обеспечение жилыми помещениями детей-сирот и детей, оставшихся без попечения родителей»</t>
  </si>
  <si>
    <t xml:space="preserve">Остаток средств образовался по итогам несостоявшихся аукционов, проводимых в электронной форме, и в связи с невозможностью проведения повторных конкурсных процедур, требующих определенного периода времени. </t>
  </si>
  <si>
    <t>5Е 5 00 0000</t>
  </si>
  <si>
    <t>Подпрограмма «Обеспечение жилыми помещениями отдельных категорий граждан, установленных законодательством Саратовской области»</t>
  </si>
  <si>
    <t>Заявительный характер выплаты пособий и компенсаций. Невозможность заключения государственного контракта по итогам конкурса в связи с отсутствием претендентов (поставщиков, подрядчиков, исполнителей).</t>
  </si>
  <si>
    <t>5Е 6 00 00000</t>
  </si>
  <si>
    <t>Подпрограмма  «Развитие ипотечного жилищного кредитования»</t>
  </si>
  <si>
    <t>Заявительный характер выплаты компенсаций. Экономия по мероприятию «Обеспечение работы  программного комплекса в целях предоставления меры социальной поддержки гражданам, участвующим в ипотечном кредитовании» по результатам анализа рынка.</t>
  </si>
  <si>
    <t>5Е 7 00 00000</t>
  </si>
  <si>
    <t>Подпрограмма «Обеспечение жильем отдельных категорий граждан в соответствии с федеральным законодательством»</t>
  </si>
  <si>
    <t>Заявительный характер выплаты пособий и компенсаций</t>
  </si>
  <si>
    <t>5Е 8 00 00000</t>
  </si>
  <si>
    <t>Подпрограмма «Повышение качества водоснабжения и водоотведения»</t>
  </si>
  <si>
    <t>5Е 9 00 00000</t>
  </si>
  <si>
    <t>Подпрограмма «Градостроительное планирование, развитие территорий. Снижение административных барьеров в области строительства»</t>
  </si>
  <si>
    <t>5Е А 00 00000</t>
  </si>
  <si>
    <t>Подпрограмма «Обеспечение устойчивого сокращения непригодного для проживания жилищного фонда»</t>
  </si>
  <si>
    <t>Межбюджетные трансферты перечислены  в пределах сумм, необходимых для оплаты денежных обязательств по расходам получателей средств бюджета субъекта Российской Федерации.</t>
  </si>
  <si>
    <t>5Ж 0 00 00000</t>
  </si>
  <si>
    <t>Государственная программа Саратовской области «Развитие транспортной системы»</t>
  </si>
  <si>
    <t>5Ж 1 00 00000</t>
  </si>
  <si>
    <t>Подпрограмма «Модернизация и развитие транспортного комплекса Саратовской области»</t>
  </si>
  <si>
    <t>Фактически произведенные расходы больше первоначальных плановых назначений в связи с увеличением бюджетных ассигнований областного бюджета на возмещение недополученных доходов по перевозке пассажиров железнодорожным и воздушным транспортом, а так же на субсидию бюджетам городских округов для обновление наземного электротранспорта. Фактически произведенные расходы меньше уточненных плановых назначений в связи с: оплатой работ по фактически выставленным актам; заявительным характером субсидирования организаций, производителей товаров, работ и услуг; изменением законодательства по налогу на имущество в части движимого имущества, уменьшением транспортного налога вследствие выбытия (списания и передачи) части транспортных средств, отсутствием претендентов на заключение контрактов по ремонту помещений; оптимизацией расходов на содержание аппарата.</t>
  </si>
  <si>
    <t>5Ж 2 00 00000</t>
  </si>
  <si>
    <t>Подпрограмма  «Развитие и обеспечение сохранности сети автомобильных дорог Саратовской области»</t>
  </si>
  <si>
    <t>Фактически произведенные расходы больше первоначальных плановых назначений в связи с увеличением бюджетных ассигнований за счет поступивших из федерального бюджета  иных межбюджетных трансфертов и средств областного дорожного фонда на сумму неиспользованного остатка дорожного фонда прошлых лет.</t>
  </si>
  <si>
    <t>5Ж 3 00 00000</t>
  </si>
  <si>
    <t>Подпрограмма «Повышение безопасности дорожного движения в Саратовской области»</t>
  </si>
  <si>
    <t>Исполнение контрактов в рамках потребностей.</t>
  </si>
  <si>
    <t>5Ж 5 00 00000</t>
  </si>
  <si>
    <t>Подпрограмма  «Развитие рынка газового моторного топлива в Саратовской области»</t>
  </si>
  <si>
    <t xml:space="preserve"> Субсидии из федерального бюджета на развитие рынка газомоторного топлива в сумме 80 млн рублей предусмотрены бюджету Саратовской области в IV квартале 2019 года .</t>
  </si>
  <si>
    <t>5И 0 00 00000</t>
  </si>
  <si>
    <t>Государственная программа Саратовской области «Информационное общество»</t>
  </si>
  <si>
    <t>5И 1 00 00000</t>
  </si>
  <si>
    <t>Подпрограмма «Формирование электронного правительства»</t>
  </si>
  <si>
    <t>Экономия в результате проведения торгов в электронной форме, невыполнение условий госконтрактов поставщиком услуг.</t>
  </si>
  <si>
    <t>5И 2 00 00000</t>
  </si>
  <si>
    <t>Подпрограмма «Повышение эффективности деятельности органов исполнительной и законодательной власти Саратовской области, государственных органов Саратовской области за счет использования информационно-коммуникационных технологий»</t>
  </si>
  <si>
    <t>в 10,0 раз</t>
  </si>
  <si>
    <t>Увеличены бюджетные ассигнования в связи с дополнительной потребностью в средствах на приобретение компьютеров и оборудования для аудиопротоколирования судебных заседаний.</t>
  </si>
  <si>
    <t>62 0 00 00000</t>
  </si>
  <si>
    <t xml:space="preserve"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</si>
  <si>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62 1 00 00000</t>
  </si>
  <si>
    <t xml:space="preserve">Подпрограмма «Охрана окружающей среды, защита природных комплексов, объектов и ресурсов» </t>
  </si>
  <si>
    <t xml:space="preserve"> Неисполнение отдельных полномочий в области водных отношений за счет федеральных средств связано с нарушением подрядными организациями сроков исполнения и иных условий контрактов, повлекшее судебные процедуры.</t>
  </si>
  <si>
    <t>62 2 00 00000</t>
  </si>
  <si>
    <t xml:space="preserve">Подпрограмма «Развитие водохозяйственного комплекса Саратовской области»                                                                                                                                                                             </t>
  </si>
  <si>
    <t>В течение 2019 года увеличены средства областного бюджета на реконструкцию берегоукрепительных сооружений Волгоградского водохранилища в районе г. Саратова от ул. Б.Взвоз до ул. Б.Садовая на 297,0 млн. рублей. Финансирование расходов не производилось, поскольку не было выполненных работ.</t>
  </si>
  <si>
    <t>62 3 00 00000</t>
  </si>
  <si>
    <t xml:space="preserve">Подпрограмма «Развитие лесного хозяйства Саратовской области»                                                                                                                                                                                                         </t>
  </si>
  <si>
    <t>Увеличены бюджетные ассигнования за счет федеральных средств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в рамках национального проекта «Экология», а также за счет средств областного бюджета на организацию, содержание и оснащение мобилизационных групп по тушению лесных пожаров (выполнение государственных заданий лесхозами по обслуживанию приобретенной лесопожарной техники в рамках национального проекта «Экология»).</t>
  </si>
  <si>
    <t>62 4 00 00000</t>
  </si>
  <si>
    <t xml:space="preserve">Подпрограмма «Совершенствование системы обращения с отходами производства и потребления на территории Саратовской области» </t>
  </si>
  <si>
    <t>Главным распорядителем бюджетных средств не заключено соглашение  на предоставление субсидии из федерального бюджета</t>
  </si>
  <si>
    <t>63 0 00 00000</t>
  </si>
  <si>
    <t>Государственная программа Саратовской области «Повышение энергоэффективности и энергосбережения в Саратовской области»</t>
  </si>
  <si>
    <t>63 1 00 00000</t>
  </si>
  <si>
    <t>Подпрограмма «Обеспечение населения твердым топливом»</t>
  </si>
  <si>
    <t>Не заявлена организация на поставку населению твердого топлива по фиксированным ценам.</t>
  </si>
  <si>
    <t>63 2 00 00000</t>
  </si>
  <si>
    <t>Подпрограмма «Энергосбережение и повышение энергоэффективности теплоснабжения и системы коммунальной инфраструктуры»</t>
  </si>
  <si>
    <t>64 0 00 00000</t>
  </si>
  <si>
    <t xml:space="preserve">Государственная программа Саратовской области «Защита населения и территорий от чрезвычайных ситуаций, обеспечение пожарной безопасности» </t>
  </si>
  <si>
    <t>64 1 00 00000</t>
  </si>
  <si>
    <t>Подпрограмма «Снижение рисков и смягчение последствий чрезвычайных ситуаций природного и техногенного характера»</t>
  </si>
  <si>
    <t xml:space="preserve"> Увеличены бюджетные ассигнования в связи с возникшей необходимостью на предоставление субсидии на возмещение затрат на предупреждение чрезвычайных ситуаций, которые могут привести к нарушению функционирования объектов жизнеобеспечения при предоставлении услуг населению по тепло-, водоснабжению, водоотведению. </t>
  </si>
  <si>
    <t>64 2 00 00000</t>
  </si>
  <si>
    <t>Подпрограмма «Пожарная безопасность»</t>
  </si>
  <si>
    <t>Увеличены бюджетных ассигнований на приобретение пожарных автомобилей за счет иных межбюджетных трансфертов из бюджета города Москвы.</t>
  </si>
  <si>
    <t>64 3 00 00000</t>
  </si>
  <si>
    <t>Подпрограмма «Построение и развитие аппаратно-программного комплекса «Безопасный город» на территории Саратовской области»</t>
  </si>
  <si>
    <t>Увеличены бюджетных ассигнований на разработку проекта и оснащение аппаратно - программного комплекса «Безопасный город». В результате проведения электронного аукциона на оказание услуг по проектированию и разработке пилотной зоны аппаратно - программного комплекса «Безопасный город» сложилась экономия. Не состоялся конкурс на приобретение оборудования и программного обеспечения для аппаратно - программного комплекса «Безопасный город»</t>
  </si>
  <si>
    <t>65 0 00 00000</t>
  </si>
  <si>
    <t xml:space="preserve"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</si>
  <si>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65 1 00 00000</t>
  </si>
  <si>
    <t>Подпрограмма «Профилактика правонарушений и усиление борьбы с преступностью на территории Саратовской области»</t>
  </si>
  <si>
    <t>65 2 00 00000</t>
  </si>
  <si>
    <t>Подпрограмма «Профилактика терроризма и экстремизма в Саратовской области»</t>
  </si>
  <si>
    <t xml:space="preserve">Несвоевременное исполнение работ подрядной организацией. </t>
  </si>
  <si>
    <t>65 3 00 00000</t>
  </si>
  <si>
    <t xml:space="preserve">Подпрограмма «Противодействие злоупотреблению наркотиками и их незаконному обороту в Саратовской области»                                                                                                  </t>
  </si>
  <si>
    <t>65 4 00 00000</t>
  </si>
  <si>
    <t>Подпрограмма «Противодействие коррупции в Саратовской области»</t>
  </si>
  <si>
    <t>При проведении конкурсных процедур при осуществлении закупок товаров, работ и услуг сложилась экономия на сумму 86,0 тыс.рублей.  Расторгнут государственный контракт на сумму 98,0 тыс.рублей.</t>
  </si>
  <si>
    <t>66 0 00 00000</t>
  </si>
  <si>
    <t xml:space="preserve">Государственная программа Саратовской области «Развитие государственного и муниципального управления» </t>
  </si>
  <si>
    <t>66 1 00 00000</t>
  </si>
  <si>
    <t xml:space="preserve">Подпрограмма «Развитие местного самоуправления в Саратовской области» </t>
  </si>
  <si>
    <t>в 15,6 раза</t>
  </si>
  <si>
    <t>В конце 2019 года за счет средств резервного фонда Правительства Российской Федерации поступили субсидии на обустройство и восстановление воинских захоронений, находящихся в муниципальной собственности в сумме; увеличены бюджетные ассигнования на предоставление субсидии бюджетам поселений области на развитие материально-технической базы для организации осуществления полномочий органами местного самоуправления</t>
  </si>
  <si>
    <t>66 2 00 00000</t>
  </si>
  <si>
    <t>Подпрограмма «Создание условий для реализации установленных полномочий (функций) управления делами Правительства области»</t>
  </si>
  <si>
    <t>Увеличены бюджетные ассигнования на финансовое обеспечение расходов: на выполнение государственных заданий автономным  учреждением в части  заработной платы работникам учреждения, подведомственного министерству информации и печати области в связи с повышением оплаты труда с 1 октября 2019 года на 9%.</t>
  </si>
  <si>
    <t>66 3 00 00000</t>
  </si>
  <si>
    <t>Подпрограмма «О дополнительном профессиональном образовании лиц, включенных в управленческий кадровый резерв Саратовской области»</t>
  </si>
  <si>
    <t>Экономия сложилась при проведении конкурсных процедур при осуществлении закупок товаров, работ и услуг</t>
  </si>
  <si>
    <t>66 4 00 00000</t>
  </si>
  <si>
    <t>Подпрограмма «Управление региональными финансами Саратовской области»</t>
  </si>
  <si>
    <t>66 5 00 00000</t>
  </si>
  <si>
    <t>Подпрограмма «Информационная открытость органов государственной власти области»</t>
  </si>
  <si>
    <t xml:space="preserve">Увеличены бюджетные ассигнования на финансовое обеспечение расходов:  в сфере информационного освещения деятельности органов государственной власти и поддержки средств массовой информации; на размещение официальной информации в электронных СМИ; на издание 35-го тома Книги Памяти Саратовской области, книги «Летопись Саратовской области 2012-2018»; на освещение социально значимых тем в региональных средствах массовой информации Саратовскому региональному отделению общероссийской общественной организации «Союз журналистов России» </t>
  </si>
  <si>
    <t>67 0 00 00000</t>
  </si>
  <si>
    <t>Государственная программа Саратовской области «Развитие промышленности в Саратовской области»</t>
  </si>
  <si>
    <t>67 8 00 00000</t>
  </si>
  <si>
    <t>Подпрограмма «Развитие и государственная поддержка промышленных предприятий обрабатывающих производств»</t>
  </si>
  <si>
    <t xml:space="preserve"> Уменьшены бюджетные ассигнования на сумму остатков не использованной на 1 января субсидии некоммерческой организации «Фонд развития промышленности Саратовской области»                 </t>
  </si>
  <si>
    <t>68 0 00 00000</t>
  </si>
  <si>
    <t>Государственная программа Саратовской области «Патриотическое воспитание граждан Саратовской области»</t>
  </si>
  <si>
    <t>68 1 00 00000</t>
  </si>
  <si>
    <t>Подпрограмма «Гражданско-патриотическое воспитание граждан»</t>
  </si>
  <si>
    <t>68 2 00 00000</t>
  </si>
  <si>
    <t>Подпрограмма «Военно-патриотическое воспитание граждан»</t>
  </si>
  <si>
    <t>69 0 00 00000</t>
  </si>
  <si>
    <t xml:space="preserve">Государственная программа Саратовской области «Формирование комфортной городской среды на 2018-2022 годы» </t>
  </si>
  <si>
    <t>69 1 00 00000</t>
  </si>
  <si>
    <t>Подпрограмма «Создание комфортных условий проживания»</t>
  </si>
  <si>
    <t>69 2 00 00000</t>
  </si>
  <si>
    <t>Подпрограмма «Развитие современной городской среды»</t>
  </si>
  <si>
    <t>Муниципальными образованиями области не проведены работы по благоустройству. Из-за отсутствия потребности в средствах, кассовые расходы не производились.</t>
  </si>
  <si>
    <t>ИТОГО ПО ПРОГРАММАМ</t>
  </si>
  <si>
    <t>Непрограммные расходы</t>
  </si>
  <si>
    <t>РАСХОДЫ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</si>
</sst>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_ ;[Red]\-#,##0.0\ "/>
    <numFmt numFmtId="165" formatCode="0000000"/>
    <numFmt numFmtId="166" formatCode="#,##0.0\ &quot;₽&quot;;[Red]\-#,##0.0\ &quot;₽&quot;"/>
    <numFmt numFmtId="167" formatCode="#,##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0"/>
      <color indexed="9"/>
      <name val="Cambria"/>
      <family val="1"/>
      <charset val="204"/>
    </font>
    <font>
      <sz val="10"/>
      <name val="Cambria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sz val="12"/>
      <color rgb="FFFF0000"/>
      <name val="Cambria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FF0000"/>
      <name val="Cambria"/>
      <family val="1"/>
      <charset val="204"/>
    </font>
    <font>
      <b/>
      <sz val="12"/>
      <color rgb="FFFF0000"/>
      <name val="Times New Roman"/>
      <family val="1"/>
      <charset val="204"/>
    </font>
    <font>
      <sz val="8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7" fillId="0" borderId="0"/>
    <xf numFmtId="0" fontId="2" fillId="0" borderId="0"/>
    <xf numFmtId="0" fontId="1" fillId="0" borderId="0"/>
    <xf numFmtId="0" fontId="1" fillId="0" borderId="0"/>
  </cellStyleXfs>
  <cellXfs count="79">
    <xf numFmtId="0" fontId="0" fillId="0" borderId="0" xfId="0"/>
    <xf numFmtId="0" fontId="3" fillId="0" borderId="0" xfId="1" applyFont="1" applyFill="1" applyAlignment="1">
      <alignment horizontal="center" wrapText="1"/>
    </xf>
    <xf numFmtId="0" fontId="3" fillId="0" borderId="0" xfId="1" applyFont="1" applyFill="1" applyAlignment="1">
      <alignment horizontal="center"/>
    </xf>
    <xf numFmtId="0" fontId="4" fillId="0" borderId="0" xfId="1" applyFont="1" applyFill="1"/>
    <xf numFmtId="0" fontId="5" fillId="0" borderId="0" xfId="1" applyFont="1" applyFill="1"/>
    <xf numFmtId="0" fontId="6" fillId="0" borderId="0" xfId="1" applyFont="1" applyFill="1" applyAlignment="1">
      <alignment horizontal="left"/>
    </xf>
    <xf numFmtId="0" fontId="7" fillId="0" borderId="0" xfId="1" applyFont="1" applyFill="1" applyBorder="1"/>
    <xf numFmtId="0" fontId="8" fillId="0" borderId="0" xfId="1" applyFont="1" applyFill="1" applyBorder="1"/>
    <xf numFmtId="164" fontId="9" fillId="2" borderId="0" xfId="1" applyNumberFormat="1" applyFont="1" applyFill="1" applyBorder="1" applyAlignment="1">
      <alignment horizontal="right"/>
    </xf>
    <xf numFmtId="0" fontId="10" fillId="3" borderId="1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/>
    </xf>
    <xf numFmtId="0" fontId="10" fillId="3" borderId="4" xfId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vertical="top" wrapText="1"/>
    </xf>
    <xf numFmtId="0" fontId="10" fillId="0" borderId="2" xfId="1" applyFont="1" applyFill="1" applyBorder="1" applyAlignment="1">
      <alignment horizontal="center"/>
    </xf>
    <xf numFmtId="0" fontId="10" fillId="4" borderId="2" xfId="1" applyFont="1" applyFill="1" applyBorder="1" applyAlignment="1">
      <alignment horizontal="center"/>
    </xf>
    <xf numFmtId="165" fontId="10" fillId="5" borderId="2" xfId="1" applyNumberFormat="1" applyFont="1" applyFill="1" applyBorder="1" applyAlignment="1" applyProtection="1">
      <alignment horizontal="center" vertical="center"/>
      <protection hidden="1"/>
    </xf>
    <xf numFmtId="165" fontId="10" fillId="5" borderId="2" xfId="1" applyNumberFormat="1" applyFont="1" applyFill="1" applyBorder="1" applyAlignment="1" applyProtection="1">
      <alignment vertical="center" wrapText="1"/>
      <protection hidden="1"/>
    </xf>
    <xf numFmtId="165" fontId="10" fillId="5" borderId="2" xfId="1" applyNumberFormat="1" applyFont="1" applyFill="1" applyBorder="1" applyAlignment="1" applyProtection="1">
      <alignment horizontal="center"/>
      <protection hidden="1"/>
    </xf>
    <xf numFmtId="164" fontId="10" fillId="5" borderId="2" xfId="1" applyNumberFormat="1" applyFont="1" applyFill="1" applyBorder="1" applyAlignment="1">
      <alignment horizontal="right" vertical="center"/>
    </xf>
    <xf numFmtId="164" fontId="10" fillId="5" borderId="2" xfId="1" applyNumberFormat="1" applyFont="1" applyFill="1" applyBorder="1" applyAlignment="1">
      <alignment horizontal="right"/>
    </xf>
    <xf numFmtId="165" fontId="12" fillId="2" borderId="2" xfId="1" applyNumberFormat="1" applyFont="1" applyFill="1" applyBorder="1" applyAlignment="1" applyProtection="1">
      <alignment horizontal="center" vertical="center"/>
      <protection hidden="1"/>
    </xf>
    <xf numFmtId="165" fontId="12" fillId="2" borderId="2" xfId="1" applyNumberFormat="1" applyFont="1" applyFill="1" applyBorder="1" applyAlignment="1" applyProtection="1">
      <alignment horizontal="left" vertical="center" wrapText="1"/>
      <protection hidden="1"/>
    </xf>
    <xf numFmtId="165" fontId="12" fillId="4" borderId="2" xfId="1" applyNumberFormat="1" applyFont="1" applyFill="1" applyBorder="1" applyAlignment="1" applyProtection="1">
      <alignment horizontal="center"/>
      <protection hidden="1"/>
    </xf>
    <xf numFmtId="164" fontId="12" fillId="0" borderId="2" xfId="1" applyNumberFormat="1" applyFont="1" applyFill="1" applyBorder="1" applyAlignment="1">
      <alignment horizontal="right" vertical="center"/>
    </xf>
    <xf numFmtId="164" fontId="12" fillId="2" borderId="2" xfId="1" applyNumberFormat="1" applyFont="1" applyFill="1" applyBorder="1" applyAlignment="1">
      <alignment horizontal="right" vertical="center"/>
    </xf>
    <xf numFmtId="164" fontId="12" fillId="2" borderId="2" xfId="1" applyNumberFormat="1" applyFont="1" applyFill="1" applyBorder="1" applyAlignment="1">
      <alignment horizontal="right"/>
    </xf>
    <xf numFmtId="164" fontId="13" fillId="2" borderId="2" xfId="1" applyNumberFormat="1" applyFont="1" applyFill="1" applyBorder="1" applyAlignment="1">
      <alignment horizontal="center" vertical="center" wrapText="1"/>
    </xf>
    <xf numFmtId="166" fontId="13" fillId="2" borderId="2" xfId="1" applyNumberFormat="1" applyFont="1" applyFill="1" applyBorder="1" applyAlignment="1">
      <alignment horizontal="center" vertical="center" wrapText="1"/>
    </xf>
    <xf numFmtId="164" fontId="13" fillId="5" borderId="2" xfId="1" applyNumberFormat="1" applyFont="1" applyFill="1" applyBorder="1" applyAlignment="1">
      <alignment horizontal="right" vertical="center"/>
    </xf>
    <xf numFmtId="164" fontId="13" fillId="2" borderId="2" xfId="1" applyNumberFormat="1" applyFont="1" applyFill="1" applyBorder="1" applyAlignment="1">
      <alignment horizontal="right" vertical="center" wrapText="1"/>
    </xf>
    <xf numFmtId="164" fontId="13" fillId="2" borderId="2" xfId="1" applyNumberFormat="1" applyFont="1" applyFill="1" applyBorder="1" applyAlignment="1">
      <alignment horizontal="center" vertical="center"/>
    </xf>
    <xf numFmtId="164" fontId="12" fillId="2" borderId="2" xfId="1" applyNumberFormat="1" applyFont="1" applyFill="1" applyBorder="1" applyAlignment="1">
      <alignment horizontal="center" vertical="center" wrapText="1"/>
    </xf>
    <xf numFmtId="164" fontId="13" fillId="2" borderId="2" xfId="1" applyNumberFormat="1" applyFont="1" applyFill="1" applyBorder="1" applyAlignment="1">
      <alignment vertical="center" wrapText="1"/>
    </xf>
    <xf numFmtId="0" fontId="10" fillId="5" borderId="2" xfId="1" applyNumberFormat="1" applyFont="1" applyFill="1" applyBorder="1" applyAlignment="1" applyProtection="1">
      <alignment vertical="center" wrapText="1"/>
      <protection hidden="1"/>
    </xf>
    <xf numFmtId="164" fontId="12" fillId="0" borderId="2" xfId="1" applyNumberFormat="1" applyFont="1" applyFill="1" applyBorder="1" applyAlignment="1">
      <alignment horizontal="center" vertical="center" wrapText="1"/>
    </xf>
    <xf numFmtId="164" fontId="13" fillId="2" borderId="2" xfId="1" applyNumberFormat="1" applyFont="1" applyFill="1" applyBorder="1" applyAlignment="1">
      <alignment horizontal="right" vertical="center"/>
    </xf>
    <xf numFmtId="165" fontId="10" fillId="5" borderId="2" xfId="1" applyNumberFormat="1" applyFont="1" applyFill="1" applyBorder="1" applyAlignment="1" applyProtection="1">
      <alignment horizontal="center" vertical="center" wrapText="1"/>
      <protection hidden="1"/>
    </xf>
    <xf numFmtId="165" fontId="10" fillId="5" borderId="2" xfId="1" applyNumberFormat="1" applyFont="1" applyFill="1" applyBorder="1" applyAlignment="1" applyProtection="1">
      <alignment horizontal="center" wrapText="1"/>
      <protection hidden="1"/>
    </xf>
    <xf numFmtId="164" fontId="14" fillId="2" borderId="2" xfId="1" applyNumberFormat="1" applyFont="1" applyFill="1" applyBorder="1" applyAlignment="1">
      <alignment horizontal="right" vertical="center"/>
    </xf>
    <xf numFmtId="165" fontId="12" fillId="0" borderId="2" xfId="1" applyNumberFormat="1" applyFont="1" applyFill="1" applyBorder="1" applyAlignment="1" applyProtection="1">
      <alignment horizontal="center" vertical="center"/>
      <protection hidden="1"/>
    </xf>
    <xf numFmtId="165" fontId="12" fillId="0" borderId="2" xfId="1" applyNumberFormat="1" applyFont="1" applyFill="1" applyBorder="1" applyAlignment="1" applyProtection="1">
      <alignment horizontal="left" vertical="center" wrapText="1"/>
      <protection hidden="1"/>
    </xf>
    <xf numFmtId="165" fontId="12" fillId="0" borderId="2" xfId="1" applyNumberFormat="1" applyFont="1" applyFill="1" applyBorder="1" applyAlignment="1" applyProtection="1">
      <alignment horizontal="center"/>
      <protection hidden="1"/>
    </xf>
    <xf numFmtId="164" fontId="12" fillId="0" borderId="2" xfId="1" applyNumberFormat="1" applyFont="1" applyFill="1" applyBorder="1" applyAlignment="1">
      <alignment horizontal="center" vertical="center"/>
    </xf>
    <xf numFmtId="164" fontId="13" fillId="0" borderId="2" xfId="1" applyNumberFormat="1" applyFont="1" applyFill="1" applyBorder="1" applyAlignment="1">
      <alignment horizontal="center" vertical="center"/>
    </xf>
    <xf numFmtId="164" fontId="14" fillId="0" borderId="2" xfId="1" applyNumberFormat="1" applyFont="1" applyFill="1" applyBorder="1" applyAlignment="1">
      <alignment horizontal="right" vertical="center"/>
    </xf>
    <xf numFmtId="164" fontId="12" fillId="2" borderId="2" xfId="1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164" fontId="13" fillId="0" borderId="2" xfId="1" applyNumberFormat="1" applyFont="1" applyFill="1" applyBorder="1" applyAlignment="1">
      <alignment horizontal="center" vertical="center" wrapText="1"/>
    </xf>
    <xf numFmtId="167" fontId="13" fillId="5" borderId="2" xfId="1" applyNumberFormat="1" applyFont="1" applyFill="1" applyBorder="1" applyAlignment="1">
      <alignment horizontal="right" vertical="center"/>
    </xf>
    <xf numFmtId="165" fontId="12" fillId="2" borderId="2" xfId="1" applyNumberFormat="1" applyFont="1" applyFill="1" applyBorder="1" applyAlignment="1" applyProtection="1">
      <alignment horizontal="center"/>
      <protection hidden="1"/>
    </xf>
    <xf numFmtId="165" fontId="10" fillId="4" borderId="2" xfId="1" applyNumberFormat="1" applyFont="1" applyFill="1" applyBorder="1" applyAlignment="1" applyProtection="1">
      <alignment horizontal="center"/>
      <protection hidden="1"/>
    </xf>
    <xf numFmtId="164" fontId="12" fillId="6" borderId="2" xfId="1" applyNumberFormat="1" applyFont="1" applyFill="1" applyBorder="1" applyAlignment="1">
      <alignment horizontal="right" vertical="center"/>
    </xf>
    <xf numFmtId="164" fontId="13" fillId="5" borderId="2" xfId="1" applyNumberFormat="1" applyFont="1" applyFill="1" applyBorder="1" applyAlignment="1">
      <alignment horizontal="center" vertical="center"/>
    </xf>
    <xf numFmtId="167" fontId="12" fillId="2" borderId="2" xfId="1" applyNumberFormat="1" applyFont="1" applyFill="1" applyBorder="1" applyAlignment="1" applyProtection="1">
      <alignment horizontal="right" vertical="center"/>
      <protection hidden="1"/>
    </xf>
    <xf numFmtId="165" fontId="10" fillId="0" borderId="2" xfId="1" applyNumberFormat="1" applyFont="1" applyFill="1" applyBorder="1" applyAlignment="1" applyProtection="1">
      <alignment horizontal="center" vertical="center"/>
      <protection hidden="1"/>
    </xf>
    <xf numFmtId="165" fontId="10" fillId="0" borderId="2" xfId="1" applyNumberFormat="1" applyFont="1" applyFill="1" applyBorder="1" applyAlignment="1" applyProtection="1">
      <alignment vertical="center" wrapText="1"/>
      <protection hidden="1"/>
    </xf>
    <xf numFmtId="167" fontId="10" fillId="0" borderId="2" xfId="1" applyNumberFormat="1" applyFont="1" applyFill="1" applyBorder="1" applyAlignment="1">
      <alignment horizontal="right" vertical="center"/>
    </xf>
    <xf numFmtId="0" fontId="5" fillId="0" borderId="2" xfId="1" applyFont="1" applyFill="1" applyBorder="1" applyAlignment="1">
      <alignment vertical="center"/>
    </xf>
    <xf numFmtId="165" fontId="10" fillId="0" borderId="2" xfId="1" applyNumberFormat="1" applyFont="1" applyFill="1" applyBorder="1" applyAlignment="1" applyProtection="1">
      <alignment horizontal="left" vertical="center" wrapText="1"/>
      <protection hidden="1"/>
    </xf>
    <xf numFmtId="0" fontId="5" fillId="4" borderId="2" xfId="1" applyFont="1" applyFill="1" applyBorder="1" applyAlignment="1"/>
    <xf numFmtId="167" fontId="10" fillId="0" borderId="2" xfId="1" applyNumberFormat="1" applyFont="1" applyFill="1" applyBorder="1" applyAlignment="1">
      <alignment vertical="center"/>
    </xf>
    <xf numFmtId="167" fontId="10" fillId="2" borderId="2" xfId="1" applyNumberFormat="1" applyFont="1" applyFill="1" applyBorder="1" applyAlignment="1">
      <alignment vertical="center"/>
    </xf>
    <xf numFmtId="0" fontId="12" fillId="0" borderId="0" xfId="1" applyFont="1" applyFill="1" applyAlignment="1">
      <alignment horizontal="left" vertical="center" wrapText="1"/>
    </xf>
    <xf numFmtId="0" fontId="12" fillId="0" borderId="0" xfId="1" applyFont="1" applyFill="1" applyAlignment="1">
      <alignment horizontal="left" vertical="center"/>
    </xf>
    <xf numFmtId="0" fontId="7" fillId="0" borderId="0" xfId="1" applyFont="1" applyFill="1"/>
    <xf numFmtId="0" fontId="15" fillId="0" borderId="0" xfId="1" applyFont="1" applyFill="1"/>
    <xf numFmtId="167" fontId="15" fillId="0" borderId="0" xfId="1" applyNumberFormat="1" applyFont="1" applyFill="1"/>
    <xf numFmtId="167" fontId="5" fillId="0" borderId="0" xfId="1" applyNumberFormat="1" applyFont="1" applyFill="1"/>
    <xf numFmtId="0" fontId="14" fillId="0" borderId="0" xfId="1" applyFont="1" applyFill="1"/>
    <xf numFmtId="0" fontId="12" fillId="0" borderId="0" xfId="1" applyFont="1" applyFill="1"/>
    <xf numFmtId="167" fontId="16" fillId="0" borderId="0" xfId="1" applyNumberFormat="1" applyFont="1" applyFill="1"/>
    <xf numFmtId="167" fontId="10" fillId="0" borderId="0" xfId="1" applyNumberFormat="1" applyFont="1" applyFill="1"/>
  </cellXfs>
  <cellStyles count="6"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_tmp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7"/>
  <sheetViews>
    <sheetView showZeros="0" tabSelected="1" view="pageBreakPreview" zoomScale="55" zoomScaleNormal="70" zoomScaleSheetLayoutView="55" zoomScalePageLayoutView="55" workbookViewId="0">
      <pane xSplit="2" ySplit="5" topLeftCell="D6" activePane="bottomRight" state="frozenSplit"/>
      <selection activeCell="B1" sqref="B1"/>
      <selection pane="topRight" activeCell="D1" sqref="D1"/>
      <selection pane="bottomLeft" activeCell="B8" sqref="B8"/>
      <selection pane="bottomRight" activeCell="O101" sqref="O101"/>
    </sheetView>
  </sheetViews>
  <sheetFormatPr defaultRowHeight="15.75" x14ac:dyDescent="0.25"/>
  <cols>
    <col min="1" max="1" width="18.28515625" style="4" customWidth="1"/>
    <col min="2" max="2" width="89.7109375" style="71" customWidth="1"/>
    <col min="3" max="3" width="18.85546875" style="71" hidden="1" customWidth="1"/>
    <col min="4" max="4" width="18.7109375" style="4" customWidth="1"/>
    <col min="5" max="5" width="21.5703125" style="72" customWidth="1"/>
    <col min="6" max="6" width="17.28515625" style="72" customWidth="1"/>
    <col min="7" max="7" width="16.42578125" style="4" customWidth="1"/>
    <col min="8" max="8" width="16.5703125" style="72" customWidth="1"/>
    <col min="9" max="9" width="18.85546875" style="72" customWidth="1"/>
    <col min="10" max="10" width="85.42578125" style="4" customWidth="1"/>
    <col min="11" max="16384" width="9.140625" style="4"/>
  </cols>
  <sheetData>
    <row r="1" spans="1:19" s="3" customFormat="1" ht="20.25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9" ht="24" customHeight="1" x14ac:dyDescent="0.3">
      <c r="B2" s="5"/>
      <c r="C2" s="5"/>
      <c r="D2" s="6"/>
      <c r="E2" s="7"/>
      <c r="F2" s="7"/>
      <c r="G2" s="6"/>
      <c r="H2" s="7"/>
      <c r="I2" s="7"/>
      <c r="J2" s="8" t="s">
        <v>1</v>
      </c>
    </row>
    <row r="3" spans="1:19" s="14" customFormat="1" ht="74.25" customHeight="1" x14ac:dyDescent="0.25">
      <c r="A3" s="9" t="s">
        <v>2</v>
      </c>
      <c r="B3" s="10" t="s">
        <v>3</v>
      </c>
      <c r="C3" s="9" t="s">
        <v>2</v>
      </c>
      <c r="D3" s="11" t="s">
        <v>4</v>
      </c>
      <c r="E3" s="12" t="s">
        <v>5</v>
      </c>
      <c r="F3" s="12"/>
      <c r="G3" s="13" t="s">
        <v>6</v>
      </c>
      <c r="H3" s="12" t="s">
        <v>7</v>
      </c>
      <c r="I3" s="12"/>
      <c r="J3" s="11" t="s">
        <v>8</v>
      </c>
    </row>
    <row r="4" spans="1:19" s="14" customFormat="1" ht="92.25" customHeight="1" x14ac:dyDescent="0.25">
      <c r="A4" s="15"/>
      <c r="B4" s="10"/>
      <c r="C4" s="16"/>
      <c r="D4" s="11"/>
      <c r="E4" s="17" t="s">
        <v>9</v>
      </c>
      <c r="F4" s="17" t="s">
        <v>10</v>
      </c>
      <c r="G4" s="18"/>
      <c r="H4" s="17" t="s">
        <v>11</v>
      </c>
      <c r="I4" s="17" t="s">
        <v>12</v>
      </c>
      <c r="J4" s="11"/>
      <c r="L4" s="19"/>
      <c r="M4" s="19"/>
      <c r="N4" s="19"/>
      <c r="O4" s="19"/>
      <c r="P4" s="19"/>
      <c r="Q4" s="19"/>
      <c r="R4" s="19"/>
      <c r="S4" s="19"/>
    </row>
    <row r="5" spans="1:19" ht="18" customHeight="1" x14ac:dyDescent="0.25">
      <c r="A5" s="20">
        <v>1</v>
      </c>
      <c r="B5" s="20">
        <v>2</v>
      </c>
      <c r="C5" s="21">
        <v>1</v>
      </c>
      <c r="D5" s="20">
        <v>3</v>
      </c>
      <c r="E5" s="20">
        <v>4</v>
      </c>
      <c r="F5" s="20">
        <v>5</v>
      </c>
      <c r="G5" s="20">
        <v>6</v>
      </c>
      <c r="H5" s="20">
        <v>7</v>
      </c>
      <c r="I5" s="20">
        <v>8</v>
      </c>
      <c r="J5" s="20">
        <v>9</v>
      </c>
      <c r="L5" s="19"/>
      <c r="M5" s="19"/>
      <c r="N5" s="19"/>
      <c r="O5" s="19"/>
      <c r="P5" s="19"/>
      <c r="Q5" s="19"/>
      <c r="R5" s="19"/>
      <c r="S5" s="19"/>
    </row>
    <row r="6" spans="1:19" ht="54" customHeight="1" x14ac:dyDescent="0.25">
      <c r="A6" s="22" t="s">
        <v>13</v>
      </c>
      <c r="B6" s="23" t="s">
        <v>14</v>
      </c>
      <c r="C6" s="24" t="s">
        <v>13</v>
      </c>
      <c r="D6" s="25">
        <f>SUM(D7:D13)</f>
        <v>17832323.800000001</v>
      </c>
      <c r="E6" s="25">
        <f>SUM(E7:E13)</f>
        <v>17882907.500000004</v>
      </c>
      <c r="F6" s="25">
        <f>SUM(F7:F13)</f>
        <v>17832323.800000001</v>
      </c>
      <c r="G6" s="25">
        <f>SUM(G7:G13)</f>
        <v>17702996.900000002</v>
      </c>
      <c r="H6" s="25">
        <f>SUM(G6/E6*100)</f>
        <v>98.993952185907119</v>
      </c>
      <c r="I6" s="25">
        <f>G6/F6*100</f>
        <v>99.274761374622429</v>
      </c>
      <c r="J6" s="26"/>
    </row>
    <row r="7" spans="1:19" ht="27" customHeight="1" x14ac:dyDescent="0.25">
      <c r="A7" s="27" t="s">
        <v>15</v>
      </c>
      <c r="B7" s="28" t="s">
        <v>16</v>
      </c>
      <c r="C7" s="29" t="s">
        <v>15</v>
      </c>
      <c r="D7" s="30">
        <v>12193249.300000001</v>
      </c>
      <c r="E7" s="30">
        <v>12685861.199999999</v>
      </c>
      <c r="F7" s="30">
        <v>12193249.300000001</v>
      </c>
      <c r="G7" s="30">
        <v>12069620</v>
      </c>
      <c r="H7" s="31">
        <f t="shared" ref="H7:H62" si="0">SUM(G7/E7*100)</f>
        <v>95.142299050221368</v>
      </c>
      <c r="I7" s="31">
        <f t="shared" ref="I7:I52" si="1">G7/F7*100</f>
        <v>98.986084045702242</v>
      </c>
      <c r="J7" s="32"/>
    </row>
    <row r="8" spans="1:19" ht="78" customHeight="1" x14ac:dyDescent="0.25">
      <c r="A8" s="27" t="s">
        <v>17</v>
      </c>
      <c r="B8" s="28" t="s">
        <v>18</v>
      </c>
      <c r="C8" s="29" t="s">
        <v>17</v>
      </c>
      <c r="D8" s="30">
        <v>5013548</v>
      </c>
      <c r="E8" s="30">
        <v>4730446.8</v>
      </c>
      <c r="F8" s="30">
        <v>5013548</v>
      </c>
      <c r="G8" s="30">
        <v>5009501.5999999996</v>
      </c>
      <c r="H8" s="31">
        <f t="shared" si="0"/>
        <v>105.8991214106879</v>
      </c>
      <c r="I8" s="31">
        <f t="shared" si="1"/>
        <v>99.919290689946521</v>
      </c>
      <c r="J8" s="33" t="s">
        <v>19</v>
      </c>
    </row>
    <row r="9" spans="1:19" ht="102.75" customHeight="1" x14ac:dyDescent="0.25">
      <c r="A9" s="27" t="s">
        <v>20</v>
      </c>
      <c r="B9" s="28" t="s">
        <v>21</v>
      </c>
      <c r="C9" s="29" t="s">
        <v>20</v>
      </c>
      <c r="D9" s="30">
        <v>397343.7</v>
      </c>
      <c r="E9" s="30">
        <v>352551.8</v>
      </c>
      <c r="F9" s="30">
        <v>397343.7</v>
      </c>
      <c r="G9" s="30">
        <v>396497.5</v>
      </c>
      <c r="H9" s="31">
        <f t="shared" si="0"/>
        <v>112.46503350713286</v>
      </c>
      <c r="I9" s="31">
        <f t="shared" si="1"/>
        <v>99.787035757707997</v>
      </c>
      <c r="J9" s="33" t="s">
        <v>22</v>
      </c>
    </row>
    <row r="10" spans="1:19" ht="104.25" customHeight="1" x14ac:dyDescent="0.25">
      <c r="A10" s="27" t="s">
        <v>23</v>
      </c>
      <c r="B10" s="28" t="s">
        <v>24</v>
      </c>
      <c r="C10" s="29" t="s">
        <v>23</v>
      </c>
      <c r="D10" s="30">
        <v>169169.5</v>
      </c>
      <c r="E10" s="30">
        <v>107763.3</v>
      </c>
      <c r="F10" s="30">
        <v>169169.5</v>
      </c>
      <c r="G10" s="30">
        <v>168441.8</v>
      </c>
      <c r="H10" s="31">
        <f t="shared" si="0"/>
        <v>156.30720291602057</v>
      </c>
      <c r="I10" s="31">
        <f t="shared" si="1"/>
        <v>99.56983971697025</v>
      </c>
      <c r="J10" s="34" t="s">
        <v>25</v>
      </c>
    </row>
    <row r="11" spans="1:19" ht="66" customHeight="1" x14ac:dyDescent="0.25">
      <c r="A11" s="27" t="s">
        <v>26</v>
      </c>
      <c r="B11" s="28" t="s">
        <v>27</v>
      </c>
      <c r="C11" s="29" t="s">
        <v>26</v>
      </c>
      <c r="D11" s="30">
        <v>10350.6</v>
      </c>
      <c r="E11" s="30">
        <v>350.6</v>
      </c>
      <c r="F11" s="30">
        <v>10350.6</v>
      </c>
      <c r="G11" s="30">
        <v>10347.5</v>
      </c>
      <c r="H11" s="31" t="s">
        <v>28</v>
      </c>
      <c r="I11" s="31">
        <f t="shared" si="1"/>
        <v>99.970050045407987</v>
      </c>
      <c r="J11" s="33" t="s">
        <v>29</v>
      </c>
    </row>
    <row r="12" spans="1:19" ht="100.5" customHeight="1" x14ac:dyDescent="0.25">
      <c r="A12" s="27" t="s">
        <v>30</v>
      </c>
      <c r="B12" s="28" t="s">
        <v>31</v>
      </c>
      <c r="C12" s="29"/>
      <c r="D12" s="30"/>
      <c r="E12" s="30">
        <v>5933.8</v>
      </c>
      <c r="F12" s="30"/>
      <c r="G12" s="30"/>
      <c r="H12" s="31">
        <f t="shared" si="0"/>
        <v>0</v>
      </c>
      <c r="I12" s="31"/>
      <c r="J12" s="33" t="s">
        <v>32</v>
      </c>
    </row>
    <row r="13" spans="1:19" ht="166.5" customHeight="1" x14ac:dyDescent="0.25">
      <c r="A13" s="27" t="s">
        <v>33</v>
      </c>
      <c r="B13" s="28" t="s">
        <v>34</v>
      </c>
      <c r="C13" s="29" t="s">
        <v>33</v>
      </c>
      <c r="D13" s="30">
        <v>48662.7</v>
      </c>
      <c r="E13" s="30"/>
      <c r="F13" s="30">
        <v>48662.7</v>
      </c>
      <c r="G13" s="30">
        <v>48588.5</v>
      </c>
      <c r="H13" s="31"/>
      <c r="I13" s="31">
        <f t="shared" si="1"/>
        <v>99.847521818559187</v>
      </c>
      <c r="J13" s="33" t="s">
        <v>35</v>
      </c>
    </row>
    <row r="14" spans="1:19" ht="60.75" customHeight="1" x14ac:dyDescent="0.25">
      <c r="A14" s="22" t="s">
        <v>36</v>
      </c>
      <c r="B14" s="23" t="s">
        <v>37</v>
      </c>
      <c r="C14" s="24" t="s">
        <v>36</v>
      </c>
      <c r="D14" s="25">
        <f>SUM(D15:D21)</f>
        <v>1089610.2999999998</v>
      </c>
      <c r="E14" s="25">
        <f>SUM(E15:E21)</f>
        <v>944758.3</v>
      </c>
      <c r="F14" s="25">
        <f>SUM(F15:F21)</f>
        <v>1089610.2999999998</v>
      </c>
      <c r="G14" s="25">
        <f>SUM(G15:G21)</f>
        <v>1091758.3999999999</v>
      </c>
      <c r="H14" s="25">
        <f t="shared" si="0"/>
        <v>115.55954575895231</v>
      </c>
      <c r="I14" s="25">
        <f t="shared" si="1"/>
        <v>100.19714387795344</v>
      </c>
      <c r="J14" s="35"/>
    </row>
    <row r="15" spans="1:19" ht="175.5" customHeight="1" x14ac:dyDescent="0.25">
      <c r="A15" s="27" t="s">
        <v>38</v>
      </c>
      <c r="B15" s="28" t="s">
        <v>39</v>
      </c>
      <c r="C15" s="29" t="s">
        <v>38</v>
      </c>
      <c r="D15" s="30">
        <v>1045142.5</v>
      </c>
      <c r="E15" s="30">
        <v>927348.9</v>
      </c>
      <c r="F15" s="30">
        <v>1045142.5</v>
      </c>
      <c r="G15" s="30">
        <v>1048192.8</v>
      </c>
      <c r="H15" s="31">
        <f t="shared" si="0"/>
        <v>113.03111482636147</v>
      </c>
      <c r="I15" s="31">
        <f t="shared" si="1"/>
        <v>100.29185493844142</v>
      </c>
      <c r="J15" s="33" t="s">
        <v>40</v>
      </c>
    </row>
    <row r="16" spans="1:19" ht="75.75" customHeight="1" x14ac:dyDescent="0.25">
      <c r="A16" s="27" t="s">
        <v>41</v>
      </c>
      <c r="B16" s="28" t="s">
        <v>42</v>
      </c>
      <c r="C16" s="29" t="s">
        <v>41</v>
      </c>
      <c r="D16" s="30">
        <v>998</v>
      </c>
      <c r="E16" s="30">
        <v>1241</v>
      </c>
      <c r="F16" s="30">
        <v>998</v>
      </c>
      <c r="G16" s="30">
        <v>967.5</v>
      </c>
      <c r="H16" s="31">
        <f t="shared" si="0"/>
        <v>77.96132151490734</v>
      </c>
      <c r="I16" s="31">
        <f t="shared" si="1"/>
        <v>96.943887775551104</v>
      </c>
      <c r="J16" s="33" t="s">
        <v>43</v>
      </c>
    </row>
    <row r="17" spans="1:10" ht="43.5" customHeight="1" x14ac:dyDescent="0.25">
      <c r="A17" s="27" t="s">
        <v>44</v>
      </c>
      <c r="B17" s="28" t="s">
        <v>45</v>
      </c>
      <c r="C17" s="29" t="s">
        <v>44</v>
      </c>
      <c r="D17" s="30">
        <v>9600</v>
      </c>
      <c r="E17" s="30">
        <v>9600</v>
      </c>
      <c r="F17" s="30">
        <v>9600</v>
      </c>
      <c r="G17" s="30">
        <v>9557.7999999999993</v>
      </c>
      <c r="H17" s="31">
        <f t="shared" si="0"/>
        <v>99.560416666666669</v>
      </c>
      <c r="I17" s="31">
        <f t="shared" si="1"/>
        <v>99.560416666666669</v>
      </c>
      <c r="J17" s="36"/>
    </row>
    <row r="18" spans="1:10" ht="84" customHeight="1" x14ac:dyDescent="0.25">
      <c r="A18" s="27" t="s">
        <v>46</v>
      </c>
      <c r="B18" s="28" t="s">
        <v>47</v>
      </c>
      <c r="C18" s="29" t="s">
        <v>46</v>
      </c>
      <c r="D18" s="30">
        <v>8.6999999999999993</v>
      </c>
      <c r="E18" s="30">
        <v>35</v>
      </c>
      <c r="F18" s="30">
        <v>8.6999999999999993</v>
      </c>
      <c r="G18" s="30">
        <v>8.6999999999999993</v>
      </c>
      <c r="H18" s="31">
        <f t="shared" si="0"/>
        <v>24.857142857142854</v>
      </c>
      <c r="I18" s="31">
        <f t="shared" si="1"/>
        <v>100</v>
      </c>
      <c r="J18" s="33" t="s">
        <v>43</v>
      </c>
    </row>
    <row r="19" spans="1:10" ht="75" customHeight="1" x14ac:dyDescent="0.25">
      <c r="A19" s="27" t="s">
        <v>48</v>
      </c>
      <c r="B19" s="28" t="s">
        <v>49</v>
      </c>
      <c r="C19" s="29" t="s">
        <v>48</v>
      </c>
      <c r="D19" s="30">
        <v>1615.3000000000002</v>
      </c>
      <c r="E19" s="30">
        <v>3771</v>
      </c>
      <c r="F19" s="30">
        <v>1615.3</v>
      </c>
      <c r="G19" s="30">
        <v>1471.9</v>
      </c>
      <c r="H19" s="31">
        <f t="shared" si="0"/>
        <v>39.032086979581017</v>
      </c>
      <c r="I19" s="31">
        <f t="shared" si="1"/>
        <v>91.122392125301815</v>
      </c>
      <c r="J19" s="33" t="s">
        <v>43</v>
      </c>
    </row>
    <row r="20" spans="1:10" ht="42" customHeight="1" x14ac:dyDescent="0.25">
      <c r="A20" s="27" t="s">
        <v>50</v>
      </c>
      <c r="B20" s="28" t="s">
        <v>51</v>
      </c>
      <c r="C20" s="29" t="s">
        <v>50</v>
      </c>
      <c r="D20" s="30">
        <v>1805.4</v>
      </c>
      <c r="E20" s="30">
        <v>2762.4</v>
      </c>
      <c r="F20" s="30">
        <v>1805.4</v>
      </c>
      <c r="G20" s="30">
        <v>1703.8</v>
      </c>
      <c r="H20" s="31">
        <f t="shared" si="0"/>
        <v>61.678250796408918</v>
      </c>
      <c r="I20" s="31">
        <f t="shared" si="1"/>
        <v>94.372438240833048</v>
      </c>
      <c r="J20" s="33" t="s">
        <v>52</v>
      </c>
    </row>
    <row r="21" spans="1:10" ht="70.5" customHeight="1" x14ac:dyDescent="0.25">
      <c r="A21" s="27" t="s">
        <v>53</v>
      </c>
      <c r="B21" s="28" t="s">
        <v>54</v>
      </c>
      <c r="C21" s="29" t="s">
        <v>53</v>
      </c>
      <c r="D21" s="30">
        <v>30440.400000000001</v>
      </c>
      <c r="E21" s="30"/>
      <c r="F21" s="30">
        <v>30440.400000000001</v>
      </c>
      <c r="G21" s="30">
        <v>29855.9</v>
      </c>
      <c r="H21" s="31"/>
      <c r="I21" s="31">
        <f t="shared" si="1"/>
        <v>98.07985440401572</v>
      </c>
      <c r="J21" s="33" t="s">
        <v>55</v>
      </c>
    </row>
    <row r="22" spans="1:10" ht="44.25" customHeight="1" x14ac:dyDescent="0.25">
      <c r="A22" s="22" t="s">
        <v>56</v>
      </c>
      <c r="B22" s="23" t="s">
        <v>57</v>
      </c>
      <c r="C22" s="24" t="s">
        <v>56</v>
      </c>
      <c r="D22" s="25">
        <f>SUM(D23:D35)</f>
        <v>2159144.5999999996</v>
      </c>
      <c r="E22" s="25">
        <f>SUM(E23:E35)</f>
        <v>1537842.9999999998</v>
      </c>
      <c r="F22" s="25">
        <f>SUM(F23:F35)</f>
        <v>2159144.5999999996</v>
      </c>
      <c r="G22" s="25">
        <f>SUM(G23:G35)</f>
        <v>1938505.8000000003</v>
      </c>
      <c r="H22" s="25">
        <f t="shared" si="0"/>
        <v>126.05355683252455</v>
      </c>
      <c r="I22" s="25">
        <f t="shared" si="1"/>
        <v>89.781193904289708</v>
      </c>
      <c r="J22" s="35"/>
    </row>
    <row r="23" spans="1:10" ht="45" customHeight="1" x14ac:dyDescent="0.25">
      <c r="A23" s="27" t="s">
        <v>58</v>
      </c>
      <c r="B23" s="28" t="s">
        <v>59</v>
      </c>
      <c r="C23" s="29" t="s">
        <v>58</v>
      </c>
      <c r="D23" s="30">
        <v>159758.5</v>
      </c>
      <c r="E23" s="30">
        <v>134844.70000000001</v>
      </c>
      <c r="F23" s="30">
        <v>159758.5</v>
      </c>
      <c r="G23" s="30">
        <v>159758.5</v>
      </c>
      <c r="H23" s="31">
        <f t="shared" si="0"/>
        <v>118.47592081854161</v>
      </c>
      <c r="I23" s="31">
        <f t="shared" si="1"/>
        <v>100</v>
      </c>
      <c r="J23" s="33" t="s">
        <v>60</v>
      </c>
    </row>
    <row r="24" spans="1:10" x14ac:dyDescent="0.25">
      <c r="A24" s="27" t="s">
        <v>61</v>
      </c>
      <c r="B24" s="28" t="s">
        <v>62</v>
      </c>
      <c r="C24" s="29" t="s">
        <v>61</v>
      </c>
      <c r="D24" s="30">
        <v>498176.1</v>
      </c>
      <c r="E24" s="30">
        <v>517890.2</v>
      </c>
      <c r="F24" s="30">
        <v>498176.1</v>
      </c>
      <c r="G24" s="30">
        <v>497927.2</v>
      </c>
      <c r="H24" s="31">
        <f t="shared" si="0"/>
        <v>96.145321923450183</v>
      </c>
      <c r="I24" s="31">
        <f t="shared" si="1"/>
        <v>99.950037747696058</v>
      </c>
      <c r="J24" s="37"/>
    </row>
    <row r="25" spans="1:10" x14ac:dyDescent="0.25">
      <c r="A25" s="27" t="s">
        <v>63</v>
      </c>
      <c r="B25" s="28" t="s">
        <v>64</v>
      </c>
      <c r="C25" s="29" t="s">
        <v>63</v>
      </c>
      <c r="D25" s="30">
        <v>116255.1</v>
      </c>
      <c r="E25" s="30">
        <v>114574</v>
      </c>
      <c r="F25" s="30">
        <v>116255.1</v>
      </c>
      <c r="G25" s="30">
        <v>116155.1</v>
      </c>
      <c r="H25" s="31">
        <f t="shared" si="0"/>
        <v>101.37998149667465</v>
      </c>
      <c r="I25" s="31">
        <f t="shared" si="1"/>
        <v>99.913982268304792</v>
      </c>
      <c r="J25" s="37"/>
    </row>
    <row r="26" spans="1:10" x14ac:dyDescent="0.25">
      <c r="A26" s="27" t="s">
        <v>65</v>
      </c>
      <c r="B26" s="28" t="s">
        <v>66</v>
      </c>
      <c r="C26" s="29" t="s">
        <v>65</v>
      </c>
      <c r="D26" s="30">
        <v>101467.7</v>
      </c>
      <c r="E26" s="30">
        <v>103050.3</v>
      </c>
      <c r="F26" s="30">
        <v>101467.7</v>
      </c>
      <c r="G26" s="30">
        <v>101302.7</v>
      </c>
      <c r="H26" s="31">
        <f t="shared" si="0"/>
        <v>98.304129148580827</v>
      </c>
      <c r="I26" s="31">
        <f t="shared" si="1"/>
        <v>99.837386675759873</v>
      </c>
      <c r="J26" s="37"/>
    </row>
    <row r="27" spans="1:10" ht="47.25" x14ac:dyDescent="0.25">
      <c r="A27" s="27" t="s">
        <v>67</v>
      </c>
      <c r="B27" s="28" t="s">
        <v>68</v>
      </c>
      <c r="C27" s="29" t="s">
        <v>67</v>
      </c>
      <c r="D27" s="30">
        <v>335018.09999999998</v>
      </c>
      <c r="E27" s="30">
        <v>295393.59999999998</v>
      </c>
      <c r="F27" s="30">
        <v>335018.09999999998</v>
      </c>
      <c r="G27" s="30">
        <v>333770.5</v>
      </c>
      <c r="H27" s="31">
        <f t="shared" si="0"/>
        <v>112.99178452072083</v>
      </c>
      <c r="I27" s="31">
        <f t="shared" si="1"/>
        <v>99.627602210149249</v>
      </c>
      <c r="J27" s="33" t="s">
        <v>69</v>
      </c>
    </row>
    <row r="28" spans="1:10" x14ac:dyDescent="0.25">
      <c r="A28" s="27" t="s">
        <v>70</v>
      </c>
      <c r="B28" s="28" t="s">
        <v>71</v>
      </c>
      <c r="C28" s="29" t="s">
        <v>70</v>
      </c>
      <c r="D28" s="30">
        <v>128522.1</v>
      </c>
      <c r="E28" s="30">
        <v>127464.7</v>
      </c>
      <c r="F28" s="30">
        <v>128522.1</v>
      </c>
      <c r="G28" s="30">
        <v>128522.1</v>
      </c>
      <c r="H28" s="31">
        <f t="shared" si="0"/>
        <v>100.8295630084251</v>
      </c>
      <c r="I28" s="31">
        <f t="shared" si="1"/>
        <v>100</v>
      </c>
      <c r="J28" s="37"/>
    </row>
    <row r="29" spans="1:10" ht="64.5" customHeight="1" x14ac:dyDescent="0.25">
      <c r="A29" s="27" t="s">
        <v>72</v>
      </c>
      <c r="B29" s="28" t="s">
        <v>73</v>
      </c>
      <c r="C29" s="29" t="s">
        <v>72</v>
      </c>
      <c r="D29" s="30">
        <v>32567.7</v>
      </c>
      <c r="E29" s="30">
        <v>22567.7</v>
      </c>
      <c r="F29" s="30">
        <v>32567.7</v>
      </c>
      <c r="G29" s="30">
        <v>32560.6</v>
      </c>
      <c r="H29" s="31">
        <f t="shared" si="0"/>
        <v>144.27965632297486</v>
      </c>
      <c r="I29" s="31">
        <f t="shared" si="1"/>
        <v>99.978199258774794</v>
      </c>
      <c r="J29" s="33" t="s">
        <v>74</v>
      </c>
    </row>
    <row r="30" spans="1:10" ht="42.75" customHeight="1" x14ac:dyDescent="0.25">
      <c r="A30" s="27" t="s">
        <v>75</v>
      </c>
      <c r="B30" s="28" t="s">
        <v>76</v>
      </c>
      <c r="C30" s="29" t="s">
        <v>75</v>
      </c>
      <c r="D30" s="30">
        <v>68432.399999999994</v>
      </c>
      <c r="E30" s="30">
        <v>53658.400000000001</v>
      </c>
      <c r="F30" s="30">
        <v>68432.399999999994</v>
      </c>
      <c r="G30" s="30">
        <v>68432.399999999994</v>
      </c>
      <c r="H30" s="31">
        <f t="shared" si="0"/>
        <v>127.53343372146763</v>
      </c>
      <c r="I30" s="31">
        <f t="shared" si="1"/>
        <v>100</v>
      </c>
      <c r="J30" s="33" t="s">
        <v>77</v>
      </c>
    </row>
    <row r="31" spans="1:10" ht="24" customHeight="1" x14ac:dyDescent="0.25">
      <c r="A31" s="27" t="s">
        <v>78</v>
      </c>
      <c r="B31" s="28" t="s">
        <v>79</v>
      </c>
      <c r="C31" s="29" t="s">
        <v>78</v>
      </c>
      <c r="D31" s="30">
        <v>5500</v>
      </c>
      <c r="E31" s="30">
        <v>5500</v>
      </c>
      <c r="F31" s="30">
        <v>5500</v>
      </c>
      <c r="G31" s="30">
        <v>5106.1000000000004</v>
      </c>
      <c r="H31" s="31">
        <f t="shared" si="0"/>
        <v>92.838181818181823</v>
      </c>
      <c r="I31" s="31">
        <f t="shared" si="1"/>
        <v>92.838181818181823</v>
      </c>
      <c r="J31" s="33" t="s">
        <v>80</v>
      </c>
    </row>
    <row r="32" spans="1:10" ht="296.25" customHeight="1" x14ac:dyDescent="0.25">
      <c r="A32" s="27" t="s">
        <v>81</v>
      </c>
      <c r="B32" s="28" t="s">
        <v>82</v>
      </c>
      <c r="C32" s="29" t="s">
        <v>81</v>
      </c>
      <c r="D32" s="30">
        <v>693752.1</v>
      </c>
      <c r="E32" s="30">
        <v>142519.9</v>
      </c>
      <c r="F32" s="30">
        <v>693752.1</v>
      </c>
      <c r="G32" s="30">
        <v>478485.60000000003</v>
      </c>
      <c r="H32" s="31">
        <f t="shared" si="0"/>
        <v>335.73248367420973</v>
      </c>
      <c r="I32" s="31">
        <f t="shared" si="1"/>
        <v>68.970688521159076</v>
      </c>
      <c r="J32" s="38" t="s">
        <v>83</v>
      </c>
    </row>
    <row r="33" spans="1:10" ht="50.25" customHeight="1" x14ac:dyDescent="0.25">
      <c r="A33" s="27" t="s">
        <v>84</v>
      </c>
      <c r="B33" s="28" t="s">
        <v>85</v>
      </c>
      <c r="C33" s="29" t="s">
        <v>84</v>
      </c>
      <c r="D33" s="30">
        <v>7015.3</v>
      </c>
      <c r="E33" s="30">
        <v>7700</v>
      </c>
      <c r="F33" s="30">
        <v>7015.3</v>
      </c>
      <c r="G33" s="30">
        <v>6893.7</v>
      </c>
      <c r="H33" s="31">
        <f t="shared" si="0"/>
        <v>89.528571428571425</v>
      </c>
      <c r="I33" s="31">
        <f t="shared" si="1"/>
        <v>98.266645759981756</v>
      </c>
      <c r="J33" s="39" t="s">
        <v>86</v>
      </c>
    </row>
    <row r="34" spans="1:10" ht="27" customHeight="1" x14ac:dyDescent="0.25">
      <c r="A34" s="27" t="s">
        <v>87</v>
      </c>
      <c r="B34" s="28" t="s">
        <v>88</v>
      </c>
      <c r="C34" s="29" t="s">
        <v>87</v>
      </c>
      <c r="D34" s="30">
        <v>10000</v>
      </c>
      <c r="E34" s="30">
        <v>10000</v>
      </c>
      <c r="F34" s="30">
        <v>10000</v>
      </c>
      <c r="G34" s="30">
        <v>6989.1</v>
      </c>
      <c r="H34" s="31">
        <f t="shared" si="0"/>
        <v>69.891000000000005</v>
      </c>
      <c r="I34" s="31">
        <f t="shared" si="1"/>
        <v>69.891000000000005</v>
      </c>
      <c r="J34" s="39" t="s">
        <v>80</v>
      </c>
    </row>
    <row r="35" spans="1:10" ht="41.25" customHeight="1" x14ac:dyDescent="0.25">
      <c r="A35" s="27" t="s">
        <v>89</v>
      </c>
      <c r="B35" s="28" t="s">
        <v>90</v>
      </c>
      <c r="C35" s="29" t="s">
        <v>89</v>
      </c>
      <c r="D35" s="30">
        <v>2679.5</v>
      </c>
      <c r="E35" s="30">
        <v>2679.5</v>
      </c>
      <c r="F35" s="30">
        <v>2679.5</v>
      </c>
      <c r="G35" s="30">
        <v>2602.1999999999998</v>
      </c>
      <c r="H35" s="31">
        <f t="shared" si="0"/>
        <v>97.115133420414253</v>
      </c>
      <c r="I35" s="31">
        <f t="shared" si="1"/>
        <v>97.115133420414253</v>
      </c>
      <c r="J35" s="39"/>
    </row>
    <row r="36" spans="1:10" ht="47.25" customHeight="1" x14ac:dyDescent="0.25">
      <c r="A36" s="22" t="s">
        <v>91</v>
      </c>
      <c r="B36" s="40" t="s">
        <v>92</v>
      </c>
      <c r="C36" s="24" t="s">
        <v>91</v>
      </c>
      <c r="D36" s="25">
        <f>SUM(D37:D40)</f>
        <v>1802303</v>
      </c>
      <c r="E36" s="25">
        <f>SUM(E37:E40)</f>
        <v>1167282.3999999999</v>
      </c>
      <c r="F36" s="25">
        <f>SUM(F37:F40)</f>
        <v>1802303</v>
      </c>
      <c r="G36" s="25">
        <f>SUM(G37:G40)</f>
        <v>1668539</v>
      </c>
      <c r="H36" s="25">
        <f t="shared" si="0"/>
        <v>142.94218776878674</v>
      </c>
      <c r="I36" s="25">
        <f t="shared" si="1"/>
        <v>92.578162495429467</v>
      </c>
      <c r="J36" s="35"/>
    </row>
    <row r="37" spans="1:10" ht="144.75" customHeight="1" x14ac:dyDescent="0.25">
      <c r="A37" s="27" t="s">
        <v>93</v>
      </c>
      <c r="B37" s="28" t="s">
        <v>94</v>
      </c>
      <c r="C37" s="29" t="s">
        <v>93</v>
      </c>
      <c r="D37" s="30">
        <v>1154423</v>
      </c>
      <c r="E37" s="30">
        <v>838584.1</v>
      </c>
      <c r="F37" s="30">
        <v>1154423</v>
      </c>
      <c r="G37" s="30">
        <v>1153922.3999999999</v>
      </c>
      <c r="H37" s="31">
        <f t="shared" si="0"/>
        <v>137.60365835698531</v>
      </c>
      <c r="I37" s="31">
        <f t="shared" si="1"/>
        <v>99.956636345602945</v>
      </c>
      <c r="J37" s="33" t="s">
        <v>95</v>
      </c>
    </row>
    <row r="38" spans="1:10" ht="57" customHeight="1" x14ac:dyDescent="0.25">
      <c r="A38" s="27" t="s">
        <v>96</v>
      </c>
      <c r="B38" s="28" t="s">
        <v>97</v>
      </c>
      <c r="C38" s="29" t="s">
        <v>96</v>
      </c>
      <c r="D38" s="30">
        <v>3936.5</v>
      </c>
      <c r="E38" s="30">
        <v>725</v>
      </c>
      <c r="F38" s="30">
        <v>3936.5</v>
      </c>
      <c r="G38" s="30">
        <v>3552.8</v>
      </c>
      <c r="H38" s="31" t="s">
        <v>98</v>
      </c>
      <c r="I38" s="31">
        <f t="shared" si="1"/>
        <v>90.252762606376223</v>
      </c>
      <c r="J38" s="41" t="s">
        <v>99</v>
      </c>
    </row>
    <row r="39" spans="1:10" ht="83.25" customHeight="1" x14ac:dyDescent="0.25">
      <c r="A39" s="27" t="s">
        <v>100</v>
      </c>
      <c r="B39" s="28" t="s">
        <v>101</v>
      </c>
      <c r="C39" s="29" t="s">
        <v>100</v>
      </c>
      <c r="D39" s="30">
        <v>33419.300000000003</v>
      </c>
      <c r="E39" s="30">
        <v>27312.3</v>
      </c>
      <c r="F39" s="30">
        <v>33419.300000000003</v>
      </c>
      <c r="G39" s="30">
        <v>33407.800000000003</v>
      </c>
      <c r="H39" s="31">
        <f t="shared" si="0"/>
        <v>122.31778356271718</v>
      </c>
      <c r="I39" s="31">
        <f t="shared" si="1"/>
        <v>99.965588746622458</v>
      </c>
      <c r="J39" s="33" t="s">
        <v>102</v>
      </c>
    </row>
    <row r="40" spans="1:10" ht="241.5" customHeight="1" x14ac:dyDescent="0.25">
      <c r="A40" s="27" t="s">
        <v>103</v>
      </c>
      <c r="B40" s="28" t="s">
        <v>104</v>
      </c>
      <c r="C40" s="29" t="s">
        <v>103</v>
      </c>
      <c r="D40" s="30">
        <v>610524.19999999995</v>
      </c>
      <c r="E40" s="30">
        <v>300661</v>
      </c>
      <c r="F40" s="30">
        <v>610524.20000000007</v>
      </c>
      <c r="G40" s="30">
        <v>477656</v>
      </c>
      <c r="H40" s="31">
        <f t="shared" si="0"/>
        <v>158.86862612709996</v>
      </c>
      <c r="I40" s="31">
        <f t="shared" si="1"/>
        <v>78.237029752465176</v>
      </c>
      <c r="J40" s="38" t="s">
        <v>105</v>
      </c>
    </row>
    <row r="41" spans="1:10" ht="44.25" customHeight="1" x14ac:dyDescent="0.25">
      <c r="A41" s="22" t="s">
        <v>106</v>
      </c>
      <c r="B41" s="40" t="s">
        <v>107</v>
      </c>
      <c r="C41" s="24" t="s">
        <v>106</v>
      </c>
      <c r="D41" s="25">
        <f>SUM(D42:D45)</f>
        <v>850070.7</v>
      </c>
      <c r="E41" s="25">
        <f>SUM(E42:E45)</f>
        <v>914494.7</v>
      </c>
      <c r="F41" s="25">
        <f>SUM(F42:F45)</f>
        <v>850070.7</v>
      </c>
      <c r="G41" s="25">
        <f>SUM(G42:G45)</f>
        <v>835678.5</v>
      </c>
      <c r="H41" s="25">
        <f t="shared" si="0"/>
        <v>91.381448137424968</v>
      </c>
      <c r="I41" s="25">
        <f t="shared" si="1"/>
        <v>98.306940822686869</v>
      </c>
      <c r="J41" s="35"/>
    </row>
    <row r="42" spans="1:10" ht="42.75" customHeight="1" x14ac:dyDescent="0.25">
      <c r="A42" s="27" t="s">
        <v>108</v>
      </c>
      <c r="B42" s="28" t="s">
        <v>109</v>
      </c>
      <c r="C42" s="29" t="s">
        <v>108</v>
      </c>
      <c r="D42" s="30">
        <v>1600</v>
      </c>
      <c r="E42" s="30">
        <v>1600</v>
      </c>
      <c r="F42" s="30">
        <v>1600</v>
      </c>
      <c r="G42" s="30">
        <v>1597.9</v>
      </c>
      <c r="H42" s="31">
        <f t="shared" si="0"/>
        <v>99.868750000000006</v>
      </c>
      <c r="I42" s="31">
        <f t="shared" si="1"/>
        <v>99.868750000000006</v>
      </c>
      <c r="J42" s="42"/>
    </row>
    <row r="43" spans="1:10" ht="303" customHeight="1" x14ac:dyDescent="0.25">
      <c r="A43" s="27" t="s">
        <v>110</v>
      </c>
      <c r="B43" s="28" t="s">
        <v>111</v>
      </c>
      <c r="C43" s="29" t="s">
        <v>110</v>
      </c>
      <c r="D43" s="30">
        <v>151291.79999999999</v>
      </c>
      <c r="E43" s="30">
        <v>33132</v>
      </c>
      <c r="F43" s="30">
        <v>151291.79999999999</v>
      </c>
      <c r="G43" s="30">
        <v>142513.09999999998</v>
      </c>
      <c r="H43" s="31" t="s">
        <v>112</v>
      </c>
      <c r="I43" s="31">
        <f t="shared" si="1"/>
        <v>94.1975044252233</v>
      </c>
      <c r="J43" s="38" t="s">
        <v>113</v>
      </c>
    </row>
    <row r="44" spans="1:10" ht="107.25" customHeight="1" x14ac:dyDescent="0.25">
      <c r="A44" s="27" t="s">
        <v>114</v>
      </c>
      <c r="B44" s="28" t="s">
        <v>115</v>
      </c>
      <c r="C44" s="29" t="s">
        <v>114</v>
      </c>
      <c r="D44" s="30">
        <v>232046.9</v>
      </c>
      <c r="E44" s="30">
        <v>469114.4</v>
      </c>
      <c r="F44" s="30">
        <v>232046.9</v>
      </c>
      <c r="G44" s="30">
        <v>226435.5</v>
      </c>
      <c r="H44" s="31">
        <f t="shared" si="0"/>
        <v>48.268716543342087</v>
      </c>
      <c r="I44" s="31">
        <f t="shared" si="1"/>
        <v>97.581781958733345</v>
      </c>
      <c r="J44" s="33" t="s">
        <v>116</v>
      </c>
    </row>
    <row r="45" spans="1:10" ht="33.75" customHeight="1" x14ac:dyDescent="0.25">
      <c r="A45" s="27" t="s">
        <v>117</v>
      </c>
      <c r="B45" s="28" t="s">
        <v>118</v>
      </c>
      <c r="C45" s="29" t="s">
        <v>117</v>
      </c>
      <c r="D45" s="30">
        <v>465132</v>
      </c>
      <c r="E45" s="30">
        <v>410648.3</v>
      </c>
      <c r="F45" s="30">
        <v>465132</v>
      </c>
      <c r="G45" s="30">
        <v>465132</v>
      </c>
      <c r="H45" s="31">
        <f t="shared" si="0"/>
        <v>113.2677281264771</v>
      </c>
      <c r="I45" s="31">
        <f t="shared" si="1"/>
        <v>100</v>
      </c>
      <c r="J45" s="33" t="s">
        <v>119</v>
      </c>
    </row>
    <row r="46" spans="1:10" ht="49.5" customHeight="1" x14ac:dyDescent="0.25">
      <c r="A46" s="43" t="s">
        <v>120</v>
      </c>
      <c r="B46" s="23" t="s">
        <v>121</v>
      </c>
      <c r="C46" s="44" t="s">
        <v>120</v>
      </c>
      <c r="D46" s="25">
        <f>SUM(D47:D53)</f>
        <v>27499566.5</v>
      </c>
      <c r="E46" s="25">
        <f>SUM(E47:E53)</f>
        <v>24973934.899999999</v>
      </c>
      <c r="F46" s="25">
        <f>SUM(F47:F53)</f>
        <v>27499566.5</v>
      </c>
      <c r="G46" s="25">
        <f>SUM(G47:G53)</f>
        <v>27383281.199999999</v>
      </c>
      <c r="H46" s="25">
        <f t="shared" si="0"/>
        <v>109.6474436633532</v>
      </c>
      <c r="I46" s="25">
        <f t="shared" si="1"/>
        <v>99.5771376977888</v>
      </c>
      <c r="J46" s="35"/>
    </row>
    <row r="47" spans="1:10" ht="27.75" customHeight="1" x14ac:dyDescent="0.25">
      <c r="A47" s="27" t="s">
        <v>122</v>
      </c>
      <c r="B47" s="28" t="s">
        <v>123</v>
      </c>
      <c r="C47" s="29" t="s">
        <v>122</v>
      </c>
      <c r="D47" s="30">
        <v>7870377.5</v>
      </c>
      <c r="E47" s="30">
        <v>7483342.9000000004</v>
      </c>
      <c r="F47" s="30">
        <v>7870377.5</v>
      </c>
      <c r="G47" s="30">
        <v>7813113.7999999998</v>
      </c>
      <c r="H47" s="31">
        <f t="shared" si="0"/>
        <v>104.40673245108145</v>
      </c>
      <c r="I47" s="31">
        <f t="shared" si="1"/>
        <v>99.272414823812454</v>
      </c>
      <c r="J47" s="42"/>
    </row>
    <row r="48" spans="1:10" ht="284.25" customHeight="1" x14ac:dyDescent="0.25">
      <c r="A48" s="27" t="s">
        <v>124</v>
      </c>
      <c r="B48" s="28" t="s">
        <v>125</v>
      </c>
      <c r="C48" s="29" t="s">
        <v>124</v>
      </c>
      <c r="D48" s="30">
        <v>16415632.4</v>
      </c>
      <c r="E48" s="30">
        <v>14045122.5</v>
      </c>
      <c r="F48" s="30">
        <v>16415632.4</v>
      </c>
      <c r="G48" s="30">
        <v>16371402.199999999</v>
      </c>
      <c r="H48" s="31">
        <f t="shared" si="0"/>
        <v>116.56290075077665</v>
      </c>
      <c r="I48" s="31">
        <f t="shared" si="1"/>
        <v>99.73056048696607</v>
      </c>
      <c r="J48" s="33" t="s">
        <v>126</v>
      </c>
    </row>
    <row r="49" spans="1:10" ht="51.75" customHeight="1" x14ac:dyDescent="0.25">
      <c r="A49" s="27" t="s">
        <v>127</v>
      </c>
      <c r="B49" s="28" t="s">
        <v>128</v>
      </c>
      <c r="C49" s="29" t="s">
        <v>127</v>
      </c>
      <c r="D49" s="30">
        <v>7627.1</v>
      </c>
      <c r="E49" s="30">
        <v>5909</v>
      </c>
      <c r="F49" s="30">
        <v>7627.1</v>
      </c>
      <c r="G49" s="30">
        <v>7328.8</v>
      </c>
      <c r="H49" s="31">
        <f t="shared" si="0"/>
        <v>124.02775427314268</v>
      </c>
      <c r="I49" s="31">
        <f t="shared" si="1"/>
        <v>96.088945995201328</v>
      </c>
      <c r="J49" s="33" t="s">
        <v>129</v>
      </c>
    </row>
    <row r="50" spans="1:10" ht="281.25" customHeight="1" x14ac:dyDescent="0.25">
      <c r="A50" s="27" t="s">
        <v>130</v>
      </c>
      <c r="B50" s="28" t="s">
        <v>131</v>
      </c>
      <c r="C50" s="29" t="s">
        <v>130</v>
      </c>
      <c r="D50" s="30">
        <v>2188932.4</v>
      </c>
      <c r="E50" s="30">
        <v>2034361.1</v>
      </c>
      <c r="F50" s="30">
        <v>2188932.4</v>
      </c>
      <c r="G50" s="30">
        <v>2187897.9</v>
      </c>
      <c r="H50" s="31">
        <f t="shared" si="0"/>
        <v>107.54717537609227</v>
      </c>
      <c r="I50" s="31">
        <f t="shared" si="1"/>
        <v>99.952739518132219</v>
      </c>
      <c r="J50" s="33" t="s">
        <v>132</v>
      </c>
    </row>
    <row r="51" spans="1:10" ht="228.75" customHeight="1" x14ac:dyDescent="0.25">
      <c r="A51" s="27" t="s">
        <v>133</v>
      </c>
      <c r="B51" s="28" t="s">
        <v>134</v>
      </c>
      <c r="C51" s="29" t="s">
        <v>133</v>
      </c>
      <c r="D51" s="30">
        <v>1011997.1</v>
      </c>
      <c r="E51" s="30">
        <v>1090549.3999999999</v>
      </c>
      <c r="F51" s="30">
        <v>1011997.1</v>
      </c>
      <c r="G51" s="30">
        <v>998538.5</v>
      </c>
      <c r="H51" s="31">
        <f t="shared" si="0"/>
        <v>91.562885642777857</v>
      </c>
      <c r="I51" s="31">
        <f t="shared" si="1"/>
        <v>98.670095003236668</v>
      </c>
      <c r="J51" s="33" t="s">
        <v>135</v>
      </c>
    </row>
    <row r="52" spans="1:10" ht="31.5" customHeight="1" x14ac:dyDescent="0.25">
      <c r="A52" s="27" t="s">
        <v>136</v>
      </c>
      <c r="B52" s="28" t="s">
        <v>137</v>
      </c>
      <c r="C52" s="29" t="s">
        <v>136</v>
      </c>
      <c r="D52" s="30">
        <v>5000</v>
      </c>
      <c r="E52" s="30">
        <v>5000</v>
      </c>
      <c r="F52" s="30">
        <v>5000</v>
      </c>
      <c r="G52" s="30">
        <v>5000</v>
      </c>
      <c r="H52" s="31">
        <f t="shared" si="0"/>
        <v>100</v>
      </c>
      <c r="I52" s="31">
        <f t="shared" si="1"/>
        <v>100</v>
      </c>
      <c r="J52" s="42"/>
    </row>
    <row r="53" spans="1:10" ht="48" customHeight="1" x14ac:dyDescent="0.25">
      <c r="A53" s="27" t="s">
        <v>138</v>
      </c>
      <c r="B53" s="28" t="s">
        <v>139</v>
      </c>
      <c r="C53" s="29" t="s">
        <v>138</v>
      </c>
      <c r="D53" s="30"/>
      <c r="E53" s="30">
        <v>309650</v>
      </c>
      <c r="F53" s="30"/>
      <c r="G53" s="30"/>
      <c r="H53" s="45">
        <f t="shared" si="0"/>
        <v>0</v>
      </c>
      <c r="I53" s="45"/>
      <c r="J53" s="33" t="s">
        <v>140</v>
      </c>
    </row>
    <row r="54" spans="1:10" ht="59.25" customHeight="1" x14ac:dyDescent="0.25">
      <c r="A54" s="22" t="s">
        <v>141</v>
      </c>
      <c r="B54" s="23" t="s">
        <v>142</v>
      </c>
      <c r="C54" s="24" t="s">
        <v>141</v>
      </c>
      <c r="D54" s="25">
        <f>SUM(D55:D58)</f>
        <v>2863513.1</v>
      </c>
      <c r="E54" s="25">
        <f t="shared" ref="E54:F54" si="2">SUM(E55:E58)</f>
        <v>2641523</v>
      </c>
      <c r="F54" s="25">
        <f t="shared" si="2"/>
        <v>2863513.1</v>
      </c>
      <c r="G54" s="25">
        <f>SUM(G55:G58)</f>
        <v>2663441.3999999994</v>
      </c>
      <c r="H54" s="25">
        <f t="shared" si="0"/>
        <v>100.82976373857049</v>
      </c>
      <c r="I54" s="25">
        <f t="shared" ref="I54:I115" si="3">G54/F54*100</f>
        <v>93.013068457762586</v>
      </c>
      <c r="J54" s="35"/>
    </row>
    <row r="55" spans="1:10" ht="51" customHeight="1" x14ac:dyDescent="0.25">
      <c r="A55" s="27" t="s">
        <v>143</v>
      </c>
      <c r="B55" s="28" t="s">
        <v>144</v>
      </c>
      <c r="C55" s="29" t="s">
        <v>143</v>
      </c>
      <c r="D55" s="30">
        <v>1981558.8</v>
      </c>
      <c r="E55" s="30">
        <v>1747074.7</v>
      </c>
      <c r="F55" s="30">
        <v>1981558.8</v>
      </c>
      <c r="G55" s="30">
        <v>1781618.9</v>
      </c>
      <c r="H55" s="31">
        <f t="shared" si="0"/>
        <v>101.97725947264877</v>
      </c>
      <c r="I55" s="31">
        <f t="shared" si="3"/>
        <v>89.909968858859997</v>
      </c>
      <c r="J55" s="42"/>
    </row>
    <row r="56" spans="1:10" ht="33.75" customHeight="1" x14ac:dyDescent="0.25">
      <c r="A56" s="27" t="s">
        <v>145</v>
      </c>
      <c r="B56" s="28" t="s">
        <v>146</v>
      </c>
      <c r="C56" s="29" t="s">
        <v>145</v>
      </c>
      <c r="D56" s="30">
        <v>427739.9</v>
      </c>
      <c r="E56" s="30">
        <v>427739.9</v>
      </c>
      <c r="F56" s="30">
        <v>427739.9</v>
      </c>
      <c r="G56" s="30">
        <v>427739.9</v>
      </c>
      <c r="H56" s="31">
        <f t="shared" si="0"/>
        <v>100</v>
      </c>
      <c r="I56" s="31">
        <f t="shared" si="3"/>
        <v>100</v>
      </c>
      <c r="J56" s="42"/>
    </row>
    <row r="57" spans="1:10" ht="68.25" customHeight="1" x14ac:dyDescent="0.25">
      <c r="A57" s="27" t="s">
        <v>147</v>
      </c>
      <c r="B57" s="28" t="s">
        <v>148</v>
      </c>
      <c r="C57" s="29" t="s">
        <v>147</v>
      </c>
      <c r="D57" s="30">
        <v>67697.3</v>
      </c>
      <c r="E57" s="30">
        <v>75350</v>
      </c>
      <c r="F57" s="30">
        <v>67697.3</v>
      </c>
      <c r="G57" s="30">
        <v>67697.3</v>
      </c>
      <c r="H57" s="31">
        <f t="shared" si="0"/>
        <v>89.843795620437959</v>
      </c>
      <c r="I57" s="31">
        <f t="shared" si="3"/>
        <v>100</v>
      </c>
      <c r="J57" s="33" t="s">
        <v>149</v>
      </c>
    </row>
    <row r="58" spans="1:10" ht="58.5" customHeight="1" x14ac:dyDescent="0.25">
      <c r="A58" s="27" t="s">
        <v>150</v>
      </c>
      <c r="B58" s="28" t="s">
        <v>151</v>
      </c>
      <c r="C58" s="29" t="s">
        <v>150</v>
      </c>
      <c r="D58" s="30">
        <v>386517.1</v>
      </c>
      <c r="E58" s="30">
        <v>391358.4</v>
      </c>
      <c r="F58" s="30">
        <v>386517.1</v>
      </c>
      <c r="G58" s="30">
        <v>386385.30000000005</v>
      </c>
      <c r="H58" s="31">
        <f t="shared" si="0"/>
        <v>98.729272196533927</v>
      </c>
      <c r="I58" s="31">
        <f t="shared" si="3"/>
        <v>99.965900603103989</v>
      </c>
      <c r="J58" s="42"/>
    </row>
    <row r="59" spans="1:10" ht="35.25" customHeight="1" x14ac:dyDescent="0.25">
      <c r="A59" s="43" t="s">
        <v>152</v>
      </c>
      <c r="B59" s="23" t="s">
        <v>153</v>
      </c>
      <c r="C59" s="44" t="s">
        <v>152</v>
      </c>
      <c r="D59" s="25">
        <f>SUM(D60:D62)</f>
        <v>19537173.400000002</v>
      </c>
      <c r="E59" s="25">
        <f>SUM(E60:E62)</f>
        <v>16818437.900000002</v>
      </c>
      <c r="F59" s="25">
        <f>SUM(F60:F62)</f>
        <v>19537173.399999999</v>
      </c>
      <c r="G59" s="25">
        <f>SUM(G60:G62)</f>
        <v>19327784.899999999</v>
      </c>
      <c r="H59" s="25">
        <f t="shared" si="0"/>
        <v>114.92021443917805</v>
      </c>
      <c r="I59" s="25">
        <f t="shared" si="3"/>
        <v>98.928255916487899</v>
      </c>
      <c r="J59" s="35"/>
    </row>
    <row r="60" spans="1:10" ht="183.75" customHeight="1" x14ac:dyDescent="0.25">
      <c r="A60" s="27" t="s">
        <v>154</v>
      </c>
      <c r="B60" s="28" t="s">
        <v>155</v>
      </c>
      <c r="C60" s="29" t="s">
        <v>154</v>
      </c>
      <c r="D60" s="30">
        <v>18902315.500000004</v>
      </c>
      <c r="E60" s="30">
        <v>16183299</v>
      </c>
      <c r="F60" s="30">
        <v>18902315.5</v>
      </c>
      <c r="G60" s="30">
        <v>18719126.899999999</v>
      </c>
      <c r="H60" s="31">
        <f t="shared" si="0"/>
        <v>115.66941264571579</v>
      </c>
      <c r="I60" s="31">
        <f t="shared" si="3"/>
        <v>99.030866879774592</v>
      </c>
      <c r="J60" s="33" t="s">
        <v>156</v>
      </c>
    </row>
    <row r="61" spans="1:10" ht="25.5" customHeight="1" x14ac:dyDescent="0.25">
      <c r="A61" s="27" t="s">
        <v>157</v>
      </c>
      <c r="B61" s="28" t="s">
        <v>158</v>
      </c>
      <c r="C61" s="29" t="s">
        <v>157</v>
      </c>
      <c r="D61" s="30">
        <v>260465.4</v>
      </c>
      <c r="E61" s="30">
        <v>246973.8</v>
      </c>
      <c r="F61" s="30">
        <v>260465.4</v>
      </c>
      <c r="G61" s="30">
        <v>238458.2</v>
      </c>
      <c r="H61" s="31">
        <f t="shared" si="0"/>
        <v>96.552022927128306</v>
      </c>
      <c r="I61" s="31">
        <f t="shared" si="3"/>
        <v>91.5508163464322</v>
      </c>
      <c r="J61" s="42"/>
    </row>
    <row r="62" spans="1:10" ht="27" customHeight="1" x14ac:dyDescent="0.25">
      <c r="A62" s="27" t="s">
        <v>159</v>
      </c>
      <c r="B62" s="28" t="s">
        <v>160</v>
      </c>
      <c r="C62" s="29" t="s">
        <v>159</v>
      </c>
      <c r="D62" s="30">
        <v>374392.5</v>
      </c>
      <c r="E62" s="30">
        <v>388165.1</v>
      </c>
      <c r="F62" s="30">
        <v>374392.5</v>
      </c>
      <c r="G62" s="30">
        <v>370199.8</v>
      </c>
      <c r="H62" s="31">
        <f t="shared" si="0"/>
        <v>95.371737438528086</v>
      </c>
      <c r="I62" s="31">
        <f t="shared" si="3"/>
        <v>98.880132481286338</v>
      </c>
      <c r="J62" s="42"/>
    </row>
    <row r="63" spans="1:10" ht="31.5" x14ac:dyDescent="0.25">
      <c r="A63" s="22" t="s">
        <v>161</v>
      </c>
      <c r="B63" s="23" t="s">
        <v>162</v>
      </c>
      <c r="C63" s="24" t="s">
        <v>161</v>
      </c>
      <c r="D63" s="25">
        <f>SUM(D64:D73)</f>
        <v>2860882.4</v>
      </c>
      <c r="E63" s="25">
        <f>SUM(E64:E73)</f>
        <v>1647876.1999999997</v>
      </c>
      <c r="F63" s="25">
        <f>SUM(F64:F73)</f>
        <v>2860882.4</v>
      </c>
      <c r="G63" s="25">
        <f>SUM(G64:G73)</f>
        <v>2030059.8999999997</v>
      </c>
      <c r="H63" s="25">
        <f>SUM(G63/E63*100)</f>
        <v>123.19250074732555</v>
      </c>
      <c r="I63" s="25">
        <f t="shared" si="3"/>
        <v>70.959222231574415</v>
      </c>
      <c r="J63" s="35"/>
    </row>
    <row r="64" spans="1:10" ht="63.75" customHeight="1" x14ac:dyDescent="0.25">
      <c r="A64" s="27" t="s">
        <v>163</v>
      </c>
      <c r="B64" s="28" t="s">
        <v>164</v>
      </c>
      <c r="C64" s="29" t="s">
        <v>163</v>
      </c>
      <c r="D64" s="30">
        <v>786205</v>
      </c>
      <c r="E64" s="30">
        <v>220205</v>
      </c>
      <c r="F64" s="30">
        <v>786205</v>
      </c>
      <c r="G64" s="30">
        <v>782346.2</v>
      </c>
      <c r="H64" s="31" t="s">
        <v>165</v>
      </c>
      <c r="I64" s="31">
        <f t="shared" si="3"/>
        <v>99.509186535318392</v>
      </c>
      <c r="J64" s="33" t="s">
        <v>166</v>
      </c>
    </row>
    <row r="65" spans="1:10" ht="86.25" customHeight="1" x14ac:dyDescent="0.25">
      <c r="A65" s="27" t="s">
        <v>167</v>
      </c>
      <c r="B65" s="28" t="s">
        <v>168</v>
      </c>
      <c r="C65" s="29" t="s">
        <v>167</v>
      </c>
      <c r="D65" s="30">
        <v>166590.79999999999</v>
      </c>
      <c r="E65" s="30">
        <v>178014</v>
      </c>
      <c r="F65" s="30">
        <v>166590.79999999999</v>
      </c>
      <c r="G65" s="30">
        <v>162014</v>
      </c>
      <c r="H65" s="31">
        <f t="shared" ref="H65:H71" si="4">SUM(G65/E65*100)</f>
        <v>91.01194288089701</v>
      </c>
      <c r="I65" s="31">
        <f t="shared" si="3"/>
        <v>97.252669415117765</v>
      </c>
      <c r="J65" s="33" t="s">
        <v>169</v>
      </c>
    </row>
    <row r="66" spans="1:10" ht="30.75" customHeight="1" x14ac:dyDescent="0.25">
      <c r="A66" s="27" t="s">
        <v>170</v>
      </c>
      <c r="B66" s="28" t="s">
        <v>171</v>
      </c>
      <c r="C66" s="29" t="s">
        <v>170</v>
      </c>
      <c r="D66" s="30">
        <v>79140.800000000003</v>
      </c>
      <c r="E66" s="30">
        <v>79268.800000000003</v>
      </c>
      <c r="F66" s="30">
        <v>79140.800000000003</v>
      </c>
      <c r="G66" s="30">
        <v>77979.7</v>
      </c>
      <c r="H66" s="31">
        <f t="shared" si="4"/>
        <v>98.373761177159224</v>
      </c>
      <c r="I66" s="31">
        <f t="shared" si="3"/>
        <v>98.532868002345168</v>
      </c>
      <c r="J66" s="42"/>
    </row>
    <row r="67" spans="1:10" ht="57.75" customHeight="1" x14ac:dyDescent="0.25">
      <c r="A67" s="27" t="s">
        <v>172</v>
      </c>
      <c r="B67" s="28" t="s">
        <v>173</v>
      </c>
      <c r="C67" s="29" t="s">
        <v>172</v>
      </c>
      <c r="D67" s="30">
        <v>763529.3</v>
      </c>
      <c r="E67" s="30">
        <v>481416.5</v>
      </c>
      <c r="F67" s="30">
        <v>763529.3</v>
      </c>
      <c r="G67" s="30">
        <v>308220.2</v>
      </c>
      <c r="H67" s="31">
        <f t="shared" si="4"/>
        <v>64.023605339659113</v>
      </c>
      <c r="I67" s="31">
        <f t="shared" si="3"/>
        <v>40.367828713318531</v>
      </c>
      <c r="J67" s="38" t="s">
        <v>174</v>
      </c>
    </row>
    <row r="68" spans="1:10" ht="51" customHeight="1" x14ac:dyDescent="0.25">
      <c r="A68" s="46" t="s">
        <v>175</v>
      </c>
      <c r="B68" s="47" t="s">
        <v>176</v>
      </c>
      <c r="C68" s="48" t="s">
        <v>175</v>
      </c>
      <c r="D68" s="30">
        <v>194897.4</v>
      </c>
      <c r="E68" s="30">
        <v>179410</v>
      </c>
      <c r="F68" s="30">
        <v>194897.4</v>
      </c>
      <c r="G68" s="30">
        <v>112047.8</v>
      </c>
      <c r="H68" s="30">
        <f t="shared" si="4"/>
        <v>62.453486427735363</v>
      </c>
      <c r="I68" s="30">
        <f t="shared" si="3"/>
        <v>57.490659187859869</v>
      </c>
      <c r="J68" s="41" t="s">
        <v>177</v>
      </c>
    </row>
    <row r="69" spans="1:10" ht="67.5" customHeight="1" x14ac:dyDescent="0.25">
      <c r="A69" s="46" t="s">
        <v>178</v>
      </c>
      <c r="B69" s="47" t="s">
        <v>179</v>
      </c>
      <c r="C69" s="48" t="s">
        <v>178</v>
      </c>
      <c r="D69" s="30">
        <v>339518.6</v>
      </c>
      <c r="E69" s="30">
        <v>339568.6</v>
      </c>
      <c r="F69" s="30">
        <v>339518.6</v>
      </c>
      <c r="G69" s="30">
        <v>205354.5</v>
      </c>
      <c r="H69" s="30">
        <f t="shared" si="4"/>
        <v>60.475114601291168</v>
      </c>
      <c r="I69" s="30">
        <f t="shared" si="3"/>
        <v>60.484020610358314</v>
      </c>
      <c r="J69" s="38" t="s">
        <v>180</v>
      </c>
    </row>
    <row r="70" spans="1:10" ht="43.5" customHeight="1" x14ac:dyDescent="0.25">
      <c r="A70" s="46" t="s">
        <v>181</v>
      </c>
      <c r="B70" s="47" t="s">
        <v>182</v>
      </c>
      <c r="C70" s="48" t="s">
        <v>181</v>
      </c>
      <c r="D70" s="30">
        <v>65262.400000000001</v>
      </c>
      <c r="E70" s="30">
        <v>50721.4</v>
      </c>
      <c r="F70" s="30">
        <v>65262.400000000001</v>
      </c>
      <c r="G70" s="30">
        <v>42047.4</v>
      </c>
      <c r="H70" s="30">
        <f t="shared" si="4"/>
        <v>82.898737022243068</v>
      </c>
      <c r="I70" s="30">
        <f t="shared" si="3"/>
        <v>64.428215940572215</v>
      </c>
      <c r="J70" s="49" t="s">
        <v>183</v>
      </c>
    </row>
    <row r="71" spans="1:10" ht="27.75" customHeight="1" x14ac:dyDescent="0.25">
      <c r="A71" s="46" t="s">
        <v>184</v>
      </c>
      <c r="B71" s="47" t="s">
        <v>185</v>
      </c>
      <c r="C71" s="48" t="s">
        <v>184</v>
      </c>
      <c r="D71" s="30">
        <v>168633.9</v>
      </c>
      <c r="E71" s="30">
        <v>119271.9</v>
      </c>
      <c r="F71" s="30">
        <v>168633.9</v>
      </c>
      <c r="G71" s="30">
        <v>168618.2</v>
      </c>
      <c r="H71" s="30">
        <f t="shared" si="4"/>
        <v>141.37294702272706</v>
      </c>
      <c r="I71" s="30">
        <f t="shared" si="3"/>
        <v>99.990689890941269</v>
      </c>
      <c r="J71" s="50"/>
    </row>
    <row r="72" spans="1:10" ht="42.75" customHeight="1" x14ac:dyDescent="0.25">
      <c r="A72" s="46" t="s">
        <v>186</v>
      </c>
      <c r="B72" s="47" t="s">
        <v>187</v>
      </c>
      <c r="C72" s="48" t="s">
        <v>186</v>
      </c>
      <c r="D72" s="30">
        <v>15000</v>
      </c>
      <c r="E72" s="51"/>
      <c r="F72" s="30">
        <v>15000</v>
      </c>
      <c r="G72" s="30">
        <v>15000</v>
      </c>
      <c r="H72" s="30"/>
      <c r="I72" s="30">
        <f t="shared" si="3"/>
        <v>100</v>
      </c>
      <c r="J72" s="50"/>
    </row>
    <row r="73" spans="1:10" ht="53.25" customHeight="1" x14ac:dyDescent="0.25">
      <c r="A73" s="46" t="s">
        <v>188</v>
      </c>
      <c r="B73" s="47" t="s">
        <v>189</v>
      </c>
      <c r="C73" s="48" t="s">
        <v>188</v>
      </c>
      <c r="D73" s="30">
        <v>282104.2</v>
      </c>
      <c r="E73" s="51"/>
      <c r="F73" s="30">
        <v>282104.2</v>
      </c>
      <c r="G73" s="30">
        <v>156431.9</v>
      </c>
      <c r="H73" s="30"/>
      <c r="I73" s="30">
        <f t="shared" si="3"/>
        <v>55.451815322139829</v>
      </c>
      <c r="J73" s="41" t="s">
        <v>190</v>
      </c>
    </row>
    <row r="74" spans="1:10" ht="31.5" customHeight="1" x14ac:dyDescent="0.25">
      <c r="A74" s="22" t="s">
        <v>191</v>
      </c>
      <c r="B74" s="40" t="s">
        <v>192</v>
      </c>
      <c r="C74" s="24" t="s">
        <v>191</v>
      </c>
      <c r="D74" s="25">
        <f>SUM(D75:D78)</f>
        <v>13811644.200000001</v>
      </c>
      <c r="E74" s="25">
        <f>SUM(E75:E78)</f>
        <v>11336511.999999998</v>
      </c>
      <c r="F74" s="25">
        <f>SUM(F75:F78)</f>
        <v>13811644.200000001</v>
      </c>
      <c r="G74" s="25">
        <f>SUM(G75:G78)</f>
        <v>13188524.4</v>
      </c>
      <c r="H74" s="25">
        <f t="shared" ref="H74:H115" si="5">SUM(G74/E74*100)</f>
        <v>116.33670391739544</v>
      </c>
      <c r="I74" s="25">
        <f t="shared" si="3"/>
        <v>95.488445901321427</v>
      </c>
      <c r="J74" s="35"/>
    </row>
    <row r="75" spans="1:10" ht="222" customHeight="1" x14ac:dyDescent="0.25">
      <c r="A75" s="27" t="s">
        <v>193</v>
      </c>
      <c r="B75" s="28" t="s">
        <v>194</v>
      </c>
      <c r="C75" s="29" t="s">
        <v>193</v>
      </c>
      <c r="D75" s="30">
        <v>527654.40000000002</v>
      </c>
      <c r="E75" s="30">
        <v>286814.2</v>
      </c>
      <c r="F75" s="30">
        <v>527654.40000000002</v>
      </c>
      <c r="G75" s="30">
        <v>470455.3</v>
      </c>
      <c r="H75" s="31">
        <f t="shared" si="5"/>
        <v>164.02789680566721</v>
      </c>
      <c r="I75" s="31">
        <f t="shared" si="3"/>
        <v>89.159741679402273</v>
      </c>
      <c r="J75" s="38" t="s">
        <v>195</v>
      </c>
    </row>
    <row r="76" spans="1:10" ht="87.75" customHeight="1" x14ac:dyDescent="0.25">
      <c r="A76" s="27" t="s">
        <v>196</v>
      </c>
      <c r="B76" s="28" t="s">
        <v>197</v>
      </c>
      <c r="C76" s="29" t="s">
        <v>196</v>
      </c>
      <c r="D76" s="30">
        <v>12803190.5</v>
      </c>
      <c r="E76" s="30">
        <v>10811887.6</v>
      </c>
      <c r="F76" s="30">
        <v>12803190.5</v>
      </c>
      <c r="G76" s="30">
        <v>12410610.4</v>
      </c>
      <c r="H76" s="31">
        <f t="shared" si="5"/>
        <v>114.7867130990152</v>
      </c>
      <c r="I76" s="31">
        <f t="shared" si="3"/>
        <v>96.933732259939433</v>
      </c>
      <c r="J76" s="33" t="s">
        <v>198</v>
      </c>
    </row>
    <row r="77" spans="1:10" ht="33" customHeight="1" x14ac:dyDescent="0.25">
      <c r="A77" s="27" t="s">
        <v>199</v>
      </c>
      <c r="B77" s="28" t="s">
        <v>200</v>
      </c>
      <c r="C77" s="29" t="s">
        <v>199</v>
      </c>
      <c r="D77" s="30">
        <v>240799.3</v>
      </c>
      <c r="E77" s="30">
        <v>237810.2</v>
      </c>
      <c r="F77" s="30">
        <v>240799.30000000002</v>
      </c>
      <c r="G77" s="30">
        <v>227458.7</v>
      </c>
      <c r="H77" s="31">
        <f t="shared" si="5"/>
        <v>95.647158952811949</v>
      </c>
      <c r="I77" s="31">
        <f t="shared" si="3"/>
        <v>94.45986761589424</v>
      </c>
      <c r="J77" s="52" t="s">
        <v>201</v>
      </c>
    </row>
    <row r="78" spans="1:10" ht="47.25" customHeight="1" x14ac:dyDescent="0.25">
      <c r="A78" s="27" t="s">
        <v>202</v>
      </c>
      <c r="B78" s="28" t="s">
        <v>203</v>
      </c>
      <c r="C78" s="29"/>
      <c r="D78" s="30">
        <v>240000</v>
      </c>
      <c r="E78" s="30"/>
      <c r="F78" s="30">
        <v>240000</v>
      </c>
      <c r="G78" s="30">
        <v>80000</v>
      </c>
      <c r="H78" s="31"/>
      <c r="I78" s="31">
        <f t="shared" si="3"/>
        <v>33.333333333333329</v>
      </c>
      <c r="J78" s="33" t="s">
        <v>204</v>
      </c>
    </row>
    <row r="79" spans="1:10" ht="33" customHeight="1" x14ac:dyDescent="0.25">
      <c r="A79" s="22" t="s">
        <v>205</v>
      </c>
      <c r="B79" s="40" t="s">
        <v>206</v>
      </c>
      <c r="C79" s="24" t="s">
        <v>205</v>
      </c>
      <c r="D79" s="25">
        <f>SUM(D80:D81)</f>
        <v>83140.899999999994</v>
      </c>
      <c r="E79" s="25">
        <f>SUM(E80:E81)</f>
        <v>45763.6</v>
      </c>
      <c r="F79" s="25">
        <f>SUM(F80:F81)</f>
        <v>83140.899999999994</v>
      </c>
      <c r="G79" s="25">
        <f>SUM(G80:G81)</f>
        <v>78135.899999999994</v>
      </c>
      <c r="H79" s="25">
        <f t="shared" si="5"/>
        <v>170.73809752729244</v>
      </c>
      <c r="I79" s="25">
        <f t="shared" si="3"/>
        <v>93.980098844251145</v>
      </c>
      <c r="J79" s="35"/>
    </row>
    <row r="80" spans="1:10" ht="39" customHeight="1" x14ac:dyDescent="0.25">
      <c r="A80" s="27" t="s">
        <v>207</v>
      </c>
      <c r="B80" s="28" t="s">
        <v>208</v>
      </c>
      <c r="C80" s="29" t="s">
        <v>207</v>
      </c>
      <c r="D80" s="30">
        <v>41987.7</v>
      </c>
      <c r="E80" s="30">
        <v>41702.199999999997</v>
      </c>
      <c r="F80" s="30">
        <v>41987.7</v>
      </c>
      <c r="G80" s="30">
        <v>37614.9</v>
      </c>
      <c r="H80" s="31">
        <f t="shared" si="5"/>
        <v>90.198838430586406</v>
      </c>
      <c r="I80" s="31">
        <f t="shared" si="3"/>
        <v>89.585521474146006</v>
      </c>
      <c r="J80" s="33" t="s">
        <v>209</v>
      </c>
    </row>
    <row r="81" spans="1:10" ht="71.25" customHeight="1" x14ac:dyDescent="0.25">
      <c r="A81" s="27" t="s">
        <v>210</v>
      </c>
      <c r="B81" s="28" t="s">
        <v>211</v>
      </c>
      <c r="C81" s="29" t="s">
        <v>210</v>
      </c>
      <c r="D81" s="30">
        <v>41153.199999999997</v>
      </c>
      <c r="E81" s="30">
        <v>4061.4</v>
      </c>
      <c r="F81" s="30">
        <v>41153.199999999997</v>
      </c>
      <c r="G81" s="30">
        <v>40521</v>
      </c>
      <c r="H81" s="31" t="s">
        <v>212</v>
      </c>
      <c r="I81" s="31">
        <f t="shared" si="3"/>
        <v>98.463788964163186</v>
      </c>
      <c r="J81" s="53" t="s">
        <v>213</v>
      </c>
    </row>
    <row r="82" spans="1:10" ht="62.25" customHeight="1" x14ac:dyDescent="0.25">
      <c r="A82" s="22" t="s">
        <v>214</v>
      </c>
      <c r="B82" s="23" t="s">
        <v>215</v>
      </c>
      <c r="C82" s="24" t="s">
        <v>214</v>
      </c>
      <c r="D82" s="25">
        <f>SUM(D83:D86)</f>
        <v>994594.10000000009</v>
      </c>
      <c r="E82" s="25">
        <f t="shared" ref="E82:F82" si="6">SUM(E83:E86)</f>
        <v>699500.29999999993</v>
      </c>
      <c r="F82" s="25">
        <f t="shared" si="6"/>
        <v>994594.10000000009</v>
      </c>
      <c r="G82" s="25">
        <f>SUM(G83:G86)</f>
        <v>559048.69999999995</v>
      </c>
      <c r="H82" s="25">
        <f t="shared" si="5"/>
        <v>79.921152285424327</v>
      </c>
      <c r="I82" s="25">
        <f t="shared" si="3"/>
        <v>56.208728766840657</v>
      </c>
      <c r="J82" s="35"/>
    </row>
    <row r="83" spans="1:10" ht="60" customHeight="1" x14ac:dyDescent="0.25">
      <c r="A83" s="27" t="s">
        <v>216</v>
      </c>
      <c r="B83" s="28" t="s">
        <v>217</v>
      </c>
      <c r="C83" s="29" t="s">
        <v>216</v>
      </c>
      <c r="D83" s="30">
        <v>45314.8</v>
      </c>
      <c r="E83" s="30">
        <v>43586.1</v>
      </c>
      <c r="F83" s="30">
        <v>45314.8</v>
      </c>
      <c r="G83" s="30">
        <v>37054.800000000003</v>
      </c>
      <c r="H83" s="31">
        <f t="shared" si="5"/>
        <v>85.01517685684199</v>
      </c>
      <c r="I83" s="31">
        <f t="shared" si="3"/>
        <v>81.771959712941467</v>
      </c>
      <c r="J83" s="33" t="s">
        <v>218</v>
      </c>
    </row>
    <row r="84" spans="1:10" ht="73.5" customHeight="1" x14ac:dyDescent="0.25">
      <c r="A84" s="27" t="s">
        <v>219</v>
      </c>
      <c r="B84" s="28" t="s">
        <v>220</v>
      </c>
      <c r="C84" s="29" t="s">
        <v>219</v>
      </c>
      <c r="D84" s="30">
        <v>561210</v>
      </c>
      <c r="E84" s="30">
        <v>261200</v>
      </c>
      <c r="F84" s="30">
        <v>561210</v>
      </c>
      <c r="G84" s="30">
        <v>136581.5</v>
      </c>
      <c r="H84" s="31">
        <f t="shared" si="5"/>
        <v>52.290007656967838</v>
      </c>
      <c r="I84" s="31">
        <f t="shared" si="3"/>
        <v>24.336968336273408</v>
      </c>
      <c r="J84" s="33" t="s">
        <v>221</v>
      </c>
    </row>
    <row r="85" spans="1:10" ht="149.25" customHeight="1" x14ac:dyDescent="0.25">
      <c r="A85" s="27" t="s">
        <v>222</v>
      </c>
      <c r="B85" s="28" t="s">
        <v>223</v>
      </c>
      <c r="C85" s="29" t="s">
        <v>222</v>
      </c>
      <c r="D85" s="30">
        <v>379069.3</v>
      </c>
      <c r="E85" s="30">
        <v>295399.59999999998</v>
      </c>
      <c r="F85" s="30">
        <v>379069.3</v>
      </c>
      <c r="G85" s="30">
        <v>376412.4</v>
      </c>
      <c r="H85" s="31">
        <f t="shared" si="5"/>
        <v>127.42481709521611</v>
      </c>
      <c r="I85" s="31">
        <f t="shared" si="3"/>
        <v>99.299099135698938</v>
      </c>
      <c r="J85" s="33" t="s">
        <v>224</v>
      </c>
    </row>
    <row r="86" spans="1:10" ht="48.75" customHeight="1" x14ac:dyDescent="0.25">
      <c r="A86" s="27" t="s">
        <v>225</v>
      </c>
      <c r="B86" s="28" t="s">
        <v>226</v>
      </c>
      <c r="C86" s="29" t="s">
        <v>225</v>
      </c>
      <c r="D86" s="30">
        <v>9000</v>
      </c>
      <c r="E86" s="30">
        <v>99314.6</v>
      </c>
      <c r="F86" s="30">
        <v>9000</v>
      </c>
      <c r="G86" s="30">
        <v>9000</v>
      </c>
      <c r="H86" s="31">
        <f t="shared" si="5"/>
        <v>9.0621117136855993</v>
      </c>
      <c r="I86" s="31">
        <f t="shared" si="3"/>
        <v>100</v>
      </c>
      <c r="J86" s="54" t="s">
        <v>227</v>
      </c>
    </row>
    <row r="87" spans="1:10" ht="45" customHeight="1" x14ac:dyDescent="0.25">
      <c r="A87" s="22" t="s">
        <v>228</v>
      </c>
      <c r="B87" s="23" t="s">
        <v>229</v>
      </c>
      <c r="C87" s="24" t="s">
        <v>228</v>
      </c>
      <c r="D87" s="25">
        <f>SUM(D88:D89)</f>
        <v>108648.6</v>
      </c>
      <c r="E87" s="25">
        <f>SUM(E88:E89)</f>
        <v>109726.7</v>
      </c>
      <c r="F87" s="25">
        <f>SUM(F88:F89)</f>
        <v>108648.6</v>
      </c>
      <c r="G87" s="25">
        <f>SUM(G88:G89)</f>
        <v>108048.7</v>
      </c>
      <c r="H87" s="25">
        <f t="shared" si="5"/>
        <v>98.470745953355021</v>
      </c>
      <c r="I87" s="25">
        <f t="shared" si="3"/>
        <v>99.447852986600822</v>
      </c>
      <c r="J87" s="55"/>
    </row>
    <row r="88" spans="1:10" ht="39" customHeight="1" x14ac:dyDescent="0.25">
      <c r="A88" s="27" t="s">
        <v>230</v>
      </c>
      <c r="B88" s="28" t="s">
        <v>231</v>
      </c>
      <c r="C88" s="29" t="s">
        <v>230</v>
      </c>
      <c r="D88" s="30"/>
      <c r="E88" s="30">
        <v>1554.7</v>
      </c>
      <c r="F88" s="30"/>
      <c r="G88" s="30"/>
      <c r="H88" s="31">
        <f t="shared" si="5"/>
        <v>0</v>
      </c>
      <c r="I88" s="31"/>
      <c r="J88" s="54" t="s">
        <v>232</v>
      </c>
    </row>
    <row r="89" spans="1:10" ht="39" customHeight="1" x14ac:dyDescent="0.25">
      <c r="A89" s="27" t="s">
        <v>233</v>
      </c>
      <c r="B89" s="28" t="s">
        <v>234</v>
      </c>
      <c r="C89" s="29" t="s">
        <v>233</v>
      </c>
      <c r="D89" s="30">
        <v>108648.6</v>
      </c>
      <c r="E89" s="30">
        <v>108172</v>
      </c>
      <c r="F89" s="30">
        <v>108648.6</v>
      </c>
      <c r="G89" s="30">
        <v>108048.7</v>
      </c>
      <c r="H89" s="31">
        <f t="shared" si="5"/>
        <v>99.886014865214662</v>
      </c>
      <c r="I89" s="31">
        <f t="shared" si="3"/>
        <v>99.447852986600822</v>
      </c>
      <c r="J89" s="42"/>
    </row>
    <row r="90" spans="1:10" ht="58.5" customHeight="1" x14ac:dyDescent="0.25">
      <c r="A90" s="22" t="s">
        <v>235</v>
      </c>
      <c r="B90" s="23" t="s">
        <v>236</v>
      </c>
      <c r="C90" s="24" t="s">
        <v>235</v>
      </c>
      <c r="D90" s="25">
        <f>SUM(D91:D93)</f>
        <v>495208.19999999995</v>
      </c>
      <c r="E90" s="25">
        <f>SUM(E91:E93)</f>
        <v>235169.5</v>
      </c>
      <c r="F90" s="25">
        <f>SUM(F91:F93)</f>
        <v>495208.19999999995</v>
      </c>
      <c r="G90" s="25">
        <f>SUM(G91:G93)</f>
        <v>470652.4</v>
      </c>
      <c r="H90" s="25">
        <f t="shared" si="5"/>
        <v>200.13326558078322</v>
      </c>
      <c r="I90" s="25">
        <f t="shared" si="3"/>
        <v>95.04131797494469</v>
      </c>
      <c r="J90" s="35"/>
    </row>
    <row r="91" spans="1:10" ht="89.25" customHeight="1" x14ac:dyDescent="0.25">
      <c r="A91" s="27" t="s">
        <v>237</v>
      </c>
      <c r="B91" s="28" t="s">
        <v>238</v>
      </c>
      <c r="C91" s="29" t="s">
        <v>237</v>
      </c>
      <c r="D91" s="30">
        <v>385042.1</v>
      </c>
      <c r="E91" s="30">
        <v>180460.6</v>
      </c>
      <c r="F91" s="30">
        <v>385042.1</v>
      </c>
      <c r="G91" s="30">
        <v>380946.2</v>
      </c>
      <c r="H91" s="31">
        <f t="shared" si="5"/>
        <v>211.0966050207081</v>
      </c>
      <c r="I91" s="31">
        <f t="shared" si="3"/>
        <v>98.936246192299507</v>
      </c>
      <c r="J91" s="54" t="s">
        <v>239</v>
      </c>
    </row>
    <row r="92" spans="1:10" ht="45" customHeight="1" x14ac:dyDescent="0.25">
      <c r="A92" s="27" t="s">
        <v>240</v>
      </c>
      <c r="B92" s="28" t="s">
        <v>241</v>
      </c>
      <c r="C92" s="29" t="s">
        <v>240</v>
      </c>
      <c r="D92" s="30">
        <v>65514.6</v>
      </c>
      <c r="E92" s="30">
        <v>25818</v>
      </c>
      <c r="F92" s="30">
        <v>65514.6</v>
      </c>
      <c r="G92" s="30">
        <v>64384.7</v>
      </c>
      <c r="H92" s="31">
        <f t="shared" si="5"/>
        <v>249.3791153458827</v>
      </c>
      <c r="I92" s="31">
        <f t="shared" si="3"/>
        <v>98.27534625869653</v>
      </c>
      <c r="J92" s="54" t="s">
        <v>242</v>
      </c>
    </row>
    <row r="93" spans="1:10" ht="124.5" customHeight="1" x14ac:dyDescent="0.25">
      <c r="A93" s="27" t="s">
        <v>243</v>
      </c>
      <c r="B93" s="28" t="s">
        <v>244</v>
      </c>
      <c r="C93" s="29" t="s">
        <v>243</v>
      </c>
      <c r="D93" s="30">
        <v>44651.5</v>
      </c>
      <c r="E93" s="30">
        <v>28890.9</v>
      </c>
      <c r="F93" s="30">
        <v>44651.5</v>
      </c>
      <c r="G93" s="30">
        <v>25321.5</v>
      </c>
      <c r="H93" s="31">
        <f t="shared" si="5"/>
        <v>87.6452446964269</v>
      </c>
      <c r="I93" s="31">
        <f t="shared" si="3"/>
        <v>56.709181102538551</v>
      </c>
      <c r="J93" s="54" t="s">
        <v>245</v>
      </c>
    </row>
    <row r="94" spans="1:10" ht="62.25" customHeight="1" x14ac:dyDescent="0.25">
      <c r="A94" s="22" t="s">
        <v>246</v>
      </c>
      <c r="B94" s="23" t="s">
        <v>247</v>
      </c>
      <c r="C94" s="24" t="s">
        <v>246</v>
      </c>
      <c r="D94" s="25">
        <f>SUM(D95:D98)</f>
        <v>149051.5</v>
      </c>
      <c r="E94" s="25">
        <f t="shared" ref="E94:F94" si="7">SUM(E95:E98)</f>
        <v>140584.1</v>
      </c>
      <c r="F94" s="25">
        <f t="shared" si="7"/>
        <v>149051.5</v>
      </c>
      <c r="G94" s="25">
        <f>SUM(G95:G98)</f>
        <v>85329.3</v>
      </c>
      <c r="H94" s="25">
        <f t="shared" si="5"/>
        <v>60.6962665052449</v>
      </c>
      <c r="I94" s="25">
        <f t="shared" si="3"/>
        <v>57.248199447841856</v>
      </c>
      <c r="J94" s="35"/>
    </row>
    <row r="95" spans="1:10" ht="45" customHeight="1" x14ac:dyDescent="0.25">
      <c r="A95" s="27" t="s">
        <v>248</v>
      </c>
      <c r="B95" s="28" t="s">
        <v>249</v>
      </c>
      <c r="C95" s="29" t="s">
        <v>248</v>
      </c>
      <c r="D95" s="30">
        <v>31801.8</v>
      </c>
      <c r="E95" s="30">
        <v>31861.8</v>
      </c>
      <c r="F95" s="30">
        <v>31801.8</v>
      </c>
      <c r="G95" s="30">
        <v>30389.100000000002</v>
      </c>
      <c r="H95" s="31">
        <f t="shared" si="5"/>
        <v>95.377850592245267</v>
      </c>
      <c r="I95" s="31">
        <f t="shared" si="3"/>
        <v>95.557798615172743</v>
      </c>
      <c r="J95" s="42"/>
    </row>
    <row r="96" spans="1:10" ht="33" customHeight="1" x14ac:dyDescent="0.25">
      <c r="A96" s="27" t="s">
        <v>250</v>
      </c>
      <c r="B96" s="28" t="s">
        <v>251</v>
      </c>
      <c r="C96" s="56" t="s">
        <v>250</v>
      </c>
      <c r="D96" s="31">
        <v>116799.2</v>
      </c>
      <c r="E96" s="31">
        <v>108151.8</v>
      </c>
      <c r="F96" s="31">
        <v>116799.2</v>
      </c>
      <c r="G96" s="31">
        <v>54823.7</v>
      </c>
      <c r="H96" s="31">
        <f t="shared" si="5"/>
        <v>50.691435556319909</v>
      </c>
      <c r="I96" s="31">
        <f t="shared" si="3"/>
        <v>46.938420811101444</v>
      </c>
      <c r="J96" s="49" t="s">
        <v>252</v>
      </c>
    </row>
    <row r="97" spans="1:10" ht="36.75" customHeight="1" x14ac:dyDescent="0.25">
      <c r="A97" s="27" t="s">
        <v>253</v>
      </c>
      <c r="B97" s="28" t="s">
        <v>254</v>
      </c>
      <c r="C97" s="56" t="s">
        <v>253</v>
      </c>
      <c r="D97" s="31">
        <v>266.5</v>
      </c>
      <c r="E97" s="31">
        <v>475.5</v>
      </c>
      <c r="F97" s="31">
        <v>266.5</v>
      </c>
      <c r="G97" s="31">
        <v>116.5</v>
      </c>
      <c r="H97" s="31">
        <f t="shared" si="5"/>
        <v>24.500525762355416</v>
      </c>
      <c r="I97" s="31">
        <f t="shared" si="3"/>
        <v>43.714821763602252</v>
      </c>
      <c r="J97" s="33" t="s">
        <v>80</v>
      </c>
    </row>
    <row r="98" spans="1:10" ht="60" customHeight="1" x14ac:dyDescent="0.25">
      <c r="A98" s="27" t="s">
        <v>255</v>
      </c>
      <c r="B98" s="28" t="s">
        <v>256</v>
      </c>
      <c r="C98" s="29" t="s">
        <v>255</v>
      </c>
      <c r="D98" s="30">
        <v>184</v>
      </c>
      <c r="E98" s="30">
        <v>95</v>
      </c>
      <c r="F98" s="30">
        <v>184</v>
      </c>
      <c r="G98" s="30"/>
      <c r="H98" s="31">
        <f t="shared" si="5"/>
        <v>0</v>
      </c>
      <c r="I98" s="31">
        <f t="shared" si="3"/>
        <v>0</v>
      </c>
      <c r="J98" s="33" t="s">
        <v>257</v>
      </c>
    </row>
    <row r="99" spans="1:10" ht="46.5" customHeight="1" x14ac:dyDescent="0.25">
      <c r="A99" s="22" t="s">
        <v>258</v>
      </c>
      <c r="B99" s="23" t="s">
        <v>259</v>
      </c>
      <c r="C99" s="24" t="s">
        <v>258</v>
      </c>
      <c r="D99" s="25">
        <f>SUM(D100:D104)</f>
        <v>9634458.6999999993</v>
      </c>
      <c r="E99" s="25">
        <f t="shared" ref="E99:F99" si="8">SUM(E100:E104)</f>
        <v>9791366.4000000004</v>
      </c>
      <c r="F99" s="25">
        <f t="shared" si="8"/>
        <v>9634458.6999999993</v>
      </c>
      <c r="G99" s="25">
        <f>SUM(G100:G104)</f>
        <v>9447963.7999999989</v>
      </c>
      <c r="H99" s="25">
        <f t="shared" si="5"/>
        <v>96.492802066931119</v>
      </c>
      <c r="I99" s="25">
        <f t="shared" si="3"/>
        <v>98.064292911442962</v>
      </c>
      <c r="J99" s="35"/>
    </row>
    <row r="100" spans="1:10" ht="100.5" customHeight="1" x14ac:dyDescent="0.25">
      <c r="A100" s="27" t="s">
        <v>260</v>
      </c>
      <c r="B100" s="28" t="s">
        <v>261</v>
      </c>
      <c r="C100" s="29" t="s">
        <v>260</v>
      </c>
      <c r="D100" s="30">
        <v>24598.799999999999</v>
      </c>
      <c r="E100" s="30">
        <v>1500</v>
      </c>
      <c r="F100" s="30">
        <v>24598.799999999999</v>
      </c>
      <c r="G100" s="30">
        <v>23376.7</v>
      </c>
      <c r="H100" s="31" t="s">
        <v>262</v>
      </c>
      <c r="I100" s="31">
        <f t="shared" si="3"/>
        <v>95.031871473405218</v>
      </c>
      <c r="J100" s="33" t="s">
        <v>263</v>
      </c>
    </row>
    <row r="101" spans="1:10" ht="84" customHeight="1" x14ac:dyDescent="0.25">
      <c r="A101" s="27" t="s">
        <v>264</v>
      </c>
      <c r="B101" s="28" t="s">
        <v>265</v>
      </c>
      <c r="C101" s="29" t="s">
        <v>264</v>
      </c>
      <c r="D101" s="30">
        <v>336247.3</v>
      </c>
      <c r="E101" s="30">
        <v>279227</v>
      </c>
      <c r="F101" s="30">
        <v>336247.3</v>
      </c>
      <c r="G101" s="30">
        <v>334192.90000000002</v>
      </c>
      <c r="H101" s="31">
        <f t="shared" si="5"/>
        <v>119.68502329645774</v>
      </c>
      <c r="I101" s="31">
        <f t="shared" si="3"/>
        <v>99.389021116303397</v>
      </c>
      <c r="J101" s="41" t="s">
        <v>266</v>
      </c>
    </row>
    <row r="102" spans="1:10" ht="39" customHeight="1" x14ac:dyDescent="0.25">
      <c r="A102" s="27" t="s">
        <v>267</v>
      </c>
      <c r="B102" s="28" t="s">
        <v>268</v>
      </c>
      <c r="C102" s="29" t="s">
        <v>267</v>
      </c>
      <c r="D102" s="30">
        <v>130.80000000000001</v>
      </c>
      <c r="E102" s="30">
        <v>230.4</v>
      </c>
      <c r="F102" s="30">
        <v>130.80000000000001</v>
      </c>
      <c r="G102" s="30">
        <v>71.3</v>
      </c>
      <c r="H102" s="31">
        <f t="shared" si="5"/>
        <v>30.946180555555554</v>
      </c>
      <c r="I102" s="31">
        <f t="shared" si="3"/>
        <v>54.510703363914374</v>
      </c>
      <c r="J102" s="41" t="s">
        <v>269</v>
      </c>
    </row>
    <row r="103" spans="1:10" ht="30" customHeight="1" x14ac:dyDescent="0.25">
      <c r="A103" s="27" t="s">
        <v>270</v>
      </c>
      <c r="B103" s="28" t="s">
        <v>271</v>
      </c>
      <c r="C103" s="29" t="s">
        <v>270</v>
      </c>
      <c r="D103" s="30">
        <v>9193167.5999999996</v>
      </c>
      <c r="E103" s="30">
        <v>9478774.4000000004</v>
      </c>
      <c r="F103" s="30">
        <v>9193167.5999999996</v>
      </c>
      <c r="G103" s="30">
        <v>9010620.8999999985</v>
      </c>
      <c r="H103" s="31">
        <f t="shared" si="5"/>
        <v>95.06103341799124</v>
      </c>
      <c r="I103" s="31">
        <f t="shared" si="3"/>
        <v>98.014322071099841</v>
      </c>
      <c r="J103" s="30"/>
    </row>
    <row r="104" spans="1:10" ht="136.5" customHeight="1" x14ac:dyDescent="0.25">
      <c r="A104" s="27" t="s">
        <v>272</v>
      </c>
      <c r="B104" s="28" t="s">
        <v>273</v>
      </c>
      <c r="C104" s="29" t="s">
        <v>272</v>
      </c>
      <c r="D104" s="30">
        <v>80314.2</v>
      </c>
      <c r="E104" s="30">
        <v>31634.6</v>
      </c>
      <c r="F104" s="30">
        <v>80314.2</v>
      </c>
      <c r="G104" s="30">
        <v>79702</v>
      </c>
      <c r="H104" s="31">
        <f t="shared" si="5"/>
        <v>251.94565444165568</v>
      </c>
      <c r="I104" s="31">
        <f t="shared" si="3"/>
        <v>99.237743761377189</v>
      </c>
      <c r="J104" s="41" t="s">
        <v>274</v>
      </c>
    </row>
    <row r="105" spans="1:10" ht="31.5" x14ac:dyDescent="0.25">
      <c r="A105" s="22" t="s">
        <v>275</v>
      </c>
      <c r="B105" s="23" t="s">
        <v>276</v>
      </c>
      <c r="C105" s="57" t="s">
        <v>275</v>
      </c>
      <c r="D105" s="25">
        <f>SUM(D106)</f>
        <v>13200.400000000001</v>
      </c>
      <c r="E105" s="25">
        <f>SUM(E106)</f>
        <v>17421.599999999999</v>
      </c>
      <c r="F105" s="25">
        <f>SUM(F106)</f>
        <v>13200.400000000001</v>
      </c>
      <c r="G105" s="25">
        <f>SUM(G106)</f>
        <v>13170.900000000001</v>
      </c>
      <c r="H105" s="25">
        <f t="shared" si="5"/>
        <v>75.60097809615651</v>
      </c>
      <c r="I105" s="25">
        <f t="shared" si="3"/>
        <v>99.776521923578073</v>
      </c>
      <c r="J105" s="35"/>
    </row>
    <row r="106" spans="1:10" ht="53.25" customHeight="1" x14ac:dyDescent="0.25">
      <c r="A106" s="27" t="s">
        <v>277</v>
      </c>
      <c r="B106" s="28" t="s">
        <v>278</v>
      </c>
      <c r="C106" s="29" t="s">
        <v>277</v>
      </c>
      <c r="D106" s="30">
        <v>13200.400000000001</v>
      </c>
      <c r="E106" s="30">
        <v>17421.599999999999</v>
      </c>
      <c r="F106" s="30">
        <v>13200.400000000001</v>
      </c>
      <c r="G106" s="30">
        <v>13170.900000000001</v>
      </c>
      <c r="H106" s="31">
        <f t="shared" si="5"/>
        <v>75.60097809615651</v>
      </c>
      <c r="I106" s="31">
        <f t="shared" si="3"/>
        <v>99.776521923578073</v>
      </c>
      <c r="J106" s="54" t="s">
        <v>279</v>
      </c>
    </row>
    <row r="107" spans="1:10" ht="31.5" x14ac:dyDescent="0.25">
      <c r="A107" s="22" t="s">
        <v>280</v>
      </c>
      <c r="B107" s="23" t="s">
        <v>281</v>
      </c>
      <c r="C107" s="24" t="s">
        <v>280</v>
      </c>
      <c r="D107" s="25">
        <f>SUM(D108:D109)</f>
        <v>830</v>
      </c>
      <c r="E107" s="25">
        <f>SUM(E108:E109)</f>
        <v>1140</v>
      </c>
      <c r="F107" s="25">
        <f>SUM(F108:F109)</f>
        <v>830</v>
      </c>
      <c r="G107" s="25">
        <f>SUM(G108:G109)</f>
        <v>779.7</v>
      </c>
      <c r="H107" s="25">
        <f t="shared" si="5"/>
        <v>68.39473684210526</v>
      </c>
      <c r="I107" s="25">
        <f t="shared" si="3"/>
        <v>93.939759036144594</v>
      </c>
      <c r="J107" s="35"/>
    </row>
    <row r="108" spans="1:10" ht="38.25" customHeight="1" x14ac:dyDescent="0.25">
      <c r="A108" s="27" t="s">
        <v>282</v>
      </c>
      <c r="B108" s="28" t="s">
        <v>283</v>
      </c>
      <c r="C108" s="29" t="s">
        <v>282</v>
      </c>
      <c r="D108" s="30">
        <v>287.5</v>
      </c>
      <c r="E108" s="30">
        <v>380</v>
      </c>
      <c r="F108" s="30">
        <v>287.5</v>
      </c>
      <c r="G108" s="30">
        <v>239.7</v>
      </c>
      <c r="H108" s="58">
        <f t="shared" si="5"/>
        <v>63.078947368421048</v>
      </c>
      <c r="I108" s="58">
        <f t="shared" si="3"/>
        <v>83.373913043478254</v>
      </c>
      <c r="J108" s="33" t="s">
        <v>269</v>
      </c>
    </row>
    <row r="109" spans="1:10" ht="34.5" customHeight="1" x14ac:dyDescent="0.25">
      <c r="A109" s="27" t="s">
        <v>284</v>
      </c>
      <c r="B109" s="28" t="s">
        <v>285</v>
      </c>
      <c r="C109" s="29" t="s">
        <v>284</v>
      </c>
      <c r="D109" s="30">
        <v>542.5</v>
      </c>
      <c r="E109" s="30">
        <v>760</v>
      </c>
      <c r="F109" s="30">
        <v>542.5</v>
      </c>
      <c r="G109" s="30">
        <v>540</v>
      </c>
      <c r="H109" s="58">
        <f t="shared" si="5"/>
        <v>71.05263157894737</v>
      </c>
      <c r="I109" s="58">
        <f t="shared" si="3"/>
        <v>99.539170506912441</v>
      </c>
      <c r="J109" s="33" t="s">
        <v>269</v>
      </c>
    </row>
    <row r="110" spans="1:10" ht="31.5" x14ac:dyDescent="0.25">
      <c r="A110" s="22" t="s">
        <v>286</v>
      </c>
      <c r="B110" s="23" t="s">
        <v>287</v>
      </c>
      <c r="C110" s="24" t="s">
        <v>286</v>
      </c>
      <c r="D110" s="25">
        <f>SUM(D111:D112)</f>
        <v>1058071.3999999999</v>
      </c>
      <c r="E110" s="25">
        <f t="shared" ref="E110:F110" si="9">SUM(E111:E112)</f>
        <v>1082794.5</v>
      </c>
      <c r="F110" s="25">
        <f t="shared" si="9"/>
        <v>1058071.3999999999</v>
      </c>
      <c r="G110" s="25">
        <f>SUM(G111:G112)</f>
        <v>978468.9</v>
      </c>
      <c r="H110" s="25">
        <f t="shared" si="5"/>
        <v>90.365152390412035</v>
      </c>
      <c r="I110" s="25">
        <f t="shared" si="3"/>
        <v>92.47664193550645</v>
      </c>
      <c r="J110" s="59"/>
    </row>
    <row r="111" spans="1:10" x14ac:dyDescent="0.25">
      <c r="A111" s="27" t="s">
        <v>288</v>
      </c>
      <c r="B111" s="28" t="s">
        <v>289</v>
      </c>
      <c r="C111" s="29" t="s">
        <v>288</v>
      </c>
      <c r="D111" s="30">
        <v>813071.4</v>
      </c>
      <c r="E111" s="30">
        <v>813071.4</v>
      </c>
      <c r="F111" s="30">
        <v>813071.4</v>
      </c>
      <c r="G111" s="30">
        <v>794902.5</v>
      </c>
      <c r="H111" s="31">
        <f t="shared" si="5"/>
        <v>97.765399201103364</v>
      </c>
      <c r="I111" s="31">
        <f t="shared" si="3"/>
        <v>97.765399201103364</v>
      </c>
      <c r="J111" s="37"/>
    </row>
    <row r="112" spans="1:10" ht="47.25" x14ac:dyDescent="0.25">
      <c r="A112" s="27" t="s">
        <v>290</v>
      </c>
      <c r="B112" s="28" t="s">
        <v>291</v>
      </c>
      <c r="C112" s="29" t="s">
        <v>290</v>
      </c>
      <c r="D112" s="60">
        <v>245000</v>
      </c>
      <c r="E112" s="60">
        <v>269723.09999999998</v>
      </c>
      <c r="F112" s="30">
        <v>245000</v>
      </c>
      <c r="G112" s="30">
        <v>183566.4</v>
      </c>
      <c r="H112" s="31">
        <f t="shared" si="5"/>
        <v>68.057352151150567</v>
      </c>
      <c r="I112" s="31">
        <f t="shared" si="3"/>
        <v>74.925061224489795</v>
      </c>
      <c r="J112" s="54" t="s">
        <v>292</v>
      </c>
    </row>
    <row r="113" spans="1:10" x14ac:dyDescent="0.25">
      <c r="A113" s="61"/>
      <c r="B113" s="62" t="s">
        <v>293</v>
      </c>
      <c r="C113" s="57"/>
      <c r="D113" s="63">
        <f>SUM(D6+D14+D22+D36+D41+D46+D63+D54+D59+D74+D79+D82+D87+D90+D94+D99+D105+D107+D110)</f>
        <v>102843435.80000003</v>
      </c>
      <c r="E113" s="63">
        <f>SUM(E6+E14+E22+E36+E41+E46+E63+E54+E59+E74+E79+E82+E87+E90+E94+E99+E105+E107+E110)</f>
        <v>91989036.599999994</v>
      </c>
      <c r="F113" s="63">
        <f>SUM(F6+F14+F22+F36+F41+F46+F63+F54+F59+F74+F79+F82+F87+F90+F94+F99+F105+F107+F110)</f>
        <v>102843435.80000003</v>
      </c>
      <c r="G113" s="63">
        <f>SUM(G6+G14+G22+G36+G41+G46+G63+G54+G59+G74+G79+G82+G87+G90+G94+G99+G105+G107+G110)</f>
        <v>99572168.700000033</v>
      </c>
      <c r="H113" s="31">
        <f t="shared" si="5"/>
        <v>108.24351724975021</v>
      </c>
      <c r="I113" s="31">
        <f t="shared" si="3"/>
        <v>96.819177544435959</v>
      </c>
      <c r="J113" s="37"/>
    </row>
    <row r="114" spans="1:10" x14ac:dyDescent="0.2">
      <c r="A114" s="64"/>
      <c r="B114" s="65" t="s">
        <v>294</v>
      </c>
      <c r="C114" s="66"/>
      <c r="D114" s="64"/>
      <c r="E114" s="67">
        <v>5682999.2000000002</v>
      </c>
      <c r="F114" s="68">
        <v>4828981.4000000004</v>
      </c>
      <c r="G114" s="68">
        <v>4552386.0999999642</v>
      </c>
      <c r="H114" s="31">
        <f t="shared" si="5"/>
        <v>80.105344727128653</v>
      </c>
      <c r="I114" s="31">
        <f t="shared" si="3"/>
        <v>94.272181292724881</v>
      </c>
      <c r="J114" s="37"/>
    </row>
    <row r="115" spans="1:10" x14ac:dyDescent="0.2">
      <c r="A115" s="64"/>
      <c r="B115" s="62" t="s">
        <v>295</v>
      </c>
      <c r="C115" s="66"/>
      <c r="D115" s="67">
        <f>SUM(D113:D114)</f>
        <v>102843435.80000003</v>
      </c>
      <c r="E115" s="67">
        <f>SUM(E113:E114)</f>
        <v>97672035.799999997</v>
      </c>
      <c r="F115" s="67">
        <f>SUM(F113:F114)</f>
        <v>107672417.20000003</v>
      </c>
      <c r="G115" s="67">
        <f>SUM(G113:G114)</f>
        <v>104124554.8</v>
      </c>
      <c r="H115" s="31">
        <f t="shared" si="5"/>
        <v>106.60631156824931</v>
      </c>
      <c r="I115" s="31">
        <f t="shared" si="3"/>
        <v>96.704947755180484</v>
      </c>
      <c r="J115" s="37"/>
    </row>
    <row r="117" spans="1:10" ht="36" customHeight="1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ht="21" customHeight="1" x14ac:dyDescent="0.2">
      <c r="A118" s="70"/>
      <c r="B118" s="70"/>
      <c r="C118" s="70"/>
      <c r="D118" s="70"/>
      <c r="E118" s="70"/>
      <c r="F118" s="70"/>
      <c r="G118" s="70"/>
      <c r="H118" s="70"/>
      <c r="I118" s="70"/>
      <c r="J118" s="70"/>
    </row>
    <row r="119" spans="1:10" x14ac:dyDescent="0.25">
      <c r="F119" s="73"/>
      <c r="G119" s="74"/>
      <c r="H119" s="73"/>
      <c r="I119" s="73"/>
    </row>
    <row r="120" spans="1:10" x14ac:dyDescent="0.25">
      <c r="F120" s="75"/>
      <c r="G120" s="76"/>
    </row>
    <row r="121" spans="1:10" x14ac:dyDescent="0.25">
      <c r="F121" s="77"/>
      <c r="G121" s="78"/>
    </row>
    <row r="122" spans="1:10" x14ac:dyDescent="0.25">
      <c r="F122" s="77"/>
      <c r="G122" s="78"/>
    </row>
    <row r="123" spans="1:10" x14ac:dyDescent="0.25">
      <c r="F123" s="77"/>
      <c r="G123" s="78"/>
    </row>
    <row r="127" spans="1:10" x14ac:dyDescent="0.25">
      <c r="F127" s="73"/>
      <c r="G127" s="74"/>
    </row>
  </sheetData>
  <mergeCells count="11">
    <mergeCell ref="A117:J117"/>
    <mergeCell ref="A118:J118"/>
    <mergeCell ref="A1:J1"/>
    <mergeCell ref="A3:A4"/>
    <mergeCell ref="B3:B4"/>
    <mergeCell ref="C3:C4"/>
    <mergeCell ref="D3:D4"/>
    <mergeCell ref="E3:F3"/>
    <mergeCell ref="G3:G4"/>
    <mergeCell ref="H3:I3"/>
    <mergeCell ref="J3:J4"/>
  </mergeCells>
  <printOptions horizontalCentered="1"/>
  <pageMargins left="0.11811023622047245" right="0.11811023622047245" top="0.15748031496062992" bottom="0.35433070866141736" header="0" footer="0"/>
  <pageSetup paperSize="9" scale="46" fitToHeight="0" orientation="landscape" r:id="rId1"/>
  <headerFooter alignWithMargins="0">
    <oddFooter>&amp;C&amp;P</oddFooter>
  </headerFooter>
  <rowBreaks count="6" manualBreakCount="6">
    <brk id="16" max="9" man="1"/>
    <brk id="35" max="9" man="1"/>
    <brk id="44" max="9" man="1"/>
    <brk id="53" max="9" man="1"/>
    <brk id="72" max="9" man="1"/>
    <brk id="86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2019 год</vt:lpstr>
      <vt:lpstr>'2019 год'!Заголовки_для_печати</vt:lpstr>
      <vt:lpstr>'2019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dcterms:created xsi:type="dcterms:W3CDTF">2020-05-12T12:40:58Z</dcterms:created>
  <dcterms:modified xsi:type="dcterms:W3CDTF">2020-05-12T13:58:22Z</dcterms:modified>
</cp:coreProperties>
</file>