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8295" yWindow="-270" windowWidth="20250" windowHeight="12435"/>
  </bookViews>
  <sheets>
    <sheet name="Доходы областного бюджета " sheetId="1" r:id="rId1"/>
  </sheets>
  <definedNames>
    <definedName name="_xlnm.Print_Area" localSheetId="0">'Доходы областного бюджета '!$A$1:$H$43</definedName>
  </definedNames>
  <calcPr calcId="145621"/>
</workbook>
</file>

<file path=xl/calcChain.xml><?xml version="1.0" encoding="utf-8"?>
<calcChain xmlns="http://schemas.openxmlformats.org/spreadsheetml/2006/main">
  <c r="E19" i="1" l="1"/>
  <c r="C13" i="1"/>
  <c r="F41" i="1"/>
  <c r="F32" i="1"/>
  <c r="E13" i="1"/>
  <c r="D13" i="1"/>
  <c r="G10" i="1" l="1"/>
  <c r="G11" i="1"/>
  <c r="G14" i="1"/>
  <c r="G15" i="1"/>
  <c r="G17" i="1"/>
  <c r="G18" i="1"/>
  <c r="G20" i="1"/>
  <c r="G21" i="1"/>
  <c r="G22" i="1"/>
  <c r="G24" i="1"/>
  <c r="G25" i="1"/>
  <c r="G26" i="1"/>
  <c r="G27" i="1"/>
  <c r="G29" i="1"/>
  <c r="G30" i="1"/>
  <c r="G31" i="1"/>
  <c r="G32" i="1"/>
  <c r="G33" i="1"/>
  <c r="G34" i="1"/>
  <c r="G35" i="1"/>
  <c r="G38" i="1"/>
  <c r="G39" i="1"/>
  <c r="G40" i="1"/>
  <c r="G41" i="1"/>
  <c r="G42" i="1"/>
  <c r="F10" i="1"/>
  <c r="F11" i="1"/>
  <c r="F14" i="1"/>
  <c r="F15" i="1"/>
  <c r="F17" i="1"/>
  <c r="F18" i="1"/>
  <c r="F20" i="1"/>
  <c r="F21" i="1"/>
  <c r="F22" i="1"/>
  <c r="F24" i="1"/>
  <c r="F25" i="1"/>
  <c r="F26" i="1"/>
  <c r="F27" i="1"/>
  <c r="F29" i="1"/>
  <c r="F30" i="1"/>
  <c r="F31" i="1"/>
  <c r="F33" i="1"/>
  <c r="F34" i="1"/>
  <c r="F35" i="1"/>
  <c r="F38" i="1"/>
  <c r="F39" i="1"/>
  <c r="F40" i="1"/>
  <c r="F42" i="1"/>
  <c r="E37" i="1" l="1"/>
  <c r="D37" i="1"/>
  <c r="C37" i="1"/>
  <c r="F37" i="1" l="1"/>
  <c r="F36" i="1"/>
  <c r="G36" i="1"/>
  <c r="G37" i="1"/>
  <c r="D28" i="1" l="1"/>
  <c r="E28" i="1"/>
  <c r="C28" i="1"/>
  <c r="F28" i="1" l="1"/>
  <c r="G28" i="1"/>
  <c r="C9" i="1"/>
  <c r="E16" i="1"/>
  <c r="D16" i="1"/>
  <c r="C16" i="1"/>
  <c r="F16" i="1" s="1"/>
  <c r="D9" i="1"/>
  <c r="C19" i="1"/>
  <c r="D19" i="1"/>
  <c r="C23" i="1"/>
  <c r="D23" i="1"/>
  <c r="G16" i="1" l="1"/>
  <c r="D12" i="1"/>
  <c r="G13" i="1"/>
  <c r="C12" i="1"/>
  <c r="F13" i="1"/>
  <c r="C8" i="1"/>
  <c r="D8" i="1" l="1"/>
  <c r="C7" i="1"/>
  <c r="E23" i="1"/>
  <c r="E9" i="1"/>
  <c r="G23" i="1" l="1"/>
  <c r="F23" i="1"/>
  <c r="G19" i="1"/>
  <c r="F19" i="1"/>
  <c r="G9" i="1"/>
  <c r="F9" i="1"/>
  <c r="C43" i="1"/>
  <c r="D43" i="1"/>
  <c r="E12" i="1"/>
  <c r="E8" i="1" l="1"/>
  <c r="F8" i="1" s="1"/>
  <c r="F12" i="1"/>
  <c r="G12" i="1"/>
  <c r="E7" i="1" l="1"/>
  <c r="G7" i="1" s="1"/>
  <c r="G8" i="1"/>
  <c r="E43" i="1" l="1"/>
  <c r="F43" i="1" s="1"/>
  <c r="F7" i="1"/>
  <c r="G43" i="1" l="1"/>
</calcChain>
</file>

<file path=xl/sharedStrings.xml><?xml version="1.0" encoding="utf-8"?>
<sst xmlns="http://schemas.openxmlformats.org/spreadsheetml/2006/main" count="97" uniqueCount="96">
  <si>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</si>
  <si>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</si>
  <si>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</si>
  <si>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</si>
  <si>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</si>
  <si>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</si>
  <si>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</si>
  <si>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</si>
  <si>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</si>
  <si>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</si>
  <si>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</si>
  <si>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</si>
  <si>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</si>
  <si>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</si>
  <si>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</si>
  <si>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</si>
  <si>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</si>
  <si>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</si>
  <si>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</si>
  <si>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</si>
  <si>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</si>
  <si>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</si>
  <si>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</si>
  <si>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</si>
  <si>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</si>
  <si>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</si>
  <si>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</si>
  <si>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</si>
  <si>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</si>
  <si>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</si>
  <si>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</si>
  <si>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</si>
  <si>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</si>
  <si>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</si>
  <si>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</si>
  <si>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</si>
  <si>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</si>
  <si>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</si>
  <si>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</si>
  <si>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</si>
  <si>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</si>
  <si>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</si>
  <si>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</si>
  <si>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</si>
  <si>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</si>
  <si>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</si>
  <si>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</si>
  <si>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</si>
  <si>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</si>
  <si>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</si>
  <si>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</si>
  <si>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</si>
  <si>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</si>
  <si>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</si>
  <si>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</si>
  <si>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</si>
  <si>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</si>
  <si>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</si>
  <si>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</si>
  <si>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</si>
  <si>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Код бюджетной 
классификации</t>
  </si>
  <si>
    <t>Акцизы на алкогольную продукцию</t>
  </si>
  <si>
    <t>Акцизы на нефтепродукты</t>
  </si>
  <si>
    <t xml:space="preserve">Исполнение </t>
  </si>
  <si>
    <t>тыс. рублей</t>
  </si>
  <si>
    <t xml:space="preserve">% исполнения </t>
  </si>
  <si>
    <t xml:space="preserve"> первоначаль-ного бюджета</t>
  </si>
  <si>
    <t>уточненного бюджета</t>
  </si>
  <si>
    <t>ВСЕГО ДОХОДОВ:</t>
  </si>
  <si>
    <t>Наименование доходов</t>
  </si>
  <si>
    <t>1 05 03000 01 0000 110</t>
  </si>
  <si>
    <t>Единый сельскохозяйственный налог</t>
  </si>
  <si>
    <t>НЕНАЛОГОВЫЕ ДОХОДЫ</t>
  </si>
  <si>
    <t>НАЛОГОВЫЕ ДОХОДЫ</t>
  </si>
  <si>
    <t>Прочие безвозмездные поступления от других бюджетов бюджетной системы</t>
  </si>
  <si>
    <t>2 02 90000 00 0000 151</t>
  </si>
  <si>
    <t xml:space="preserve">Закон Саратовской области                 «Об областном бюджете на 2019 год и на плановый период 2020 и 2021 годов» </t>
  </si>
  <si>
    <t xml:space="preserve">первоначальный бюджет              (ред. 127-ЗСО      от 27.11.2018) </t>
  </si>
  <si>
    <t xml:space="preserve">уточненный бюджет           (ред. 131-ЗСО от 11.12.2019)  </t>
  </si>
  <si>
    <t>Сведения об исполнении доходов областного бюджета Саратовской области по видам доходов за 2019 год</t>
  </si>
  <si>
    <t>Предоставление целевых федеральных средств под фактическую потребность областных министерств и ведомств</t>
  </si>
  <si>
    <t>Дополнительное поступление в течение года в доход областного бюджета целевых федеральных средств; предоставление целевых федеральных средств под фактическую потребность областных министерств и ведомств</t>
  </si>
  <si>
    <t>Дополнительное поступление в доход областного бюджета  дотации бюджетам субъектов Российской Федерации на поддержку мер по обеспечению сбалансированности бюджетов в размере 4 883,2 тыс. рублей</t>
  </si>
  <si>
    <t>Рост объемов производства и реализации подакцизной продукции</t>
  </si>
  <si>
    <t>Отсутствие достоверных сведений о наличии задолженности по отмененным налогам</t>
  </si>
  <si>
    <t>Снижение количества объектов налогообложения (пунктов приема ставок тотализаторов и  букмекерских контор)</t>
  </si>
  <si>
    <t>Рост объемов добычи полезных ископаемых</t>
  </si>
  <si>
    <t xml:space="preserve">Снижение количества выдаваемых разрешений на добычу объектов животного мира </t>
  </si>
  <si>
    <t>Снижение доходов от использования имущества</t>
  </si>
  <si>
    <t>Увеличение платы за негативное воздействие на окружающую среду</t>
  </si>
  <si>
    <t>Возврат дебиторской задолженности прошлых лет</t>
  </si>
  <si>
    <t>Внеплановые поступления от реализации имущества</t>
  </si>
  <si>
    <t>Увеличение спроса на выполнение органами государственной власти отдельных процедур, оказываемых на платной основе, осуществляемых в рамках определенных функций</t>
  </si>
  <si>
    <t>Рост количества выявленных правонарушений</t>
  </si>
  <si>
    <t>Снижение доходов, получаемых на возмещение затрат, произведенных на выполнение работ по ответственному хранению материальных ценностей мобилизационного
резерва</t>
  </si>
  <si>
    <t>Пояснения отклонений от плановых значений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</si>
</sst>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center" vertical="top" wrapText="1"/>
    </xf>
    <xf numFmtId="0" fontId="1" fillId="0" borderId="1" xfId="0" applyFont="1" applyBorder="1"/>
    <xf numFmtId="165" fontId="10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165" fontId="1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/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48"/>
  <sheetViews>
    <sheetView showZeros="0" tabSelected="1" view="pageBreakPreview" zoomScale="70" zoomScaleNormal="70" zoomScaleSheetLayoutView="70" workbookViewId="0">
      <selection activeCell="N12" sqref="N12"/>
    </sheetView>
  </sheetViews>
  <sheetFormatPr defaultRowHeight="15" x14ac:dyDescent="0.25"/>
  <cols>
    <col min="1" max="1" width="31.83203125" style="1" customWidth="1"/>
    <col min="2" max="2" width="78.5" style="1" customWidth="1"/>
    <col min="3" max="3" width="22.6640625" style="1" customWidth="1"/>
    <col min="4" max="4" width="20.1640625" style="1" customWidth="1"/>
    <col min="5" max="5" width="18.1640625" style="1" customWidth="1"/>
    <col min="6" max="6" width="19.5" style="1" customWidth="1"/>
    <col min="7" max="7" width="18" style="1" customWidth="1"/>
    <col min="8" max="8" width="51" style="1" customWidth="1"/>
    <col min="9" max="9" width="12.33203125" style="1" customWidth="1"/>
    <col min="10" max="10" width="18.6640625" style="1" customWidth="1"/>
    <col min="11" max="11" width="16.33203125" style="1" customWidth="1"/>
    <col min="12" max="16384" width="9.33203125" style="1"/>
  </cols>
  <sheetData>
    <row r="1" spans="1:19" ht="30.75" customHeight="1" x14ac:dyDescent="0.25">
      <c r="A1" s="27" t="s">
        <v>79</v>
      </c>
      <c r="B1" s="27"/>
      <c r="C1" s="27"/>
      <c r="D1" s="27"/>
      <c r="E1" s="27"/>
      <c r="F1" s="27"/>
      <c r="G1" s="27"/>
      <c r="H1" s="27"/>
    </row>
    <row r="2" spans="1:19" ht="24.75" customHeight="1" x14ac:dyDescent="0.25"/>
    <row r="3" spans="1:19" ht="15.75" x14ac:dyDescent="0.25">
      <c r="H3" s="7" t="s">
        <v>64</v>
      </c>
    </row>
    <row r="4" spans="1:19" ht="70.5" customHeight="1" x14ac:dyDescent="0.25">
      <c r="A4" s="25" t="s">
        <v>60</v>
      </c>
      <c r="B4" s="25" t="s">
        <v>69</v>
      </c>
      <c r="C4" s="25" t="s">
        <v>76</v>
      </c>
      <c r="D4" s="25"/>
      <c r="E4" s="25" t="s">
        <v>63</v>
      </c>
      <c r="F4" s="25" t="s">
        <v>65</v>
      </c>
      <c r="G4" s="25"/>
      <c r="H4" s="25" t="s">
        <v>95</v>
      </c>
      <c r="I4" s="17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63" customHeight="1" x14ac:dyDescent="0.25">
      <c r="A5" s="25"/>
      <c r="B5" s="25"/>
      <c r="C5" s="22" t="s">
        <v>77</v>
      </c>
      <c r="D5" s="22" t="s">
        <v>78</v>
      </c>
      <c r="E5" s="25"/>
      <c r="F5" s="22" t="s">
        <v>66</v>
      </c>
      <c r="G5" s="22" t="s">
        <v>67</v>
      </c>
      <c r="H5" s="25"/>
      <c r="I5" s="17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17"/>
      <c r="J6" s="8"/>
      <c r="K6" s="8"/>
      <c r="L6" s="8"/>
      <c r="M6" s="8"/>
      <c r="N6" s="8"/>
      <c r="O6" s="8"/>
      <c r="P6" s="8"/>
    </row>
    <row r="7" spans="1:19" ht="20.25" customHeight="1" x14ac:dyDescent="0.25">
      <c r="A7" s="21" t="s">
        <v>0</v>
      </c>
      <c r="B7" s="5" t="s">
        <v>47</v>
      </c>
      <c r="C7" s="16">
        <f>C8+C28</f>
        <v>67692708.5</v>
      </c>
      <c r="D7" s="16">
        <v>69279479.5</v>
      </c>
      <c r="E7" s="16">
        <f>E8+E28</f>
        <v>68670867.849999994</v>
      </c>
      <c r="F7" s="16">
        <f>IF(C7&gt;0,(E7/C7)*100,0)</f>
        <v>101.44499957480649</v>
      </c>
      <c r="G7" s="16">
        <f>IF(D7&gt;0,(E7/D7)*100,0)</f>
        <v>99.121512380877505</v>
      </c>
      <c r="H7" s="19"/>
    </row>
    <row r="8" spans="1:19" ht="20.25" customHeight="1" x14ac:dyDescent="0.25">
      <c r="A8" s="21"/>
      <c r="B8" s="5" t="s">
        <v>73</v>
      </c>
      <c r="C8" s="16">
        <f>C9+C12+C16+C19+C23+C26+C27</f>
        <v>66459591.600000001</v>
      </c>
      <c r="D8" s="16">
        <f t="shared" ref="D8:E8" si="0">D9+D12+D16+D19+D23+D26+D27</f>
        <v>67905298</v>
      </c>
      <c r="E8" s="16">
        <f t="shared" si="0"/>
        <v>67235940.25</v>
      </c>
      <c r="F8" s="16">
        <f t="shared" ref="F8:F43" si="1">IF(C8&gt;0,(E8/C8)*100,0)</f>
        <v>101.16815140043683</v>
      </c>
      <c r="G8" s="16">
        <f t="shared" ref="G8:G43" si="2">IF(D8&gt;0,(E8/D8)*100,0)</f>
        <v>99.014277575219538</v>
      </c>
      <c r="H8" s="19"/>
    </row>
    <row r="9" spans="1:19" ht="20.25" customHeight="1" x14ac:dyDescent="0.25">
      <c r="A9" s="2" t="s">
        <v>30</v>
      </c>
      <c r="B9" s="3" t="s">
        <v>48</v>
      </c>
      <c r="C9" s="15">
        <f>C10+C11</f>
        <v>43754965.299999997</v>
      </c>
      <c r="D9" s="15">
        <f>D10+D11</f>
        <v>44548879.399999999</v>
      </c>
      <c r="E9" s="15">
        <f>E10+E11</f>
        <v>43742503.200000003</v>
      </c>
      <c r="F9" s="15">
        <f t="shared" si="1"/>
        <v>99.971518432446345</v>
      </c>
      <c r="G9" s="15">
        <f t="shared" si="2"/>
        <v>98.18990688237156</v>
      </c>
      <c r="H9" s="19"/>
    </row>
    <row r="10" spans="1:19" ht="19.5" customHeight="1" x14ac:dyDescent="0.25">
      <c r="A10" s="2" t="s">
        <v>1</v>
      </c>
      <c r="B10" s="3" t="s">
        <v>2</v>
      </c>
      <c r="C10" s="15">
        <v>20771827.600000001</v>
      </c>
      <c r="D10" s="15">
        <v>21565741.699999999</v>
      </c>
      <c r="E10" s="15">
        <v>20730520.699999999</v>
      </c>
      <c r="F10" s="15">
        <f t="shared" si="1"/>
        <v>99.801139789933544</v>
      </c>
      <c r="G10" s="15">
        <f t="shared" si="2"/>
        <v>96.127093555980039</v>
      </c>
      <c r="H10" s="19"/>
      <c r="J10" s="6"/>
    </row>
    <row r="11" spans="1:19" ht="19.5" customHeight="1" x14ac:dyDescent="0.25">
      <c r="A11" s="2" t="s">
        <v>3</v>
      </c>
      <c r="B11" s="3" t="s">
        <v>4</v>
      </c>
      <c r="C11" s="15">
        <v>22983137.699999999</v>
      </c>
      <c r="D11" s="15">
        <v>22983137.699999999</v>
      </c>
      <c r="E11" s="15">
        <v>23011982.5</v>
      </c>
      <c r="F11" s="15">
        <f t="shared" si="1"/>
        <v>100.12550418648887</v>
      </c>
      <c r="G11" s="15">
        <f t="shared" si="2"/>
        <v>100.12550418648887</v>
      </c>
      <c r="H11" s="13"/>
      <c r="J11" s="6"/>
    </row>
    <row r="12" spans="1:19" ht="38.25" customHeight="1" x14ac:dyDescent="0.25">
      <c r="A12" s="2" t="s">
        <v>31</v>
      </c>
      <c r="B12" s="20" t="s">
        <v>32</v>
      </c>
      <c r="C12" s="15">
        <f t="shared" ref="C12:D12" si="3">C13</f>
        <v>6825619.1999999993</v>
      </c>
      <c r="D12" s="15">
        <f t="shared" si="3"/>
        <v>7274794.1999999993</v>
      </c>
      <c r="E12" s="15">
        <f>E13</f>
        <v>7282277.0999999996</v>
      </c>
      <c r="F12" s="15">
        <f t="shared" si="1"/>
        <v>106.69035125780238</v>
      </c>
      <c r="G12" s="15">
        <f t="shared" si="2"/>
        <v>100.10286064174846</v>
      </c>
      <c r="H12" s="19"/>
      <c r="I12" s="8"/>
      <c r="J12" s="8"/>
      <c r="K12" s="8"/>
      <c r="L12" s="8"/>
      <c r="M12" s="8"/>
      <c r="N12" s="8"/>
      <c r="O12" s="8"/>
      <c r="P12" s="8"/>
    </row>
    <row r="13" spans="1:19" ht="36.75" customHeight="1" x14ac:dyDescent="0.25">
      <c r="A13" s="2" t="s">
        <v>5</v>
      </c>
      <c r="B13" s="3" t="s">
        <v>6</v>
      </c>
      <c r="C13" s="15">
        <f>C14+C15</f>
        <v>6825619.1999999993</v>
      </c>
      <c r="D13" s="15">
        <f>D14+D15</f>
        <v>7274794.1999999993</v>
      </c>
      <c r="E13" s="15">
        <f>E14+E15</f>
        <v>7282277.0999999996</v>
      </c>
      <c r="F13" s="15">
        <f t="shared" si="1"/>
        <v>106.69035125780238</v>
      </c>
      <c r="G13" s="15">
        <f t="shared" si="2"/>
        <v>100.10286064174846</v>
      </c>
      <c r="H13" s="19"/>
      <c r="K13" s="18"/>
      <c r="L13" s="18"/>
      <c r="M13" s="18"/>
      <c r="N13" s="18"/>
      <c r="O13" s="18"/>
      <c r="P13" s="8"/>
    </row>
    <row r="14" spans="1:19" ht="31.5" x14ac:dyDescent="0.25">
      <c r="A14" s="2"/>
      <c r="B14" s="11" t="s">
        <v>61</v>
      </c>
      <c r="C14" s="15">
        <v>1715931.9</v>
      </c>
      <c r="D14" s="15">
        <v>1831044.6</v>
      </c>
      <c r="E14" s="15">
        <v>1868628.9</v>
      </c>
      <c r="F14" s="15">
        <f t="shared" si="1"/>
        <v>108.89877972430024</v>
      </c>
      <c r="G14" s="15">
        <f t="shared" si="2"/>
        <v>102.05261521210352</v>
      </c>
      <c r="H14" s="28" t="s">
        <v>83</v>
      </c>
      <c r="K14" s="8"/>
      <c r="L14" s="8"/>
      <c r="M14" s="8"/>
      <c r="N14" s="8"/>
      <c r="O14" s="8"/>
      <c r="P14" s="8"/>
    </row>
    <row r="15" spans="1:19" ht="31.5" x14ac:dyDescent="0.25">
      <c r="A15" s="2"/>
      <c r="B15" s="11" t="s">
        <v>62</v>
      </c>
      <c r="C15" s="15">
        <v>5109687.3</v>
      </c>
      <c r="D15" s="15">
        <v>5443749.5999999996</v>
      </c>
      <c r="E15" s="15">
        <v>5413648.2000000002</v>
      </c>
      <c r="F15" s="15">
        <f t="shared" si="1"/>
        <v>105.94871823173995</v>
      </c>
      <c r="G15" s="15">
        <f t="shared" si="2"/>
        <v>99.447046572458092</v>
      </c>
      <c r="H15" s="28" t="s">
        <v>83</v>
      </c>
      <c r="K15" s="8"/>
      <c r="L15" s="8"/>
      <c r="M15" s="8"/>
      <c r="N15" s="8"/>
      <c r="O15" s="8"/>
      <c r="P15" s="8"/>
    </row>
    <row r="16" spans="1:19" ht="15.75" x14ac:dyDescent="0.25">
      <c r="A16" s="2" t="s">
        <v>33</v>
      </c>
      <c r="B16" s="3" t="s">
        <v>34</v>
      </c>
      <c r="C16" s="15">
        <f>C17+C18</f>
        <v>4293588.3</v>
      </c>
      <c r="D16" s="15">
        <f>D17+D18</f>
        <v>4397588.3</v>
      </c>
      <c r="E16" s="15">
        <f>E17+E18</f>
        <v>4484095.8</v>
      </c>
      <c r="F16" s="15">
        <f t="shared" si="1"/>
        <v>104.43702299076976</v>
      </c>
      <c r="G16" s="15">
        <f t="shared" si="2"/>
        <v>101.96715777145396</v>
      </c>
      <c r="H16" s="13"/>
      <c r="K16" s="8"/>
      <c r="L16" s="8"/>
      <c r="M16" s="8"/>
      <c r="N16" s="8"/>
      <c r="O16" s="8"/>
      <c r="P16" s="8"/>
    </row>
    <row r="17" spans="1:16" ht="31.5" x14ac:dyDescent="0.25">
      <c r="A17" s="2" t="s">
        <v>7</v>
      </c>
      <c r="B17" s="3" t="s">
        <v>8</v>
      </c>
      <c r="C17" s="15">
        <v>4293588.3</v>
      </c>
      <c r="D17" s="15">
        <v>4397588.3</v>
      </c>
      <c r="E17" s="15">
        <v>4484074.7</v>
      </c>
      <c r="F17" s="15">
        <f t="shared" si="1"/>
        <v>104.43653156032684</v>
      </c>
      <c r="G17" s="15">
        <f t="shared" si="2"/>
        <v>101.96667796300987</v>
      </c>
      <c r="H17" s="13"/>
      <c r="K17" s="8"/>
      <c r="L17" s="8"/>
      <c r="M17" s="8"/>
      <c r="N17" s="8"/>
      <c r="O17" s="8"/>
      <c r="P17" s="8"/>
    </row>
    <row r="18" spans="1:16" ht="47.25" x14ac:dyDescent="0.25">
      <c r="A18" s="2" t="s">
        <v>70</v>
      </c>
      <c r="B18" s="3" t="s">
        <v>71</v>
      </c>
      <c r="C18" s="19"/>
      <c r="D18" s="19"/>
      <c r="E18" s="15">
        <v>21.1</v>
      </c>
      <c r="F18" s="19">
        <f t="shared" si="1"/>
        <v>0</v>
      </c>
      <c r="G18" s="19">
        <f t="shared" si="2"/>
        <v>0</v>
      </c>
      <c r="H18" s="28" t="s">
        <v>84</v>
      </c>
      <c r="K18" s="12"/>
      <c r="L18" s="12"/>
      <c r="M18" s="12"/>
      <c r="N18" s="12"/>
      <c r="O18" s="12"/>
      <c r="P18" s="12"/>
    </row>
    <row r="19" spans="1:16" ht="15.75" x14ac:dyDescent="0.25">
      <c r="A19" s="9" t="s">
        <v>35</v>
      </c>
      <c r="B19" s="3" t="s">
        <v>36</v>
      </c>
      <c r="C19" s="15">
        <f>C20+C21+C22</f>
        <v>11134396.199999999</v>
      </c>
      <c r="D19" s="15">
        <f>D20+D21+D22</f>
        <v>11234396.199999999</v>
      </c>
      <c r="E19" s="15">
        <f>E20+E21+E22</f>
        <v>11280849.15</v>
      </c>
      <c r="F19" s="15">
        <f t="shared" si="1"/>
        <v>101.31532008893306</v>
      </c>
      <c r="G19" s="15">
        <f t="shared" si="2"/>
        <v>100.4134886216671</v>
      </c>
      <c r="H19" s="13"/>
    </row>
    <row r="20" spans="1:16" ht="15.75" x14ac:dyDescent="0.25">
      <c r="A20" s="2" t="s">
        <v>9</v>
      </c>
      <c r="B20" s="3" t="s">
        <v>10</v>
      </c>
      <c r="C20" s="15">
        <v>8511155.9000000004</v>
      </c>
      <c r="D20" s="15">
        <v>8611155.9000000004</v>
      </c>
      <c r="E20" s="15">
        <v>8767551.2190000005</v>
      </c>
      <c r="F20" s="15">
        <f t="shared" si="1"/>
        <v>103.012461785596</v>
      </c>
      <c r="G20" s="15">
        <f t="shared" si="2"/>
        <v>101.81619425796251</v>
      </c>
      <c r="H20" s="13"/>
    </row>
    <row r="21" spans="1:16" ht="15.75" x14ac:dyDescent="0.25">
      <c r="A21" s="2" t="s">
        <v>11</v>
      </c>
      <c r="B21" s="3" t="s">
        <v>12</v>
      </c>
      <c r="C21" s="15">
        <v>2607740.2999999998</v>
      </c>
      <c r="D21" s="15">
        <v>2607740.2999999998</v>
      </c>
      <c r="E21" s="15">
        <v>2504710.4309999999</v>
      </c>
      <c r="F21" s="15">
        <f t="shared" si="1"/>
        <v>96.049074787086738</v>
      </c>
      <c r="G21" s="15">
        <f t="shared" si="2"/>
        <v>96.049074787086738</v>
      </c>
      <c r="H21" s="19"/>
    </row>
    <row r="22" spans="1:16" ht="63" x14ac:dyDescent="0.25">
      <c r="A22" s="2" t="s">
        <v>13</v>
      </c>
      <c r="B22" s="3" t="s">
        <v>14</v>
      </c>
      <c r="C22" s="15">
        <v>15500</v>
      </c>
      <c r="D22" s="15">
        <v>15500</v>
      </c>
      <c r="E22" s="15">
        <v>8587.5</v>
      </c>
      <c r="F22" s="15">
        <f t="shared" si="1"/>
        <v>55.403225806451616</v>
      </c>
      <c r="G22" s="15">
        <f t="shared" si="2"/>
        <v>55.403225806451616</v>
      </c>
      <c r="H22" s="28" t="s">
        <v>85</v>
      </c>
    </row>
    <row r="23" spans="1:16" ht="31.5" x14ac:dyDescent="0.25">
      <c r="A23" s="9" t="s">
        <v>37</v>
      </c>
      <c r="B23" s="3" t="s">
        <v>38</v>
      </c>
      <c r="C23" s="15">
        <f>C24+C25</f>
        <v>59756</v>
      </c>
      <c r="D23" s="15">
        <f>D24+D25</f>
        <v>59756</v>
      </c>
      <c r="E23" s="15">
        <f>E24+E25</f>
        <v>63644.9</v>
      </c>
      <c r="F23" s="15">
        <f t="shared" si="1"/>
        <v>106.50796572729098</v>
      </c>
      <c r="G23" s="15">
        <f t="shared" si="2"/>
        <v>106.50796572729098</v>
      </c>
      <c r="H23" s="13"/>
    </row>
    <row r="24" spans="1:16" ht="31.5" x14ac:dyDescent="0.25">
      <c r="A24" s="2" t="s">
        <v>15</v>
      </c>
      <c r="B24" s="3" t="s">
        <v>16</v>
      </c>
      <c r="C24" s="15">
        <v>57546</v>
      </c>
      <c r="D24" s="15">
        <v>57546</v>
      </c>
      <c r="E24" s="15">
        <v>62462</v>
      </c>
      <c r="F24" s="15">
        <f t="shared" si="1"/>
        <v>108.54273103256524</v>
      </c>
      <c r="G24" s="15">
        <f t="shared" si="2"/>
        <v>108.54273103256524</v>
      </c>
      <c r="H24" s="28" t="s">
        <v>86</v>
      </c>
    </row>
    <row r="25" spans="1:16" ht="47.25" x14ac:dyDescent="0.25">
      <c r="A25" s="2" t="s">
        <v>17</v>
      </c>
      <c r="B25" s="3" t="s">
        <v>18</v>
      </c>
      <c r="C25" s="15">
        <v>2210</v>
      </c>
      <c r="D25" s="15">
        <v>2210</v>
      </c>
      <c r="E25" s="15">
        <v>1182.9000000000001</v>
      </c>
      <c r="F25" s="15">
        <f t="shared" si="1"/>
        <v>53.52488687782806</v>
      </c>
      <c r="G25" s="15">
        <f t="shared" si="2"/>
        <v>53.52488687782806</v>
      </c>
      <c r="H25" s="28" t="s">
        <v>87</v>
      </c>
    </row>
    <row r="26" spans="1:16" ht="15.75" x14ac:dyDescent="0.25">
      <c r="A26" s="2" t="s">
        <v>19</v>
      </c>
      <c r="B26" s="3" t="s">
        <v>49</v>
      </c>
      <c r="C26" s="15">
        <v>390116.6</v>
      </c>
      <c r="D26" s="15">
        <v>388733.9</v>
      </c>
      <c r="E26" s="15">
        <v>381395.1</v>
      </c>
      <c r="F26" s="15">
        <f t="shared" si="1"/>
        <v>97.764386339878897</v>
      </c>
      <c r="G26" s="15">
        <f t="shared" si="2"/>
        <v>98.112127601940543</v>
      </c>
      <c r="H26" s="19"/>
    </row>
    <row r="27" spans="1:16" ht="47.25" x14ac:dyDescent="0.25">
      <c r="A27" s="2" t="s">
        <v>20</v>
      </c>
      <c r="B27" s="3" t="s">
        <v>50</v>
      </c>
      <c r="C27" s="15">
        <v>1150</v>
      </c>
      <c r="D27" s="15">
        <v>1150</v>
      </c>
      <c r="E27" s="15">
        <v>1175</v>
      </c>
      <c r="F27" s="15">
        <f t="shared" si="1"/>
        <v>102.17391304347827</v>
      </c>
      <c r="G27" s="15">
        <f t="shared" si="2"/>
        <v>102.17391304347827</v>
      </c>
      <c r="H27" s="19"/>
    </row>
    <row r="28" spans="1:16" ht="15.75" x14ac:dyDescent="0.25">
      <c r="A28" s="2"/>
      <c r="B28" s="5" t="s">
        <v>72</v>
      </c>
      <c r="C28" s="16">
        <f>C29+C30+C31+C32+C33+C34+C35</f>
        <v>1233116.8999999999</v>
      </c>
      <c r="D28" s="16">
        <f t="shared" ref="D28:E28" si="4">D29+D30+D31+D32+D33+D34+D35</f>
        <v>1374181.5999999999</v>
      </c>
      <c r="E28" s="16">
        <f t="shared" si="4"/>
        <v>1434927.5999999999</v>
      </c>
      <c r="F28" s="16">
        <f t="shared" si="1"/>
        <v>116.3659017243215</v>
      </c>
      <c r="G28" s="16">
        <f t="shared" si="2"/>
        <v>104.42052200378757</v>
      </c>
      <c r="H28" s="14"/>
    </row>
    <row r="29" spans="1:16" s="29" customFormat="1" ht="47.25" x14ac:dyDescent="0.25">
      <c r="A29" s="2" t="s">
        <v>21</v>
      </c>
      <c r="B29" s="3" t="s">
        <v>51</v>
      </c>
      <c r="C29" s="15">
        <v>77525.8</v>
      </c>
      <c r="D29" s="15">
        <v>30134.5</v>
      </c>
      <c r="E29" s="15">
        <v>37475</v>
      </c>
      <c r="F29" s="15">
        <f t="shared" si="1"/>
        <v>48.338746585007833</v>
      </c>
      <c r="G29" s="15">
        <f t="shared" si="2"/>
        <v>124.35912326403292</v>
      </c>
      <c r="H29" s="28" t="s">
        <v>88</v>
      </c>
    </row>
    <row r="30" spans="1:16" s="29" customFormat="1" ht="31.5" x14ac:dyDescent="0.25">
      <c r="A30" s="2" t="s">
        <v>22</v>
      </c>
      <c r="B30" s="3" t="s">
        <v>52</v>
      </c>
      <c r="C30" s="15">
        <v>80656.5</v>
      </c>
      <c r="D30" s="15">
        <v>107245.5</v>
      </c>
      <c r="E30" s="15">
        <v>108398.5</v>
      </c>
      <c r="F30" s="15">
        <f t="shared" si="1"/>
        <v>134.39524402868958</v>
      </c>
      <c r="G30" s="15">
        <f t="shared" si="2"/>
        <v>101.07510338429118</v>
      </c>
      <c r="H30" s="28" t="s">
        <v>89</v>
      </c>
    </row>
    <row r="31" spans="1:16" s="29" customFormat="1" ht="31.5" x14ac:dyDescent="0.25">
      <c r="A31" s="10" t="s">
        <v>23</v>
      </c>
      <c r="B31" s="3" t="s">
        <v>53</v>
      </c>
      <c r="C31" s="15">
        <v>242581.5</v>
      </c>
      <c r="D31" s="15">
        <v>276416.7</v>
      </c>
      <c r="E31" s="15">
        <v>282812.09999999998</v>
      </c>
      <c r="F31" s="15">
        <f t="shared" si="1"/>
        <v>116.58436443009874</v>
      </c>
      <c r="G31" s="15">
        <f t="shared" si="2"/>
        <v>102.31368075807285</v>
      </c>
      <c r="H31" s="28" t="s">
        <v>90</v>
      </c>
    </row>
    <row r="32" spans="1:16" s="29" customFormat="1" ht="31.5" x14ac:dyDescent="0.25">
      <c r="A32" s="2" t="s">
        <v>24</v>
      </c>
      <c r="B32" s="3" t="s">
        <v>54</v>
      </c>
      <c r="C32" s="15"/>
      <c r="D32" s="15"/>
      <c r="E32" s="15">
        <v>6643.8</v>
      </c>
      <c r="F32" s="15">
        <f t="shared" si="1"/>
        <v>0</v>
      </c>
      <c r="G32" s="15">
        <f t="shared" si="2"/>
        <v>0</v>
      </c>
      <c r="H32" s="28" t="s">
        <v>91</v>
      </c>
    </row>
    <row r="33" spans="1:8" s="29" customFormat="1" ht="78.75" x14ac:dyDescent="0.25">
      <c r="A33" s="2" t="s">
        <v>25</v>
      </c>
      <c r="B33" s="3" t="s">
        <v>55</v>
      </c>
      <c r="C33" s="15">
        <v>14590.1</v>
      </c>
      <c r="D33" s="15">
        <v>16277</v>
      </c>
      <c r="E33" s="15">
        <v>17238.900000000001</v>
      </c>
      <c r="F33" s="15">
        <f t="shared" si="1"/>
        <v>118.15477618385071</v>
      </c>
      <c r="G33" s="15">
        <f t="shared" si="2"/>
        <v>105.90956564477484</v>
      </c>
      <c r="H33" s="28" t="s">
        <v>92</v>
      </c>
    </row>
    <row r="34" spans="1:8" s="29" customFormat="1" ht="31.5" x14ac:dyDescent="0.25">
      <c r="A34" s="2" t="s">
        <v>26</v>
      </c>
      <c r="B34" s="3" t="s">
        <v>56</v>
      </c>
      <c r="C34" s="15">
        <v>811503</v>
      </c>
      <c r="D34" s="15">
        <v>937712.5</v>
      </c>
      <c r="E34" s="15">
        <v>977888.6</v>
      </c>
      <c r="F34" s="15">
        <f t="shared" si="1"/>
        <v>120.50338692524858</v>
      </c>
      <c r="G34" s="15">
        <f t="shared" si="2"/>
        <v>104.28447951797592</v>
      </c>
      <c r="H34" s="28" t="s">
        <v>93</v>
      </c>
    </row>
    <row r="35" spans="1:8" s="29" customFormat="1" ht="94.5" x14ac:dyDescent="0.25">
      <c r="A35" s="2" t="s">
        <v>27</v>
      </c>
      <c r="B35" s="3" t="s">
        <v>57</v>
      </c>
      <c r="C35" s="15">
        <v>6260</v>
      </c>
      <c r="D35" s="15">
        <v>6395.4</v>
      </c>
      <c r="E35" s="15">
        <v>4470.7</v>
      </c>
      <c r="F35" s="15">
        <f t="shared" si="1"/>
        <v>71.41693290734824</v>
      </c>
      <c r="G35" s="15">
        <f t="shared" si="2"/>
        <v>69.904931669637548</v>
      </c>
      <c r="H35" s="28" t="s">
        <v>94</v>
      </c>
    </row>
    <row r="36" spans="1:8" ht="15.75" x14ac:dyDescent="0.25">
      <c r="A36" s="21" t="s">
        <v>29</v>
      </c>
      <c r="B36" s="5" t="s">
        <v>58</v>
      </c>
      <c r="C36" s="16">
        <v>28162481.099999998</v>
      </c>
      <c r="D36" s="16">
        <v>36213483.299999997</v>
      </c>
      <c r="E36" s="16">
        <v>35344072</v>
      </c>
      <c r="F36" s="16">
        <f t="shared" si="1"/>
        <v>125.50056180952041</v>
      </c>
      <c r="G36" s="16">
        <f t="shared" si="2"/>
        <v>97.599205542318003</v>
      </c>
      <c r="H36" s="13"/>
    </row>
    <row r="37" spans="1:8" ht="31.5" x14ac:dyDescent="0.25">
      <c r="A37" s="2" t="s">
        <v>46</v>
      </c>
      <c r="B37" s="3" t="s">
        <v>59</v>
      </c>
      <c r="C37" s="15">
        <f>C38+C39+C40+C41+C42</f>
        <v>28162481.099999998</v>
      </c>
      <c r="D37" s="15">
        <f>D38+D39+D40+D41+D42</f>
        <v>36003748.799999997</v>
      </c>
      <c r="E37" s="15">
        <f>E38+E39+E40+E41+E42</f>
        <v>35133303.199999996</v>
      </c>
      <c r="F37" s="15">
        <f t="shared" si="1"/>
        <v>124.75215899922965</v>
      </c>
      <c r="G37" s="15">
        <f t="shared" si="2"/>
        <v>97.582347313788603</v>
      </c>
      <c r="H37" s="19"/>
    </row>
    <row r="38" spans="1:8" ht="94.5" x14ac:dyDescent="0.25">
      <c r="A38" s="2" t="s">
        <v>39</v>
      </c>
      <c r="B38" s="3" t="s">
        <v>40</v>
      </c>
      <c r="C38" s="15">
        <v>10624682.6</v>
      </c>
      <c r="D38" s="15">
        <v>15507882.6</v>
      </c>
      <c r="E38" s="15">
        <v>15507882.6</v>
      </c>
      <c r="F38" s="15">
        <f t="shared" si="1"/>
        <v>145.9609023990985</v>
      </c>
      <c r="G38" s="15">
        <f t="shared" si="2"/>
        <v>100</v>
      </c>
      <c r="H38" s="28" t="s">
        <v>82</v>
      </c>
    </row>
    <row r="39" spans="1:8" ht="47.25" x14ac:dyDescent="0.25">
      <c r="A39" s="2" t="s">
        <v>41</v>
      </c>
      <c r="B39" s="3" t="s">
        <v>42</v>
      </c>
      <c r="C39" s="15">
        <v>8756762.8000000007</v>
      </c>
      <c r="D39" s="15">
        <v>8817440.5999999996</v>
      </c>
      <c r="E39" s="15">
        <v>8276958.7000000002</v>
      </c>
      <c r="F39" s="15">
        <f t="shared" si="1"/>
        <v>94.520759429500586</v>
      </c>
      <c r="G39" s="15">
        <f t="shared" si="2"/>
        <v>93.8703085791131</v>
      </c>
      <c r="H39" s="28" t="s">
        <v>80</v>
      </c>
    </row>
    <row r="40" spans="1:8" ht="31.5" x14ac:dyDescent="0.25">
      <c r="A40" s="2" t="s">
        <v>43</v>
      </c>
      <c r="B40" s="3" t="s">
        <v>44</v>
      </c>
      <c r="C40" s="15">
        <v>4275404.4000000004</v>
      </c>
      <c r="D40" s="15">
        <v>4371122</v>
      </c>
      <c r="E40" s="15">
        <v>4318490.0999999996</v>
      </c>
      <c r="F40" s="15">
        <f t="shared" si="1"/>
        <v>101.00775730127422</v>
      </c>
      <c r="G40" s="15">
        <f t="shared" si="2"/>
        <v>98.795917844434442</v>
      </c>
      <c r="H40" s="15"/>
    </row>
    <row r="41" spans="1:8" ht="94.5" x14ac:dyDescent="0.25">
      <c r="A41" s="2" t="s">
        <v>45</v>
      </c>
      <c r="B41" s="3" t="s">
        <v>28</v>
      </c>
      <c r="C41" s="15">
        <v>4505631.3</v>
      </c>
      <c r="D41" s="15">
        <v>7307303.5999999996</v>
      </c>
      <c r="E41" s="15">
        <v>7029971.7999999998</v>
      </c>
      <c r="F41" s="15">
        <f t="shared" si="1"/>
        <v>156.02634418843815</v>
      </c>
      <c r="G41" s="15">
        <f t="shared" si="2"/>
        <v>96.204731386827831</v>
      </c>
      <c r="H41" s="28" t="s">
        <v>81</v>
      </c>
    </row>
    <row r="42" spans="1:8" ht="36" customHeight="1" x14ac:dyDescent="0.25">
      <c r="A42" s="2" t="s">
        <v>75</v>
      </c>
      <c r="B42" s="3" t="s">
        <v>74</v>
      </c>
      <c r="C42" s="19"/>
      <c r="D42" s="19"/>
      <c r="E42" s="15"/>
      <c r="F42" s="15">
        <f t="shared" si="1"/>
        <v>0</v>
      </c>
      <c r="G42" s="15">
        <f t="shared" si="2"/>
        <v>0</v>
      </c>
      <c r="H42" s="14"/>
    </row>
    <row r="43" spans="1:8" ht="22.5" customHeight="1" x14ac:dyDescent="0.25">
      <c r="A43" s="23" t="s">
        <v>68</v>
      </c>
      <c r="B43" s="23"/>
      <c r="C43" s="16">
        <f>C7+C36</f>
        <v>95855189.599999994</v>
      </c>
      <c r="D43" s="16">
        <f>D7+D36</f>
        <v>105492962.8</v>
      </c>
      <c r="E43" s="16">
        <f>E7+E36</f>
        <v>104014939.84999999</v>
      </c>
      <c r="F43" s="16">
        <f t="shared" si="1"/>
        <v>108.51258057498016</v>
      </c>
      <c r="G43" s="16">
        <f t="shared" si="2"/>
        <v>98.598936923591637</v>
      </c>
      <c r="H43" s="13"/>
    </row>
    <row r="45" spans="1:8" ht="30.75" customHeight="1" x14ac:dyDescent="0.25">
      <c r="A45" s="24"/>
      <c r="B45" s="24"/>
      <c r="C45" s="24"/>
      <c r="D45" s="24"/>
      <c r="E45" s="24"/>
      <c r="F45" s="24"/>
      <c r="G45" s="24"/>
      <c r="H45" s="24"/>
    </row>
    <row r="48" spans="1:8" x14ac:dyDescent="0.25">
      <c r="B48" s="6"/>
      <c r="C48" s="6"/>
      <c r="D48" s="6"/>
      <c r="E48" s="6"/>
    </row>
  </sheetData>
  <mergeCells count="10">
    <mergeCell ref="A43:B43"/>
    <mergeCell ref="A45:H45"/>
    <mergeCell ref="H4:H5"/>
    <mergeCell ref="J4:S5"/>
    <mergeCell ref="A1:H1"/>
    <mergeCell ref="B4:B5"/>
    <mergeCell ref="A4:A5"/>
    <mergeCell ref="E4:E5"/>
    <mergeCell ref="F4:G4"/>
    <mergeCell ref="C4:D4"/>
  </mergeCells>
  <pageMargins left="0.51181102362204722" right="0.19685039370078741" top="0.35433070866141736" bottom="0.35433070866141736" header="0" footer="0"/>
  <pageSetup paperSize="9" scale="68" fitToHeight="0" orientation="landscape" r:id="rId1"/>
  <rowBreaks count="1" manualBreakCount="1">
    <brk id="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2020-05-12T06:21:54Z</cp:lastPrinted>
  <dcterms:created xsi:type="dcterms:W3CDTF">2015-12-04T12:59:35Z</dcterms:created>
  <dcterms:modified xsi:type="dcterms:W3CDTF">2020-05-12T06:22:04Z</dcterms:modified>
</cp:coreProperties>
</file>